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b-my.sharepoint.com/personal/an19796_bristol_ac_uk/Documents/PhD/Hopane paper/Final drafts/Final copies/Hopene_manuscript_MJ_may2026_SHARE/"/>
    </mc:Choice>
  </mc:AlternateContent>
  <xr:revisionPtr revIDLastSave="1839" documentId="8_{A7086785-73AD-4255-8C2E-693B6309A8E9}" xr6:coauthVersionLast="47" xr6:coauthVersionMax="47" xr10:uidLastSave="{AB57797A-1296-48E1-9300-AAC0B94BF473}"/>
  <bookViews>
    <workbookView xWindow="28680" yWindow="-120" windowWidth="29040" windowHeight="15720" activeTab="6" xr2:uid="{14097951-EBBD-446B-AE81-12BE891023DF}"/>
  </bookViews>
  <sheets>
    <sheet name="Site Data" sheetId="3" r:id="rId1"/>
    <sheet name="Biomarkers" sheetId="1" r:id="rId2"/>
    <sheet name="Biomarker Integrations" sheetId="6" r:id="rId3"/>
    <sheet name="Hopene Ratios" sheetId="7" r:id="rId4"/>
    <sheet name="Bulk Data" sheetId="8" r:id="rId5"/>
    <sheet name="Microbial Community Profile" sheetId="5" r:id="rId6"/>
    <sheet name="Paleo δ13C" sheetId="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5" l="1"/>
  <c r="J44" i="5"/>
  <c r="J43" i="5"/>
  <c r="J42" i="5"/>
  <c r="J41" i="5"/>
  <c r="J39" i="5"/>
  <c r="J40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4" i="5"/>
  <c r="J5" i="5"/>
  <c r="J6" i="5"/>
  <c r="J7" i="5"/>
  <c r="J3" i="5"/>
  <c r="J41" i="1" l="1"/>
  <c r="J214" i="1" l="1"/>
  <c r="J217" i="1" s="1"/>
  <c r="J219" i="1" s="1"/>
  <c r="J184" i="1"/>
  <c r="J189" i="1" s="1"/>
  <c r="J158" i="1"/>
  <c r="J47" i="1"/>
  <c r="J48" i="1" s="1"/>
  <c r="J46" i="1"/>
</calcChain>
</file>

<file path=xl/sharedStrings.xml><?xml version="1.0" encoding="utf-8"?>
<sst xmlns="http://schemas.openxmlformats.org/spreadsheetml/2006/main" count="1792" uniqueCount="351">
  <si>
    <t>Country</t>
  </si>
  <si>
    <t>Site</t>
  </si>
  <si>
    <t>Acronym</t>
  </si>
  <si>
    <t>Latitude</t>
  </si>
  <si>
    <t>Longitude</t>
  </si>
  <si>
    <t>Number of samples</t>
  </si>
  <si>
    <t>MAT (℃)</t>
  </si>
  <si>
    <t>Average precipitation (mm)</t>
  </si>
  <si>
    <t>WT height above peat</t>
  </si>
  <si>
    <t>pH</t>
  </si>
  <si>
    <t>Altitude / m</t>
  </si>
  <si>
    <t>Dominant Vegetation</t>
  </si>
  <si>
    <r>
      <t>Peatland area / km</t>
    </r>
    <r>
      <rPr>
        <b/>
        <vertAlign val="superscript"/>
        <sz val="11"/>
        <color theme="1"/>
        <rFont val="Arial"/>
        <family val="2"/>
      </rPr>
      <t>2</t>
    </r>
  </si>
  <si>
    <t>Core depth / m</t>
  </si>
  <si>
    <t>Relevant References</t>
  </si>
  <si>
    <t>Study</t>
  </si>
  <si>
    <t>Colombia</t>
  </si>
  <si>
    <t xml:space="preserve">Cananguchal, Amacayacu, </t>
  </si>
  <si>
    <t>CAC</t>
  </si>
  <si>
    <t>Mauritia flexuosa </t>
  </si>
  <si>
    <t>Vreeken et al., submitted</t>
  </si>
  <si>
    <t>This study</t>
  </si>
  <si>
    <t xml:space="preserve">Pantano, Amacayacu, </t>
  </si>
  <si>
    <t>CAP</t>
  </si>
  <si>
    <t>~5 cm above to &gt; 2 m above</t>
  </si>
  <si>
    <t>Montrichardia arborescens</t>
  </si>
  <si>
    <t>Inirida, Hardwood</t>
  </si>
  <si>
    <t>CIH</t>
  </si>
  <si>
    <t>Panama</t>
  </si>
  <si>
    <t>Station 2, San San Pond Sak</t>
  </si>
  <si>
    <t>SSPS2</t>
  </si>
  <si>
    <r>
      <t>Mixed </t>
    </r>
    <r>
      <rPr>
        <i/>
        <sz val="11"/>
        <color rgb="FF1F1F1F"/>
        <rFont val="Arial"/>
        <family val="2"/>
      </rPr>
      <t>Campnosperma</t>
    </r>
    <r>
      <rPr>
        <sz val="11"/>
        <color rgb="FF1F1F1F"/>
        <rFont val="Arial"/>
        <family val="2"/>
      </rPr>
      <t>-</t>
    </r>
    <r>
      <rPr>
        <i/>
        <sz val="11"/>
        <color rgb="FF1F1F1F"/>
        <rFont val="Arial"/>
        <family val="2"/>
      </rPr>
      <t>Euterpe</t>
    </r>
    <r>
      <rPr>
        <sz val="11"/>
        <color rgb="FF1F1F1F"/>
        <rFont val="Arial"/>
        <family val="2"/>
      </rPr>
      <t>-</t>
    </r>
    <r>
      <rPr>
        <i/>
        <sz val="11"/>
        <color rgb="FF1F1F1F"/>
        <rFont val="Arial"/>
        <family val="2"/>
      </rPr>
      <t>Raphia</t>
    </r>
    <r>
      <rPr>
        <sz val="11"/>
        <color rgb="FF1F1F1F"/>
        <rFont val="Arial"/>
        <family val="2"/>
      </rPr>
      <t> forest</t>
    </r>
  </si>
  <si>
    <t>Phillips et al., 1997; Sjögersten et al., 2011; Troxler, 2007a + b ; Wright et al., 2013 ; Baird et al., 2017 ; Vreeken et al., submitted</t>
  </si>
  <si>
    <t>Station 5, San San Pond Sak</t>
  </si>
  <si>
    <t>SSPS4</t>
  </si>
  <si>
    <r>
      <t>Central </t>
    </r>
    <r>
      <rPr>
        <i/>
        <sz val="11"/>
        <color rgb="FF1F1F1F"/>
        <rFont val="Arial"/>
        <family val="2"/>
      </rPr>
      <t>Cladium</t>
    </r>
    <r>
      <rPr>
        <sz val="11"/>
        <color rgb="FF1F1F1F"/>
        <rFont val="Arial"/>
        <family val="2"/>
      </rPr>
      <t> sawgrass dominated plain</t>
    </r>
  </si>
  <si>
    <t>Uganda</t>
  </si>
  <si>
    <t>Mpologoma Swamp</t>
  </si>
  <si>
    <t>UMp_PA2</t>
  </si>
  <si>
    <t>1215 - 1238</t>
  </si>
  <si>
    <t>just above to ~1.5 m</t>
  </si>
  <si>
    <t>Cyperus Papyrus</t>
  </si>
  <si>
    <t>Bunyangha et al., 2021; Chombo et al., 2018; Vreeken et al., submitted</t>
  </si>
  <si>
    <t>USA</t>
  </si>
  <si>
    <t xml:space="preserve">The Everglades, Florida, </t>
  </si>
  <si>
    <t>USWCA1</t>
  </si>
  <si>
    <t>High</t>
  </si>
  <si>
    <t>Lilypad</t>
  </si>
  <si>
    <t>Blewett et al., 2020; Schneider et al., 2025; Vreeken et al., submitted</t>
  </si>
  <si>
    <t>UK</t>
  </si>
  <si>
    <t>Tor Royal, Dartmoor</t>
  </si>
  <si>
    <t>UKTR_1</t>
  </si>
  <si>
    <t>~30cm below surface</t>
  </si>
  <si>
    <t xml:space="preserve">Sphagnum </t>
  </si>
  <si>
    <t>1.0 </t>
  </si>
  <si>
    <t>Argentina</t>
  </si>
  <si>
    <t>Tierra del Fuego</t>
  </si>
  <si>
    <t>n/a</t>
  </si>
  <si>
    <t>Sphagnum</t>
  </si>
  <si>
    <t>Mauquoy et al 2004 Quat. Int.</t>
  </si>
  <si>
    <t>Inglis et al., 2019</t>
  </si>
  <si>
    <t>Belgium</t>
  </si>
  <si>
    <t>Misten Bog</t>
  </si>
  <si>
    <t>De Vleeschouwer et al., 2012; Quaternary International</t>
  </si>
  <si>
    <t>Brazil</t>
  </si>
  <si>
    <t>Pinherious</t>
  </si>
  <si>
    <t>Graminoids</t>
  </si>
  <si>
    <t>J. Schellekens pers. comm</t>
  </si>
  <si>
    <t>Canada</t>
  </si>
  <si>
    <t>Parc-des-grands-Jardins</t>
  </si>
  <si>
    <t>L. Rochefort pers. comm</t>
  </si>
  <si>
    <t>Seba beach</t>
  </si>
  <si>
    <t>Woody gymnosperms/Sphagnum</t>
  </si>
  <si>
    <t>Waswanipi</t>
  </si>
  <si>
    <t>Woody gymnosperms/Sphagnum/Sedge</t>
  </si>
  <si>
    <t>China</t>
  </si>
  <si>
    <t>Huanyuan</t>
  </si>
  <si>
    <t>Graminoid</t>
  </si>
  <si>
    <t>Zheng et al., 2014; Nature Comms</t>
  </si>
  <si>
    <t>Daijuhu</t>
  </si>
  <si>
    <t>Graminoids/Sphagnum</t>
  </si>
  <si>
    <t>Huang et al., 2018; Nature Comms.</t>
  </si>
  <si>
    <t>Finland</t>
  </si>
  <si>
    <t>Kontolanrahka</t>
  </si>
  <si>
    <t>Pancost et al., 2011; Org. Geochem.</t>
  </si>
  <si>
    <t>Germany</t>
  </si>
  <si>
    <t>Bissendorfer Moor</t>
  </si>
  <si>
    <t>Odersprung Bog</t>
  </si>
  <si>
    <t>Broder and Beister, 2015; Biogeosciences</t>
  </si>
  <si>
    <t>Iceland</t>
  </si>
  <si>
    <t>Fjallsjökull</t>
  </si>
  <si>
    <t>De Vleeschouwer pers. comm</t>
  </si>
  <si>
    <t>S. Iceland</t>
  </si>
  <si>
    <t>Indoniesa</t>
  </si>
  <si>
    <t>Sebangau</t>
  </si>
  <si>
    <t>Woody angiosperms</t>
  </si>
  <si>
    <t>Jauhiainen et al. 2005 Global Change Biology</t>
  </si>
  <si>
    <t>Iran</t>
  </si>
  <si>
    <t>Peat near Neor Lake</t>
  </si>
  <si>
    <t>Moss</t>
  </si>
  <si>
    <t>A. Sharifi pers. comm.</t>
  </si>
  <si>
    <t>Ireland</t>
  </si>
  <si>
    <t>Ballyduff Bog</t>
  </si>
  <si>
    <t>Carbury</t>
  </si>
  <si>
    <t>Pancost et al., 2003; The Holocene</t>
  </si>
  <si>
    <t>Kenya</t>
  </si>
  <si>
    <t>Marula</t>
  </si>
  <si>
    <t>Gallego-Sala pers. comm</t>
  </si>
  <si>
    <t>Nyabuiyabui</t>
  </si>
  <si>
    <t>Netherlands</t>
  </si>
  <si>
    <t>Bargerveen</t>
  </si>
  <si>
    <t>Norway</t>
  </si>
  <si>
    <t>N. Norway</t>
  </si>
  <si>
    <t>Peru</t>
  </si>
  <si>
    <t>Maquía (MA7A)</t>
  </si>
  <si>
    <t xml:space="preserve">Lähteenoja &amp; Page, 2011; JGR Biogeosciences </t>
  </si>
  <si>
    <t>Buena Vista del Maquía (BV7)</t>
  </si>
  <si>
    <t>Nueva York (NY8)</t>
  </si>
  <si>
    <t>Quistococoha (QT6)</t>
  </si>
  <si>
    <t>San Jorge (SV24)</t>
  </si>
  <si>
    <t>Tashacocha (TA6)</t>
  </si>
  <si>
    <t>Miraflores (MI4)</t>
  </si>
  <si>
    <t>Russia</t>
  </si>
  <si>
    <t>Igarka Site 1+2</t>
  </si>
  <si>
    <t>L. Gandois pers. comm</t>
  </si>
  <si>
    <t>Spain</t>
  </si>
  <si>
    <t>Zalama</t>
  </si>
  <si>
    <t>Souto et al,. 2016; 2017; Mires and Peat</t>
  </si>
  <si>
    <t xml:space="preserve">Borralleiras da Cal Grande </t>
  </si>
  <si>
    <t>Sweden</t>
  </si>
  <si>
    <t>Stordalen</t>
  </si>
  <si>
    <t>R. Bindler pers. comm</t>
  </si>
  <si>
    <t>Storamyran</t>
  </si>
  <si>
    <t>Maine Sphagnum peat</t>
  </si>
  <si>
    <t>A. Rizzuti pers. comm</t>
  </si>
  <si>
    <t>Loxahatchee Nymphaea Peat, Everglades NP</t>
  </si>
  <si>
    <t>Aquatic</t>
  </si>
  <si>
    <t>Loxahatchee Sawgrass Peat, Everglades NP</t>
  </si>
  <si>
    <t>New York Peat (Fort Drum)</t>
  </si>
  <si>
    <t>Woody gymnosperms</t>
  </si>
  <si>
    <t>Tamiami Sawgrass Peat</t>
  </si>
  <si>
    <t>Okefenokee Nymphaea Peat</t>
  </si>
  <si>
    <t>Okefenokee Taxodium Peat</t>
  </si>
  <si>
    <t>Rhizophora peat (or Shark River peat), Everglades NP</t>
  </si>
  <si>
    <t>Dismal Swamp, Virgina</t>
  </si>
  <si>
    <t>Okefenokee Swamp, Georgia</t>
  </si>
  <si>
    <t>Unknown</t>
  </si>
  <si>
    <t>Bolton Fell moss</t>
  </si>
  <si>
    <t>Xie et al. 2004; GCA</t>
  </si>
  <si>
    <t>Quistococoha</t>
  </si>
  <si>
    <t>A. Amariei 2024</t>
  </si>
  <si>
    <t>San Jorge</t>
  </si>
  <si>
    <t>Cobham</t>
  </si>
  <si>
    <t>New Zealand</t>
  </si>
  <si>
    <t>Otaio Gorge</t>
  </si>
  <si>
    <t>Inglis et al., 2020</t>
  </si>
  <si>
    <t>Hongyuan</t>
  </si>
  <si>
    <t>Zheng et al., 2014, 2015</t>
  </si>
  <si>
    <t>Hani</t>
  </si>
  <si>
    <t>Yang et al., 2026</t>
  </si>
  <si>
    <t>Site Information</t>
  </si>
  <si>
    <r>
      <t>n-alkane δ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</si>
  <si>
    <r>
      <t>Hopanoid δ</t>
    </r>
    <r>
      <rPr>
        <vertAlign val="superscript"/>
        <sz val="11"/>
        <color theme="1"/>
        <rFont val="Arial"/>
        <family val="2"/>
      </rPr>
      <t>13</t>
    </r>
    <r>
      <rPr>
        <sz val="11"/>
        <color theme="1"/>
        <rFont val="Arial"/>
        <family val="2"/>
      </rPr>
      <t>C</t>
    </r>
  </si>
  <si>
    <t>Depth</t>
  </si>
  <si>
    <r>
      <t>C</t>
    </r>
    <r>
      <rPr>
        <vertAlign val="subscript"/>
        <sz val="11"/>
        <color theme="1"/>
        <rFont val="Arial"/>
        <family val="2"/>
      </rPr>
      <t>21</t>
    </r>
  </si>
  <si>
    <r>
      <t>σ</t>
    </r>
    <r>
      <rPr>
        <vertAlign val="subscript"/>
        <sz val="14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21</t>
    </r>
  </si>
  <si>
    <r>
      <t>C</t>
    </r>
    <r>
      <rPr>
        <vertAlign val="subscript"/>
        <sz val="11"/>
        <color theme="1"/>
        <rFont val="Arial"/>
        <family val="2"/>
      </rPr>
      <t>23</t>
    </r>
  </si>
  <si>
    <r>
      <t>σ</t>
    </r>
    <r>
      <rPr>
        <vertAlign val="subscript"/>
        <sz val="14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23</t>
    </r>
  </si>
  <si>
    <r>
      <t>C</t>
    </r>
    <r>
      <rPr>
        <vertAlign val="subscript"/>
        <sz val="11"/>
        <color theme="1"/>
        <rFont val="Arial"/>
        <family val="2"/>
      </rPr>
      <t>25</t>
    </r>
  </si>
  <si>
    <r>
      <t>σ</t>
    </r>
    <r>
      <rPr>
        <vertAlign val="subscript"/>
        <sz val="14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25</t>
    </r>
  </si>
  <si>
    <r>
      <t>C</t>
    </r>
    <r>
      <rPr>
        <vertAlign val="subscript"/>
        <sz val="11"/>
        <color theme="1"/>
        <rFont val="Arial"/>
        <family val="2"/>
      </rPr>
      <t>27</t>
    </r>
  </si>
  <si>
    <r>
      <t>σ</t>
    </r>
    <r>
      <rPr>
        <vertAlign val="subscript"/>
        <sz val="14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27</t>
    </r>
  </si>
  <si>
    <r>
      <t>C</t>
    </r>
    <r>
      <rPr>
        <vertAlign val="subscript"/>
        <sz val="11"/>
        <color theme="1"/>
        <rFont val="Arial"/>
        <family val="2"/>
      </rPr>
      <t>29</t>
    </r>
  </si>
  <si>
    <r>
      <t>σ</t>
    </r>
    <r>
      <rPr>
        <vertAlign val="subscript"/>
        <sz val="14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29</t>
    </r>
  </si>
  <si>
    <r>
      <t>C</t>
    </r>
    <r>
      <rPr>
        <vertAlign val="subscript"/>
        <sz val="11"/>
        <color theme="1"/>
        <rFont val="Arial"/>
        <family val="2"/>
      </rPr>
      <t>31</t>
    </r>
  </si>
  <si>
    <r>
      <t>σ</t>
    </r>
    <r>
      <rPr>
        <vertAlign val="subscript"/>
        <sz val="14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31</t>
    </r>
  </si>
  <si>
    <r>
      <t>C</t>
    </r>
    <r>
      <rPr>
        <vertAlign val="subscript"/>
        <sz val="11"/>
        <color theme="1"/>
        <rFont val="Arial"/>
        <family val="2"/>
      </rPr>
      <t>33</t>
    </r>
  </si>
  <si>
    <r>
      <t>σ</t>
    </r>
    <r>
      <rPr>
        <vertAlign val="subscript"/>
        <sz val="14"/>
        <color theme="1"/>
        <rFont val="Arial"/>
        <family val="2"/>
      </rPr>
      <t>C</t>
    </r>
    <r>
      <rPr>
        <vertAlign val="subscript"/>
        <sz val="11"/>
        <color theme="1"/>
        <rFont val="Arial"/>
        <family val="2"/>
      </rPr>
      <t>33</t>
    </r>
  </si>
  <si>
    <r>
      <t>C</t>
    </r>
    <r>
      <rPr>
        <vertAlign val="subscript"/>
        <sz val="11"/>
        <color theme="1"/>
        <rFont val="Arial"/>
        <family val="2"/>
      </rPr>
      <t xml:space="preserve">27 </t>
    </r>
    <r>
      <rPr>
        <sz val="11"/>
        <color theme="1"/>
        <rFont val="Arial"/>
        <family val="2"/>
      </rPr>
      <t>hopene</t>
    </r>
  </si>
  <si>
    <r>
      <t> σ</t>
    </r>
    <r>
      <rPr>
        <vertAlign val="subscript"/>
        <sz val="12"/>
        <color theme="1"/>
        <rFont val="Arial"/>
        <family val="2"/>
      </rPr>
      <t>C27 hopene</t>
    </r>
  </si>
  <si>
    <r>
      <t>C</t>
    </r>
    <r>
      <rPr>
        <vertAlign val="subscript"/>
        <sz val="11"/>
        <color theme="1"/>
        <rFont val="Arial"/>
        <family val="2"/>
      </rPr>
      <t>27</t>
    </r>
    <r>
      <rPr>
        <sz val="11"/>
        <color theme="1"/>
        <rFont val="Arial"/>
        <family val="2"/>
      </rPr>
      <t xml:space="preserve"> ββ hopane</t>
    </r>
  </si>
  <si>
    <r>
      <t> σ</t>
    </r>
    <r>
      <rPr>
        <vertAlign val="subscript"/>
        <sz val="11"/>
        <color theme="1"/>
        <rFont val="Arial"/>
        <family val="2"/>
      </rPr>
      <t>C27 ββ hopane</t>
    </r>
  </si>
  <si>
    <r>
      <t>C</t>
    </r>
    <r>
      <rPr>
        <vertAlign val="subscript"/>
        <sz val="11"/>
        <color theme="1"/>
        <rFont val="Arial"/>
        <family val="2"/>
      </rPr>
      <t>29</t>
    </r>
    <r>
      <rPr>
        <sz val="11"/>
        <color theme="1"/>
        <rFont val="Arial"/>
        <family val="2"/>
      </rPr>
      <t xml:space="preserve"> βα hopane</t>
    </r>
  </si>
  <si>
    <r>
      <t>σ</t>
    </r>
    <r>
      <rPr>
        <vertAlign val="subscript"/>
        <sz val="11"/>
        <color theme="1"/>
        <rFont val="Arial"/>
        <family val="2"/>
      </rPr>
      <t>C29 βα hopane</t>
    </r>
  </si>
  <si>
    <r>
      <t>C</t>
    </r>
    <r>
      <rPr>
        <vertAlign val="subscript"/>
        <sz val="11"/>
        <color theme="1"/>
        <rFont val="Arial"/>
        <family val="2"/>
      </rPr>
      <t>29</t>
    </r>
    <r>
      <rPr>
        <sz val="11"/>
        <color theme="1"/>
        <rFont val="Arial"/>
        <family val="2"/>
      </rPr>
      <t xml:space="preserve"> αβ hopane</t>
    </r>
  </si>
  <si>
    <r>
      <t>σ</t>
    </r>
    <r>
      <rPr>
        <vertAlign val="subscript"/>
        <sz val="11"/>
        <color theme="1"/>
        <rFont val="Arial"/>
        <family val="2"/>
      </rPr>
      <t>C29 αβ hopane</t>
    </r>
  </si>
  <si>
    <r>
      <t>C</t>
    </r>
    <r>
      <rPr>
        <vertAlign val="subscript"/>
        <sz val="11"/>
        <color theme="1"/>
        <rFont val="Arial"/>
        <family val="2"/>
      </rPr>
      <t xml:space="preserve">30 </t>
    </r>
    <r>
      <rPr>
        <sz val="11"/>
        <color theme="1"/>
        <rFont val="Arial"/>
        <family val="2"/>
      </rPr>
      <t>αβ hopane</t>
    </r>
  </si>
  <si>
    <r>
      <t>σ</t>
    </r>
    <r>
      <rPr>
        <vertAlign val="subscript"/>
        <sz val="11"/>
        <color theme="1"/>
        <rFont val="Arial"/>
        <family val="2"/>
      </rPr>
      <t>C30 αβ hopane</t>
    </r>
  </si>
  <si>
    <r>
      <t>C</t>
    </r>
    <r>
      <rPr>
        <vertAlign val="subscript"/>
        <sz val="11"/>
        <color theme="1"/>
        <rFont val="Arial"/>
        <family val="2"/>
      </rPr>
      <t>29</t>
    </r>
    <r>
      <rPr>
        <sz val="11"/>
        <color theme="1"/>
        <rFont val="Arial"/>
        <family val="2"/>
      </rPr>
      <t xml:space="preserve"> ββ hopane </t>
    </r>
  </si>
  <si>
    <r>
      <t>σ</t>
    </r>
    <r>
      <rPr>
        <vertAlign val="subscript"/>
        <sz val="11"/>
        <color theme="1"/>
        <rFont val="Arial"/>
        <family val="2"/>
      </rPr>
      <t>C29 ββ hopane</t>
    </r>
    <r>
      <rPr>
        <sz val="11"/>
        <color theme="1"/>
        <rFont val="Arial"/>
        <family val="2"/>
      </rPr>
      <t xml:space="preserve"> </t>
    </r>
  </si>
  <si>
    <r>
      <t>C</t>
    </r>
    <r>
      <rPr>
        <vertAlign val="subscript"/>
        <sz val="11"/>
        <color theme="1"/>
        <rFont val="Arial"/>
        <family val="2"/>
      </rPr>
      <t>31</t>
    </r>
    <r>
      <rPr>
        <sz val="11"/>
        <color theme="1"/>
        <rFont val="Arial"/>
        <family val="2"/>
      </rPr>
      <t xml:space="preserve"> αβ hopane 22R</t>
    </r>
  </si>
  <si>
    <r>
      <t>σ</t>
    </r>
    <r>
      <rPr>
        <vertAlign val="subscript"/>
        <sz val="11"/>
        <color theme="1"/>
        <rFont val="Arial"/>
        <family val="2"/>
      </rPr>
      <t>C31 αβ hopane 22R</t>
    </r>
  </si>
  <si>
    <r>
      <t>C</t>
    </r>
    <r>
      <rPr>
        <vertAlign val="subscript"/>
        <sz val="11"/>
        <color theme="1"/>
        <rFont val="Arial"/>
        <family val="2"/>
      </rPr>
      <t>31</t>
    </r>
    <r>
      <rPr>
        <sz val="11"/>
        <color theme="1"/>
        <rFont val="Arial"/>
        <family val="2"/>
      </rPr>
      <t xml:space="preserve"> αβ hopane 22S</t>
    </r>
  </si>
  <si>
    <r>
      <t>σ</t>
    </r>
    <r>
      <rPr>
        <vertAlign val="subscript"/>
        <sz val="11"/>
        <color theme="1"/>
        <rFont val="Arial"/>
        <family val="2"/>
      </rPr>
      <t>C31 αβ hopane 22S</t>
    </r>
  </si>
  <si>
    <r>
      <t>C</t>
    </r>
    <r>
      <rPr>
        <vertAlign val="subscript"/>
        <sz val="11"/>
        <color theme="1"/>
        <rFont val="Arial"/>
        <family val="2"/>
      </rPr>
      <t>30</t>
    </r>
    <r>
      <rPr>
        <sz val="11"/>
        <color theme="1"/>
        <rFont val="Arial"/>
        <family val="2"/>
      </rPr>
      <t xml:space="preserve"> ββ hopane </t>
    </r>
  </si>
  <si>
    <r>
      <t>σ</t>
    </r>
    <r>
      <rPr>
        <vertAlign val="subscript"/>
        <sz val="11"/>
        <color theme="1"/>
        <rFont val="Arial"/>
        <family val="2"/>
      </rPr>
      <t xml:space="preserve">C30 ββ hopane </t>
    </r>
  </si>
  <si>
    <t>Diploptene</t>
  </si>
  <si>
    <r>
      <t>σ</t>
    </r>
    <r>
      <rPr>
        <vertAlign val="subscript"/>
        <sz val="11"/>
        <color theme="1"/>
        <rFont val="Arial"/>
        <family val="2"/>
      </rPr>
      <t>Diploptene</t>
    </r>
  </si>
  <si>
    <t>Hopene A</t>
  </si>
  <si>
    <r>
      <t>σ</t>
    </r>
    <r>
      <rPr>
        <vertAlign val="subscript"/>
        <sz val="11"/>
        <color theme="1"/>
        <rFont val="Arial"/>
        <family val="2"/>
      </rPr>
      <t>Hopene A</t>
    </r>
  </si>
  <si>
    <t>Hopene B</t>
  </si>
  <si>
    <r>
      <t>σ</t>
    </r>
    <r>
      <rPr>
        <vertAlign val="subscript"/>
        <sz val="11"/>
        <color theme="1"/>
        <rFont val="Arial"/>
        <family val="2"/>
      </rPr>
      <t>Hopene B</t>
    </r>
  </si>
  <si>
    <r>
      <t>C</t>
    </r>
    <r>
      <rPr>
        <vertAlign val="subscript"/>
        <sz val="11"/>
        <color theme="1"/>
        <rFont val="Arial"/>
        <family val="2"/>
      </rPr>
      <t>32</t>
    </r>
    <r>
      <rPr>
        <sz val="11"/>
        <color theme="1"/>
        <rFont val="Arial"/>
        <family val="2"/>
      </rPr>
      <t xml:space="preserve"> ββ Hopane</t>
    </r>
  </si>
  <si>
    <r>
      <t>σ</t>
    </r>
    <r>
      <rPr>
        <vertAlign val="subscript"/>
        <sz val="11"/>
        <color theme="1"/>
        <rFont val="Arial"/>
        <family val="2"/>
      </rPr>
      <t>C32 Hopane</t>
    </r>
  </si>
  <si>
    <r>
      <t>C</t>
    </r>
    <r>
      <rPr>
        <vertAlign val="subscript"/>
        <sz val="11"/>
        <color theme="1"/>
        <rFont val="Arial"/>
        <family val="2"/>
      </rPr>
      <t>31</t>
    </r>
    <r>
      <rPr>
        <sz val="11"/>
        <color theme="1"/>
        <rFont val="Arial"/>
        <family val="2"/>
      </rPr>
      <t xml:space="preserve"> ββ hopane</t>
    </r>
  </si>
  <si>
    <r>
      <t>σ</t>
    </r>
    <r>
      <rPr>
        <vertAlign val="subscript"/>
        <sz val="11"/>
        <color theme="1"/>
        <rFont val="Arial"/>
        <family val="2"/>
      </rPr>
      <t>C31 ββ hopane</t>
    </r>
  </si>
  <si>
    <t xml:space="preserve"> </t>
  </si>
  <si>
    <t>Acrotelm</t>
  </si>
  <si>
    <t>Catotelm</t>
  </si>
  <si>
    <t>Underlying peat</t>
  </si>
  <si>
    <t>Surface</t>
  </si>
  <si>
    <t>Indonesia</t>
  </si>
  <si>
    <t>20.5 to 24.5</t>
  </si>
  <si>
    <t>39.5 to 40.5</t>
  </si>
  <si>
    <t>51.5 to 52.5</t>
  </si>
  <si>
    <t>30-40</t>
  </si>
  <si>
    <t>80-90</t>
  </si>
  <si>
    <t>90-100</t>
  </si>
  <si>
    <t>70-80</t>
  </si>
  <si>
    <t>Buena Vista del Maquía (BV4)</t>
  </si>
  <si>
    <t xml:space="preserve">80-90 </t>
  </si>
  <si>
    <t>Nueva York (NY5)</t>
  </si>
  <si>
    <t>San Jorge (SV18)</t>
  </si>
  <si>
    <t>San Jorge (SV6)</t>
  </si>
  <si>
    <t>San Jorge (SV3)</t>
  </si>
  <si>
    <t>San Jorge (SV12)</t>
  </si>
  <si>
    <t>6 to 15</t>
  </si>
  <si>
    <t>20-30</t>
  </si>
  <si>
    <t>40-50</t>
  </si>
  <si>
    <t>50-58</t>
  </si>
  <si>
    <t>&lt;58</t>
  </si>
  <si>
    <t>0-0.5</t>
  </si>
  <si>
    <t>5-5.5</t>
  </si>
  <si>
    <t>10-10.5</t>
  </si>
  <si>
    <t>20-20.5</t>
  </si>
  <si>
    <t>30-31</t>
  </si>
  <si>
    <t>40-45</t>
  </si>
  <si>
    <t>50-55</t>
  </si>
  <si>
    <t>0-2</t>
  </si>
  <si>
    <t>0–1</t>
  </si>
  <si>
    <t>2–3</t>
  </si>
  <si>
    <t>4–5</t>
  </si>
  <si>
    <t>6–7</t>
  </si>
  <si>
    <t>8–9</t>
  </si>
  <si>
    <t>10–11</t>
  </si>
  <si>
    <t>13–14</t>
  </si>
  <si>
    <t>−31.9</t>
  </si>
  <si>
    <t>15–16</t>
  </si>
  <si>
    <t>16–17</t>
  </si>
  <si>
    <t>17–18</t>
  </si>
  <si>
    <t>18–19</t>
  </si>
  <si>
    <t>19–20</t>
  </si>
  <si>
    <t>21–22</t>
  </si>
  <si>
    <t>23–24</t>
  </si>
  <si>
    <t>25–26</t>
  </si>
  <si>
    <t>27–28</t>
  </si>
  <si>
    <t>30–31</t>
  </si>
  <si>
    <t>32–33</t>
  </si>
  <si>
    <t>34–35</t>
  </si>
  <si>
    <t>36–37</t>
  </si>
  <si>
    <t>39–40</t>
  </si>
  <si>
    <t>Everglades</t>
  </si>
  <si>
    <t>5-10</t>
  </si>
  <si>
    <t>15-20</t>
  </si>
  <si>
    <t>35-40</t>
  </si>
  <si>
    <t>Tor Royal</t>
  </si>
  <si>
    <t>90-95</t>
  </si>
  <si>
    <t>James Bay</t>
  </si>
  <si>
    <t>25-30</t>
  </si>
  <si>
    <t>55-60</t>
  </si>
  <si>
    <t>65-70</t>
  </si>
  <si>
    <t>95-100</t>
  </si>
  <si>
    <t>Leiticia, Pantano</t>
  </si>
  <si>
    <t>Inirida Hardwood</t>
  </si>
  <si>
    <t>Leiticia, Cananguchal</t>
  </si>
  <si>
    <t>Mpologoma Swamp, Site T2PA</t>
  </si>
  <si>
    <t>The Everglades, Florida</t>
  </si>
  <si>
    <t>Station 5</t>
  </si>
  <si>
    <t>Station 2</t>
  </si>
  <si>
    <t>Buna Vista</t>
  </si>
  <si>
    <t>**averaged value</t>
  </si>
  <si>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>-alkane carbon chain integrations</t>
    </r>
  </si>
  <si>
    <t>hopanoid integrations</t>
  </si>
  <si>
    <r>
      <t>C</t>
    </r>
    <r>
      <rPr>
        <vertAlign val="subscript"/>
        <sz val="11"/>
        <color theme="1"/>
        <rFont val="Arial"/>
        <family val="2"/>
      </rPr>
      <t>31</t>
    </r>
    <r>
      <rPr>
        <sz val="11"/>
        <color theme="1"/>
        <rFont val="Arial"/>
        <family val="2"/>
      </rPr>
      <t xml:space="preserve"> αβ hopane 22S </t>
    </r>
  </si>
  <si>
    <r>
      <t>C</t>
    </r>
    <r>
      <rPr>
        <vertAlign val="subscript"/>
        <sz val="11"/>
        <color theme="1"/>
        <rFont val="Arial"/>
        <family val="2"/>
      </rPr>
      <t>31</t>
    </r>
    <r>
      <rPr>
        <sz val="11"/>
        <color theme="1"/>
        <rFont val="Arial"/>
        <family val="2"/>
      </rPr>
      <t xml:space="preserve"> hopene</t>
    </r>
  </si>
  <si>
    <r>
      <t>C</t>
    </r>
    <r>
      <rPr>
        <vertAlign val="subscript"/>
        <sz val="11"/>
        <color theme="1"/>
        <rFont val="Arial"/>
        <family val="2"/>
      </rPr>
      <t>31</t>
    </r>
    <r>
      <rPr>
        <sz val="11"/>
        <color theme="1"/>
        <rFont val="Arial"/>
        <family val="2"/>
      </rPr>
      <t xml:space="preserve"> ββ hopane </t>
    </r>
  </si>
  <si>
    <t>Colombia Montrichardia Swamp</t>
  </si>
  <si>
    <t>Colombia Inirida Hardwood</t>
  </si>
  <si>
    <t>Colombia Palm Swamp</t>
  </si>
  <si>
    <t>Mpologoma Papyrus Swamp, Site UMp_PA2</t>
  </si>
  <si>
    <t>The Everglades Lilypad Swamp</t>
  </si>
  <si>
    <t>British Ombrotrophic Bog</t>
  </si>
  <si>
    <t>Station 5 Panama Sawgrass Swamp</t>
  </si>
  <si>
    <t>Station 2 Panama Hardwood Swamp</t>
  </si>
  <si>
    <t>Bomfield Swamp</t>
  </si>
  <si>
    <t>Pinheiros</t>
  </si>
  <si>
    <t>Harz</t>
  </si>
  <si>
    <t>Aucayacu</t>
  </si>
  <si>
    <t>Buena Vista del Maquía</t>
  </si>
  <si>
    <t>Tacshacocha</t>
  </si>
  <si>
    <t>Miraflores</t>
  </si>
  <si>
    <t>Nueva York</t>
  </si>
  <si>
    <t>Maquía</t>
  </si>
  <si>
    <t>Nueva Alianza</t>
  </si>
  <si>
    <t>Roca Fuerte</t>
  </si>
  <si>
    <t>Virginia, Dismal Swamp</t>
  </si>
  <si>
    <t>Georgia, Okefenokee Swamp</t>
  </si>
  <si>
    <t>Colombia, Inirida</t>
  </si>
  <si>
    <t>Colombia, Pantano</t>
  </si>
  <si>
    <t>Colombia, Cananguchal</t>
  </si>
  <si>
    <t>Uganda, Mpologoma (T2PA)</t>
  </si>
  <si>
    <t>United Kingdom, Tor Royal</t>
  </si>
  <si>
    <t>USA, Everglades (WCA1)</t>
  </si>
  <si>
    <t>Panama, San San Pond Sak (SSPS2)</t>
  </si>
  <si>
    <t>Panama, San San Pond Sak (SSPS4)</t>
  </si>
  <si>
    <t>N  (%)</t>
  </si>
  <si>
    <t>C (%)</t>
  </si>
  <si>
    <t>C/N  ratio</t>
  </si>
  <si>
    <r>
      <t>Bulk density g cm</t>
    </r>
    <r>
      <rPr>
        <b/>
        <vertAlign val="superscript"/>
        <sz val="11"/>
        <color rgb="FF000000"/>
        <rFont val="Aptos Narrow"/>
        <family val="2"/>
        <scheme val="minor"/>
      </rPr>
      <t>-3</t>
    </r>
  </si>
  <si>
    <r>
      <t>δ</t>
    </r>
    <r>
      <rPr>
        <b/>
        <vertAlign val="superscript"/>
        <sz val="11"/>
        <color rgb="FF000000"/>
        <rFont val="Aptos Narrow"/>
        <family val="2"/>
        <scheme val="minor"/>
      </rPr>
      <t>13</t>
    </r>
    <r>
      <rPr>
        <b/>
        <sz val="11"/>
        <color rgb="FF000000"/>
        <rFont val="Aptos Narrow"/>
        <family val="2"/>
        <scheme val="minor"/>
      </rPr>
      <t>C</t>
    </r>
    <r>
      <rPr>
        <b/>
        <vertAlign val="subscript"/>
        <sz val="11"/>
        <color rgb="FF000000"/>
        <rFont val="Aptos Narrow"/>
        <family val="2"/>
        <scheme val="minor"/>
      </rPr>
      <t>TOC</t>
    </r>
  </si>
  <si>
    <t>Biomarker Sampling Depth / cm</t>
  </si>
  <si>
    <t>DNA Sampling Depth / cm</t>
  </si>
  <si>
    <t>DNA and Biomarker 
Sampling Depth Offset / cm</t>
  </si>
  <si>
    <r>
      <t>DNA Concentration / ng μL</t>
    </r>
    <r>
      <rPr>
        <b/>
        <vertAlign val="superscript"/>
        <sz val="11"/>
        <rFont val="Arial"/>
        <family val="2"/>
      </rPr>
      <t>-1</t>
    </r>
  </si>
  <si>
    <t>Type I abundance</t>
  </si>
  <si>
    <t>Type II abundance</t>
  </si>
  <si>
    <t>Methanotroph abundance
 - whole community</t>
  </si>
  <si>
    <t>% Methanotrophic bacteria 
- bacterial community</t>
  </si>
  <si>
    <t>Cananguchal Colombia Palm Swamp</t>
  </si>
  <si>
    <t>Pantano Colombia Montrichardia Swamp</t>
  </si>
  <si>
    <t>Inirida Colombia Hardwood Swamp</t>
  </si>
  <si>
    <t>Mpologoma Uganda Papyrus Swamp</t>
  </si>
  <si>
    <t>Tor Royal British Ombrotrophic Bog</t>
  </si>
  <si>
    <t>USA Everglades Lilypad Swamp</t>
  </si>
  <si>
    <t>Coordinates</t>
  </si>
  <si>
    <t>Reconstructed pH</t>
  </si>
  <si>
    <r>
      <t xml:space="preserve">Diploptene </t>
    </r>
    <r>
      <rPr>
        <b/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 xml:space="preserve">C </t>
    </r>
  </si>
  <si>
    <t>Source</t>
  </si>
  <si>
    <t>United Kingdom</t>
  </si>
  <si>
    <t>Mpologoma</t>
  </si>
  <si>
    <t>Cananguchal</t>
  </si>
  <si>
    <r>
      <t>diploptene/(C</t>
    </r>
    <r>
      <rPr>
        <b/>
        <vertAlign val="subscript"/>
        <sz val="11"/>
        <color theme="1"/>
        <rFont val="Arial"/>
        <family val="2"/>
      </rPr>
      <t xml:space="preserve">31 </t>
    </r>
    <r>
      <rPr>
        <b/>
        <sz val="11"/>
        <color theme="1"/>
        <rFont val="Arial"/>
        <family val="2"/>
      </rPr>
      <t>hopanes + diploptene)</t>
    </r>
  </si>
  <si>
    <t>Inglis et al. 2019</t>
  </si>
  <si>
    <t>Inglis et al. 2020</t>
  </si>
  <si>
    <t>Zheng et al. 2014, 2015</t>
  </si>
  <si>
    <t>Yang et al. 2026; Huang et al. 2015</t>
  </si>
  <si>
    <t>% bacteria in total community</t>
  </si>
  <si>
    <t>% archaea in total community</t>
  </si>
  <si>
    <t>Hardwood trees</t>
  </si>
  <si>
    <t>N.b. Standard deviation is only available for CERES sites.</t>
  </si>
  <si>
    <r>
      <t xml:space="preserve">Average top 100 cm </t>
    </r>
    <r>
      <rPr>
        <b/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  <r>
      <rPr>
        <b/>
        <vertAlign val="subscript"/>
        <sz val="11"/>
        <color theme="1"/>
        <rFont val="Arial"/>
        <family val="2"/>
      </rPr>
      <t xml:space="preserve">dip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</si>
</sst>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5E5E5E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vertAlign val="superscript"/>
      <sz val="11"/>
      <name val="Arial"/>
      <family val="2"/>
    </font>
    <font>
      <b/>
      <sz val="11"/>
      <color theme="1"/>
      <name val="Symbol"/>
      <family val="1"/>
      <charset val="2"/>
    </font>
    <font>
      <vertAlign val="subscript"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1F1F1F"/>
      <name val="Arial"/>
      <family val="2"/>
    </font>
    <font>
      <i/>
      <sz val="11"/>
      <color rgb="FF1F1F1F"/>
      <name val="Arial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rial"/>
      <family val="2"/>
    </font>
    <font>
      <vertAlign val="subscript"/>
      <sz val="14"/>
      <color theme="1"/>
      <name val="Arial"/>
      <family val="2"/>
    </font>
    <font>
      <vertAlign val="subscript"/>
      <sz val="12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vertAlign val="subscript"/>
      <sz val="11"/>
      <color rgb="FF000000"/>
      <name val="Aptos Narrow"/>
      <family val="2"/>
      <scheme val="minor"/>
    </font>
    <font>
      <b/>
      <vertAlign val="subscript"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rgb="FF8E8E8E"/>
      </top>
      <bottom style="medium">
        <color rgb="FF8E8E8E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9" fillId="0" borderId="0"/>
    <xf numFmtId="0" fontId="1" fillId="0" borderId="0"/>
  </cellStyleXfs>
  <cellXfs count="194">
    <xf numFmtId="0" fontId="0" fillId="0" borderId="0" xfId="0"/>
    <xf numFmtId="0" fontId="0" fillId="0" borderId="16" xfId="0" applyBorder="1"/>
    <xf numFmtId="0" fontId="0" fillId="0" borderId="23" xfId="0" applyBorder="1"/>
    <xf numFmtId="0" fontId="4" fillId="0" borderId="0" xfId="0" applyFont="1"/>
    <xf numFmtId="0" fontId="0" fillId="0" borderId="18" xfId="0" applyBorder="1"/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164" fontId="8" fillId="0" borderId="1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35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6" xfId="0" applyFont="1" applyBorder="1"/>
    <xf numFmtId="0" fontId="11" fillId="0" borderId="35" xfId="0" applyFont="1" applyBorder="1"/>
    <xf numFmtId="0" fontId="4" fillId="0" borderId="41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4" fillId="0" borderId="42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3" xfId="0" applyFont="1" applyBorder="1"/>
    <xf numFmtId="0" fontId="11" fillId="0" borderId="0" xfId="0" applyFont="1"/>
    <xf numFmtId="0" fontId="11" fillId="0" borderId="4" xfId="0" applyFont="1" applyBorder="1"/>
    <xf numFmtId="0" fontId="11" fillId="0" borderId="33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1" fillId="0" borderId="34" xfId="0" applyFont="1" applyBorder="1"/>
    <xf numFmtId="0" fontId="11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11" fillId="0" borderId="39" xfId="0" applyFont="1" applyBorder="1" applyAlignment="1">
      <alignment vertical="center"/>
    </xf>
    <xf numFmtId="0" fontId="11" fillId="0" borderId="37" xfId="0" applyFont="1" applyBorder="1"/>
    <xf numFmtId="0" fontId="4" fillId="0" borderId="40" xfId="0" applyFont="1" applyBorder="1"/>
    <xf numFmtId="11" fontId="11" fillId="0" borderId="39" xfId="0" applyNumberFormat="1" applyFont="1" applyBorder="1"/>
    <xf numFmtId="0" fontId="11" fillId="0" borderId="40" xfId="0" applyFont="1" applyBorder="1"/>
    <xf numFmtId="0" fontId="10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" xfId="0" applyFont="1" applyBorder="1"/>
    <xf numFmtId="0" fontId="4" fillId="0" borderId="1" xfId="0" applyFont="1" applyBorder="1"/>
    <xf numFmtId="0" fontId="4" fillId="2" borderId="3" xfId="0" applyFont="1" applyFill="1" applyBorder="1"/>
    <xf numFmtId="0" fontId="4" fillId="2" borderId="0" xfId="0" applyFont="1" applyFill="1"/>
    <xf numFmtId="0" fontId="4" fillId="2" borderId="8" xfId="0" applyFont="1" applyFill="1" applyBorder="1"/>
    <xf numFmtId="0" fontId="15" fillId="0" borderId="0" xfId="0" applyFont="1"/>
    <xf numFmtId="0" fontId="15" fillId="0" borderId="3" xfId="0" applyFont="1" applyBorder="1"/>
    <xf numFmtId="0" fontId="4" fillId="0" borderId="14" xfId="0" applyFont="1" applyBorder="1"/>
    <xf numFmtId="0" fontId="15" fillId="0" borderId="8" xfId="0" applyFont="1" applyBorder="1"/>
    <xf numFmtId="0" fontId="4" fillId="0" borderId="15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6" fillId="0" borderId="0" xfId="0" applyFont="1" applyAlignment="1">
      <alignment horizontal="center" vertical="center"/>
    </xf>
    <xf numFmtId="0" fontId="16" fillId="0" borderId="44" xfId="0" applyFont="1" applyBorder="1" applyAlignment="1">
      <alignment horizontal="center" vertical="center" wrapText="1"/>
    </xf>
    <xf numFmtId="0" fontId="0" fillId="0" borderId="3" xfId="0" applyBorder="1"/>
    <xf numFmtId="0" fontId="0" fillId="0" borderId="9" xfId="0" applyBorder="1"/>
    <xf numFmtId="0" fontId="0" fillId="0" borderId="4" xfId="0" applyBorder="1"/>
    <xf numFmtId="0" fontId="0" fillId="0" borderId="6" xfId="0" applyBorder="1"/>
    <xf numFmtId="0" fontId="4" fillId="0" borderId="10" xfId="0" applyFont="1" applyBorder="1"/>
    <xf numFmtId="11" fontId="0" fillId="0" borderId="0" xfId="0" applyNumberFormat="1"/>
    <xf numFmtId="11" fontId="4" fillId="0" borderId="0" xfId="0" applyNumberFormat="1" applyFont="1"/>
    <xf numFmtId="11" fontId="4" fillId="0" borderId="2" xfId="0" applyNumberFormat="1" applyFont="1" applyBorder="1"/>
    <xf numFmtId="11" fontId="4" fillId="0" borderId="3" xfId="0" applyNumberFormat="1" applyFont="1" applyBorder="1"/>
    <xf numFmtId="11" fontId="4" fillId="0" borderId="4" xfId="0" applyNumberFormat="1" applyFont="1" applyBorder="1"/>
    <xf numFmtId="11" fontId="4" fillId="0" borderId="6" xfId="0" applyNumberFormat="1" applyFont="1" applyBorder="1"/>
    <xf numFmtId="11" fontId="4" fillId="0" borderId="8" xfId="0" applyNumberFormat="1" applyFont="1" applyBorder="1"/>
    <xf numFmtId="11" fontId="4" fillId="0" borderId="9" xfId="0" applyNumberFormat="1" applyFont="1" applyBorder="1"/>
    <xf numFmtId="0" fontId="4" fillId="0" borderId="11" xfId="0" applyFont="1" applyBorder="1"/>
    <xf numFmtId="0" fontId="4" fillId="0" borderId="12" xfId="0" applyFont="1" applyBorder="1"/>
    <xf numFmtId="11" fontId="4" fillId="0" borderId="5" xfId="0" applyNumberFormat="1" applyFont="1" applyBorder="1"/>
    <xf numFmtId="11" fontId="4" fillId="0" borderId="7" xfId="0" applyNumberFormat="1" applyFont="1" applyBorder="1"/>
    <xf numFmtId="0" fontId="19" fillId="0" borderId="5" xfId="0" applyFont="1" applyBorder="1"/>
    <xf numFmtId="0" fontId="19" fillId="0" borderId="3" xfId="0" applyFont="1" applyBorder="1"/>
    <xf numFmtId="0" fontId="19" fillId="0" borderId="7" xfId="0" applyFont="1" applyBorder="1"/>
    <xf numFmtId="0" fontId="18" fillId="0" borderId="3" xfId="0" applyFont="1" applyBorder="1"/>
    <xf numFmtId="0" fontId="19" fillId="0" borderId="2" xfId="0" applyFont="1" applyBorder="1"/>
    <xf numFmtId="0" fontId="19" fillId="0" borderId="4" xfId="0" applyFont="1" applyBorder="1"/>
    <xf numFmtId="0" fontId="19" fillId="0" borderId="8" xfId="0" applyFont="1" applyBorder="1"/>
    <xf numFmtId="0" fontId="19" fillId="0" borderId="0" xfId="0" applyFont="1"/>
    <xf numFmtId="0" fontId="18" fillId="0" borderId="0" xfId="0" applyFont="1"/>
    <xf numFmtId="0" fontId="18" fillId="0" borderId="2" xfId="0" applyFont="1" applyBorder="1"/>
    <xf numFmtId="0" fontId="18" fillId="0" borderId="5" xfId="0" applyFont="1" applyBorder="1"/>
    <xf numFmtId="0" fontId="0" fillId="0" borderId="1" xfId="0" applyBorder="1"/>
    <xf numFmtId="0" fontId="18" fillId="0" borderId="4" xfId="0" applyFont="1" applyBorder="1"/>
    <xf numFmtId="0" fontId="18" fillId="0" borderId="6" xfId="0" applyFont="1" applyBorder="1"/>
    <xf numFmtId="0" fontId="19" fillId="0" borderId="6" xfId="0" applyFont="1" applyBorder="1"/>
    <xf numFmtId="0" fontId="19" fillId="0" borderId="9" xfId="0" applyFont="1" applyBorder="1"/>
    <xf numFmtId="0" fontId="0" fillId="0" borderId="13" xfId="0" applyBorder="1"/>
    <xf numFmtId="0" fontId="20" fillId="0" borderId="13" xfId="0" applyFont="1" applyBorder="1"/>
    <xf numFmtId="0" fontId="20" fillId="0" borderId="14" xfId="0" applyFont="1" applyBorder="1"/>
    <xf numFmtId="0" fontId="21" fillId="0" borderId="5" xfId="0" applyFont="1" applyBorder="1"/>
    <xf numFmtId="0" fontId="4" fillId="5" borderId="0" xfId="0" applyFont="1" applyFill="1"/>
    <xf numFmtId="0" fontId="4" fillId="5" borderId="3" xfId="0" applyFont="1" applyFill="1" applyBorder="1"/>
    <xf numFmtId="0" fontId="4" fillId="5" borderId="8" xfId="0" applyFont="1" applyFill="1" applyBorder="1"/>
    <xf numFmtId="0" fontId="4" fillId="0" borderId="3" xfId="0" applyFont="1" applyBorder="1" applyAlignment="1">
      <alignment wrapText="1"/>
    </xf>
    <xf numFmtId="0" fontId="26" fillId="0" borderId="2" xfId="0" applyFont="1" applyBorder="1" applyAlignment="1">
      <alignment vertical="top"/>
    </xf>
    <xf numFmtId="0" fontId="26" fillId="0" borderId="4" xfId="0" applyFont="1" applyBorder="1" applyAlignment="1">
      <alignment vertical="top"/>
    </xf>
    <xf numFmtId="0" fontId="26" fillId="0" borderId="3" xfId="0" applyFont="1" applyBorder="1" applyAlignment="1">
      <alignment vertical="top"/>
    </xf>
    <xf numFmtId="0" fontId="26" fillId="0" borderId="13" xfId="0" applyFont="1" applyBorder="1" applyAlignment="1">
      <alignment vertical="top"/>
    </xf>
    <xf numFmtId="0" fontId="4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0" fillId="0" borderId="31" xfId="0" applyBorder="1"/>
    <xf numFmtId="0" fontId="0" fillId="0" borderId="4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0" fillId="0" borderId="48" xfId="0" applyBorder="1"/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0" xfId="0" applyAlignment="1">
      <alignment wrapText="1"/>
    </xf>
    <xf numFmtId="0" fontId="11" fillId="0" borderId="2" xfId="0" applyFont="1" applyBorder="1"/>
    <xf numFmtId="0" fontId="11" fillId="0" borderId="5" xfId="0" applyFont="1" applyBorder="1"/>
    <xf numFmtId="0" fontId="11" fillId="0" borderId="7" xfId="0" applyFont="1" applyBorder="1"/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1" fontId="4" fillId="3" borderId="11" xfId="0" applyNumberFormat="1" applyFont="1" applyFill="1" applyBorder="1" applyAlignment="1">
      <alignment horizontal="center"/>
    </xf>
    <xf numFmtId="11" fontId="4" fillId="3" borderId="12" xfId="0" applyNumberFormat="1" applyFont="1" applyFill="1" applyBorder="1" applyAlignment="1">
      <alignment horizontal="center"/>
    </xf>
    <xf numFmtId="11" fontId="4" fillId="4" borderId="10" xfId="0" applyNumberFormat="1" applyFont="1" applyFill="1" applyBorder="1" applyAlignment="1">
      <alignment horizontal="center"/>
    </xf>
    <xf numFmtId="11" fontId="4" fillId="4" borderId="11" xfId="0" applyNumberFormat="1" applyFont="1" applyFill="1" applyBorder="1" applyAlignment="1">
      <alignment horizontal="center"/>
    </xf>
    <xf numFmtId="11" fontId="4" fillId="4" borderId="12" xfId="0" applyNumberFormat="1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</cellXfs>
  <cellStyles count="4">
    <cellStyle name="Normal" xfId="0" builtinId="0"/>
    <cellStyle name="Normal 2" xfId="1" xr:uid="{E370DC32-855A-4112-9FEC-5ED317D411B3}"/>
    <cellStyle name="Normal 2 2" xfId="3" xr:uid="{C9FCB240-E591-4A4A-94F6-5F1FF6285E4F}"/>
    <cellStyle name="Normal 3" xfId="2" xr:uid="{8686CA4B-A4EC-4EDD-94D6-70C5A56DF51D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1</xdr:row>
      <xdr:rowOff>19050</xdr:rowOff>
    </xdr:from>
    <xdr:to>
      <xdr:col>10</xdr:col>
      <xdr:colOff>523875</xdr:colOff>
      <xdr:row>6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AD6B345-D60C-99FE-A95E-4D53E318B076}"/>
            </a:ext>
          </a:extLst>
        </xdr:cNvPr>
        <xdr:cNvSpPr txBox="1"/>
      </xdr:nvSpPr>
      <xdr:spPr>
        <a:xfrm>
          <a:off x="8924925" y="257175"/>
          <a:ext cx="3886200" cy="1009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Nb.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average has been taken from the top 100 cm of sites.</a:t>
          </a:r>
          <a:r>
            <a:rPr lang="en-GB">
              <a:effectLst/>
            </a:rPr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 all sites are included in the hopene isotope dataset, but sites from a global peat database (Naafs et al., 2017) have been included to demonstrate this relationship between diploptene ratio of C</a:t>
          </a:r>
          <a:r>
            <a:rPr lang="en-GB" sz="1100" b="0" i="0" u="none" strike="noStrike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hopanes and pH. </a:t>
          </a:r>
          <a:r>
            <a:rPr lang="en-GB">
              <a:effectLst/>
            </a:rPr>
            <a:t> 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C1783B-0462-42E0-9024-5E756EEDF150}" name="Table1" displayName="Table1" ref="A2:AS272" totalsRowShown="0" headerRowDxfId="47" dataDxfId="46" tableBorderDxfId="45">
  <autoFilter ref="A2:AS272" xr:uid="{43C1783B-0462-42E0-9024-5E756EEDF150}"/>
  <tableColumns count="45">
    <tableColumn id="1" xr3:uid="{5893A5DC-B96F-4F53-B745-2C2000F6A64D}" name="Country" dataDxfId="44"/>
    <tableColumn id="2" xr3:uid="{8F66FC46-2718-41A1-9530-8F1C4201CE32}" name="Site" dataDxfId="43"/>
    <tableColumn id="3" xr3:uid="{83B5DB92-D219-4AD0-A77D-F2EDD8F5F618}" name="Depth" dataDxfId="42"/>
    <tableColumn id="4" xr3:uid="{FB27BAB6-19E2-4537-B26E-BA55C58FA8A4}" name="C21" dataDxfId="41"/>
    <tableColumn id="39" xr3:uid="{D2E2E6D3-79F6-4FD0-9C6A-A94313AD6183}" name="σC21" dataDxfId="40"/>
    <tableColumn id="5" xr3:uid="{8950C649-5D91-4E52-8358-2A3C514A0DBE}" name="C23" dataDxfId="39"/>
    <tableColumn id="40" xr3:uid="{0C257D09-7C4F-448C-BBC6-12FF6B04133A}" name="σC23" dataDxfId="38"/>
    <tableColumn id="6" xr3:uid="{C8A961FB-1877-44EE-B7DB-21F5E4DAC290}" name="C25" dataDxfId="37"/>
    <tableColumn id="41" xr3:uid="{B6F1415B-3CC0-4437-AB38-E91EE682DE07}" name="σC25" dataDxfId="36"/>
    <tableColumn id="7" xr3:uid="{B1DFA05C-541A-432D-83A4-D3C063CE824F}" name="C27" dataDxfId="35"/>
    <tableColumn id="42" xr3:uid="{A3F4F23C-3DB3-42BE-88F0-E9D5BA3DAE7B}" name="σC27" dataDxfId="34"/>
    <tableColumn id="8" xr3:uid="{4776DB65-CE72-4236-BB73-E854F41851B5}" name="C29" dataDxfId="33"/>
    <tableColumn id="43" xr3:uid="{F68265A1-2F18-4DE3-B63A-C24F4BD1E60B}" name="σC29" dataDxfId="32"/>
    <tableColumn id="9" xr3:uid="{E85F90D1-F651-4964-AA2D-3184E6001BBE}" name="C31" dataDxfId="31"/>
    <tableColumn id="44" xr3:uid="{329C5312-2078-4A09-90FE-5BB58A069174}" name="σC31" dataDxfId="30"/>
    <tableColumn id="10" xr3:uid="{A5B77C13-0B17-4E8C-9FE1-988533995ECE}" name="C33" dataDxfId="29"/>
    <tableColumn id="45" xr3:uid="{033EF9A6-863C-4D37-BD27-F54F2DC9E34E}" name="σC33" dataDxfId="28"/>
    <tableColumn id="11" xr3:uid="{6669C24E-51E2-47F2-867C-1081E8AAEE16}" name="C27 hopene" dataDxfId="27"/>
    <tableColumn id="12" xr3:uid="{8C14D2B9-4158-4DB9-B4C2-18CC5D567460}" name=" σC27 hopene" dataDxfId="26"/>
    <tableColumn id="13" xr3:uid="{5E0BC042-BFD7-4D04-9A73-E095477DF2B5}" name="C27 ββ hopane" dataDxfId="25"/>
    <tableColumn id="14" xr3:uid="{F268EB4D-30AD-4F9F-B29F-9A197AA25005}" name=" σC27 ββ hopane" dataDxfId="24"/>
    <tableColumn id="15" xr3:uid="{7BDB6EDF-9172-4375-8C41-BFB90E3ECA7D}" name="C29 βα hopane" dataDxfId="23"/>
    <tableColumn id="16" xr3:uid="{6A2B8EEE-4258-4420-9D14-305A33826D89}" name="σC29 βα hopane" dataDxfId="22"/>
    <tableColumn id="17" xr3:uid="{CABFE659-4DBE-4C66-BC00-7F34D5F0BF4E}" name="C29 αβ hopane" dataDxfId="21"/>
    <tableColumn id="18" xr3:uid="{032497C6-AA84-4FA9-BF7F-E0C72F71E15B}" name="σC29 αβ hopane" dataDxfId="20"/>
    <tableColumn id="19" xr3:uid="{71C9A715-0D50-410B-9E5A-68E54E4B3253}" name="C30 αβ hopane" dataDxfId="19"/>
    <tableColumn id="20" xr3:uid="{EB3AD951-8AC0-42C7-B626-A0A38FC53C2F}" name="σC30 αβ hopane" dataDxfId="18"/>
    <tableColumn id="21" xr3:uid="{B27818E6-F8C5-45B6-B5F2-CD6BB0A0B054}" name="C29 ββ hopane " dataDxfId="17"/>
    <tableColumn id="22" xr3:uid="{A4B142E0-9BFC-41B2-BC0C-CE540ECD7BE8}" name="σC29 ββ hopane " dataDxfId="16"/>
    <tableColumn id="23" xr3:uid="{1AC2E72D-2B1C-47EE-BCA0-AE0C16D1934C}" name="C31 αβ hopane 22R" dataDxfId="15"/>
    <tableColumn id="24" xr3:uid="{3D0242F4-030A-43CD-9A8E-174BD1170125}" name="σC31 αβ hopane 22R" dataDxfId="14"/>
    <tableColumn id="25" xr3:uid="{C0EA21D1-BECF-43FA-9CA2-42570AF4BA5E}" name="C31 αβ hopane 22S" dataDxfId="13"/>
    <tableColumn id="26" xr3:uid="{1CDD4981-7B01-48EB-A566-51C572B69CC4}" name="σC31 αβ hopane 22S" dataDxfId="12"/>
    <tableColumn id="27" xr3:uid="{2789DEB1-7FB6-4EE1-BDD8-34BD1BF23048}" name="C30 ββ hopane " dataDxfId="11"/>
    <tableColumn id="28" xr3:uid="{13A16717-CE25-40A1-AD6B-EFC963C6BA66}" name="σC30 ββ hopane " dataDxfId="10"/>
    <tableColumn id="29" xr3:uid="{1DBA18D0-5E8A-468B-B549-C5B77068DA12}" name="Diploptene" dataDxfId="9"/>
    <tableColumn id="30" xr3:uid="{0255C592-7F5D-4786-9592-5D97E6E60866}" name="σDiploptene" dataDxfId="8"/>
    <tableColumn id="31" xr3:uid="{ABFA26C8-DD5B-4D3E-A4B6-9C75F1A3A2BC}" name="Hopene A" dataDxfId="7"/>
    <tableColumn id="32" xr3:uid="{39377C32-89DB-416A-83A5-64C182DD67D4}" name="σHopene A" dataDxfId="6"/>
    <tableColumn id="33" xr3:uid="{4DEF5806-F929-4620-9CF5-56EAA2ED2B7D}" name="Hopene B" dataDxfId="5"/>
    <tableColumn id="34" xr3:uid="{3E93273D-F4F2-4EF7-BA0C-E0223D799DC1}" name="σHopene B" dataDxfId="4"/>
    <tableColumn id="35" xr3:uid="{0D1AF3CB-BE6C-4654-93DD-BE1168926D4E}" name="C32 ββ Hopane" dataDxfId="3"/>
    <tableColumn id="36" xr3:uid="{59198345-1125-45AC-95C2-D882C0F08D98}" name="σC32 Hopane" dataDxfId="2"/>
    <tableColumn id="37" xr3:uid="{1D8D9455-2392-488A-8EF0-2976E1D376CF}" name="C31 ββ hopane" dataDxfId="1"/>
    <tableColumn id="38" xr3:uid="{97276A52-2C3F-4A74-83A2-C82DBE61C24D}" name="σC31 ββ hopan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17AD9-FFE2-455B-BC4D-D028719F3F83}">
  <dimension ref="A1:P64"/>
  <sheetViews>
    <sheetView topLeftCell="C24" zoomScale="85" zoomScaleNormal="85" workbookViewId="0">
      <selection activeCell="O31" sqref="O31"/>
    </sheetView>
  </sheetViews>
  <sheetFormatPr defaultRowHeight="15" x14ac:dyDescent="0.25"/>
  <cols>
    <col min="1" max="1" width="22.7109375" bestFit="1" customWidth="1"/>
    <col min="2" max="2" width="48.28515625" bestFit="1" customWidth="1"/>
    <col min="3" max="4" width="10.5703125" customWidth="1"/>
    <col min="5" max="5" width="13.5703125" customWidth="1"/>
    <col min="6" max="6" width="11.7109375" customWidth="1"/>
    <col min="7" max="7" width="12.140625" bestFit="1" customWidth="1"/>
    <col min="8" max="8" width="18.42578125" customWidth="1"/>
    <col min="9" max="9" width="29.42578125" customWidth="1"/>
    <col min="11" max="11" width="15.7109375" customWidth="1"/>
    <col min="12" max="12" width="49.85546875" customWidth="1"/>
    <col min="13" max="13" width="14" customWidth="1"/>
    <col min="14" max="14" width="16.42578125" customWidth="1"/>
    <col min="15" max="15" width="72.85546875" bestFit="1" customWidth="1"/>
    <col min="16" max="16" width="23.5703125" bestFit="1" customWidth="1"/>
  </cols>
  <sheetData>
    <row r="1" spans="1:16" x14ac:dyDescent="0.25">
      <c r="H1" s="167"/>
    </row>
    <row r="3" spans="1:16" ht="15.75" thickBot="1" x14ac:dyDescent="0.3"/>
    <row r="4" spans="1:16" ht="45.75" thickBot="1" x14ac:dyDescent="0.3">
      <c r="A4" s="91" t="s">
        <v>0</v>
      </c>
      <c r="B4" s="92" t="s">
        <v>1</v>
      </c>
      <c r="C4" s="93" t="s">
        <v>2</v>
      </c>
      <c r="D4" s="92" t="s">
        <v>3</v>
      </c>
      <c r="E4" s="94" t="s">
        <v>4</v>
      </c>
      <c r="F4" s="92" t="s">
        <v>5</v>
      </c>
      <c r="G4" s="94" t="s">
        <v>6</v>
      </c>
      <c r="H4" s="92" t="s">
        <v>7</v>
      </c>
      <c r="I4" s="94" t="s">
        <v>8</v>
      </c>
      <c r="J4" s="92" t="s">
        <v>9</v>
      </c>
      <c r="K4" s="94" t="s">
        <v>10</v>
      </c>
      <c r="L4" s="190" t="s">
        <v>11</v>
      </c>
      <c r="M4" s="92" t="s">
        <v>12</v>
      </c>
      <c r="N4" s="94" t="s">
        <v>13</v>
      </c>
      <c r="O4" s="92" t="s">
        <v>14</v>
      </c>
      <c r="P4" s="95" t="s">
        <v>15</v>
      </c>
    </row>
    <row r="5" spans="1:16" x14ac:dyDescent="0.25">
      <c r="A5" s="5" t="s">
        <v>16</v>
      </c>
      <c r="B5" s="6" t="s">
        <v>17</v>
      </c>
      <c r="C5" s="6" t="s">
        <v>18</v>
      </c>
      <c r="D5" s="20">
        <v>-3.8</v>
      </c>
      <c r="E5" s="6">
        <v>-70.2</v>
      </c>
      <c r="F5" s="6">
        <v>12</v>
      </c>
      <c r="G5" s="6">
        <v>26</v>
      </c>
      <c r="H5" s="6">
        <v>3300</v>
      </c>
      <c r="I5" s="6"/>
      <c r="J5" s="6">
        <v>5.4</v>
      </c>
      <c r="K5" s="6"/>
      <c r="L5" s="6" t="s">
        <v>19</v>
      </c>
      <c r="M5" s="6"/>
      <c r="N5" s="6">
        <v>2</v>
      </c>
      <c r="O5" s="6" t="s">
        <v>20</v>
      </c>
      <c r="P5" s="21" t="s">
        <v>21</v>
      </c>
    </row>
    <row r="6" spans="1:16" x14ac:dyDescent="0.25">
      <c r="A6" s="7" t="s">
        <v>16</v>
      </c>
      <c r="B6" s="8" t="s">
        <v>22</v>
      </c>
      <c r="C6" s="8" t="s">
        <v>23</v>
      </c>
      <c r="D6" s="8">
        <v>-3.8</v>
      </c>
      <c r="E6" s="8">
        <v>-70.3</v>
      </c>
      <c r="F6" s="8">
        <v>7</v>
      </c>
      <c r="G6" s="8">
        <v>26</v>
      </c>
      <c r="H6" s="8">
        <v>3300</v>
      </c>
      <c r="I6" s="8" t="s">
        <v>24</v>
      </c>
      <c r="J6" s="8">
        <v>6.6</v>
      </c>
      <c r="K6" s="8"/>
      <c r="L6" s="8" t="s">
        <v>25</v>
      </c>
      <c r="M6" s="8"/>
      <c r="N6" s="8">
        <v>0.76</v>
      </c>
      <c r="O6" s="8" t="s">
        <v>20</v>
      </c>
      <c r="P6" s="22" t="s">
        <v>21</v>
      </c>
    </row>
    <row r="7" spans="1:16" x14ac:dyDescent="0.25">
      <c r="A7" s="7" t="s">
        <v>16</v>
      </c>
      <c r="B7" s="8" t="s">
        <v>26</v>
      </c>
      <c r="C7" s="8" t="s">
        <v>27</v>
      </c>
      <c r="D7" s="8">
        <v>3.8</v>
      </c>
      <c r="E7" s="8">
        <v>-67.8</v>
      </c>
      <c r="F7" s="8">
        <v>7</v>
      </c>
      <c r="G7" s="8">
        <v>26</v>
      </c>
      <c r="H7" s="8">
        <v>3100</v>
      </c>
      <c r="I7" s="8"/>
      <c r="J7" s="8">
        <v>5.3</v>
      </c>
      <c r="K7" s="8"/>
      <c r="L7" s="8" t="s">
        <v>348</v>
      </c>
      <c r="M7" s="8"/>
      <c r="N7" s="8">
        <v>0.75</v>
      </c>
      <c r="O7" s="8" t="s">
        <v>20</v>
      </c>
      <c r="P7" s="22" t="s">
        <v>21</v>
      </c>
    </row>
    <row r="8" spans="1:16" ht="29.25" thickBot="1" x14ac:dyDescent="0.3">
      <c r="A8" s="7" t="s">
        <v>28</v>
      </c>
      <c r="B8" s="8" t="s">
        <v>29</v>
      </c>
      <c r="C8" s="8" t="s">
        <v>30</v>
      </c>
      <c r="D8" s="8">
        <v>9.3809459999999998</v>
      </c>
      <c r="E8" s="8">
        <v>82.366771</v>
      </c>
      <c r="F8" s="8">
        <v>5</v>
      </c>
      <c r="G8" s="8">
        <v>26</v>
      </c>
      <c r="H8" s="8">
        <v>3000</v>
      </c>
      <c r="I8" s="8"/>
      <c r="J8" s="8">
        <v>4</v>
      </c>
      <c r="K8" s="8"/>
      <c r="L8" s="98" t="s">
        <v>31</v>
      </c>
      <c r="M8" s="8">
        <v>164</v>
      </c>
      <c r="N8" s="8">
        <v>2</v>
      </c>
      <c r="O8" s="8" t="s">
        <v>32</v>
      </c>
      <c r="P8" s="22" t="s">
        <v>21</v>
      </c>
    </row>
    <row r="9" spans="1:16" ht="15.75" thickBot="1" x14ac:dyDescent="0.3">
      <c r="A9" s="7" t="s">
        <v>28</v>
      </c>
      <c r="B9" s="8" t="s">
        <v>33</v>
      </c>
      <c r="C9" s="8" t="s">
        <v>34</v>
      </c>
      <c r="D9" s="8">
        <v>9.3837600000000005</v>
      </c>
      <c r="E9" s="8">
        <v>-82.366016000000002</v>
      </c>
      <c r="F9" s="8">
        <v>9</v>
      </c>
      <c r="G9" s="8">
        <v>26</v>
      </c>
      <c r="H9" s="8">
        <v>3000</v>
      </c>
      <c r="I9" s="8"/>
      <c r="J9" s="8">
        <v>4</v>
      </c>
      <c r="K9" s="8"/>
      <c r="L9" s="99" t="s">
        <v>35</v>
      </c>
      <c r="M9" s="8">
        <v>164</v>
      </c>
      <c r="N9" s="8">
        <v>5.4</v>
      </c>
      <c r="O9" s="8" t="s">
        <v>20</v>
      </c>
      <c r="P9" s="22" t="s">
        <v>21</v>
      </c>
    </row>
    <row r="10" spans="1:16" x14ac:dyDescent="0.25">
      <c r="A10" s="7" t="s">
        <v>36</v>
      </c>
      <c r="B10" s="8" t="s">
        <v>37</v>
      </c>
      <c r="C10" s="8" t="s">
        <v>38</v>
      </c>
      <c r="D10" s="8">
        <v>1</v>
      </c>
      <c r="E10" s="8">
        <v>33.700000000000003</v>
      </c>
      <c r="F10" s="8">
        <v>9</v>
      </c>
      <c r="G10" s="8">
        <v>20</v>
      </c>
      <c r="H10" s="8" t="s">
        <v>39</v>
      </c>
      <c r="I10" s="8" t="s">
        <v>40</v>
      </c>
      <c r="J10" s="8">
        <v>6.6</v>
      </c>
      <c r="K10" s="8"/>
      <c r="L10" s="8" t="s">
        <v>41</v>
      </c>
      <c r="M10" s="19">
        <v>12195</v>
      </c>
      <c r="N10" s="8">
        <v>2.33</v>
      </c>
      <c r="O10" s="8" t="s">
        <v>42</v>
      </c>
      <c r="P10" s="22" t="s">
        <v>21</v>
      </c>
    </row>
    <row r="11" spans="1:16" x14ac:dyDescent="0.25">
      <c r="A11" s="7" t="s">
        <v>43</v>
      </c>
      <c r="B11" s="8" t="s">
        <v>44</v>
      </c>
      <c r="C11" s="8" t="s">
        <v>45</v>
      </c>
      <c r="D11" s="8">
        <v>26.5</v>
      </c>
      <c r="E11" s="8">
        <v>-80.3</v>
      </c>
      <c r="F11" s="8">
        <v>8</v>
      </c>
      <c r="G11" s="8">
        <v>23</v>
      </c>
      <c r="H11" s="8">
        <v>1507</v>
      </c>
      <c r="I11" s="8" t="s">
        <v>46</v>
      </c>
      <c r="J11" s="8">
        <v>6.6</v>
      </c>
      <c r="K11" s="8"/>
      <c r="L11" s="8" t="s">
        <v>47</v>
      </c>
      <c r="M11" s="8">
        <v>6000</v>
      </c>
      <c r="N11" s="8">
        <v>2</v>
      </c>
      <c r="O11" s="8" t="s">
        <v>48</v>
      </c>
      <c r="P11" s="22" t="s">
        <v>21</v>
      </c>
    </row>
    <row r="12" spans="1:16" ht="15.75" thickBot="1" x14ac:dyDescent="0.3">
      <c r="A12" s="24" t="s">
        <v>49</v>
      </c>
      <c r="B12" s="25" t="s">
        <v>50</v>
      </c>
      <c r="C12" s="25" t="s">
        <v>51</v>
      </c>
      <c r="D12" s="25">
        <v>50.5</v>
      </c>
      <c r="E12" s="25">
        <v>-4</v>
      </c>
      <c r="F12" s="25">
        <v>9</v>
      </c>
      <c r="G12" s="25">
        <v>8.1</v>
      </c>
      <c r="H12" s="25">
        <v>1974</v>
      </c>
      <c r="I12" s="25" t="s">
        <v>52</v>
      </c>
      <c r="J12" s="25">
        <v>4.8</v>
      </c>
      <c r="K12" s="25"/>
      <c r="L12" s="25" t="s">
        <v>53</v>
      </c>
      <c r="M12" s="25"/>
      <c r="N12" s="25" t="s">
        <v>54</v>
      </c>
      <c r="O12" s="25" t="s">
        <v>48</v>
      </c>
      <c r="P12" s="26" t="s">
        <v>21</v>
      </c>
    </row>
    <row r="13" spans="1:16" x14ac:dyDescent="0.25">
      <c r="A13" s="28" t="s">
        <v>55</v>
      </c>
      <c r="B13" s="29" t="s">
        <v>56</v>
      </c>
      <c r="C13" s="12" t="s">
        <v>57</v>
      </c>
      <c r="D13" s="29">
        <v>-54.7</v>
      </c>
      <c r="E13" s="29">
        <v>-68.3</v>
      </c>
      <c r="F13" s="12">
        <v>8</v>
      </c>
      <c r="G13" s="30">
        <v>4.5416699999999999</v>
      </c>
      <c r="H13" s="4"/>
      <c r="I13" s="12"/>
      <c r="J13" s="30">
        <v>5.4</v>
      </c>
      <c r="K13" s="29">
        <v>180</v>
      </c>
      <c r="L13" s="29" t="s">
        <v>58</v>
      </c>
      <c r="M13" s="12"/>
      <c r="N13" s="12"/>
      <c r="O13" s="29" t="s">
        <v>59</v>
      </c>
      <c r="P13" s="21" t="s">
        <v>60</v>
      </c>
    </row>
    <row r="14" spans="1:16" x14ac:dyDescent="0.25">
      <c r="A14" s="9" t="s">
        <v>61</v>
      </c>
      <c r="B14" s="10" t="s">
        <v>62</v>
      </c>
      <c r="C14" s="15" t="s">
        <v>57</v>
      </c>
      <c r="D14" s="10">
        <v>50.55</v>
      </c>
      <c r="E14" s="10">
        <v>6.15</v>
      </c>
      <c r="F14" s="15">
        <v>13</v>
      </c>
      <c r="G14" s="27">
        <v>8.0666700000000002</v>
      </c>
      <c r="H14" s="1"/>
      <c r="I14" s="15"/>
      <c r="J14" s="27"/>
      <c r="K14" s="10">
        <v>620</v>
      </c>
      <c r="L14" s="10" t="s">
        <v>58</v>
      </c>
      <c r="M14" s="15"/>
      <c r="N14" s="15"/>
      <c r="O14" s="10" t="s">
        <v>63</v>
      </c>
      <c r="P14" s="22" t="s">
        <v>60</v>
      </c>
    </row>
    <row r="15" spans="1:16" x14ac:dyDescent="0.25">
      <c r="A15" s="9" t="s">
        <v>64</v>
      </c>
      <c r="B15" s="10" t="s">
        <v>65</v>
      </c>
      <c r="C15" s="15" t="s">
        <v>57</v>
      </c>
      <c r="D15" s="10">
        <v>-18.100000000000001</v>
      </c>
      <c r="E15" s="10">
        <v>-43.7</v>
      </c>
      <c r="F15" s="15"/>
      <c r="G15" s="27">
        <v>19.399999999999999</v>
      </c>
      <c r="H15" s="1"/>
      <c r="I15" s="15"/>
      <c r="J15" s="27">
        <v>3.7</v>
      </c>
      <c r="K15" s="10">
        <v>1260</v>
      </c>
      <c r="L15" s="10" t="s">
        <v>66</v>
      </c>
      <c r="M15" s="15"/>
      <c r="N15" s="15"/>
      <c r="O15" s="10" t="s">
        <v>67</v>
      </c>
      <c r="P15" s="22" t="s">
        <v>60</v>
      </c>
    </row>
    <row r="16" spans="1:16" x14ac:dyDescent="0.25">
      <c r="A16" s="9" t="s">
        <v>68</v>
      </c>
      <c r="B16" s="11" t="s">
        <v>69</v>
      </c>
      <c r="C16" s="15" t="s">
        <v>57</v>
      </c>
      <c r="D16" s="10">
        <v>47.6</v>
      </c>
      <c r="E16" s="10">
        <v>-71</v>
      </c>
      <c r="F16" s="15">
        <v>2</v>
      </c>
      <c r="G16" s="27">
        <v>3.1666699999999999</v>
      </c>
      <c r="H16" s="1"/>
      <c r="I16" s="15"/>
      <c r="J16" s="27"/>
      <c r="K16" s="10">
        <v>820</v>
      </c>
      <c r="L16" s="10" t="s">
        <v>58</v>
      </c>
      <c r="M16" s="15"/>
      <c r="N16" s="15"/>
      <c r="O16" s="10" t="s">
        <v>70</v>
      </c>
      <c r="P16" s="22" t="s">
        <v>60</v>
      </c>
    </row>
    <row r="17" spans="1:16" x14ac:dyDescent="0.25">
      <c r="A17" s="9" t="s">
        <v>68</v>
      </c>
      <c r="B17" s="11" t="s">
        <v>71</v>
      </c>
      <c r="C17" s="15" t="s">
        <v>57</v>
      </c>
      <c r="D17" s="10">
        <v>53.5</v>
      </c>
      <c r="E17" s="10">
        <v>-114.9</v>
      </c>
      <c r="F17" s="15">
        <v>1</v>
      </c>
      <c r="G17" s="27">
        <v>2.7083300000000001</v>
      </c>
      <c r="H17" s="1"/>
      <c r="I17" s="15"/>
      <c r="J17" s="27"/>
      <c r="K17" s="10">
        <v>810</v>
      </c>
      <c r="L17" s="10" t="s">
        <v>72</v>
      </c>
      <c r="M17" s="15"/>
      <c r="N17" s="15"/>
      <c r="O17" s="10" t="s">
        <v>70</v>
      </c>
      <c r="P17" s="22" t="s">
        <v>60</v>
      </c>
    </row>
    <row r="18" spans="1:16" x14ac:dyDescent="0.25">
      <c r="A18" s="9" t="s">
        <v>68</v>
      </c>
      <c r="B18" s="11" t="s">
        <v>73</v>
      </c>
      <c r="C18" s="15" t="s">
        <v>57</v>
      </c>
      <c r="D18" s="10">
        <v>49.7</v>
      </c>
      <c r="E18" s="10">
        <v>-76</v>
      </c>
      <c r="F18" s="15">
        <v>2</v>
      </c>
      <c r="G18" s="27">
        <v>0.40833000000000003</v>
      </c>
      <c r="H18" s="1"/>
      <c r="I18" s="15"/>
      <c r="J18" s="27"/>
      <c r="K18" s="10">
        <v>305</v>
      </c>
      <c r="L18" s="10" t="s">
        <v>74</v>
      </c>
      <c r="M18" s="15"/>
      <c r="N18" s="15"/>
      <c r="O18" s="10" t="s">
        <v>70</v>
      </c>
      <c r="P18" s="22" t="s">
        <v>60</v>
      </c>
    </row>
    <row r="19" spans="1:16" x14ac:dyDescent="0.25">
      <c r="A19" s="9" t="s">
        <v>75</v>
      </c>
      <c r="B19" s="10" t="s">
        <v>76</v>
      </c>
      <c r="C19" s="15" t="s">
        <v>57</v>
      </c>
      <c r="D19" s="10">
        <v>32.799999999999997</v>
      </c>
      <c r="E19" s="10">
        <v>102.5</v>
      </c>
      <c r="F19" s="15">
        <v>8</v>
      </c>
      <c r="G19" s="27">
        <v>-1</v>
      </c>
      <c r="H19" s="1"/>
      <c r="I19" s="15"/>
      <c r="J19" s="27">
        <v>5.5</v>
      </c>
      <c r="K19" s="10">
        <v>3500</v>
      </c>
      <c r="L19" s="10" t="s">
        <v>77</v>
      </c>
      <c r="M19" s="15"/>
      <c r="N19" s="15"/>
      <c r="O19" s="10" t="s">
        <v>78</v>
      </c>
      <c r="P19" s="22" t="s">
        <v>60</v>
      </c>
    </row>
    <row r="20" spans="1:16" x14ac:dyDescent="0.25">
      <c r="A20" s="9" t="s">
        <v>75</v>
      </c>
      <c r="B20" s="11" t="s">
        <v>79</v>
      </c>
      <c r="C20" s="15" t="s">
        <v>57</v>
      </c>
      <c r="D20" s="11">
        <v>31.46</v>
      </c>
      <c r="E20" s="11">
        <v>110.55</v>
      </c>
      <c r="F20" s="15"/>
      <c r="G20" s="27">
        <v>14.5</v>
      </c>
      <c r="H20" s="1"/>
      <c r="I20" s="15"/>
      <c r="J20" s="27">
        <v>4.5</v>
      </c>
      <c r="K20" s="10">
        <v>1700</v>
      </c>
      <c r="L20" s="10" t="s">
        <v>80</v>
      </c>
      <c r="M20" s="15"/>
      <c r="N20" s="15"/>
      <c r="O20" s="10" t="s">
        <v>81</v>
      </c>
      <c r="P20" s="22" t="s">
        <v>60</v>
      </c>
    </row>
    <row r="21" spans="1:16" x14ac:dyDescent="0.25">
      <c r="A21" s="9" t="s">
        <v>82</v>
      </c>
      <c r="B21" s="10" t="s">
        <v>83</v>
      </c>
      <c r="C21" s="15" t="s">
        <v>57</v>
      </c>
      <c r="D21" s="10">
        <v>60.8</v>
      </c>
      <c r="E21" s="10">
        <v>22.8</v>
      </c>
      <c r="F21" s="15">
        <v>10</v>
      </c>
      <c r="G21" s="27">
        <v>4.4333330000000002</v>
      </c>
      <c r="H21" s="1"/>
      <c r="I21" s="15"/>
      <c r="J21" s="10">
        <v>4</v>
      </c>
      <c r="K21" s="10">
        <v>87</v>
      </c>
      <c r="L21" s="10" t="s">
        <v>58</v>
      </c>
      <c r="M21" s="15"/>
      <c r="N21" s="15"/>
      <c r="O21" s="10" t="s">
        <v>84</v>
      </c>
      <c r="P21" s="22" t="s">
        <v>60</v>
      </c>
    </row>
    <row r="22" spans="1:16" x14ac:dyDescent="0.25">
      <c r="A22" s="9" t="s">
        <v>85</v>
      </c>
      <c r="B22" s="10" t="s">
        <v>86</v>
      </c>
      <c r="C22" s="15" t="s">
        <v>57</v>
      </c>
      <c r="D22" s="10">
        <v>52.5</v>
      </c>
      <c r="E22" s="10">
        <v>9.6999999999999993</v>
      </c>
      <c r="F22" s="15">
        <v>28</v>
      </c>
      <c r="G22" s="27">
        <v>8.9</v>
      </c>
      <c r="H22" s="1"/>
      <c r="I22" s="15"/>
      <c r="J22" s="27">
        <v>4.05</v>
      </c>
      <c r="K22" s="10">
        <v>52</v>
      </c>
      <c r="L22" s="10" t="s">
        <v>58</v>
      </c>
      <c r="M22" s="15"/>
      <c r="N22" s="15"/>
      <c r="O22" s="10" t="s">
        <v>84</v>
      </c>
      <c r="P22" s="22" t="s">
        <v>60</v>
      </c>
    </row>
    <row r="23" spans="1:16" x14ac:dyDescent="0.25">
      <c r="A23" s="9" t="s">
        <v>85</v>
      </c>
      <c r="B23" s="10" t="s">
        <v>87</v>
      </c>
      <c r="C23" s="15" t="s">
        <v>57</v>
      </c>
      <c r="D23" s="10">
        <v>52.8</v>
      </c>
      <c r="E23" s="10">
        <v>10.6</v>
      </c>
      <c r="F23" s="15">
        <v>10</v>
      </c>
      <c r="G23" s="27">
        <v>6.15</v>
      </c>
      <c r="H23" s="1"/>
      <c r="I23" s="15"/>
      <c r="J23" s="27">
        <v>4.25</v>
      </c>
      <c r="K23" s="10">
        <v>800</v>
      </c>
      <c r="L23" s="10" t="s">
        <v>58</v>
      </c>
      <c r="M23" s="15"/>
      <c r="N23" s="15"/>
      <c r="O23" s="10" t="s">
        <v>88</v>
      </c>
      <c r="P23" s="22" t="s">
        <v>60</v>
      </c>
    </row>
    <row r="24" spans="1:16" x14ac:dyDescent="0.25">
      <c r="A24" s="9" t="s">
        <v>89</v>
      </c>
      <c r="B24" s="10" t="s">
        <v>90</v>
      </c>
      <c r="C24" s="15" t="s">
        <v>57</v>
      </c>
      <c r="D24" s="10">
        <v>64</v>
      </c>
      <c r="E24" s="10">
        <v>16.399999999999999</v>
      </c>
      <c r="F24" s="15"/>
      <c r="G24" s="27">
        <v>4</v>
      </c>
      <c r="H24" s="1"/>
      <c r="I24" s="15"/>
      <c r="J24" s="27"/>
      <c r="K24" s="10">
        <v>29</v>
      </c>
      <c r="L24" s="10" t="s">
        <v>58</v>
      </c>
      <c r="M24" s="15"/>
      <c r="N24" s="15"/>
      <c r="O24" s="10" t="s">
        <v>91</v>
      </c>
      <c r="P24" s="22" t="s">
        <v>60</v>
      </c>
    </row>
    <row r="25" spans="1:16" x14ac:dyDescent="0.25">
      <c r="A25" s="9" t="s">
        <v>89</v>
      </c>
      <c r="B25" s="10" t="s">
        <v>92</v>
      </c>
      <c r="C25" s="15" t="s">
        <v>57</v>
      </c>
      <c r="D25" s="10">
        <v>63.4</v>
      </c>
      <c r="E25" s="10">
        <v>-18.8</v>
      </c>
      <c r="F25" s="15">
        <v>2</v>
      </c>
      <c r="G25" s="27">
        <v>11.25</v>
      </c>
      <c r="H25" s="1"/>
      <c r="I25" s="15"/>
      <c r="J25" s="27"/>
      <c r="K25" s="10">
        <v>57</v>
      </c>
      <c r="L25" s="10" t="s">
        <v>58</v>
      </c>
      <c r="M25" s="15"/>
      <c r="N25" s="15"/>
      <c r="O25" s="10" t="s">
        <v>91</v>
      </c>
      <c r="P25" s="22" t="s">
        <v>60</v>
      </c>
    </row>
    <row r="26" spans="1:16" x14ac:dyDescent="0.25">
      <c r="A26" s="9" t="s">
        <v>93</v>
      </c>
      <c r="B26" s="10" t="s">
        <v>94</v>
      </c>
      <c r="C26" s="15" t="s">
        <v>57</v>
      </c>
      <c r="D26" s="10">
        <v>-2.2999999999999998</v>
      </c>
      <c r="E26" s="10">
        <v>113.9</v>
      </c>
      <c r="F26" s="15">
        <v>8</v>
      </c>
      <c r="G26" s="27">
        <v>26.475000000000001</v>
      </c>
      <c r="H26" s="1"/>
      <c r="I26" s="15"/>
      <c r="J26" s="10">
        <v>3</v>
      </c>
      <c r="K26" s="10">
        <v>30</v>
      </c>
      <c r="L26" s="10" t="s">
        <v>95</v>
      </c>
      <c r="M26" s="15"/>
      <c r="N26" s="15"/>
      <c r="O26" s="10" t="s">
        <v>96</v>
      </c>
      <c r="P26" s="22" t="s">
        <v>60</v>
      </c>
    </row>
    <row r="27" spans="1:16" x14ac:dyDescent="0.25">
      <c r="A27" s="9" t="s">
        <v>97</v>
      </c>
      <c r="B27" s="10" t="s">
        <v>98</v>
      </c>
      <c r="C27" s="15" t="s">
        <v>57</v>
      </c>
      <c r="D27" s="10">
        <v>38</v>
      </c>
      <c r="E27" s="10">
        <v>48.6</v>
      </c>
      <c r="F27" s="15">
        <v>3</v>
      </c>
      <c r="G27" s="27">
        <v>4.8083330000000002</v>
      </c>
      <c r="H27" s="1"/>
      <c r="I27" s="15"/>
      <c r="J27" s="27" t="s">
        <v>57</v>
      </c>
      <c r="K27" s="10">
        <v>2500</v>
      </c>
      <c r="L27" s="10" t="s">
        <v>99</v>
      </c>
      <c r="M27" s="15"/>
      <c r="N27" s="15"/>
      <c r="O27" s="10" t="s">
        <v>100</v>
      </c>
      <c r="P27" s="22" t="s">
        <v>60</v>
      </c>
    </row>
    <row r="28" spans="1:16" x14ac:dyDescent="0.25">
      <c r="A28" s="9" t="s">
        <v>101</v>
      </c>
      <c r="B28" s="10" t="s">
        <v>102</v>
      </c>
      <c r="C28" s="15" t="s">
        <v>57</v>
      </c>
      <c r="D28" s="10">
        <v>53.1</v>
      </c>
      <c r="E28" s="10">
        <v>-8</v>
      </c>
      <c r="F28" s="15">
        <v>28</v>
      </c>
      <c r="G28" s="27">
        <v>8.3000000000000007</v>
      </c>
      <c r="H28" s="1"/>
      <c r="I28" s="15"/>
      <c r="J28" s="27">
        <v>4.05</v>
      </c>
      <c r="K28" s="10">
        <v>60</v>
      </c>
      <c r="L28" s="10" t="s">
        <v>58</v>
      </c>
      <c r="M28" s="15"/>
      <c r="N28" s="15"/>
      <c r="O28" s="10" t="s">
        <v>84</v>
      </c>
      <c r="P28" s="22" t="s">
        <v>60</v>
      </c>
    </row>
    <row r="29" spans="1:16" x14ac:dyDescent="0.25">
      <c r="A29" s="9" t="s">
        <v>101</v>
      </c>
      <c r="B29" s="10" t="s">
        <v>103</v>
      </c>
      <c r="C29" s="15" t="s">
        <v>57</v>
      </c>
      <c r="D29" s="10">
        <v>53.36</v>
      </c>
      <c r="E29" s="10">
        <v>-6.96</v>
      </c>
      <c r="F29" s="15"/>
      <c r="G29" s="27">
        <v>7.6749999999999998</v>
      </c>
      <c r="H29" s="1"/>
      <c r="I29" s="15"/>
      <c r="J29" s="27"/>
      <c r="K29" s="10"/>
      <c r="L29" s="10" t="s">
        <v>58</v>
      </c>
      <c r="M29" s="15"/>
      <c r="N29" s="15"/>
      <c r="O29" s="10" t="s">
        <v>104</v>
      </c>
      <c r="P29" s="22" t="s">
        <v>60</v>
      </c>
    </row>
    <row r="30" spans="1:16" x14ac:dyDescent="0.25">
      <c r="A30" s="9" t="s">
        <v>105</v>
      </c>
      <c r="B30" s="10" t="s">
        <v>106</v>
      </c>
      <c r="C30" s="15" t="s">
        <v>57</v>
      </c>
      <c r="D30" s="10">
        <v>-0.2</v>
      </c>
      <c r="E30" s="10">
        <v>36.4</v>
      </c>
      <c r="F30" s="15">
        <v>2</v>
      </c>
      <c r="G30" s="27">
        <v>14.266666000000001</v>
      </c>
      <c r="H30" s="1"/>
      <c r="I30" s="15"/>
      <c r="J30" s="27"/>
      <c r="K30" s="10">
        <v>2338</v>
      </c>
      <c r="L30" s="10" t="s">
        <v>77</v>
      </c>
      <c r="M30" s="15"/>
      <c r="N30" s="15"/>
      <c r="O30" s="10" t="s">
        <v>107</v>
      </c>
      <c r="P30" s="22" t="s">
        <v>60</v>
      </c>
    </row>
    <row r="31" spans="1:16" x14ac:dyDescent="0.25">
      <c r="A31" s="9" t="s">
        <v>105</v>
      </c>
      <c r="B31" s="10" t="s">
        <v>108</v>
      </c>
      <c r="C31" s="15" t="s">
        <v>57</v>
      </c>
      <c r="D31" s="10">
        <v>-0.4</v>
      </c>
      <c r="E31" s="10">
        <v>35.799999999999997</v>
      </c>
      <c r="F31" s="15">
        <v>2</v>
      </c>
      <c r="G31" s="27">
        <v>9.7799999999999994</v>
      </c>
      <c r="H31" s="1"/>
      <c r="I31" s="15"/>
      <c r="J31" s="27"/>
      <c r="K31" s="10">
        <v>2901</v>
      </c>
      <c r="L31" s="10" t="s">
        <v>77</v>
      </c>
      <c r="M31" s="15"/>
      <c r="N31" s="15"/>
      <c r="O31" s="10" t="s">
        <v>107</v>
      </c>
      <c r="P31" s="22" t="s">
        <v>60</v>
      </c>
    </row>
    <row r="32" spans="1:16" x14ac:dyDescent="0.25">
      <c r="A32" s="9" t="s">
        <v>109</v>
      </c>
      <c r="B32" s="10" t="s">
        <v>110</v>
      </c>
      <c r="C32" s="15" t="s">
        <v>57</v>
      </c>
      <c r="D32" s="10">
        <v>52.67</v>
      </c>
      <c r="E32" s="10">
        <v>7.02</v>
      </c>
      <c r="F32" s="15"/>
      <c r="G32" s="27">
        <v>8.5</v>
      </c>
      <c r="H32" s="1"/>
      <c r="I32" s="15"/>
      <c r="J32" s="27"/>
      <c r="K32" s="10"/>
      <c r="L32" s="10" t="s">
        <v>58</v>
      </c>
      <c r="M32" s="15"/>
      <c r="N32" s="15"/>
      <c r="O32" s="10" t="s">
        <v>104</v>
      </c>
      <c r="P32" s="22" t="s">
        <v>60</v>
      </c>
    </row>
    <row r="33" spans="1:16" x14ac:dyDescent="0.25">
      <c r="A33" s="9" t="s">
        <v>111</v>
      </c>
      <c r="B33" s="10" t="s">
        <v>112</v>
      </c>
      <c r="C33" s="15" t="s">
        <v>57</v>
      </c>
      <c r="D33" s="10">
        <v>69</v>
      </c>
      <c r="E33" s="10">
        <v>15.3</v>
      </c>
      <c r="F33" s="15">
        <v>1</v>
      </c>
      <c r="G33" s="27">
        <v>1.5916669999999999</v>
      </c>
      <c r="H33" s="1"/>
      <c r="I33" s="15"/>
      <c r="J33" s="27"/>
      <c r="K33" s="10">
        <v>269</v>
      </c>
      <c r="L33" s="10" t="s">
        <v>58</v>
      </c>
      <c r="M33" s="15"/>
      <c r="N33" s="15"/>
      <c r="O33" s="10" t="s">
        <v>91</v>
      </c>
      <c r="P33" s="22" t="s">
        <v>60</v>
      </c>
    </row>
    <row r="34" spans="1:16" x14ac:dyDescent="0.25">
      <c r="A34" s="9" t="s">
        <v>113</v>
      </c>
      <c r="B34" s="10" t="s">
        <v>114</v>
      </c>
      <c r="C34" s="15" t="s">
        <v>57</v>
      </c>
      <c r="D34" s="10">
        <v>-6.3</v>
      </c>
      <c r="E34" s="10">
        <v>-74.8</v>
      </c>
      <c r="F34" s="15">
        <v>1</v>
      </c>
      <c r="G34" s="27">
        <v>25.824999999999999</v>
      </c>
      <c r="H34" s="1"/>
      <c r="I34" s="15"/>
      <c r="J34" s="27">
        <v>6.03</v>
      </c>
      <c r="K34" s="10">
        <v>100</v>
      </c>
      <c r="L34" s="10" t="s">
        <v>95</v>
      </c>
      <c r="M34" s="15"/>
      <c r="N34" s="15"/>
      <c r="O34" s="10" t="s">
        <v>115</v>
      </c>
      <c r="P34" s="22" t="s">
        <v>60</v>
      </c>
    </row>
    <row r="35" spans="1:16" x14ac:dyDescent="0.25">
      <c r="A35" s="9" t="s">
        <v>113</v>
      </c>
      <c r="B35" s="10" t="s">
        <v>116</v>
      </c>
      <c r="C35" s="15" t="s">
        <v>57</v>
      </c>
      <c r="D35" s="10">
        <v>-6.2</v>
      </c>
      <c r="E35" s="10">
        <v>-74.7</v>
      </c>
      <c r="F35" s="15">
        <v>1</v>
      </c>
      <c r="G35" s="27">
        <v>25.824999999999999</v>
      </c>
      <c r="H35" s="1"/>
      <c r="I35" s="15"/>
      <c r="J35" s="27">
        <v>5.8</v>
      </c>
      <c r="K35" s="10">
        <v>100</v>
      </c>
      <c r="L35" s="10" t="s">
        <v>95</v>
      </c>
      <c r="M35" s="15"/>
      <c r="N35" s="15"/>
      <c r="O35" s="10" t="s">
        <v>115</v>
      </c>
      <c r="P35" s="22" t="s">
        <v>60</v>
      </c>
    </row>
    <row r="36" spans="1:16" x14ac:dyDescent="0.25">
      <c r="A36" s="9" t="s">
        <v>113</v>
      </c>
      <c r="B36" s="10" t="s">
        <v>117</v>
      </c>
      <c r="C36" s="15" t="s">
        <v>57</v>
      </c>
      <c r="D36" s="10">
        <v>-4.4000000000000004</v>
      </c>
      <c r="E36" s="10">
        <v>-74.3</v>
      </c>
      <c r="F36" s="15">
        <v>1</v>
      </c>
      <c r="G36" s="27">
        <v>26.574999999999999</v>
      </c>
      <c r="H36" s="1"/>
      <c r="I36" s="15"/>
      <c r="J36" s="27">
        <v>3.9</v>
      </c>
      <c r="K36" s="10">
        <v>100</v>
      </c>
      <c r="L36" s="10" t="s">
        <v>95</v>
      </c>
      <c r="M36" s="15"/>
      <c r="N36" s="15"/>
      <c r="O36" s="10" t="s">
        <v>115</v>
      </c>
      <c r="P36" s="22" t="s">
        <v>60</v>
      </c>
    </row>
    <row r="37" spans="1:16" x14ac:dyDescent="0.25">
      <c r="A37" s="9" t="s">
        <v>113</v>
      </c>
      <c r="B37" s="11" t="s">
        <v>118</v>
      </c>
      <c r="C37" s="15" t="s">
        <v>57</v>
      </c>
      <c r="D37" s="10">
        <v>-3.8</v>
      </c>
      <c r="E37" s="10">
        <v>-73.3</v>
      </c>
      <c r="F37" s="15">
        <v>1</v>
      </c>
      <c r="G37" s="27">
        <v>26.45</v>
      </c>
      <c r="H37" s="1"/>
      <c r="I37" s="15"/>
      <c r="J37" s="27"/>
      <c r="K37" s="10">
        <v>100</v>
      </c>
      <c r="L37" s="10" t="s">
        <v>95</v>
      </c>
      <c r="M37" s="15"/>
      <c r="N37" s="15"/>
      <c r="O37" s="10" t="s">
        <v>115</v>
      </c>
      <c r="P37" s="22" t="s">
        <v>60</v>
      </c>
    </row>
    <row r="38" spans="1:16" x14ac:dyDescent="0.25">
      <c r="A38" s="9" t="s">
        <v>113</v>
      </c>
      <c r="B38" s="10" t="s">
        <v>119</v>
      </c>
      <c r="C38" s="15" t="s">
        <v>57</v>
      </c>
      <c r="D38" s="10">
        <v>-4.0999999999999996</v>
      </c>
      <c r="E38" s="10">
        <v>-73.2</v>
      </c>
      <c r="F38" s="15">
        <v>1</v>
      </c>
      <c r="G38" s="27">
        <v>26.45</v>
      </c>
      <c r="H38" s="1"/>
      <c r="I38" s="15"/>
      <c r="J38" s="27">
        <v>3.7</v>
      </c>
      <c r="K38" s="10">
        <v>100</v>
      </c>
      <c r="L38" s="10" t="s">
        <v>95</v>
      </c>
      <c r="M38" s="15"/>
      <c r="N38" s="15"/>
      <c r="O38" s="10" t="s">
        <v>115</v>
      </c>
      <c r="P38" s="22" t="s">
        <v>60</v>
      </c>
    </row>
    <row r="39" spans="1:16" x14ac:dyDescent="0.25">
      <c r="A39" s="9" t="s">
        <v>113</v>
      </c>
      <c r="B39" s="10" t="s">
        <v>120</v>
      </c>
      <c r="C39" s="15" t="s">
        <v>57</v>
      </c>
      <c r="D39" s="10">
        <v>-4.9000000000000004</v>
      </c>
      <c r="E39" s="10">
        <v>-74.3</v>
      </c>
      <c r="F39" s="15">
        <v>1</v>
      </c>
      <c r="G39" s="27">
        <v>26.65</v>
      </c>
      <c r="H39" s="1"/>
      <c r="I39" s="15"/>
      <c r="J39" s="27">
        <v>4.87</v>
      </c>
      <c r="K39" s="10">
        <v>100</v>
      </c>
      <c r="L39" s="10" t="s">
        <v>95</v>
      </c>
      <c r="M39" s="15"/>
      <c r="N39" s="15"/>
      <c r="O39" s="10" t="s">
        <v>115</v>
      </c>
      <c r="P39" s="22" t="s">
        <v>60</v>
      </c>
    </row>
    <row r="40" spans="1:16" x14ac:dyDescent="0.25">
      <c r="A40" s="9" t="s">
        <v>113</v>
      </c>
      <c r="B40" s="11" t="s">
        <v>121</v>
      </c>
      <c r="C40" s="15" t="s">
        <v>57</v>
      </c>
      <c r="D40" s="10">
        <v>-4.4000000000000004</v>
      </c>
      <c r="E40" s="10">
        <v>-74.099999999999994</v>
      </c>
      <c r="F40" s="15">
        <v>1</v>
      </c>
      <c r="G40" s="27">
        <v>26.574999999999999</v>
      </c>
      <c r="H40" s="1"/>
      <c r="I40" s="15"/>
      <c r="J40" s="27">
        <v>3.83</v>
      </c>
      <c r="K40" s="10">
        <v>100</v>
      </c>
      <c r="L40" s="10" t="s">
        <v>95</v>
      </c>
      <c r="M40" s="15"/>
      <c r="N40" s="15"/>
      <c r="O40" s="10" t="s">
        <v>115</v>
      </c>
      <c r="P40" s="22" t="s">
        <v>60</v>
      </c>
    </row>
    <row r="41" spans="1:16" x14ac:dyDescent="0.25">
      <c r="A41" s="9" t="s">
        <v>122</v>
      </c>
      <c r="B41" s="10" t="s">
        <v>123</v>
      </c>
      <c r="C41" s="15" t="s">
        <v>57</v>
      </c>
      <c r="D41" s="10">
        <v>67.5</v>
      </c>
      <c r="E41" s="10">
        <v>86.6</v>
      </c>
      <c r="F41" s="15">
        <v>6</v>
      </c>
      <c r="G41" s="27">
        <v>-8.283334</v>
      </c>
      <c r="H41" s="1"/>
      <c r="I41" s="15"/>
      <c r="J41" s="27" t="s">
        <v>57</v>
      </c>
      <c r="K41" s="10">
        <v>128</v>
      </c>
      <c r="L41" s="10" t="s">
        <v>58</v>
      </c>
      <c r="M41" s="15"/>
      <c r="N41" s="15"/>
      <c r="O41" s="10" t="s">
        <v>124</v>
      </c>
      <c r="P41" s="22" t="s">
        <v>60</v>
      </c>
    </row>
    <row r="42" spans="1:16" x14ac:dyDescent="0.25">
      <c r="A42" s="9" t="s">
        <v>125</v>
      </c>
      <c r="B42" s="10" t="s">
        <v>126</v>
      </c>
      <c r="C42" s="15" t="s">
        <v>57</v>
      </c>
      <c r="D42" s="10">
        <v>43.1</v>
      </c>
      <c r="E42" s="10">
        <v>-3.4</v>
      </c>
      <c r="F42" s="15">
        <v>8</v>
      </c>
      <c r="G42" s="27">
        <v>12.1</v>
      </c>
      <c r="H42" s="1"/>
      <c r="I42" s="15"/>
      <c r="J42" s="27">
        <v>4.6500000000000004</v>
      </c>
      <c r="K42" s="10">
        <v>1330</v>
      </c>
      <c r="L42" s="10" t="s">
        <v>95</v>
      </c>
      <c r="M42" s="15"/>
      <c r="N42" s="15"/>
      <c r="O42" s="10" t="s">
        <v>127</v>
      </c>
      <c r="P42" s="22" t="s">
        <v>60</v>
      </c>
    </row>
    <row r="43" spans="1:16" x14ac:dyDescent="0.25">
      <c r="A43" s="9" t="s">
        <v>125</v>
      </c>
      <c r="B43" s="10" t="s">
        <v>128</v>
      </c>
      <c r="C43" s="15" t="s">
        <v>57</v>
      </c>
      <c r="D43" s="10">
        <v>43.6</v>
      </c>
      <c r="E43" s="10">
        <v>-7.5</v>
      </c>
      <c r="F43" s="15">
        <v>2</v>
      </c>
      <c r="G43" s="27">
        <v>13.93</v>
      </c>
      <c r="H43" s="1"/>
      <c r="I43" s="15"/>
      <c r="J43" s="27">
        <v>4.0999999999999996</v>
      </c>
      <c r="K43" s="10">
        <v>600</v>
      </c>
      <c r="L43" s="10" t="s">
        <v>95</v>
      </c>
      <c r="M43" s="15"/>
      <c r="N43" s="15"/>
      <c r="O43" s="10" t="s">
        <v>127</v>
      </c>
      <c r="P43" s="22" t="s">
        <v>60</v>
      </c>
    </row>
    <row r="44" spans="1:16" x14ac:dyDescent="0.25">
      <c r="A44" s="9" t="s">
        <v>129</v>
      </c>
      <c r="B44" s="10" t="s">
        <v>130</v>
      </c>
      <c r="C44" s="15" t="s">
        <v>57</v>
      </c>
      <c r="D44" s="10">
        <v>68.400000000000006</v>
      </c>
      <c r="E44" s="10">
        <v>19.100000000000001</v>
      </c>
      <c r="F44" s="15">
        <v>7</v>
      </c>
      <c r="G44" s="27">
        <v>-1.3</v>
      </c>
      <c r="H44" s="1"/>
      <c r="I44" s="15"/>
      <c r="J44" s="27">
        <v>3.4</v>
      </c>
      <c r="K44" s="10">
        <v>350</v>
      </c>
      <c r="L44" s="10" t="s">
        <v>58</v>
      </c>
      <c r="M44" s="15"/>
      <c r="N44" s="15"/>
      <c r="O44" s="10" t="s">
        <v>131</v>
      </c>
      <c r="P44" s="22" t="s">
        <v>60</v>
      </c>
    </row>
    <row r="45" spans="1:16" x14ac:dyDescent="0.25">
      <c r="A45" s="9" t="s">
        <v>129</v>
      </c>
      <c r="B45" s="10" t="s">
        <v>132</v>
      </c>
      <c r="C45" s="15" t="s">
        <v>57</v>
      </c>
      <c r="D45" s="10">
        <v>63.7</v>
      </c>
      <c r="E45" s="10">
        <v>20.100000000000001</v>
      </c>
      <c r="F45" s="15">
        <v>2</v>
      </c>
      <c r="G45" s="27">
        <v>4</v>
      </c>
      <c r="H45" s="1"/>
      <c r="I45" s="15"/>
      <c r="J45" s="27"/>
      <c r="K45" s="10">
        <v>46</v>
      </c>
      <c r="L45" s="10" t="s">
        <v>58</v>
      </c>
      <c r="M45" s="15"/>
      <c r="N45" s="15"/>
      <c r="O45" s="10" t="s">
        <v>91</v>
      </c>
      <c r="P45" s="22" t="s">
        <v>60</v>
      </c>
    </row>
    <row r="46" spans="1:16" x14ac:dyDescent="0.25">
      <c r="A46" s="9" t="s">
        <v>43</v>
      </c>
      <c r="B46" s="10" t="s">
        <v>133</v>
      </c>
      <c r="C46" s="15" t="s">
        <v>57</v>
      </c>
      <c r="D46" s="10">
        <v>45</v>
      </c>
      <c r="E46" s="10">
        <v>-68</v>
      </c>
      <c r="F46" s="15">
        <v>1</v>
      </c>
      <c r="G46" s="27">
        <v>5.7</v>
      </c>
      <c r="H46" s="1"/>
      <c r="I46" s="15"/>
      <c r="J46" s="27">
        <v>4.28</v>
      </c>
      <c r="K46" s="10">
        <v>0</v>
      </c>
      <c r="L46" s="10" t="s">
        <v>58</v>
      </c>
      <c r="M46" s="15"/>
      <c r="N46" s="15"/>
      <c r="O46" s="10" t="s">
        <v>134</v>
      </c>
      <c r="P46" s="22" t="s">
        <v>60</v>
      </c>
    </row>
    <row r="47" spans="1:16" x14ac:dyDescent="0.25">
      <c r="A47" s="9" t="s">
        <v>43</v>
      </c>
      <c r="B47" s="10" t="s">
        <v>135</v>
      </c>
      <c r="C47" s="15" t="s">
        <v>57</v>
      </c>
      <c r="D47" s="10">
        <v>26</v>
      </c>
      <c r="E47" s="10">
        <v>-80.5</v>
      </c>
      <c r="F47" s="15">
        <v>1</v>
      </c>
      <c r="G47" s="27">
        <v>24.70833</v>
      </c>
      <c r="H47" s="1"/>
      <c r="I47" s="15"/>
      <c r="J47" s="27">
        <v>7.94</v>
      </c>
      <c r="K47" s="10">
        <v>0</v>
      </c>
      <c r="L47" s="10" t="s">
        <v>136</v>
      </c>
      <c r="M47" s="15"/>
      <c r="N47" s="15"/>
      <c r="O47" s="10" t="s">
        <v>134</v>
      </c>
      <c r="P47" s="22" t="s">
        <v>60</v>
      </c>
    </row>
    <row r="48" spans="1:16" x14ac:dyDescent="0.25">
      <c r="A48" s="9" t="s">
        <v>43</v>
      </c>
      <c r="B48" s="10" t="s">
        <v>137</v>
      </c>
      <c r="C48" s="15" t="s">
        <v>57</v>
      </c>
      <c r="D48" s="10">
        <v>26</v>
      </c>
      <c r="E48" s="10">
        <v>-80.5</v>
      </c>
      <c r="F48" s="15">
        <v>1</v>
      </c>
      <c r="G48" s="27">
        <v>24.70833</v>
      </c>
      <c r="H48" s="1"/>
      <c r="I48" s="15"/>
      <c r="J48" s="27">
        <v>6.65</v>
      </c>
      <c r="K48" s="10">
        <v>0</v>
      </c>
      <c r="L48" s="10" t="s">
        <v>77</v>
      </c>
      <c r="M48" s="15"/>
      <c r="N48" s="15"/>
      <c r="O48" s="10" t="s">
        <v>134</v>
      </c>
      <c r="P48" s="22" t="s">
        <v>60</v>
      </c>
    </row>
    <row r="49" spans="1:16" x14ac:dyDescent="0.25">
      <c r="A49" s="9" t="s">
        <v>43</v>
      </c>
      <c r="B49" s="10" t="s">
        <v>138</v>
      </c>
      <c r="C49" s="15" t="s">
        <v>57</v>
      </c>
      <c r="D49" s="10">
        <v>44</v>
      </c>
      <c r="E49" s="10">
        <v>-75</v>
      </c>
      <c r="F49" s="15">
        <v>1</v>
      </c>
      <c r="G49" s="27">
        <v>6.5250000000000004</v>
      </c>
      <c r="H49" s="1"/>
      <c r="I49" s="15"/>
      <c r="J49" s="27">
        <v>7.85</v>
      </c>
      <c r="K49" s="10">
        <v>0</v>
      </c>
      <c r="L49" s="10" t="s">
        <v>139</v>
      </c>
      <c r="M49" s="15"/>
      <c r="N49" s="15"/>
      <c r="O49" s="10" t="s">
        <v>134</v>
      </c>
      <c r="P49" s="22" t="s">
        <v>60</v>
      </c>
    </row>
    <row r="50" spans="1:16" x14ac:dyDescent="0.25">
      <c r="A50" s="9" t="s">
        <v>43</v>
      </c>
      <c r="B50" s="10" t="s">
        <v>140</v>
      </c>
      <c r="C50" s="15" t="s">
        <v>57</v>
      </c>
      <c r="D50" s="10">
        <v>26</v>
      </c>
      <c r="E50" s="10">
        <v>-81</v>
      </c>
      <c r="F50" s="15">
        <v>1</v>
      </c>
      <c r="G50" s="27">
        <v>24.70833</v>
      </c>
      <c r="H50" s="1"/>
      <c r="I50" s="15"/>
      <c r="J50" s="27">
        <v>7.14</v>
      </c>
      <c r="K50" s="10">
        <v>0</v>
      </c>
      <c r="L50" s="10" t="s">
        <v>77</v>
      </c>
      <c r="M50" s="15"/>
      <c r="N50" s="15"/>
      <c r="O50" s="10" t="s">
        <v>134</v>
      </c>
      <c r="P50" s="22" t="s">
        <v>60</v>
      </c>
    </row>
    <row r="51" spans="1:16" x14ac:dyDescent="0.25">
      <c r="A51" s="9" t="s">
        <v>43</v>
      </c>
      <c r="B51" s="10" t="s">
        <v>141</v>
      </c>
      <c r="C51" s="15" t="s">
        <v>57</v>
      </c>
      <c r="D51" s="10">
        <v>30.6</v>
      </c>
      <c r="E51" s="10">
        <v>-82.3</v>
      </c>
      <c r="F51" s="15">
        <v>1</v>
      </c>
      <c r="G51" s="27">
        <v>20.466660000000001</v>
      </c>
      <c r="H51" s="1"/>
      <c r="I51" s="15"/>
      <c r="J51" s="27">
        <v>4.53</v>
      </c>
      <c r="K51" s="10">
        <v>0</v>
      </c>
      <c r="L51" s="10" t="s">
        <v>136</v>
      </c>
      <c r="M51" s="15"/>
      <c r="N51" s="15"/>
      <c r="O51" s="10" t="s">
        <v>134</v>
      </c>
      <c r="P51" s="22" t="s">
        <v>60</v>
      </c>
    </row>
    <row r="52" spans="1:16" x14ac:dyDescent="0.25">
      <c r="A52" s="9" t="s">
        <v>43</v>
      </c>
      <c r="B52" s="10" t="s">
        <v>142</v>
      </c>
      <c r="C52" s="15" t="s">
        <v>57</v>
      </c>
      <c r="D52" s="10">
        <v>30.6</v>
      </c>
      <c r="E52" s="10">
        <v>-82.3</v>
      </c>
      <c r="F52" s="15">
        <v>1</v>
      </c>
      <c r="G52" s="27">
        <v>20.466660000000001</v>
      </c>
      <c r="H52" s="1"/>
      <c r="I52" s="15"/>
      <c r="J52" s="27">
        <v>3.14</v>
      </c>
      <c r="K52" s="10">
        <v>0</v>
      </c>
      <c r="L52" s="10" t="s">
        <v>139</v>
      </c>
      <c r="M52" s="15"/>
      <c r="N52" s="15"/>
      <c r="O52" s="10" t="s">
        <v>134</v>
      </c>
      <c r="P52" s="22" t="s">
        <v>60</v>
      </c>
    </row>
    <row r="53" spans="1:16" x14ac:dyDescent="0.25">
      <c r="A53" s="9" t="s">
        <v>43</v>
      </c>
      <c r="B53" s="10" t="s">
        <v>143</v>
      </c>
      <c r="C53" s="15" t="s">
        <v>57</v>
      </c>
      <c r="D53" s="10">
        <v>25.2</v>
      </c>
      <c r="E53" s="10">
        <v>-81</v>
      </c>
      <c r="F53" s="15">
        <v>1</v>
      </c>
      <c r="G53" s="27">
        <v>24.516670000000001</v>
      </c>
      <c r="H53" s="1"/>
      <c r="I53" s="15"/>
      <c r="J53" s="27">
        <v>6.51</v>
      </c>
      <c r="K53" s="10">
        <v>0</v>
      </c>
      <c r="L53" s="10" t="s">
        <v>95</v>
      </c>
      <c r="M53" s="15"/>
      <c r="N53" s="15"/>
      <c r="O53" s="10" t="s">
        <v>134</v>
      </c>
      <c r="P53" s="22" t="s">
        <v>60</v>
      </c>
    </row>
    <row r="54" spans="1:16" x14ac:dyDescent="0.25">
      <c r="A54" s="9" t="s">
        <v>43</v>
      </c>
      <c r="B54" s="10" t="s">
        <v>144</v>
      </c>
      <c r="C54" s="15" t="s">
        <v>57</v>
      </c>
      <c r="D54" s="10">
        <v>36.700000000000003</v>
      </c>
      <c r="E54" s="10">
        <v>-76.599999999999994</v>
      </c>
      <c r="F54" s="15">
        <v>1</v>
      </c>
      <c r="G54" s="27">
        <v>15.7</v>
      </c>
      <c r="H54" s="1"/>
      <c r="I54" s="15"/>
      <c r="J54" s="27">
        <v>4</v>
      </c>
      <c r="K54" s="10">
        <v>4</v>
      </c>
      <c r="L54" s="10" t="s">
        <v>95</v>
      </c>
      <c r="M54" s="15"/>
      <c r="N54" s="15"/>
      <c r="O54" s="10" t="s">
        <v>134</v>
      </c>
      <c r="P54" s="22" t="s">
        <v>60</v>
      </c>
    </row>
    <row r="55" spans="1:16" x14ac:dyDescent="0.25">
      <c r="A55" s="9" t="s">
        <v>43</v>
      </c>
      <c r="B55" s="10" t="s">
        <v>145</v>
      </c>
      <c r="C55" s="15" t="s">
        <v>57</v>
      </c>
      <c r="D55" s="10">
        <v>30.6</v>
      </c>
      <c r="E55" s="10">
        <v>-82.3</v>
      </c>
      <c r="F55" s="15">
        <v>1</v>
      </c>
      <c r="G55" s="27">
        <v>20.466660000000001</v>
      </c>
      <c r="H55" s="1"/>
      <c r="I55" s="15"/>
      <c r="J55" s="27">
        <v>4</v>
      </c>
      <c r="K55" s="10">
        <v>0</v>
      </c>
      <c r="L55" s="10" t="s">
        <v>146</v>
      </c>
      <c r="M55" s="15"/>
      <c r="N55" s="15"/>
      <c r="O55" s="10" t="s">
        <v>134</v>
      </c>
      <c r="P55" s="22" t="s">
        <v>60</v>
      </c>
    </row>
    <row r="56" spans="1:16" ht="15.75" thickBot="1" x14ac:dyDescent="0.3">
      <c r="A56" s="31" t="s">
        <v>49</v>
      </c>
      <c r="B56" s="32" t="s">
        <v>147</v>
      </c>
      <c r="C56" s="16" t="s">
        <v>57</v>
      </c>
      <c r="D56" s="32">
        <v>55.01</v>
      </c>
      <c r="E56" s="32">
        <v>-2.8</v>
      </c>
      <c r="F56" s="16">
        <v>21</v>
      </c>
      <c r="G56" s="33">
        <v>8</v>
      </c>
      <c r="H56" s="2"/>
      <c r="I56" s="16"/>
      <c r="J56" s="33"/>
      <c r="K56" s="16">
        <v>100</v>
      </c>
      <c r="L56" s="16" t="s">
        <v>58</v>
      </c>
      <c r="M56" s="16"/>
      <c r="N56" s="16"/>
      <c r="O56" s="32" t="s">
        <v>148</v>
      </c>
      <c r="P56" s="23" t="s">
        <v>60</v>
      </c>
    </row>
    <row r="57" spans="1:16" x14ac:dyDescent="0.25">
      <c r="A57" s="5" t="s">
        <v>113</v>
      </c>
      <c r="B57" s="12" t="s">
        <v>149</v>
      </c>
      <c r="C57" s="13" t="s">
        <v>57</v>
      </c>
      <c r="D57" s="12">
        <v>-3.8</v>
      </c>
      <c r="E57" s="12">
        <v>-73.3</v>
      </c>
      <c r="F57" s="13">
        <v>6</v>
      </c>
      <c r="G57" s="17">
        <v>26.45</v>
      </c>
      <c r="H57" s="4"/>
      <c r="I57" s="18"/>
      <c r="J57" s="13"/>
      <c r="K57" s="13"/>
      <c r="L57" s="13"/>
      <c r="M57" s="13"/>
      <c r="N57" s="13">
        <v>0.24</v>
      </c>
      <c r="O57" s="13"/>
      <c r="P57" s="14" t="s">
        <v>150</v>
      </c>
    </row>
    <row r="58" spans="1:16" x14ac:dyDescent="0.25">
      <c r="A58" s="160" t="s">
        <v>113</v>
      </c>
      <c r="B58" s="161" t="s">
        <v>279</v>
      </c>
      <c r="C58" s="162" t="s">
        <v>57</v>
      </c>
      <c r="D58" s="161">
        <v>-4.25</v>
      </c>
      <c r="E58" s="161">
        <v>-73.2</v>
      </c>
      <c r="F58" s="162"/>
      <c r="G58" s="163"/>
      <c r="H58" s="164"/>
      <c r="I58" s="165"/>
      <c r="J58" s="162">
        <v>5.8</v>
      </c>
      <c r="K58" s="162"/>
      <c r="L58" s="162"/>
      <c r="M58" s="162"/>
      <c r="N58" s="162">
        <v>0.64</v>
      </c>
      <c r="O58" s="162"/>
      <c r="P58" s="166" t="s">
        <v>150</v>
      </c>
    </row>
    <row r="59" spans="1:16" ht="15.75" thickBot="1" x14ac:dyDescent="0.3">
      <c r="A59" s="24" t="s">
        <v>113</v>
      </c>
      <c r="B59" s="145" t="s">
        <v>151</v>
      </c>
      <c r="C59" s="146" t="s">
        <v>57</v>
      </c>
      <c r="D59" s="145">
        <v>-4.0999999999999996</v>
      </c>
      <c r="E59" s="145">
        <v>-73.2</v>
      </c>
      <c r="F59" s="146">
        <v>2</v>
      </c>
      <c r="G59" s="147">
        <v>26.45</v>
      </c>
      <c r="H59" s="148"/>
      <c r="I59" s="149"/>
      <c r="J59" s="145">
        <v>3.7</v>
      </c>
      <c r="K59" s="146"/>
      <c r="L59" s="146"/>
      <c r="M59" s="146"/>
      <c r="N59" s="146">
        <v>0.74</v>
      </c>
      <c r="O59" s="146"/>
      <c r="P59" s="150" t="s">
        <v>150</v>
      </c>
    </row>
    <row r="60" spans="1:16" x14ac:dyDescent="0.25">
      <c r="A60" s="28" t="s">
        <v>49</v>
      </c>
      <c r="B60" s="153" t="s">
        <v>152</v>
      </c>
      <c r="C60" s="153" t="s">
        <v>57</v>
      </c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21" t="s">
        <v>60</v>
      </c>
    </row>
    <row r="61" spans="1:16" x14ac:dyDescent="0.25">
      <c r="A61" s="9" t="s">
        <v>153</v>
      </c>
      <c r="B61" s="151" t="s">
        <v>154</v>
      </c>
      <c r="C61" s="151" t="s">
        <v>57</v>
      </c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22" t="s">
        <v>155</v>
      </c>
    </row>
    <row r="62" spans="1:16" x14ac:dyDescent="0.25">
      <c r="A62" s="9" t="s">
        <v>75</v>
      </c>
      <c r="B62" s="151" t="s">
        <v>156</v>
      </c>
      <c r="C62" s="151" t="s">
        <v>57</v>
      </c>
      <c r="D62" s="152">
        <v>32.530278000000003</v>
      </c>
      <c r="E62" s="152">
        <v>102.37472200000001</v>
      </c>
      <c r="F62" s="151"/>
      <c r="G62" s="151">
        <v>2</v>
      </c>
      <c r="H62" s="151"/>
      <c r="I62" s="151"/>
      <c r="J62" s="152">
        <v>5.085</v>
      </c>
      <c r="K62" s="151"/>
      <c r="L62" s="151"/>
      <c r="M62" s="151"/>
      <c r="N62" s="151"/>
      <c r="O62" s="151"/>
      <c r="P62" s="22" t="s">
        <v>157</v>
      </c>
    </row>
    <row r="63" spans="1:16" ht="15.75" thickBot="1" x14ac:dyDescent="0.3">
      <c r="A63" s="31" t="s">
        <v>75</v>
      </c>
      <c r="B63" s="154" t="s">
        <v>158</v>
      </c>
      <c r="C63" s="154" t="s">
        <v>57</v>
      </c>
      <c r="D63" s="155">
        <v>42.225555999999997</v>
      </c>
      <c r="E63" s="155">
        <v>126.520556</v>
      </c>
      <c r="F63" s="154"/>
      <c r="G63" s="154">
        <v>4</v>
      </c>
      <c r="H63" s="154"/>
      <c r="I63" s="154"/>
      <c r="J63" s="155">
        <v>6.2939999999999996</v>
      </c>
      <c r="K63" s="154"/>
      <c r="L63" s="154"/>
      <c r="M63" s="154"/>
      <c r="N63" s="154"/>
      <c r="O63" s="154"/>
      <c r="P63" s="23" t="s">
        <v>159</v>
      </c>
    </row>
    <row r="64" spans="1:16" x14ac:dyDescent="0.25">
      <c r="A64" s="3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43550-E7A3-49EA-8406-A8FEBD3644A9}">
  <dimension ref="A1:AS274"/>
  <sheetViews>
    <sheetView zoomScale="60" zoomScaleNormal="60" workbookViewId="0">
      <selection activeCell="M275" sqref="M275"/>
    </sheetView>
  </sheetViews>
  <sheetFormatPr defaultRowHeight="15" x14ac:dyDescent="0.25"/>
  <cols>
    <col min="1" max="1" width="11.140625" customWidth="1"/>
    <col min="2" max="2" width="52.5703125" bestFit="1" customWidth="1"/>
    <col min="3" max="3" width="48.28515625" bestFit="1" customWidth="1"/>
    <col min="18" max="18" width="13.85546875" customWidth="1"/>
    <col min="19" max="19" width="18.85546875" bestFit="1" customWidth="1"/>
    <col min="20" max="20" width="17.5703125" customWidth="1"/>
    <col min="21" max="21" width="15.5703125" customWidth="1"/>
    <col min="22" max="22" width="17.5703125" customWidth="1"/>
    <col min="23" max="23" width="15.5703125" customWidth="1"/>
    <col min="24" max="24" width="17" customWidth="1"/>
    <col min="25" max="25" width="15" customWidth="1"/>
    <col min="26" max="26" width="17" customWidth="1"/>
    <col min="27" max="27" width="15" customWidth="1"/>
    <col min="28" max="28" width="17" customWidth="1"/>
    <col min="29" max="29" width="15" customWidth="1"/>
    <col min="30" max="30" width="21.42578125" customWidth="1"/>
    <col min="31" max="31" width="19.5703125" customWidth="1"/>
    <col min="32" max="32" width="21.28515625" customWidth="1"/>
    <col min="33" max="33" width="19.5703125" customWidth="1"/>
    <col min="34" max="34" width="17" customWidth="1"/>
    <col min="35" max="35" width="15" customWidth="1"/>
    <col min="36" max="36" width="14.42578125" bestFit="1" customWidth="1"/>
    <col min="37" max="37" width="14.42578125" customWidth="1"/>
    <col min="38" max="38" width="12.140625" customWidth="1"/>
    <col min="39" max="39" width="12.7109375" customWidth="1"/>
    <col min="40" max="40" width="12.28515625" customWidth="1"/>
    <col min="41" max="41" width="12.7109375" customWidth="1"/>
    <col min="42" max="42" width="17.5703125" bestFit="1" customWidth="1"/>
    <col min="43" max="43" width="14.42578125" customWidth="1"/>
    <col min="44" max="44" width="17" customWidth="1"/>
    <col min="45" max="45" width="17.5703125" bestFit="1" customWidth="1"/>
  </cols>
  <sheetData>
    <row r="1" spans="1:45" ht="18" thickBot="1" x14ac:dyDescent="0.3">
      <c r="A1" s="171" t="s">
        <v>160</v>
      </c>
      <c r="B1" s="172"/>
      <c r="C1" s="173"/>
      <c r="D1" s="174" t="s">
        <v>161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6"/>
      <c r="R1" s="177" t="s">
        <v>162</v>
      </c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9"/>
    </row>
    <row r="2" spans="1:45" ht="21.75" thickBot="1" x14ac:dyDescent="0.4">
      <c r="A2" s="81" t="s">
        <v>0</v>
      </c>
      <c r="B2" s="78" t="s">
        <v>1</v>
      </c>
      <c r="C2" s="81" t="s">
        <v>163</v>
      </c>
      <c r="D2" s="48" t="s">
        <v>164</v>
      </c>
      <c r="E2" s="48" t="s">
        <v>165</v>
      </c>
      <c r="F2" s="48" t="s">
        <v>166</v>
      </c>
      <c r="G2" s="48" t="s">
        <v>167</v>
      </c>
      <c r="H2" s="48" t="s">
        <v>168</v>
      </c>
      <c r="I2" s="48" t="s">
        <v>169</v>
      </c>
      <c r="J2" s="48" t="s">
        <v>170</v>
      </c>
      <c r="K2" s="48" t="s">
        <v>171</v>
      </c>
      <c r="L2" s="48" t="s">
        <v>172</v>
      </c>
      <c r="M2" s="3" t="s">
        <v>173</v>
      </c>
      <c r="N2" s="3" t="s">
        <v>174</v>
      </c>
      <c r="O2" s="3" t="s">
        <v>175</v>
      </c>
      <c r="P2" s="3" t="s">
        <v>176</v>
      </c>
      <c r="Q2" s="38" t="s">
        <v>177</v>
      </c>
      <c r="R2" s="3" t="s">
        <v>178</v>
      </c>
      <c r="S2" s="136" t="s">
        <v>179</v>
      </c>
      <c r="T2" s="88" t="s">
        <v>180</v>
      </c>
      <c r="U2" s="3" t="s">
        <v>181</v>
      </c>
      <c r="V2" s="3" t="s">
        <v>182</v>
      </c>
      <c r="W2" s="3" t="s">
        <v>183</v>
      </c>
      <c r="X2" s="88" t="s">
        <v>184</v>
      </c>
      <c r="Y2" s="3" t="s">
        <v>185</v>
      </c>
      <c r="Z2" s="3" t="s">
        <v>186</v>
      </c>
      <c r="AA2" s="3" t="s">
        <v>187</v>
      </c>
      <c r="AB2" s="88" t="s">
        <v>188</v>
      </c>
      <c r="AC2" s="3" t="s">
        <v>189</v>
      </c>
      <c r="AD2" s="3" t="s">
        <v>190</v>
      </c>
      <c r="AE2" s="3" t="s">
        <v>191</v>
      </c>
      <c r="AF2" s="3" t="s">
        <v>192</v>
      </c>
      <c r="AG2" s="3" t="s">
        <v>193</v>
      </c>
      <c r="AH2" s="88" t="s">
        <v>194</v>
      </c>
      <c r="AI2" s="3" t="s">
        <v>195</v>
      </c>
      <c r="AJ2" s="3" t="s">
        <v>196</v>
      </c>
      <c r="AK2" s="3" t="s">
        <v>197</v>
      </c>
      <c r="AL2" s="88" t="s">
        <v>198</v>
      </c>
      <c r="AM2" s="3" t="s">
        <v>199</v>
      </c>
      <c r="AN2" s="3" t="s">
        <v>200</v>
      </c>
      <c r="AO2" s="3" t="s">
        <v>201</v>
      </c>
      <c r="AP2" s="88" t="s">
        <v>202</v>
      </c>
      <c r="AQ2" s="88" t="s">
        <v>203</v>
      </c>
      <c r="AR2" s="37" t="s">
        <v>204</v>
      </c>
      <c r="AS2" s="88" t="s">
        <v>205</v>
      </c>
    </row>
    <row r="3" spans="1:45" x14ac:dyDescent="0.25">
      <c r="A3" s="83" t="s">
        <v>55</v>
      </c>
      <c r="B3" s="83" t="s">
        <v>56</v>
      </c>
      <c r="C3" s="133">
        <v>3</v>
      </c>
      <c r="D3" s="34"/>
      <c r="E3" s="35"/>
      <c r="F3" s="35"/>
      <c r="G3" s="35"/>
      <c r="H3" s="35"/>
      <c r="I3" s="35"/>
      <c r="J3" s="35">
        <v>-31.555</v>
      </c>
      <c r="K3" s="35"/>
      <c r="L3" s="35">
        <v>-31.16</v>
      </c>
      <c r="M3" s="35"/>
      <c r="N3" s="35">
        <v>-30.594999999999999</v>
      </c>
      <c r="O3" s="35"/>
      <c r="P3" s="35">
        <v>-29.684999999999999</v>
      </c>
      <c r="Q3" s="36"/>
      <c r="R3" s="34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6"/>
    </row>
    <row r="4" spans="1:45" x14ac:dyDescent="0.25">
      <c r="A4" s="3" t="s">
        <v>55</v>
      </c>
      <c r="B4" s="3" t="s">
        <v>56</v>
      </c>
      <c r="C4" s="96">
        <v>9</v>
      </c>
      <c r="D4" s="37"/>
      <c r="E4" s="3"/>
      <c r="F4" s="3"/>
      <c r="G4" s="3"/>
      <c r="H4" s="3"/>
      <c r="I4" s="3"/>
      <c r="J4" s="3">
        <v>-29.795000000000002</v>
      </c>
      <c r="K4" s="3"/>
      <c r="L4" s="3">
        <v>-30.515000000000001</v>
      </c>
      <c r="M4" s="3"/>
      <c r="N4" s="3">
        <v>-29.785</v>
      </c>
      <c r="O4" s="3"/>
      <c r="P4" s="3">
        <v>-29.2</v>
      </c>
      <c r="Q4" s="38"/>
      <c r="R4" s="37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8"/>
    </row>
    <row r="5" spans="1:45" x14ac:dyDescent="0.25">
      <c r="A5" s="84" t="s">
        <v>55</v>
      </c>
      <c r="B5" s="84" t="s">
        <v>56</v>
      </c>
      <c r="C5" s="96">
        <v>15</v>
      </c>
      <c r="D5" s="37"/>
      <c r="E5" s="3"/>
      <c r="F5" s="3"/>
      <c r="G5" s="3"/>
      <c r="H5" s="3"/>
      <c r="I5" s="3"/>
      <c r="J5" s="3">
        <v>-30.09</v>
      </c>
      <c r="K5" s="3"/>
      <c r="L5" s="3">
        <v>-31.65</v>
      </c>
      <c r="M5" s="3"/>
      <c r="N5" s="3">
        <v>-31.41</v>
      </c>
      <c r="O5" s="3"/>
      <c r="P5" s="3">
        <v>-30.93</v>
      </c>
      <c r="Q5" s="38"/>
      <c r="R5" s="37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8"/>
    </row>
    <row r="6" spans="1:45" x14ac:dyDescent="0.25">
      <c r="A6" s="3" t="s">
        <v>55</v>
      </c>
      <c r="B6" s="3" t="s">
        <v>56</v>
      </c>
      <c r="C6" s="96">
        <v>21</v>
      </c>
      <c r="D6" s="37"/>
      <c r="E6" s="3"/>
      <c r="F6" s="3"/>
      <c r="G6" s="3"/>
      <c r="H6" s="3"/>
      <c r="I6" s="3"/>
      <c r="J6" s="3">
        <v>-30.49</v>
      </c>
      <c r="K6" s="3"/>
      <c r="L6" s="3">
        <v>-30.605</v>
      </c>
      <c r="M6" s="3"/>
      <c r="N6" s="3">
        <v>-30.035</v>
      </c>
      <c r="O6" s="3"/>
      <c r="P6" s="3">
        <v>-29.43</v>
      </c>
      <c r="Q6" s="38"/>
      <c r="R6" s="37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8"/>
    </row>
    <row r="7" spans="1:45" x14ac:dyDescent="0.25">
      <c r="A7" s="84" t="s">
        <v>55</v>
      </c>
      <c r="B7" s="84" t="s">
        <v>56</v>
      </c>
      <c r="C7" s="96">
        <v>27</v>
      </c>
      <c r="D7" s="37"/>
      <c r="E7" s="3"/>
      <c r="F7" s="3"/>
      <c r="G7" s="3"/>
      <c r="H7" s="3">
        <v>-33.24</v>
      </c>
      <c r="I7" s="3"/>
      <c r="J7" s="3">
        <v>-29.295000000000002</v>
      </c>
      <c r="K7" s="3"/>
      <c r="L7" s="3">
        <v>-30.204999999999998</v>
      </c>
      <c r="M7" s="3"/>
      <c r="N7" s="3">
        <v>-29.9</v>
      </c>
      <c r="O7" s="3"/>
      <c r="P7" s="3">
        <v>-29.03</v>
      </c>
      <c r="Q7" s="38"/>
      <c r="R7" s="37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>
        <v>-29.2</v>
      </c>
      <c r="AK7" s="3"/>
      <c r="AL7" s="3"/>
      <c r="AM7" s="3"/>
      <c r="AN7" s="3"/>
      <c r="AO7" s="3"/>
      <c r="AP7" s="3"/>
      <c r="AQ7" s="3"/>
      <c r="AR7" s="3"/>
      <c r="AS7" s="38"/>
    </row>
    <row r="8" spans="1:45" x14ac:dyDescent="0.25">
      <c r="A8" s="3" t="s">
        <v>55</v>
      </c>
      <c r="B8" s="3" t="s">
        <v>56</v>
      </c>
      <c r="C8" s="96">
        <v>33</v>
      </c>
      <c r="D8" s="37"/>
      <c r="E8" s="3"/>
      <c r="F8" s="3"/>
      <c r="G8" s="3"/>
      <c r="H8" s="3"/>
      <c r="I8" s="3"/>
      <c r="J8" s="3">
        <v>-30.9</v>
      </c>
      <c r="K8" s="3"/>
      <c r="L8" s="3">
        <v>-30.5</v>
      </c>
      <c r="M8" s="3"/>
      <c r="N8" s="3">
        <v>-30.125</v>
      </c>
      <c r="O8" s="3"/>
      <c r="P8" s="3">
        <v>-29.555</v>
      </c>
      <c r="Q8" s="38"/>
      <c r="R8" s="37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-26.094999999999999</v>
      </c>
      <c r="AE8" s="3"/>
      <c r="AF8" s="3"/>
      <c r="AG8" s="3"/>
      <c r="AH8" s="3"/>
      <c r="AI8" s="3"/>
      <c r="AJ8" s="3">
        <v>-28.785</v>
      </c>
      <c r="AK8" s="3"/>
      <c r="AL8" s="3"/>
      <c r="AM8" s="3"/>
      <c r="AN8" s="3"/>
      <c r="AO8" s="3"/>
      <c r="AP8" s="3"/>
      <c r="AQ8" s="3"/>
      <c r="AR8" s="3"/>
      <c r="AS8" s="38"/>
    </row>
    <row r="9" spans="1:45" x14ac:dyDescent="0.25">
      <c r="A9" s="84" t="s">
        <v>55</v>
      </c>
      <c r="B9" s="84" t="s">
        <v>56</v>
      </c>
      <c r="C9" s="96">
        <v>39</v>
      </c>
      <c r="D9" s="37"/>
      <c r="E9" s="3"/>
      <c r="F9" s="3"/>
      <c r="G9" s="3"/>
      <c r="H9" s="3"/>
      <c r="I9" s="3"/>
      <c r="J9" s="3">
        <v>-30.785</v>
      </c>
      <c r="K9" s="3"/>
      <c r="L9" s="3">
        <v>-30.425000000000001</v>
      </c>
      <c r="M9" s="3"/>
      <c r="N9" s="3">
        <v>-30.055</v>
      </c>
      <c r="O9" s="3"/>
      <c r="P9" s="3">
        <v>-29.86</v>
      </c>
      <c r="Q9" s="38"/>
      <c r="R9" s="37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-25.704999999999998</v>
      </c>
      <c r="AE9" s="3"/>
      <c r="AF9" s="3"/>
      <c r="AG9" s="3"/>
      <c r="AH9" s="3"/>
      <c r="AI9" s="3"/>
      <c r="AJ9" s="3">
        <v>-30.164999999999999</v>
      </c>
      <c r="AK9" s="3"/>
      <c r="AL9" s="3"/>
      <c r="AM9" s="3"/>
      <c r="AN9" s="3"/>
      <c r="AO9" s="3"/>
      <c r="AP9" s="3"/>
      <c r="AQ9" s="3"/>
      <c r="AR9" s="3"/>
      <c r="AS9" s="38"/>
    </row>
    <row r="10" spans="1:45" ht="15.75" thickBot="1" x14ac:dyDescent="0.3">
      <c r="A10" s="40" t="s">
        <v>55</v>
      </c>
      <c r="B10" s="40" t="s">
        <v>56</v>
      </c>
      <c r="C10" s="97">
        <v>45</v>
      </c>
      <c r="D10" s="39"/>
      <c r="E10" s="40"/>
      <c r="F10" s="40"/>
      <c r="G10" s="40"/>
      <c r="H10" s="40"/>
      <c r="I10" s="40"/>
      <c r="J10" s="40">
        <v>-30.184999999999999</v>
      </c>
      <c r="K10" s="40"/>
      <c r="L10" s="40">
        <v>-29.49</v>
      </c>
      <c r="M10" s="40"/>
      <c r="N10" s="40">
        <v>-29.85</v>
      </c>
      <c r="O10" s="40"/>
      <c r="P10" s="40">
        <v>-29.88</v>
      </c>
      <c r="Q10" s="41"/>
      <c r="R10" s="39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>
        <v>-25.954999999999998</v>
      </c>
      <c r="AE10" s="40"/>
      <c r="AF10" s="40"/>
      <c r="AG10" s="40"/>
      <c r="AH10" s="40"/>
      <c r="AI10" s="40"/>
      <c r="AJ10" s="40">
        <v>-32.634999999999998</v>
      </c>
      <c r="AK10" s="40"/>
      <c r="AL10" s="40"/>
      <c r="AM10" s="40"/>
      <c r="AN10" s="40"/>
      <c r="AO10" s="40"/>
      <c r="AP10" s="40"/>
      <c r="AQ10" s="40"/>
      <c r="AR10" s="40"/>
      <c r="AS10" s="41"/>
    </row>
    <row r="11" spans="1:45" x14ac:dyDescent="0.25">
      <c r="A11" s="83" t="s">
        <v>61</v>
      </c>
      <c r="B11" s="83" t="s">
        <v>62</v>
      </c>
      <c r="C11" s="96">
        <v>98.809520000000006</v>
      </c>
      <c r="D11" s="37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8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>
        <v>-31.036439999999999</v>
      </c>
      <c r="AK11" s="35"/>
      <c r="AL11" s="35"/>
      <c r="AM11" s="35"/>
      <c r="AN11" s="35"/>
      <c r="AO11" s="35"/>
      <c r="AP11" s="35"/>
      <c r="AQ11" s="35"/>
      <c r="AR11" s="35"/>
      <c r="AS11" s="3"/>
    </row>
    <row r="12" spans="1:45" x14ac:dyDescent="0.25">
      <c r="A12" s="3" t="s">
        <v>61</v>
      </c>
      <c r="B12" s="3" t="s">
        <v>62</v>
      </c>
      <c r="C12" s="96">
        <v>96.031750000000002</v>
      </c>
      <c r="D12" s="3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8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>
        <v>-30.970739999999999</v>
      </c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5">
      <c r="A13" s="84" t="s">
        <v>61</v>
      </c>
      <c r="B13" s="84" t="s">
        <v>62</v>
      </c>
      <c r="C13" s="96">
        <v>93.650790000000001</v>
      </c>
      <c r="D13" s="3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8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>
        <v>-28.956659999999999</v>
      </c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5">
      <c r="A14" s="3" t="s">
        <v>61</v>
      </c>
      <c r="B14" s="3" t="s">
        <v>62</v>
      </c>
      <c r="C14" s="96">
        <v>78.968249999999998</v>
      </c>
      <c r="D14" s="37"/>
      <c r="E14" s="3"/>
      <c r="F14" s="3" t="s">
        <v>206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8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>
        <v>-29.533609999999999</v>
      </c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5">
      <c r="A15" s="84" t="s">
        <v>61</v>
      </c>
      <c r="B15" s="84" t="s">
        <v>62</v>
      </c>
      <c r="C15" s="96">
        <v>69.44444</v>
      </c>
      <c r="D15" s="3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8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>
        <v>-32.399030000000003</v>
      </c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5">
      <c r="A16" s="3" t="s">
        <v>61</v>
      </c>
      <c r="B16" s="3" t="s">
        <v>62</v>
      </c>
      <c r="C16" s="96">
        <v>62.698410000000003</v>
      </c>
      <c r="D16" s="3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8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>
        <v>-31.92146</v>
      </c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5">
      <c r="A17" s="84" t="s">
        <v>61</v>
      </c>
      <c r="B17" s="84" t="s">
        <v>62</v>
      </c>
      <c r="C17" s="96">
        <v>60.317459999999997</v>
      </c>
      <c r="D17" s="3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8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>
        <v>-31.646509999999999</v>
      </c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5">
      <c r="A18" s="3" t="s">
        <v>61</v>
      </c>
      <c r="B18" s="3" t="s">
        <v>62</v>
      </c>
      <c r="C18" s="96">
        <v>57.936509999999998</v>
      </c>
      <c r="D18" s="3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8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>
        <v>-31.858519999999999</v>
      </c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5">
      <c r="A19" s="84" t="s">
        <v>61</v>
      </c>
      <c r="B19" s="84" t="s">
        <v>62</v>
      </c>
      <c r="C19" s="96">
        <v>50</v>
      </c>
      <c r="D19" s="3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8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>
        <v>-31.8</v>
      </c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5">
      <c r="A20" s="3" t="s">
        <v>61</v>
      </c>
      <c r="B20" s="3" t="s">
        <v>62</v>
      </c>
      <c r="C20" s="96">
        <v>43.253970000000002</v>
      </c>
      <c r="D20" s="3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8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>
        <v>-32.922429999999999</v>
      </c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5">
      <c r="A21" s="84" t="s">
        <v>61</v>
      </c>
      <c r="B21" s="84" t="s">
        <v>62</v>
      </c>
      <c r="C21" s="96">
        <v>30.952380000000002</v>
      </c>
      <c r="D21" s="3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8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>
        <v>-33.356940000000002</v>
      </c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5">
      <c r="A22" s="3" t="s">
        <v>61</v>
      </c>
      <c r="B22" s="3" t="s">
        <v>62</v>
      </c>
      <c r="C22" s="96">
        <v>21.428570000000001</v>
      </c>
      <c r="D22" s="3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8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>
        <v>-33.787579999999998</v>
      </c>
      <c r="AK22" s="3"/>
      <c r="AL22" s="3"/>
      <c r="AM22" s="3"/>
      <c r="AN22" s="3"/>
      <c r="AO22" s="3"/>
      <c r="AP22" s="3"/>
      <c r="AQ22" s="3"/>
      <c r="AR22" s="3"/>
      <c r="AS22" s="3"/>
    </row>
    <row r="23" spans="1:45" ht="15.75" thickBot="1" x14ac:dyDescent="0.3">
      <c r="A23" s="85" t="s">
        <v>61</v>
      </c>
      <c r="B23" s="85" t="s">
        <v>62</v>
      </c>
      <c r="C23" s="96">
        <v>13.88889</v>
      </c>
      <c r="D23" s="3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8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>
        <v>-30.250240000000002</v>
      </c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5">
      <c r="A24" s="35" t="s">
        <v>68</v>
      </c>
      <c r="B24" s="35" t="s">
        <v>69</v>
      </c>
      <c r="C24" s="133" t="s">
        <v>207</v>
      </c>
      <c r="D24" s="34">
        <v>-37.645000000000003</v>
      </c>
      <c r="E24" s="35"/>
      <c r="F24" s="35">
        <v>-38.375</v>
      </c>
      <c r="G24" s="35"/>
      <c r="H24" s="35">
        <v>-38.534999999999997</v>
      </c>
      <c r="I24" s="35"/>
      <c r="J24" s="35">
        <v>-38.08</v>
      </c>
      <c r="K24" s="35"/>
      <c r="L24" s="35">
        <v>-34.174999999999997</v>
      </c>
      <c r="M24" s="35"/>
      <c r="N24" s="35">
        <v>-33.215000000000003</v>
      </c>
      <c r="O24" s="35"/>
      <c r="P24" s="35">
        <v>-32.520000000000003</v>
      </c>
      <c r="Q24" s="36"/>
      <c r="R24" s="34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>
        <v>-33.89</v>
      </c>
      <c r="AK24" s="35"/>
      <c r="AL24" s="35"/>
      <c r="AM24" s="35"/>
      <c r="AN24" s="35"/>
      <c r="AO24" s="35"/>
      <c r="AP24" s="35"/>
      <c r="AQ24" s="35"/>
      <c r="AR24" s="35"/>
      <c r="AS24" s="36"/>
    </row>
    <row r="25" spans="1:45" x14ac:dyDescent="0.25">
      <c r="A25" s="84" t="s">
        <v>68</v>
      </c>
      <c r="B25" s="84" t="s">
        <v>69</v>
      </c>
      <c r="C25" s="96" t="s">
        <v>207</v>
      </c>
      <c r="D25" s="37"/>
      <c r="E25" s="3"/>
      <c r="F25" s="3">
        <v>-32.655000000000001</v>
      </c>
      <c r="G25" s="3"/>
      <c r="H25" s="3">
        <v>-32.92</v>
      </c>
      <c r="I25" s="3"/>
      <c r="J25" s="3">
        <v>-33.015000000000001</v>
      </c>
      <c r="K25" s="3"/>
      <c r="L25" s="3">
        <v>-31.51</v>
      </c>
      <c r="M25" s="3"/>
      <c r="N25" s="3">
        <v>-31.805</v>
      </c>
      <c r="O25" s="3"/>
      <c r="P25" s="3">
        <v>-31.965</v>
      </c>
      <c r="Q25" s="38"/>
      <c r="R25" s="37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>
        <v>-31.395</v>
      </c>
      <c r="AK25" s="3"/>
      <c r="AL25" s="3"/>
      <c r="AM25" s="3"/>
      <c r="AN25" s="3"/>
      <c r="AO25" s="3"/>
      <c r="AP25" s="3"/>
      <c r="AQ25" s="3"/>
      <c r="AR25" s="3"/>
      <c r="AS25" s="38"/>
    </row>
    <row r="26" spans="1:45" x14ac:dyDescent="0.25">
      <c r="A26" s="3" t="s">
        <v>68</v>
      </c>
      <c r="B26" s="3" t="s">
        <v>71</v>
      </c>
      <c r="C26" s="96" t="s">
        <v>208</v>
      </c>
      <c r="D26" s="37">
        <v>-35.515000000000001</v>
      </c>
      <c r="E26" s="3"/>
      <c r="F26" s="3">
        <v>-37.28</v>
      </c>
      <c r="G26" s="3"/>
      <c r="H26" s="3">
        <v>-36.83</v>
      </c>
      <c r="I26" s="3"/>
      <c r="J26" s="3">
        <v>-32.1</v>
      </c>
      <c r="K26" s="3"/>
      <c r="L26" s="3">
        <v>-30.745000000000001</v>
      </c>
      <c r="M26" s="3"/>
      <c r="N26" s="3">
        <v>-29.57</v>
      </c>
      <c r="O26" s="3"/>
      <c r="P26" s="3">
        <v>-29.32</v>
      </c>
      <c r="Q26" s="38"/>
      <c r="R26" s="37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>
        <v>-30.164999999999999</v>
      </c>
      <c r="AK26" s="3"/>
      <c r="AL26" s="3"/>
      <c r="AM26" s="3"/>
      <c r="AN26" s="3"/>
      <c r="AO26" s="3"/>
      <c r="AP26" s="3"/>
      <c r="AQ26" s="3"/>
      <c r="AR26" s="3"/>
      <c r="AS26" s="38"/>
    </row>
    <row r="27" spans="1:45" x14ac:dyDescent="0.25">
      <c r="A27" s="84" t="s">
        <v>68</v>
      </c>
      <c r="B27" s="84" t="s">
        <v>73</v>
      </c>
      <c r="C27" s="96">
        <v>20</v>
      </c>
      <c r="D27" s="37">
        <v>-33.945</v>
      </c>
      <c r="E27" s="3"/>
      <c r="F27" s="3">
        <v>-36.515000000000001</v>
      </c>
      <c r="G27" s="3"/>
      <c r="H27" s="3">
        <v>-37.125</v>
      </c>
      <c r="I27" s="3"/>
      <c r="J27" s="3">
        <v>-36.305</v>
      </c>
      <c r="K27" s="3"/>
      <c r="L27" s="3">
        <v>-31.95</v>
      </c>
      <c r="M27" s="3"/>
      <c r="N27" s="3">
        <v>-30.445</v>
      </c>
      <c r="O27" s="3"/>
      <c r="P27" s="3">
        <v>-30.93</v>
      </c>
      <c r="Q27" s="38"/>
      <c r="R27" s="37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>
        <v>-28.65</v>
      </c>
      <c r="AK27" s="3"/>
      <c r="AL27" s="3"/>
      <c r="AM27" s="3"/>
      <c r="AN27" s="3"/>
      <c r="AO27" s="3"/>
      <c r="AP27" s="3"/>
      <c r="AQ27" s="3"/>
      <c r="AR27" s="3"/>
      <c r="AS27" s="38"/>
    </row>
    <row r="28" spans="1:45" ht="15.75" thickBot="1" x14ac:dyDescent="0.3">
      <c r="A28" s="40" t="s">
        <v>68</v>
      </c>
      <c r="B28" s="40" t="s">
        <v>73</v>
      </c>
      <c r="C28" s="97">
        <v>50</v>
      </c>
      <c r="D28" s="39"/>
      <c r="E28" s="40"/>
      <c r="F28" s="40">
        <v>-35.204999999999998</v>
      </c>
      <c r="G28" s="40"/>
      <c r="H28" s="40">
        <v>-35.840000000000003</v>
      </c>
      <c r="I28" s="40"/>
      <c r="J28" s="40">
        <v>-35.64</v>
      </c>
      <c r="K28" s="40"/>
      <c r="L28" s="40">
        <v>-32.475000000000001</v>
      </c>
      <c r="M28" s="40"/>
      <c r="N28" s="40"/>
      <c r="O28" s="40"/>
      <c r="P28" s="40"/>
      <c r="Q28" s="41"/>
      <c r="R28" s="39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1"/>
    </row>
    <row r="29" spans="1:45" x14ac:dyDescent="0.25">
      <c r="A29" s="83" t="s">
        <v>75</v>
      </c>
      <c r="B29" s="83" t="s">
        <v>76</v>
      </c>
      <c r="C29" s="96">
        <v>3</v>
      </c>
      <c r="D29" s="37">
        <v>-31.640999999999998</v>
      </c>
      <c r="E29" s="3"/>
      <c r="F29" s="3">
        <v>-32.037500000000001</v>
      </c>
      <c r="G29" s="3"/>
      <c r="H29" s="3">
        <v>-32.4315</v>
      </c>
      <c r="I29" s="3"/>
      <c r="J29" s="3">
        <v>-32.984499999999997</v>
      </c>
      <c r="K29" s="3"/>
      <c r="L29" s="3">
        <v>-33.274999999999999</v>
      </c>
      <c r="M29" s="3"/>
      <c r="N29" s="3">
        <v>-33.076999999999998</v>
      </c>
      <c r="O29" s="3"/>
      <c r="P29" s="3">
        <v>-34.158000000000001</v>
      </c>
      <c r="Q29" s="38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>
        <v>-31.875</v>
      </c>
      <c r="AK29" s="35"/>
      <c r="AL29" s="35"/>
      <c r="AM29" s="35"/>
      <c r="AN29" s="35"/>
      <c r="AO29" s="35"/>
      <c r="AP29" s="35"/>
      <c r="AQ29" s="35"/>
      <c r="AR29" s="35"/>
      <c r="AS29" s="3"/>
    </row>
    <row r="30" spans="1:45" x14ac:dyDescent="0.25">
      <c r="A30" s="3" t="s">
        <v>75</v>
      </c>
      <c r="B30" s="3" t="s">
        <v>76</v>
      </c>
      <c r="C30" s="96">
        <v>24</v>
      </c>
      <c r="D30" s="37">
        <v>-29.630500000000001</v>
      </c>
      <c r="E30" s="3"/>
      <c r="F30" s="3">
        <v>-30.670500000000001</v>
      </c>
      <c r="G30" s="3"/>
      <c r="H30" s="3">
        <v>-30.422499999999999</v>
      </c>
      <c r="I30" s="3"/>
      <c r="J30" s="3">
        <v>-32.478999999999999</v>
      </c>
      <c r="K30" s="3"/>
      <c r="L30" s="3">
        <v>-32.676000000000002</v>
      </c>
      <c r="M30" s="3"/>
      <c r="N30" s="3">
        <v>-32.167499999999997</v>
      </c>
      <c r="O30" s="3"/>
      <c r="P30" s="3">
        <v>-32.048499999999997</v>
      </c>
      <c r="Q30" s="38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>
        <v>-38.375</v>
      </c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5">
      <c r="A31" s="84" t="s">
        <v>75</v>
      </c>
      <c r="B31" s="84" t="s">
        <v>76</v>
      </c>
      <c r="C31" s="96">
        <v>49</v>
      </c>
      <c r="D31" s="37">
        <v>-31.141999999999999</v>
      </c>
      <c r="E31" s="3"/>
      <c r="F31" s="3">
        <v>-31.0825</v>
      </c>
      <c r="G31" s="3"/>
      <c r="H31" s="3">
        <v>-30.774000000000001</v>
      </c>
      <c r="I31" s="3"/>
      <c r="J31" s="3">
        <v>-31.951499999999999</v>
      </c>
      <c r="K31" s="3"/>
      <c r="L31" s="3">
        <v>-32.520499999999998</v>
      </c>
      <c r="M31" s="3"/>
      <c r="N31" s="3">
        <v>-32.264499999999998</v>
      </c>
      <c r="O31" s="3"/>
      <c r="P31" s="3">
        <v>-31.577999999999999</v>
      </c>
      <c r="Q31" s="38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>
        <v>-35.75</v>
      </c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5">
      <c r="A32" s="3" t="s">
        <v>75</v>
      </c>
      <c r="B32" s="3" t="s">
        <v>76</v>
      </c>
      <c r="C32" s="96">
        <v>57</v>
      </c>
      <c r="D32" s="37">
        <v>-30.901499999999999</v>
      </c>
      <c r="E32" s="3"/>
      <c r="F32" s="3">
        <v>-31.3565</v>
      </c>
      <c r="G32" s="3"/>
      <c r="H32" s="3">
        <v>-30.696999999999999</v>
      </c>
      <c r="I32" s="3"/>
      <c r="J32" s="3">
        <v>-32.055500000000002</v>
      </c>
      <c r="K32" s="3"/>
      <c r="L32" s="3">
        <v>-32.357999999999997</v>
      </c>
      <c r="M32" s="3"/>
      <c r="N32" s="3">
        <v>-32.521999999999998</v>
      </c>
      <c r="O32" s="3"/>
      <c r="P32" s="3">
        <v>-32.441000000000003</v>
      </c>
      <c r="Q32" s="38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>
        <v>-38.625</v>
      </c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5">
      <c r="A33" s="84" t="s">
        <v>75</v>
      </c>
      <c r="B33" s="84" t="s">
        <v>76</v>
      </c>
      <c r="C33" s="96">
        <v>65</v>
      </c>
      <c r="D33" s="37">
        <v>-30.600999999999999</v>
      </c>
      <c r="E33" s="3"/>
      <c r="F33" s="3">
        <v>-31.252500000000001</v>
      </c>
      <c r="G33" s="3"/>
      <c r="H33" s="3">
        <v>-30.788</v>
      </c>
      <c r="I33" s="3"/>
      <c r="J33" s="3">
        <v>-31.731999999999999</v>
      </c>
      <c r="K33" s="3"/>
      <c r="L33" s="3">
        <v>-33.206499999999998</v>
      </c>
      <c r="M33" s="3"/>
      <c r="N33" s="3">
        <v>-32.778500000000001</v>
      </c>
      <c r="O33" s="3"/>
      <c r="P33" s="3">
        <v>-31.638999999999999</v>
      </c>
      <c r="Q33" s="38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>
        <v>-40.5</v>
      </c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5">
      <c r="A34" s="3" t="s">
        <v>75</v>
      </c>
      <c r="B34" s="3" t="s">
        <v>76</v>
      </c>
      <c r="C34" s="96">
        <v>79</v>
      </c>
      <c r="D34" s="37">
        <v>-31.423999999999999</v>
      </c>
      <c r="E34" s="3"/>
      <c r="F34" s="3">
        <v>-32.078499999999998</v>
      </c>
      <c r="G34" s="3"/>
      <c r="H34" s="3">
        <v>-31.736000000000001</v>
      </c>
      <c r="I34" s="3"/>
      <c r="J34" s="3">
        <v>-32.082000000000001</v>
      </c>
      <c r="K34" s="3"/>
      <c r="L34" s="3">
        <v>-34.664999999999999</v>
      </c>
      <c r="M34" s="3"/>
      <c r="N34" s="3">
        <v>-33.584499999999998</v>
      </c>
      <c r="O34" s="3"/>
      <c r="P34" s="3">
        <v>-33.817</v>
      </c>
      <c r="Q34" s="38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>
        <v>-43.875</v>
      </c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5">
      <c r="A35" s="84" t="s">
        <v>75</v>
      </c>
      <c r="B35" s="84" t="s">
        <v>76</v>
      </c>
      <c r="C35" s="96">
        <v>89</v>
      </c>
      <c r="D35" s="37">
        <v>-31.587499999999999</v>
      </c>
      <c r="E35" s="3"/>
      <c r="F35" s="3">
        <v>-32.136000000000003</v>
      </c>
      <c r="G35" s="3"/>
      <c r="H35" s="3">
        <v>-32.055</v>
      </c>
      <c r="I35" s="3"/>
      <c r="J35" s="3">
        <v>-32.319000000000003</v>
      </c>
      <c r="K35" s="3"/>
      <c r="L35" s="3">
        <v>-32.763500000000001</v>
      </c>
      <c r="M35" s="3"/>
      <c r="N35" s="3">
        <v>-32.7425</v>
      </c>
      <c r="O35" s="3"/>
      <c r="P35" s="3">
        <v>-32.365499999999997</v>
      </c>
      <c r="Q35" s="38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>
        <v>-42</v>
      </c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5.75" thickBot="1" x14ac:dyDescent="0.3">
      <c r="A36" s="40" t="s">
        <v>75</v>
      </c>
      <c r="B36" s="40" t="s">
        <v>76</v>
      </c>
      <c r="C36" s="96">
        <v>99</v>
      </c>
      <c r="D36" s="37">
        <v>-30.703499999999998</v>
      </c>
      <c r="E36" s="3"/>
      <c r="F36" s="3">
        <v>-31.715499999999999</v>
      </c>
      <c r="G36" s="3"/>
      <c r="H36" s="3">
        <v>-31.901</v>
      </c>
      <c r="I36" s="3"/>
      <c r="J36" s="3">
        <v>-31.878</v>
      </c>
      <c r="K36" s="3"/>
      <c r="L36" s="3">
        <v>-32.904000000000003</v>
      </c>
      <c r="M36" s="3"/>
      <c r="N36" s="3">
        <v>-33.423499999999997</v>
      </c>
      <c r="O36" s="3"/>
      <c r="P36" s="3">
        <v>-33.228000000000002</v>
      </c>
      <c r="Q36" s="38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>
        <v>-34.625</v>
      </c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5">
      <c r="A37" s="84" t="s">
        <v>82</v>
      </c>
      <c r="B37" s="84" t="s">
        <v>83</v>
      </c>
      <c r="C37" s="133">
        <v>34</v>
      </c>
      <c r="D37" s="34"/>
      <c r="E37" s="35"/>
      <c r="F37" s="35">
        <v>-36.200000000000003</v>
      </c>
      <c r="G37" s="35"/>
      <c r="H37" s="35">
        <v>-36.085000000000001</v>
      </c>
      <c r="I37" s="35"/>
      <c r="J37" s="35">
        <v>-36.380000000000003</v>
      </c>
      <c r="K37" s="35"/>
      <c r="L37" s="35">
        <v>-32.869999999999997</v>
      </c>
      <c r="M37" s="35"/>
      <c r="N37" s="35">
        <v>-31.895</v>
      </c>
      <c r="O37" s="35"/>
      <c r="P37" s="35"/>
      <c r="Q37" s="36"/>
      <c r="R37" s="34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>
        <v>-29.614999999999998</v>
      </c>
      <c r="AO37" s="35"/>
      <c r="AP37" s="35"/>
      <c r="AQ37" s="35"/>
      <c r="AR37" s="35"/>
      <c r="AS37" s="36"/>
    </row>
    <row r="38" spans="1:45" x14ac:dyDescent="0.25">
      <c r="A38" s="3" t="s">
        <v>82</v>
      </c>
      <c r="B38" s="3" t="s">
        <v>83</v>
      </c>
      <c r="C38" s="96">
        <v>42</v>
      </c>
      <c r="D38" s="37"/>
      <c r="E38" s="3"/>
      <c r="F38" s="3">
        <v>-36.185000000000002</v>
      </c>
      <c r="G38" s="3"/>
      <c r="H38" s="3">
        <v>-36.21</v>
      </c>
      <c r="I38" s="3"/>
      <c r="J38" s="3">
        <v>-34.664999999999999</v>
      </c>
      <c r="K38" s="3"/>
      <c r="L38" s="3">
        <v>-31.315000000000001</v>
      </c>
      <c r="M38" s="3"/>
      <c r="N38" s="3">
        <v>-31.035</v>
      </c>
      <c r="O38" s="3"/>
      <c r="P38" s="3">
        <v>-30.75</v>
      </c>
      <c r="Q38" s="38"/>
      <c r="R38" s="37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>
        <v>-28.95</v>
      </c>
      <c r="AO38" s="3"/>
      <c r="AP38" s="3"/>
      <c r="AQ38" s="3"/>
      <c r="AR38" s="3"/>
      <c r="AS38" s="38"/>
    </row>
    <row r="39" spans="1:45" x14ac:dyDescent="0.25">
      <c r="A39" s="84" t="s">
        <v>82</v>
      </c>
      <c r="B39" s="84" t="s">
        <v>83</v>
      </c>
      <c r="C39" s="96">
        <v>50</v>
      </c>
      <c r="D39" s="37"/>
      <c r="E39" s="3"/>
      <c r="F39" s="3">
        <v>-36.505000000000003</v>
      </c>
      <c r="G39" s="3"/>
      <c r="H39" s="3">
        <v>-31.715</v>
      </c>
      <c r="I39" s="3"/>
      <c r="J39" s="3">
        <v>-35.064999999999998</v>
      </c>
      <c r="K39" s="3"/>
      <c r="L39" s="3">
        <v>-33.924999999999997</v>
      </c>
      <c r="M39" s="3"/>
      <c r="N39" s="3">
        <v>-32.64</v>
      </c>
      <c r="O39" s="3"/>
      <c r="P39" s="3">
        <v>-31.914999999999999</v>
      </c>
      <c r="Q39" s="38"/>
      <c r="R39" s="37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>
        <v>-27.855</v>
      </c>
      <c r="AO39" s="3"/>
      <c r="AP39" s="3"/>
      <c r="AQ39" s="3"/>
      <c r="AR39" s="3"/>
      <c r="AS39" s="38"/>
    </row>
    <row r="40" spans="1:45" x14ac:dyDescent="0.25">
      <c r="A40" s="3" t="s">
        <v>82</v>
      </c>
      <c r="B40" s="3" t="s">
        <v>83</v>
      </c>
      <c r="C40" s="96">
        <v>56</v>
      </c>
      <c r="D40" s="37">
        <v>-35.255000000000003</v>
      </c>
      <c r="E40" s="3"/>
      <c r="F40" s="3">
        <v>-35.72</v>
      </c>
      <c r="G40" s="3"/>
      <c r="H40" s="3"/>
      <c r="I40" s="3"/>
      <c r="J40" s="3">
        <v>-36.314999999999998</v>
      </c>
      <c r="K40" s="3"/>
      <c r="L40" s="3">
        <v>-35.049999999999997</v>
      </c>
      <c r="M40" s="3"/>
      <c r="N40" s="3">
        <v>-32.005000000000003</v>
      </c>
      <c r="O40" s="3"/>
      <c r="P40" s="3"/>
      <c r="Q40" s="38"/>
      <c r="R40" s="37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>
        <v>-28.5</v>
      </c>
      <c r="AO40" s="3"/>
      <c r="AP40" s="3"/>
      <c r="AQ40" s="3"/>
      <c r="AR40" s="3"/>
      <c r="AS40" s="38"/>
    </row>
    <row r="41" spans="1:45" x14ac:dyDescent="0.25">
      <c r="A41" s="84" t="s">
        <v>82</v>
      </c>
      <c r="B41" s="84" t="s">
        <v>83</v>
      </c>
      <c r="C41" s="96">
        <v>62</v>
      </c>
      <c r="D41" s="37"/>
      <c r="E41" s="3"/>
      <c r="F41" s="3"/>
      <c r="G41" s="3"/>
      <c r="H41" s="3">
        <v>-33.57</v>
      </c>
      <c r="I41" s="3"/>
      <c r="J41" s="86">
        <f>AVERAGE(J37:J40,J42:J45)</f>
        <v>-35.499375000000001</v>
      </c>
      <c r="K41" s="86"/>
      <c r="L41" s="3">
        <v>-32.625</v>
      </c>
      <c r="M41" s="3"/>
      <c r="N41" s="3">
        <v>-31.84</v>
      </c>
      <c r="O41" s="3"/>
      <c r="P41" s="3">
        <v>-32.06</v>
      </c>
      <c r="Q41" s="38"/>
      <c r="R41" s="37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>
        <v>-28</v>
      </c>
      <c r="AO41" s="3"/>
      <c r="AP41" s="3"/>
      <c r="AQ41" s="3"/>
      <c r="AR41" s="3"/>
      <c r="AS41" s="38"/>
    </row>
    <row r="42" spans="1:45" x14ac:dyDescent="0.25">
      <c r="A42" s="3" t="s">
        <v>82</v>
      </c>
      <c r="B42" s="3" t="s">
        <v>83</v>
      </c>
      <c r="C42" s="96">
        <v>70</v>
      </c>
      <c r="D42" s="37"/>
      <c r="E42" s="3"/>
      <c r="F42" s="3">
        <v>-36.634999999999998</v>
      </c>
      <c r="G42" s="3"/>
      <c r="H42" s="3"/>
      <c r="I42" s="3"/>
      <c r="J42" s="3">
        <v>-35.119999999999997</v>
      </c>
      <c r="K42" s="3"/>
      <c r="L42" s="3">
        <v>-32.695</v>
      </c>
      <c r="M42" s="3"/>
      <c r="N42" s="3">
        <v>-32.295000000000002</v>
      </c>
      <c r="O42" s="3"/>
      <c r="P42" s="3"/>
      <c r="Q42" s="38"/>
      <c r="R42" s="37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>
        <v>-28.835000000000001</v>
      </c>
      <c r="AO42" s="3"/>
      <c r="AP42" s="3"/>
      <c r="AQ42" s="3"/>
      <c r="AR42" s="3"/>
      <c r="AS42" s="38"/>
    </row>
    <row r="43" spans="1:45" x14ac:dyDescent="0.25">
      <c r="A43" s="84" t="s">
        <v>82</v>
      </c>
      <c r="B43" s="84" t="s">
        <v>83</v>
      </c>
      <c r="C43" s="96">
        <v>78</v>
      </c>
      <c r="D43" s="37"/>
      <c r="E43" s="3"/>
      <c r="F43" s="3">
        <v>-34.715000000000003</v>
      </c>
      <c r="G43" s="3"/>
      <c r="H43" s="3">
        <v>-35.685000000000002</v>
      </c>
      <c r="I43" s="3"/>
      <c r="J43" s="3">
        <v>-36.090000000000003</v>
      </c>
      <c r="K43" s="3"/>
      <c r="L43" s="3">
        <v>-32.335000000000001</v>
      </c>
      <c r="M43" s="3"/>
      <c r="N43" s="3">
        <v>-31.64</v>
      </c>
      <c r="O43" s="3"/>
      <c r="P43" s="3">
        <v>-30.41</v>
      </c>
      <c r="Q43" s="38"/>
      <c r="R43" s="37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>
        <v>-21.56</v>
      </c>
      <c r="AM43" s="3"/>
      <c r="AN43" s="3">
        <v>-28.684999999999999</v>
      </c>
      <c r="AO43" s="3"/>
      <c r="AP43" s="3"/>
      <c r="AQ43" s="3"/>
      <c r="AR43" s="3"/>
      <c r="AS43" s="38"/>
    </row>
    <row r="44" spans="1:45" x14ac:dyDescent="0.25">
      <c r="A44" s="3" t="s">
        <v>82</v>
      </c>
      <c r="B44" s="3" t="s">
        <v>83</v>
      </c>
      <c r="C44" s="96">
        <v>84</v>
      </c>
      <c r="D44" s="37"/>
      <c r="E44" s="3"/>
      <c r="F44" s="3">
        <v>-35.18</v>
      </c>
      <c r="G44" s="3"/>
      <c r="H44" s="3">
        <v>-34.68</v>
      </c>
      <c r="I44" s="3"/>
      <c r="J44" s="3">
        <v>-34.015000000000001</v>
      </c>
      <c r="K44" s="3"/>
      <c r="L44" s="3">
        <v>-31.83</v>
      </c>
      <c r="M44" s="3"/>
      <c r="N44" s="3">
        <v>-31.62</v>
      </c>
      <c r="O44" s="3"/>
      <c r="P44" s="3">
        <v>-31.41</v>
      </c>
      <c r="Q44" s="38"/>
      <c r="R44" s="37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>
        <v>-23.555</v>
      </c>
      <c r="AM44" s="3"/>
      <c r="AN44" s="3">
        <v>-29.065000000000001</v>
      </c>
      <c r="AO44" s="3"/>
      <c r="AP44" s="3"/>
      <c r="AQ44" s="3"/>
      <c r="AR44" s="3"/>
      <c r="AS44" s="38"/>
    </row>
    <row r="45" spans="1:45" x14ac:dyDescent="0.25">
      <c r="A45" s="84" t="s">
        <v>82</v>
      </c>
      <c r="B45" s="84" t="s">
        <v>83</v>
      </c>
      <c r="C45" s="96">
        <v>92</v>
      </c>
      <c r="D45" s="37"/>
      <c r="E45" s="3"/>
      <c r="F45" s="3">
        <v>-35.024999999999999</v>
      </c>
      <c r="G45" s="3"/>
      <c r="H45" s="3"/>
      <c r="I45" s="3"/>
      <c r="J45" s="3">
        <v>-36.344999999999999</v>
      </c>
      <c r="K45" s="3"/>
      <c r="L45" s="3">
        <v>-32.424999999999997</v>
      </c>
      <c r="M45" s="3"/>
      <c r="N45" s="3">
        <v>-31.844999999999999</v>
      </c>
      <c r="O45" s="3"/>
      <c r="P45" s="3">
        <v>-30.44</v>
      </c>
      <c r="Q45" s="38"/>
      <c r="R45" s="37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>
        <v>-23.335000000000001</v>
      </c>
      <c r="AM45" s="3"/>
      <c r="AN45" s="3">
        <v>-28.725000000000001</v>
      </c>
      <c r="AO45" s="3"/>
      <c r="AP45" s="3"/>
      <c r="AQ45" s="3"/>
      <c r="AR45" s="3"/>
      <c r="AS45" s="38"/>
    </row>
    <row r="46" spans="1:45" ht="15.75" thickBot="1" x14ac:dyDescent="0.3">
      <c r="A46" s="3" t="s">
        <v>82</v>
      </c>
      <c r="B46" s="3" t="s">
        <v>83</v>
      </c>
      <c r="C46" s="97">
        <v>98</v>
      </c>
      <c r="D46" s="39"/>
      <c r="E46" s="40"/>
      <c r="F46" s="40">
        <v>-36.799999999999997</v>
      </c>
      <c r="G46" s="40"/>
      <c r="H46" s="40">
        <v>-35.844999999999999</v>
      </c>
      <c r="I46" s="40"/>
      <c r="J46" s="89">
        <f>J41</f>
        <v>-35.499375000000001</v>
      </c>
      <c r="K46" s="89"/>
      <c r="L46" s="40">
        <v>-32.785555555555554</v>
      </c>
      <c r="M46" s="40"/>
      <c r="N46" s="40">
        <v>-31.14</v>
      </c>
      <c r="O46" s="40"/>
      <c r="P46" s="40">
        <v>-30.945</v>
      </c>
      <c r="Q46" s="41"/>
      <c r="R46" s="39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>
        <v>-30.51</v>
      </c>
      <c r="AO46" s="40"/>
      <c r="AP46" s="40"/>
      <c r="AQ46" s="40"/>
      <c r="AR46" s="40"/>
      <c r="AS46" s="41"/>
    </row>
    <row r="47" spans="1:45" x14ac:dyDescent="0.25">
      <c r="A47" s="83" t="s">
        <v>85</v>
      </c>
      <c r="B47" s="83" t="s">
        <v>86</v>
      </c>
      <c r="C47" s="96">
        <v>2</v>
      </c>
      <c r="D47" s="37"/>
      <c r="E47" s="3"/>
      <c r="F47" s="3"/>
      <c r="G47" s="3"/>
      <c r="H47" s="3"/>
      <c r="I47" s="3"/>
      <c r="J47" s="86">
        <f>AVERAGE(J49:J74)</f>
        <v>-32.49847961538461</v>
      </c>
      <c r="K47" s="86"/>
      <c r="L47" s="3">
        <v>-32.211025384615382</v>
      </c>
      <c r="M47" s="3"/>
      <c r="N47" s="3">
        <v>-32.11</v>
      </c>
      <c r="O47" s="3"/>
      <c r="P47" s="3">
        <v>-32.43</v>
      </c>
      <c r="Q47" s="38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>
        <v>-34.71</v>
      </c>
      <c r="AO47" s="35"/>
      <c r="AP47" s="35"/>
      <c r="AQ47" s="35"/>
      <c r="AR47" s="35"/>
      <c r="AS47" s="3"/>
    </row>
    <row r="48" spans="1:45" x14ac:dyDescent="0.25">
      <c r="A48" s="3" t="s">
        <v>85</v>
      </c>
      <c r="B48" s="3" t="s">
        <v>86</v>
      </c>
      <c r="C48" s="96">
        <v>4</v>
      </c>
      <c r="D48" s="37"/>
      <c r="E48" s="3"/>
      <c r="F48" s="3"/>
      <c r="G48" s="3"/>
      <c r="H48" s="3"/>
      <c r="I48" s="3"/>
      <c r="J48" s="86">
        <f>J47</f>
        <v>-32.49847961538461</v>
      </c>
      <c r="K48" s="86"/>
      <c r="L48" s="3">
        <v>-32.211025384615382</v>
      </c>
      <c r="M48" s="3"/>
      <c r="N48" s="3">
        <v>-31.515000000000001</v>
      </c>
      <c r="O48" s="3"/>
      <c r="P48" s="3">
        <v>-31.715</v>
      </c>
      <c r="Q48" s="38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>
        <v>-28.63</v>
      </c>
      <c r="AM48" s="3"/>
      <c r="AN48" s="3">
        <v>-31.96</v>
      </c>
      <c r="AO48" s="3"/>
      <c r="AP48" s="3"/>
      <c r="AQ48" s="3"/>
      <c r="AR48" s="3"/>
      <c r="AS48" s="3"/>
    </row>
    <row r="49" spans="1:45" x14ac:dyDescent="0.25">
      <c r="A49" s="84" t="s">
        <v>85</v>
      </c>
      <c r="B49" s="84" t="s">
        <v>86</v>
      </c>
      <c r="C49" s="96">
        <v>6</v>
      </c>
      <c r="D49" s="37">
        <v>-32.69</v>
      </c>
      <c r="E49" s="3"/>
      <c r="F49" s="3">
        <v>-33.46</v>
      </c>
      <c r="G49" s="3"/>
      <c r="H49" s="3">
        <v>-27.355</v>
      </c>
      <c r="I49" s="3"/>
      <c r="J49" s="3">
        <v>-31.74</v>
      </c>
      <c r="K49" s="3"/>
      <c r="L49" s="3">
        <v>-33.445</v>
      </c>
      <c r="M49" s="3"/>
      <c r="N49" s="3">
        <v>-31.445</v>
      </c>
      <c r="O49" s="3"/>
      <c r="P49" s="3">
        <v>-31.035</v>
      </c>
      <c r="Q49" s="38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>
        <v>-27.945</v>
      </c>
      <c r="AM49" s="3"/>
      <c r="AN49" s="3">
        <v>-31.574999999999999</v>
      </c>
      <c r="AO49" s="3"/>
      <c r="AP49" s="3"/>
      <c r="AQ49" s="3"/>
      <c r="AR49" s="3"/>
      <c r="AS49" s="3"/>
    </row>
    <row r="50" spans="1:45" x14ac:dyDescent="0.25">
      <c r="A50" s="3" t="s">
        <v>85</v>
      </c>
      <c r="B50" s="3" t="s">
        <v>86</v>
      </c>
      <c r="C50" s="96">
        <v>10</v>
      </c>
      <c r="D50" s="37">
        <v>-31.305</v>
      </c>
      <c r="E50" s="3"/>
      <c r="F50" s="3">
        <v>-32.07</v>
      </c>
      <c r="G50" s="3"/>
      <c r="H50" s="3">
        <v>-33.365000000000002</v>
      </c>
      <c r="I50" s="3"/>
      <c r="J50" s="3">
        <v>-34.164999999999999</v>
      </c>
      <c r="K50" s="3"/>
      <c r="L50" s="3">
        <v>-33.96</v>
      </c>
      <c r="M50" s="3"/>
      <c r="N50" s="3">
        <v>-32.075000000000003</v>
      </c>
      <c r="O50" s="3"/>
      <c r="P50" s="3">
        <v>-31.815000000000001</v>
      </c>
      <c r="Q50" s="38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>
        <v>-28.704999999999998</v>
      </c>
      <c r="AM50" s="3"/>
      <c r="AN50" s="3">
        <v>-31.285</v>
      </c>
      <c r="AO50" s="3"/>
      <c r="AP50" s="3"/>
      <c r="AQ50" s="3"/>
      <c r="AR50" s="3"/>
      <c r="AS50" s="3"/>
    </row>
    <row r="51" spans="1:45" x14ac:dyDescent="0.25">
      <c r="A51" s="84" t="s">
        <v>85</v>
      </c>
      <c r="B51" s="84" t="s">
        <v>86</v>
      </c>
      <c r="C51" s="96">
        <v>12</v>
      </c>
      <c r="D51" s="37">
        <v>-30.995000000000001</v>
      </c>
      <c r="E51" s="3"/>
      <c r="F51" s="3">
        <v>-32.6</v>
      </c>
      <c r="G51" s="3"/>
      <c r="H51" s="3">
        <v>-31.65</v>
      </c>
      <c r="I51" s="3"/>
      <c r="J51" s="3">
        <v>-32.225000000000001</v>
      </c>
      <c r="K51" s="3"/>
      <c r="L51" s="3">
        <v>-31.47</v>
      </c>
      <c r="M51" s="3"/>
      <c r="N51" s="3">
        <v>-30.69</v>
      </c>
      <c r="O51" s="3"/>
      <c r="P51" s="3">
        <v>-30.425000000000001</v>
      </c>
      <c r="Q51" s="38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>
        <v>-26.335000000000001</v>
      </c>
      <c r="AM51" s="3"/>
      <c r="AN51" s="3">
        <v>-29.265000000000001</v>
      </c>
      <c r="AO51" s="3"/>
      <c r="AP51" s="3"/>
      <c r="AQ51" s="3"/>
      <c r="AR51" s="3"/>
      <c r="AS51" s="3"/>
    </row>
    <row r="52" spans="1:45" x14ac:dyDescent="0.25">
      <c r="A52" s="3" t="s">
        <v>85</v>
      </c>
      <c r="B52" s="3" t="s">
        <v>86</v>
      </c>
      <c r="C52" s="96">
        <v>18</v>
      </c>
      <c r="D52" s="37">
        <v>-30.82</v>
      </c>
      <c r="E52" s="3"/>
      <c r="F52" s="3">
        <v>-32.229999999999997</v>
      </c>
      <c r="G52" s="3"/>
      <c r="H52" s="3">
        <v>-35.125</v>
      </c>
      <c r="I52" s="3"/>
      <c r="J52" s="3">
        <v>-31.94</v>
      </c>
      <c r="K52" s="3"/>
      <c r="L52" s="3">
        <v>-32.479999999999997</v>
      </c>
      <c r="M52" s="3"/>
      <c r="N52" s="3">
        <v>-30.87</v>
      </c>
      <c r="O52" s="3"/>
      <c r="P52" s="3">
        <v>-31.535</v>
      </c>
      <c r="Q52" s="38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>
        <v>-27.09</v>
      </c>
      <c r="AE52" s="3"/>
      <c r="AF52" s="3"/>
      <c r="AG52" s="3"/>
      <c r="AH52" s="3"/>
      <c r="AI52" s="3"/>
      <c r="AJ52" s="3"/>
      <c r="AK52" s="3"/>
      <c r="AL52" s="3">
        <v>-25.515000000000001</v>
      </c>
      <c r="AM52" s="3"/>
      <c r="AN52" s="3">
        <v>-28.47</v>
      </c>
      <c r="AO52" s="3"/>
      <c r="AP52" s="3"/>
      <c r="AQ52" s="3"/>
      <c r="AR52" s="3">
        <v>-27.4</v>
      </c>
      <c r="AS52" s="3"/>
    </row>
    <row r="53" spans="1:45" x14ac:dyDescent="0.25">
      <c r="A53" s="84" t="s">
        <v>85</v>
      </c>
      <c r="B53" s="84" t="s">
        <v>86</v>
      </c>
      <c r="C53" s="96">
        <v>20</v>
      </c>
      <c r="D53" s="37"/>
      <c r="E53" s="3"/>
      <c r="F53" s="3">
        <v>-33.555</v>
      </c>
      <c r="G53" s="3"/>
      <c r="H53" s="3">
        <v>-34.435000000000002</v>
      </c>
      <c r="I53" s="3"/>
      <c r="J53" s="3">
        <v>-32.914999999999999</v>
      </c>
      <c r="K53" s="3"/>
      <c r="L53" s="3">
        <v>-31.4</v>
      </c>
      <c r="M53" s="3"/>
      <c r="N53" s="3">
        <v>-30.58</v>
      </c>
      <c r="O53" s="3"/>
      <c r="P53" s="3">
        <v>-30.524999999999999</v>
      </c>
      <c r="Q53" s="38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>
        <v>-23.86</v>
      </c>
      <c r="AE53" s="3"/>
      <c r="AF53" s="3"/>
      <c r="AG53" s="3"/>
      <c r="AH53" s="3"/>
      <c r="AI53" s="3"/>
      <c r="AJ53" s="3"/>
      <c r="AK53" s="3"/>
      <c r="AL53" s="3">
        <v>-24.914999999999999</v>
      </c>
      <c r="AM53" s="3"/>
      <c r="AN53" s="3">
        <v>-26.55</v>
      </c>
      <c r="AO53" s="3"/>
      <c r="AP53" s="3"/>
      <c r="AQ53" s="3"/>
      <c r="AR53" s="3">
        <v>-23.754999999999999</v>
      </c>
      <c r="AS53" s="3"/>
    </row>
    <row r="54" spans="1:45" x14ac:dyDescent="0.25">
      <c r="A54" s="3" t="s">
        <v>85</v>
      </c>
      <c r="B54" s="3" t="s">
        <v>86</v>
      </c>
      <c r="C54" s="96">
        <v>22</v>
      </c>
      <c r="D54" s="37">
        <v>-29.64</v>
      </c>
      <c r="E54" s="3"/>
      <c r="F54" s="3">
        <v>-31.84</v>
      </c>
      <c r="G54" s="3"/>
      <c r="H54" s="3">
        <v>-30.08</v>
      </c>
      <c r="I54" s="3"/>
      <c r="J54" s="3">
        <v>-31.035</v>
      </c>
      <c r="K54" s="3"/>
      <c r="L54" s="3">
        <v>-30.9</v>
      </c>
      <c r="M54" s="3"/>
      <c r="N54" s="3">
        <v>-29.65</v>
      </c>
      <c r="O54" s="3"/>
      <c r="P54" s="3">
        <v>-30.495000000000001</v>
      </c>
      <c r="Q54" s="38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>
        <v>-23.905000000000001</v>
      </c>
      <c r="AE54" s="3"/>
      <c r="AF54" s="3"/>
      <c r="AG54" s="3"/>
      <c r="AH54" s="3"/>
      <c r="AI54" s="3"/>
      <c r="AJ54" s="3"/>
      <c r="AK54" s="3"/>
      <c r="AL54" s="3">
        <v>-27.77</v>
      </c>
      <c r="AM54" s="3"/>
      <c r="AN54" s="3">
        <v>-26.53</v>
      </c>
      <c r="AO54" s="3"/>
      <c r="AP54" s="3"/>
      <c r="AQ54" s="3"/>
      <c r="AR54" s="3">
        <v>-22.26</v>
      </c>
      <c r="AS54" s="3"/>
    </row>
    <row r="55" spans="1:45" x14ac:dyDescent="0.25">
      <c r="A55" s="84" t="s">
        <v>85</v>
      </c>
      <c r="B55" s="84" t="s">
        <v>86</v>
      </c>
      <c r="C55" s="96">
        <v>24</v>
      </c>
      <c r="D55" s="37"/>
      <c r="E55" s="3"/>
      <c r="F55" s="3">
        <v>-31.824999999999999</v>
      </c>
      <c r="G55" s="3"/>
      <c r="H55" s="3">
        <v>-32.795000000000002</v>
      </c>
      <c r="I55" s="3"/>
      <c r="J55" s="3">
        <v>-31.995000000000001</v>
      </c>
      <c r="K55" s="3"/>
      <c r="L55" s="3">
        <v>-31.09</v>
      </c>
      <c r="M55" s="3"/>
      <c r="N55" s="3">
        <v>-30.61</v>
      </c>
      <c r="O55" s="3"/>
      <c r="P55" s="3">
        <v>-31.58</v>
      </c>
      <c r="Q55" s="38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>
        <v>-23.695</v>
      </c>
      <c r="AE55" s="3"/>
      <c r="AF55" s="3"/>
      <c r="AG55" s="3"/>
      <c r="AH55" s="3"/>
      <c r="AI55" s="3"/>
      <c r="AJ55" s="3"/>
      <c r="AK55" s="3"/>
      <c r="AL55" s="3">
        <v>-29.05</v>
      </c>
      <c r="AM55" s="3"/>
      <c r="AN55" s="3">
        <v>-31.074999999999999</v>
      </c>
      <c r="AO55" s="3"/>
      <c r="AP55" s="3"/>
      <c r="AQ55" s="3"/>
      <c r="AR55" s="3">
        <v>-23.49</v>
      </c>
      <c r="AS55" s="3"/>
    </row>
    <row r="56" spans="1:45" x14ac:dyDescent="0.25">
      <c r="A56" s="3" t="s">
        <v>85</v>
      </c>
      <c r="B56" s="3" t="s">
        <v>86</v>
      </c>
      <c r="C56" s="96">
        <v>28</v>
      </c>
      <c r="D56" s="37"/>
      <c r="E56" s="3"/>
      <c r="F56" s="3">
        <v>-32.03</v>
      </c>
      <c r="G56" s="3"/>
      <c r="H56" s="3">
        <v>-33.234999999999999</v>
      </c>
      <c r="I56" s="3"/>
      <c r="J56" s="3">
        <v>-31.51</v>
      </c>
      <c r="K56" s="3"/>
      <c r="L56" s="3">
        <v>-31.204999999999998</v>
      </c>
      <c r="M56" s="3"/>
      <c r="N56" s="3">
        <v>-30.63</v>
      </c>
      <c r="O56" s="3"/>
      <c r="P56" s="3">
        <v>-30.524999999999999</v>
      </c>
      <c r="Q56" s="38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>
        <v>-23.454999999999998</v>
      </c>
      <c r="AE56" s="3"/>
      <c r="AF56" s="3"/>
      <c r="AG56" s="3"/>
      <c r="AH56" s="3"/>
      <c r="AI56" s="3"/>
      <c r="AJ56" s="3"/>
      <c r="AK56" s="3"/>
      <c r="AL56" s="3">
        <v>-29.87</v>
      </c>
      <c r="AM56" s="3"/>
      <c r="AN56" s="3">
        <v>-29.6</v>
      </c>
      <c r="AO56" s="3"/>
      <c r="AP56" s="3"/>
      <c r="AQ56" s="3"/>
      <c r="AR56" s="3">
        <v>-22.795000000000002</v>
      </c>
      <c r="AS56" s="3"/>
    </row>
    <row r="57" spans="1:45" x14ac:dyDescent="0.25">
      <c r="A57" s="84" t="s">
        <v>85</v>
      </c>
      <c r="B57" s="84" t="s">
        <v>86</v>
      </c>
      <c r="C57" s="96">
        <v>30</v>
      </c>
      <c r="D57" s="37"/>
      <c r="E57" s="3"/>
      <c r="F57" s="3">
        <v>-33.534999999999997</v>
      </c>
      <c r="G57" s="3"/>
      <c r="H57" s="3">
        <v>-35.39</v>
      </c>
      <c r="I57" s="3"/>
      <c r="J57" s="3">
        <v>-32.79</v>
      </c>
      <c r="K57" s="3"/>
      <c r="L57" s="3">
        <v>-31.24</v>
      </c>
      <c r="M57" s="3"/>
      <c r="N57" s="3">
        <v>-30.28</v>
      </c>
      <c r="O57" s="3"/>
      <c r="P57" s="3">
        <v>-31.5</v>
      </c>
      <c r="Q57" s="38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>
        <v>-23.84</v>
      </c>
      <c r="AE57" s="3"/>
      <c r="AF57" s="3"/>
      <c r="AG57" s="3"/>
      <c r="AH57" s="3"/>
      <c r="AI57" s="3"/>
      <c r="AJ57" s="3"/>
      <c r="AK57" s="3"/>
      <c r="AL57" s="3">
        <v>-28.2</v>
      </c>
      <c r="AM57" s="3"/>
      <c r="AN57" s="3">
        <v>-28.195</v>
      </c>
      <c r="AO57" s="3"/>
      <c r="AP57" s="3"/>
      <c r="AQ57" s="3"/>
      <c r="AR57" s="3">
        <v>-23.355</v>
      </c>
      <c r="AS57" s="3"/>
    </row>
    <row r="58" spans="1:45" x14ac:dyDescent="0.25">
      <c r="A58" s="3" t="s">
        <v>85</v>
      </c>
      <c r="B58" s="3" t="s">
        <v>86</v>
      </c>
      <c r="C58" s="96">
        <v>32</v>
      </c>
      <c r="D58" s="37"/>
      <c r="E58" s="3"/>
      <c r="F58" s="3">
        <v>-32.814999999999998</v>
      </c>
      <c r="G58" s="3"/>
      <c r="H58" s="3">
        <v>-33.384999999999998</v>
      </c>
      <c r="I58" s="3"/>
      <c r="J58" s="3">
        <v>-32.295000000000002</v>
      </c>
      <c r="K58" s="3"/>
      <c r="L58" s="3">
        <v>-32.96</v>
      </c>
      <c r="M58" s="3"/>
      <c r="N58" s="3">
        <v>-31.15</v>
      </c>
      <c r="O58" s="3"/>
      <c r="P58" s="3">
        <v>-31.37</v>
      </c>
      <c r="Q58" s="38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>
        <v>-24.425000000000001</v>
      </c>
      <c r="AE58" s="3"/>
      <c r="AF58" s="3"/>
      <c r="AG58" s="3"/>
      <c r="AH58" s="3"/>
      <c r="AI58" s="3"/>
      <c r="AJ58" s="3"/>
      <c r="AK58" s="3"/>
      <c r="AL58" s="3">
        <v>-25.51</v>
      </c>
      <c r="AM58" s="3"/>
      <c r="AN58" s="3">
        <v>-32.39</v>
      </c>
      <c r="AO58" s="3"/>
      <c r="AP58" s="3"/>
      <c r="AQ58" s="3"/>
      <c r="AR58" s="3">
        <v>-19.95</v>
      </c>
      <c r="AS58" s="3"/>
    </row>
    <row r="59" spans="1:45" x14ac:dyDescent="0.25">
      <c r="A59" s="84" t="s">
        <v>85</v>
      </c>
      <c r="B59" s="84" t="s">
        <v>86</v>
      </c>
      <c r="C59" s="96">
        <v>36</v>
      </c>
      <c r="D59" s="37">
        <v>-32.005000000000003</v>
      </c>
      <c r="E59" s="3"/>
      <c r="F59" s="3">
        <v>-33.5</v>
      </c>
      <c r="G59" s="3"/>
      <c r="H59" s="3">
        <v>-35.39</v>
      </c>
      <c r="I59" s="3"/>
      <c r="J59" s="3">
        <v>-33.145000000000003</v>
      </c>
      <c r="K59" s="3"/>
      <c r="L59" s="3">
        <v>-32.6</v>
      </c>
      <c r="M59" s="3"/>
      <c r="N59" s="3">
        <v>-31.3</v>
      </c>
      <c r="O59" s="3"/>
      <c r="P59" s="3">
        <v>-31.82</v>
      </c>
      <c r="Q59" s="38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>
        <v>-25.15</v>
      </c>
      <c r="AE59" s="3"/>
      <c r="AF59" s="3"/>
      <c r="AG59" s="3"/>
      <c r="AH59" s="3"/>
      <c r="AI59" s="3"/>
      <c r="AJ59" s="3"/>
      <c r="AK59" s="3"/>
      <c r="AL59" s="3">
        <v>-29.8</v>
      </c>
      <c r="AM59" s="3"/>
      <c r="AN59" s="3">
        <v>-27.86</v>
      </c>
      <c r="AO59" s="3"/>
      <c r="AP59" s="3"/>
      <c r="AQ59" s="3"/>
      <c r="AR59" s="3">
        <v>-23.254999999999999</v>
      </c>
      <c r="AS59" s="3"/>
    </row>
    <row r="60" spans="1:45" x14ac:dyDescent="0.25">
      <c r="A60" s="3" t="s">
        <v>85</v>
      </c>
      <c r="B60" s="3" t="s">
        <v>86</v>
      </c>
      <c r="C60" s="96">
        <v>38</v>
      </c>
      <c r="D60" s="37"/>
      <c r="E60" s="3"/>
      <c r="F60" s="3">
        <v>-33.524999999999999</v>
      </c>
      <c r="G60" s="3"/>
      <c r="H60" s="3">
        <v>-34.905000000000001</v>
      </c>
      <c r="I60" s="3"/>
      <c r="J60" s="3">
        <v>-32.045000000000002</v>
      </c>
      <c r="K60" s="3"/>
      <c r="L60" s="3">
        <v>-31.524999999999999</v>
      </c>
      <c r="M60" s="3"/>
      <c r="N60" s="3">
        <v>-31.2</v>
      </c>
      <c r="O60" s="3"/>
      <c r="P60" s="3">
        <v>-30.83</v>
      </c>
      <c r="Q60" s="38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>
        <v>-25.23</v>
      </c>
      <c r="AE60" s="3"/>
      <c r="AF60" s="3"/>
      <c r="AG60" s="3"/>
      <c r="AH60" s="3"/>
      <c r="AI60" s="3"/>
      <c r="AJ60" s="3"/>
      <c r="AK60" s="3"/>
      <c r="AL60" s="3">
        <v>-26.895</v>
      </c>
      <c r="AM60" s="3"/>
      <c r="AN60" s="3">
        <v>-28.81</v>
      </c>
      <c r="AO60" s="3"/>
      <c r="AP60" s="3"/>
      <c r="AQ60" s="3"/>
      <c r="AR60" s="3">
        <v>-23.844999999999999</v>
      </c>
      <c r="AS60" s="3"/>
    </row>
    <row r="61" spans="1:45" x14ac:dyDescent="0.25">
      <c r="A61" s="84" t="s">
        <v>85</v>
      </c>
      <c r="B61" s="84" t="s">
        <v>86</v>
      </c>
      <c r="C61" s="96">
        <v>40</v>
      </c>
      <c r="D61" s="37"/>
      <c r="E61" s="3"/>
      <c r="F61" s="3">
        <v>-33.465000000000003</v>
      </c>
      <c r="G61" s="3"/>
      <c r="H61" s="3">
        <v>-34.57</v>
      </c>
      <c r="I61" s="3"/>
      <c r="J61" s="3">
        <v>-32.715000000000003</v>
      </c>
      <c r="K61" s="3"/>
      <c r="L61" s="3">
        <v>-32.555</v>
      </c>
      <c r="M61" s="3"/>
      <c r="N61" s="3">
        <v>-31.745000000000001</v>
      </c>
      <c r="O61" s="3"/>
      <c r="P61" s="3">
        <v>-30.574999999999999</v>
      </c>
      <c r="Q61" s="38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>
        <v>-24.99</v>
      </c>
      <c r="AE61" s="3"/>
      <c r="AF61" s="3"/>
      <c r="AG61" s="3"/>
      <c r="AH61" s="3"/>
      <c r="AI61" s="3"/>
      <c r="AJ61" s="3"/>
      <c r="AK61" s="3"/>
      <c r="AL61" s="3">
        <v>-26.69</v>
      </c>
      <c r="AM61" s="3"/>
      <c r="AN61" s="3">
        <v>-28.285</v>
      </c>
      <c r="AO61" s="3"/>
      <c r="AP61" s="3"/>
      <c r="AQ61" s="3"/>
      <c r="AR61" s="3">
        <v>-23.515000000000001</v>
      </c>
      <c r="AS61" s="3"/>
    </row>
    <row r="62" spans="1:45" x14ac:dyDescent="0.25">
      <c r="A62" s="3" t="s">
        <v>85</v>
      </c>
      <c r="B62" s="3" t="s">
        <v>86</v>
      </c>
      <c r="C62" s="96">
        <v>44</v>
      </c>
      <c r="D62" s="37">
        <v>-31.30322</v>
      </c>
      <c r="E62" s="3"/>
      <c r="F62" s="3">
        <v>-33.163060000000002</v>
      </c>
      <c r="G62" s="3"/>
      <c r="H62" s="3">
        <v>-32.864910000000002</v>
      </c>
      <c r="I62" s="3"/>
      <c r="J62" s="3">
        <v>-31.295169999999999</v>
      </c>
      <c r="K62" s="3"/>
      <c r="L62" s="3">
        <v>-31.158570000000001</v>
      </c>
      <c r="M62" s="3"/>
      <c r="N62" s="3">
        <v>-30.18102</v>
      </c>
      <c r="O62" s="3"/>
      <c r="P62" s="3">
        <v>-30.383520000000001</v>
      </c>
      <c r="Q62" s="38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>
        <v>-23.792919999999999</v>
      </c>
      <c r="AE62" s="3"/>
      <c r="AF62" s="3"/>
      <c r="AG62" s="3"/>
      <c r="AH62" s="3"/>
      <c r="AI62" s="3"/>
      <c r="AJ62" s="3"/>
      <c r="AK62" s="3"/>
      <c r="AL62" s="3">
        <v>-25.671199999999999</v>
      </c>
      <c r="AM62" s="3"/>
      <c r="AN62" s="3">
        <v>-28.786799999999999</v>
      </c>
      <c r="AO62" s="3"/>
      <c r="AP62" s="3"/>
      <c r="AQ62" s="3"/>
      <c r="AR62" s="3">
        <v>-21.695160000000001</v>
      </c>
      <c r="AS62" s="3"/>
    </row>
    <row r="63" spans="1:45" x14ac:dyDescent="0.25">
      <c r="A63" s="84" t="s">
        <v>85</v>
      </c>
      <c r="B63" s="84" t="s">
        <v>86</v>
      </c>
      <c r="C63" s="96">
        <v>34</v>
      </c>
      <c r="D63" s="37"/>
      <c r="E63" s="3"/>
      <c r="F63" s="3"/>
      <c r="G63" s="3"/>
      <c r="H63" s="3">
        <v>-33.853099999999998</v>
      </c>
      <c r="I63" s="3"/>
      <c r="J63" s="3">
        <v>-31.908719999999999</v>
      </c>
      <c r="K63" s="3"/>
      <c r="L63" s="3">
        <v>-31.714680000000001</v>
      </c>
      <c r="M63" s="3"/>
      <c r="N63" s="3">
        <v>-31.520379999999999</v>
      </c>
      <c r="O63" s="3"/>
      <c r="P63" s="3">
        <v>-32.75658</v>
      </c>
      <c r="Q63" s="38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>
        <v>-24.874680000000001</v>
      </c>
      <c r="AE63" s="3"/>
      <c r="AF63" s="3"/>
      <c r="AG63" s="3"/>
      <c r="AH63" s="3"/>
      <c r="AI63" s="3"/>
      <c r="AJ63" s="3"/>
      <c r="AK63" s="3"/>
      <c r="AL63" s="3">
        <v>-27.03351</v>
      </c>
      <c r="AM63" s="3"/>
      <c r="AN63" s="3">
        <v>-28.730689999999999</v>
      </c>
      <c r="AO63" s="3"/>
      <c r="AP63" s="3"/>
      <c r="AQ63" s="3"/>
      <c r="AR63" s="3">
        <v>-23.05442</v>
      </c>
      <c r="AS63" s="3"/>
    </row>
    <row r="64" spans="1:45" x14ac:dyDescent="0.25">
      <c r="A64" s="3" t="s">
        <v>85</v>
      </c>
      <c r="B64" s="3" t="s">
        <v>86</v>
      </c>
      <c r="C64" s="96">
        <v>48</v>
      </c>
      <c r="D64" s="37"/>
      <c r="E64" s="3"/>
      <c r="F64" s="3">
        <v>-34.508969999999998</v>
      </c>
      <c r="G64" s="3"/>
      <c r="H64" s="3">
        <v>-30.85613</v>
      </c>
      <c r="I64" s="3"/>
      <c r="J64" s="3">
        <v>-33.031019999999998</v>
      </c>
      <c r="K64" s="3"/>
      <c r="L64" s="3">
        <v>-32.558250000000001</v>
      </c>
      <c r="M64" s="3"/>
      <c r="N64" s="3">
        <v>-31.4451</v>
      </c>
      <c r="O64" s="3"/>
      <c r="P64" s="3">
        <v>-31.031510000000001</v>
      </c>
      <c r="Q64" s="38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>
        <v>-24.434550000000002</v>
      </c>
      <c r="AE64" s="3"/>
      <c r="AF64" s="3"/>
      <c r="AG64" s="3"/>
      <c r="AH64" s="3"/>
      <c r="AI64" s="3"/>
      <c r="AJ64" s="3"/>
      <c r="AK64" s="3"/>
      <c r="AL64" s="3">
        <v>-23.91882</v>
      </c>
      <c r="AM64" s="3"/>
      <c r="AN64" s="3">
        <v>-28.396750000000001</v>
      </c>
      <c r="AO64" s="3"/>
      <c r="AP64" s="3"/>
      <c r="AQ64" s="3"/>
      <c r="AR64" s="3"/>
      <c r="AS64" s="3"/>
    </row>
    <row r="65" spans="1:45" x14ac:dyDescent="0.25">
      <c r="A65" s="84" t="s">
        <v>85</v>
      </c>
      <c r="B65" s="84" t="s">
        <v>86</v>
      </c>
      <c r="C65" s="96">
        <v>46</v>
      </c>
      <c r="D65" s="37"/>
      <c r="E65" s="3"/>
      <c r="F65" s="3">
        <v>-33.74588</v>
      </c>
      <c r="G65" s="3"/>
      <c r="H65" s="3">
        <v>-32.09863</v>
      </c>
      <c r="I65" s="3"/>
      <c r="J65" s="3">
        <v>-32.44914</v>
      </c>
      <c r="K65" s="3"/>
      <c r="L65" s="3">
        <v>-30.809819999999998</v>
      </c>
      <c r="M65" s="3"/>
      <c r="N65" s="3">
        <v>-31.033249999999999</v>
      </c>
      <c r="O65" s="3"/>
      <c r="P65" s="3">
        <v>-30.825859999999999</v>
      </c>
      <c r="Q65" s="38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>
        <v>-23.584129999999998</v>
      </c>
      <c r="AE65" s="3"/>
      <c r="AF65" s="3"/>
      <c r="AG65" s="3"/>
      <c r="AH65" s="3"/>
      <c r="AI65" s="3"/>
      <c r="AJ65" s="3"/>
      <c r="AK65" s="3"/>
      <c r="AL65" s="3">
        <v>-23.309339999999999</v>
      </c>
      <c r="AM65" s="3"/>
      <c r="AN65" s="3">
        <v>-29.910689999999999</v>
      </c>
      <c r="AO65" s="3"/>
      <c r="AP65" s="3"/>
      <c r="AQ65" s="3"/>
      <c r="AR65" s="3"/>
      <c r="AS65" s="3"/>
    </row>
    <row r="66" spans="1:45" x14ac:dyDescent="0.25">
      <c r="A66" s="3" t="s">
        <v>85</v>
      </c>
      <c r="B66" s="3" t="s">
        <v>86</v>
      </c>
      <c r="C66" s="96">
        <v>50</v>
      </c>
      <c r="D66" s="37"/>
      <c r="E66" s="3"/>
      <c r="F66" s="3">
        <v>-33.899470000000001</v>
      </c>
      <c r="G66" s="3"/>
      <c r="H66" s="3">
        <v>-33.142789999999998</v>
      </c>
      <c r="I66" s="3"/>
      <c r="J66" s="3">
        <v>-31.963809999999999</v>
      </c>
      <c r="K66" s="3"/>
      <c r="L66" s="3">
        <v>-33.003720000000001</v>
      </c>
      <c r="M66" s="3"/>
      <c r="N66" s="3">
        <v>-31.90232</v>
      </c>
      <c r="O66" s="3"/>
      <c r="P66" s="3">
        <v>-30.864000000000001</v>
      </c>
      <c r="Q66" s="38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>
        <v>-24.587569999999999</v>
      </c>
      <c r="AE66" s="3"/>
      <c r="AF66" s="3"/>
      <c r="AG66" s="3"/>
      <c r="AH66" s="3"/>
      <c r="AI66" s="3"/>
      <c r="AJ66" s="3"/>
      <c r="AK66" s="3"/>
      <c r="AL66" s="3">
        <v>-24.513909999999999</v>
      </c>
      <c r="AM66" s="3"/>
      <c r="AN66" s="3">
        <v>-28.692139999999998</v>
      </c>
      <c r="AO66" s="3"/>
      <c r="AP66" s="3"/>
      <c r="AQ66" s="3"/>
      <c r="AR66" s="3"/>
      <c r="AS66" s="3"/>
    </row>
    <row r="67" spans="1:45" x14ac:dyDescent="0.25">
      <c r="A67" s="84" t="s">
        <v>85</v>
      </c>
      <c r="B67" s="84" t="s">
        <v>86</v>
      </c>
      <c r="C67" s="96">
        <v>56</v>
      </c>
      <c r="D67" s="37">
        <v>-32.287210000000002</v>
      </c>
      <c r="E67" s="3"/>
      <c r="F67" s="3">
        <v>-34.086649999999999</v>
      </c>
      <c r="G67" s="3"/>
      <c r="H67" s="3">
        <v>-33.944749999999999</v>
      </c>
      <c r="I67" s="3"/>
      <c r="J67" s="3">
        <v>-33.298819999999999</v>
      </c>
      <c r="K67" s="3"/>
      <c r="L67" s="3">
        <v>-34.017969999999998</v>
      </c>
      <c r="M67" s="3"/>
      <c r="N67" s="3">
        <v>-32.764859999999999</v>
      </c>
      <c r="O67" s="3"/>
      <c r="P67" s="3">
        <v>-31.234220000000001</v>
      </c>
      <c r="Q67" s="38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>
        <v>-17.033049999999999</v>
      </c>
      <c r="AE67" s="3"/>
      <c r="AF67" s="3"/>
      <c r="AG67" s="3"/>
      <c r="AH67" s="3"/>
      <c r="AI67" s="3"/>
      <c r="AJ67" s="3"/>
      <c r="AK67" s="3"/>
      <c r="AL67" s="3">
        <v>-25.4864</v>
      </c>
      <c r="AM67" s="3"/>
      <c r="AN67" s="3">
        <v>-30.876919999999998</v>
      </c>
      <c r="AO67" s="3"/>
      <c r="AP67" s="3"/>
      <c r="AQ67" s="3"/>
      <c r="AR67" s="3">
        <v>-22.122350000000001</v>
      </c>
      <c r="AS67" s="3"/>
    </row>
    <row r="68" spans="1:45" x14ac:dyDescent="0.25">
      <c r="A68" s="3" t="s">
        <v>85</v>
      </c>
      <c r="B68" s="3" t="s">
        <v>86</v>
      </c>
      <c r="C68" s="96">
        <v>60</v>
      </c>
      <c r="D68" s="37"/>
      <c r="E68" s="3"/>
      <c r="F68" s="3">
        <v>-33.926749999999998</v>
      </c>
      <c r="G68" s="3"/>
      <c r="H68" s="3">
        <v>-34.195140000000002</v>
      </c>
      <c r="I68" s="3"/>
      <c r="J68" s="3">
        <v>-32.070639999999997</v>
      </c>
      <c r="K68" s="3"/>
      <c r="L68" s="3">
        <v>-34.746299999999998</v>
      </c>
      <c r="M68" s="3"/>
      <c r="N68" s="3">
        <v>-32.463650000000001</v>
      </c>
      <c r="O68" s="3"/>
      <c r="P68" s="3">
        <v>-31.108239999999999</v>
      </c>
      <c r="Q68" s="38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>
        <v>-25.477699999999999</v>
      </c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>
        <v>-21.34215</v>
      </c>
      <c r="AS68" s="3"/>
    </row>
    <row r="69" spans="1:45" x14ac:dyDescent="0.25">
      <c r="A69" s="84" t="s">
        <v>85</v>
      </c>
      <c r="B69" s="84" t="s">
        <v>86</v>
      </c>
      <c r="C69" s="96">
        <v>62</v>
      </c>
      <c r="D69" s="37"/>
      <c r="E69" s="3"/>
      <c r="F69" s="3">
        <v>-34.964599999999997</v>
      </c>
      <c r="G69" s="3"/>
      <c r="H69" s="3">
        <v>-33.661589999999997</v>
      </c>
      <c r="I69" s="3"/>
      <c r="J69" s="3">
        <v>-33.211779999999997</v>
      </c>
      <c r="K69" s="3"/>
      <c r="L69" s="3">
        <v>-31.08989</v>
      </c>
      <c r="M69" s="3"/>
      <c r="N69" s="3">
        <v>-31.251709999999999</v>
      </c>
      <c r="O69" s="3"/>
      <c r="P69" s="3">
        <v>-30.03951</v>
      </c>
      <c r="Q69" s="38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>
        <v>-23.873480000000001</v>
      </c>
      <c r="AE69" s="3"/>
      <c r="AF69" s="3"/>
      <c r="AG69" s="3"/>
      <c r="AH69" s="3"/>
      <c r="AI69" s="3"/>
      <c r="AJ69" s="3"/>
      <c r="AK69" s="3"/>
      <c r="AL69" s="3"/>
      <c r="AM69" s="3"/>
      <c r="AN69" s="3">
        <v>-28.182659999999998</v>
      </c>
      <c r="AO69" s="3"/>
      <c r="AP69" s="3"/>
      <c r="AQ69" s="3"/>
      <c r="AR69" s="3">
        <v>-24.618300000000001</v>
      </c>
      <c r="AS69" s="3"/>
    </row>
    <row r="70" spans="1:45" x14ac:dyDescent="0.25">
      <c r="A70" s="3" t="s">
        <v>85</v>
      </c>
      <c r="B70" s="3" t="s">
        <v>86</v>
      </c>
      <c r="C70" s="96">
        <v>64</v>
      </c>
      <c r="D70" s="37"/>
      <c r="E70" s="3"/>
      <c r="F70" s="3">
        <v>-34.57544</v>
      </c>
      <c r="G70" s="3"/>
      <c r="H70" s="3">
        <v>-34.90504</v>
      </c>
      <c r="I70" s="3"/>
      <c r="J70" s="3">
        <v>-33.88767</v>
      </c>
      <c r="K70" s="3"/>
      <c r="L70" s="3">
        <v>-34.406039999999997</v>
      </c>
      <c r="M70" s="3"/>
      <c r="N70" s="3">
        <v>-32.757069999999999</v>
      </c>
      <c r="O70" s="3"/>
      <c r="P70" s="3">
        <v>-31.823519999999998</v>
      </c>
      <c r="Q70" s="38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>
        <v>-24.04128</v>
      </c>
      <c r="AE70" s="3"/>
      <c r="AF70" s="3"/>
      <c r="AG70" s="3"/>
      <c r="AH70" s="3"/>
      <c r="AI70" s="3"/>
      <c r="AJ70" s="3"/>
      <c r="AK70" s="3"/>
      <c r="AL70" s="3"/>
      <c r="AM70" s="3"/>
      <c r="AN70" s="3">
        <v>-27.596229999999998</v>
      </c>
      <c r="AO70" s="3"/>
      <c r="AP70" s="3"/>
      <c r="AQ70" s="3"/>
      <c r="AR70" s="3">
        <v>-22.304449999999999</v>
      </c>
      <c r="AS70" s="3"/>
    </row>
    <row r="71" spans="1:45" x14ac:dyDescent="0.25">
      <c r="A71" s="84" t="s">
        <v>85</v>
      </c>
      <c r="B71" s="84" t="s">
        <v>86</v>
      </c>
      <c r="C71" s="96">
        <v>66</v>
      </c>
      <c r="D71" s="37"/>
      <c r="E71" s="3"/>
      <c r="F71" s="3">
        <v>-35.046489999999999</v>
      </c>
      <c r="G71" s="3"/>
      <c r="H71" s="3">
        <v>-33.84534</v>
      </c>
      <c r="I71" s="3"/>
      <c r="J71" s="3">
        <v>-32.148699999999998</v>
      </c>
      <c r="K71" s="3"/>
      <c r="L71" s="3">
        <v>-31.846419999999998</v>
      </c>
      <c r="M71" s="3"/>
      <c r="N71" s="3">
        <v>-31.157630000000001</v>
      </c>
      <c r="O71" s="3"/>
      <c r="P71" s="3">
        <v>-30.280059999999999</v>
      </c>
      <c r="Q71" s="38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>
        <v>-24.13599</v>
      </c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>
        <v>-22.86666</v>
      </c>
      <c r="AS71" s="3"/>
    </row>
    <row r="72" spans="1:45" x14ac:dyDescent="0.25">
      <c r="A72" s="3" t="s">
        <v>85</v>
      </c>
      <c r="B72" s="3" t="s">
        <v>86</v>
      </c>
      <c r="C72" s="96">
        <v>70</v>
      </c>
      <c r="D72" s="37"/>
      <c r="E72" s="3"/>
      <c r="F72" s="3">
        <v>-35.634999999999998</v>
      </c>
      <c r="G72" s="3"/>
      <c r="H72" s="3">
        <v>-36.25</v>
      </c>
      <c r="I72" s="3"/>
      <c r="J72" s="3">
        <v>-33.28</v>
      </c>
      <c r="K72" s="3"/>
      <c r="L72" s="3">
        <v>-31.695</v>
      </c>
      <c r="M72" s="3"/>
      <c r="N72" s="3">
        <v>-31.48</v>
      </c>
      <c r="O72" s="3"/>
      <c r="P72" s="3">
        <v>-31.274999999999999</v>
      </c>
      <c r="Q72" s="38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>
        <v>-23.645</v>
      </c>
      <c r="AE72" s="3"/>
      <c r="AF72" s="3"/>
      <c r="AG72" s="3"/>
      <c r="AH72" s="3"/>
      <c r="AI72" s="3"/>
      <c r="AJ72" s="3"/>
      <c r="AK72" s="3"/>
      <c r="AL72" s="3">
        <v>-25.76</v>
      </c>
      <c r="AM72" s="3"/>
      <c r="AN72" s="3">
        <v>-28.4</v>
      </c>
      <c r="AO72" s="3"/>
      <c r="AP72" s="3"/>
      <c r="AQ72" s="3"/>
      <c r="AR72" s="3">
        <v>-22.5</v>
      </c>
      <c r="AS72" s="3"/>
    </row>
    <row r="73" spans="1:45" x14ac:dyDescent="0.25">
      <c r="A73" s="84" t="s">
        <v>85</v>
      </c>
      <c r="B73" s="84" t="s">
        <v>86</v>
      </c>
      <c r="C73" s="96">
        <v>96</v>
      </c>
      <c r="D73" s="37"/>
      <c r="E73" s="3"/>
      <c r="F73" s="3">
        <v>-32.765000000000001</v>
      </c>
      <c r="G73" s="3"/>
      <c r="H73" s="3">
        <v>-35.305</v>
      </c>
      <c r="I73" s="3"/>
      <c r="J73" s="3">
        <v>-33.06</v>
      </c>
      <c r="K73" s="3"/>
      <c r="L73" s="3">
        <v>-32.479999999999997</v>
      </c>
      <c r="M73" s="3"/>
      <c r="N73" s="3">
        <v>-32.575000000000003</v>
      </c>
      <c r="O73" s="3"/>
      <c r="P73" s="3">
        <v>-34.270000000000003</v>
      </c>
      <c r="Q73" s="38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>
        <v>-24.074999999999999</v>
      </c>
      <c r="AE73" s="3"/>
      <c r="AF73" s="3"/>
      <c r="AG73" s="3"/>
      <c r="AH73" s="3"/>
      <c r="AI73" s="3"/>
      <c r="AJ73" s="3"/>
      <c r="AK73" s="3"/>
      <c r="AL73" s="3"/>
      <c r="AM73" s="3"/>
      <c r="AN73" s="3">
        <v>-31.515000000000001</v>
      </c>
      <c r="AO73" s="3"/>
      <c r="AP73" s="3"/>
      <c r="AQ73" s="3"/>
      <c r="AR73" s="3">
        <v>-25.68</v>
      </c>
      <c r="AS73" s="3"/>
    </row>
    <row r="74" spans="1:45" ht="15.75" thickBot="1" x14ac:dyDescent="0.3">
      <c r="A74" s="40" t="s">
        <v>85</v>
      </c>
      <c r="B74" s="40" t="s">
        <v>86</v>
      </c>
      <c r="C74" s="96">
        <v>100</v>
      </c>
      <c r="D74" s="37"/>
      <c r="E74" s="3"/>
      <c r="F74" s="3">
        <v>-33.590000000000003</v>
      </c>
      <c r="G74" s="3"/>
      <c r="H74" s="3">
        <v>-34.29</v>
      </c>
      <c r="I74" s="3"/>
      <c r="J74" s="3">
        <v>-32.840000000000003</v>
      </c>
      <c r="K74" s="3"/>
      <c r="L74" s="3">
        <v>-31.13</v>
      </c>
      <c r="M74" s="3"/>
      <c r="N74" s="3">
        <v>-32.1</v>
      </c>
      <c r="O74" s="3"/>
      <c r="P74" s="3">
        <v>-31.184999999999999</v>
      </c>
      <c r="Q74" s="38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>
        <v>-24.97</v>
      </c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>
        <v>-25.305</v>
      </c>
      <c r="AS74" s="3"/>
    </row>
    <row r="75" spans="1:45" x14ac:dyDescent="0.25">
      <c r="A75" s="84" t="s">
        <v>85</v>
      </c>
      <c r="B75" s="84" t="s">
        <v>87</v>
      </c>
      <c r="C75" s="133">
        <v>5</v>
      </c>
      <c r="D75" s="34"/>
      <c r="E75" s="35"/>
      <c r="F75" s="35"/>
      <c r="G75" s="35"/>
      <c r="H75" s="35"/>
      <c r="I75" s="35"/>
      <c r="J75" s="35">
        <v>-31.105</v>
      </c>
      <c r="K75" s="35"/>
      <c r="L75" s="35">
        <v>-31.265000000000001</v>
      </c>
      <c r="M75" s="35"/>
      <c r="N75" s="35">
        <v>-31.99</v>
      </c>
      <c r="O75" s="35"/>
      <c r="P75" s="35"/>
      <c r="Q75" s="36"/>
      <c r="R75" s="34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>
        <v>-28.004999999999999</v>
      </c>
      <c r="AM75" s="35"/>
      <c r="AN75" s="35">
        <v>-30.82</v>
      </c>
      <c r="AO75" s="35"/>
      <c r="AP75" s="35"/>
      <c r="AQ75" s="35"/>
      <c r="AR75" s="35"/>
      <c r="AS75" s="36"/>
    </row>
    <row r="76" spans="1:45" x14ac:dyDescent="0.25">
      <c r="A76" s="3" t="s">
        <v>85</v>
      </c>
      <c r="B76" s="3" t="s">
        <v>87</v>
      </c>
      <c r="C76" s="96">
        <v>10</v>
      </c>
      <c r="D76" s="37"/>
      <c r="E76" s="3"/>
      <c r="F76" s="3">
        <v>-34.645000000000003</v>
      </c>
      <c r="G76" s="3"/>
      <c r="H76" s="3"/>
      <c r="I76" s="3"/>
      <c r="J76" s="3">
        <v>-31.285</v>
      </c>
      <c r="K76" s="3"/>
      <c r="L76" s="3">
        <v>-31.824999999999999</v>
      </c>
      <c r="M76" s="3"/>
      <c r="N76" s="3">
        <v>-32.25</v>
      </c>
      <c r="O76" s="3"/>
      <c r="P76" s="3"/>
      <c r="Q76" s="38"/>
      <c r="R76" s="37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>
        <v>-28.1</v>
      </c>
      <c r="AM76" s="3"/>
      <c r="AN76" s="3">
        <v>-31.64</v>
      </c>
      <c r="AO76" s="3"/>
      <c r="AP76" s="3"/>
      <c r="AQ76" s="3"/>
      <c r="AR76" s="3"/>
      <c r="AS76" s="38"/>
    </row>
    <row r="77" spans="1:45" x14ac:dyDescent="0.25">
      <c r="A77" s="84" t="s">
        <v>85</v>
      </c>
      <c r="B77" s="84" t="s">
        <v>87</v>
      </c>
      <c r="C77" s="96">
        <v>20</v>
      </c>
      <c r="D77" s="37"/>
      <c r="E77" s="3"/>
      <c r="F77" s="3">
        <v>-31.745000000000001</v>
      </c>
      <c r="G77" s="3"/>
      <c r="H77" s="3">
        <v>-31.45</v>
      </c>
      <c r="I77" s="3"/>
      <c r="J77" s="3">
        <v>-31.945</v>
      </c>
      <c r="K77" s="3"/>
      <c r="L77" s="3">
        <v>-32.270000000000003</v>
      </c>
      <c r="M77" s="3"/>
      <c r="N77" s="3">
        <v>-32.340000000000003</v>
      </c>
      <c r="O77" s="3"/>
      <c r="P77" s="3"/>
      <c r="Q77" s="38"/>
      <c r="R77" s="37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>
        <v>-27.03</v>
      </c>
      <c r="AE77" s="3"/>
      <c r="AF77" s="3"/>
      <c r="AG77" s="3"/>
      <c r="AH77" s="3"/>
      <c r="AI77" s="3"/>
      <c r="AJ77" s="3"/>
      <c r="AK77" s="3"/>
      <c r="AL77" s="3">
        <v>-26.675000000000001</v>
      </c>
      <c r="AM77" s="3"/>
      <c r="AN77" s="3">
        <v>-30.53</v>
      </c>
      <c r="AO77" s="3"/>
      <c r="AP77" s="3"/>
      <c r="AQ77" s="3"/>
      <c r="AR77" s="3"/>
      <c r="AS77" s="38"/>
    </row>
    <row r="78" spans="1:45" x14ac:dyDescent="0.25">
      <c r="A78" s="3" t="s">
        <v>85</v>
      </c>
      <c r="B78" s="3" t="s">
        <v>87</v>
      </c>
      <c r="C78" s="96">
        <v>30</v>
      </c>
      <c r="D78" s="37"/>
      <c r="E78" s="3"/>
      <c r="F78" s="3">
        <v>-31.52</v>
      </c>
      <c r="G78" s="3"/>
      <c r="H78" s="3">
        <v>-30.405000000000001</v>
      </c>
      <c r="I78" s="3"/>
      <c r="J78" s="3">
        <v>-32.06</v>
      </c>
      <c r="K78" s="3"/>
      <c r="L78" s="3">
        <v>-30.925000000000001</v>
      </c>
      <c r="M78" s="3"/>
      <c r="N78" s="3">
        <v>-30.645</v>
      </c>
      <c r="O78" s="3"/>
      <c r="P78" s="3">
        <v>-30.79</v>
      </c>
      <c r="Q78" s="38"/>
      <c r="R78" s="37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>
        <v>-25.785</v>
      </c>
      <c r="AE78" s="3"/>
      <c r="AF78" s="3"/>
      <c r="AG78" s="3"/>
      <c r="AH78" s="3"/>
      <c r="AI78" s="3"/>
      <c r="AJ78" s="3"/>
      <c r="AK78" s="3"/>
      <c r="AL78" s="3">
        <v>-27.335000000000001</v>
      </c>
      <c r="AM78" s="3"/>
      <c r="AN78" s="3">
        <v>-31.094999999999999</v>
      </c>
      <c r="AO78" s="3"/>
      <c r="AP78" s="3"/>
      <c r="AQ78" s="3"/>
      <c r="AR78" s="3"/>
      <c r="AS78" s="38"/>
    </row>
    <row r="79" spans="1:45" x14ac:dyDescent="0.25">
      <c r="A79" s="84" t="s">
        <v>85</v>
      </c>
      <c r="B79" s="84" t="s">
        <v>87</v>
      </c>
      <c r="C79" s="96">
        <v>42.5</v>
      </c>
      <c r="D79" s="37"/>
      <c r="E79" s="3"/>
      <c r="F79" s="3">
        <v>-32.085000000000001</v>
      </c>
      <c r="G79" s="3"/>
      <c r="H79" s="3">
        <v>-32.505000000000003</v>
      </c>
      <c r="I79" s="3"/>
      <c r="J79" s="3">
        <v>-32.92</v>
      </c>
      <c r="K79" s="3"/>
      <c r="L79" s="3">
        <v>-31.27</v>
      </c>
      <c r="M79" s="3"/>
      <c r="N79" s="3">
        <v>-30.97</v>
      </c>
      <c r="O79" s="3"/>
      <c r="P79" s="3">
        <v>-31.24</v>
      </c>
      <c r="Q79" s="38"/>
      <c r="R79" s="37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>
        <v>-25.65</v>
      </c>
      <c r="AE79" s="3"/>
      <c r="AF79" s="3"/>
      <c r="AG79" s="3"/>
      <c r="AH79" s="3"/>
      <c r="AI79" s="3"/>
      <c r="AJ79" s="3"/>
      <c r="AK79" s="3"/>
      <c r="AL79" s="3">
        <v>-26.135000000000002</v>
      </c>
      <c r="AM79" s="3"/>
      <c r="AN79" s="3"/>
      <c r="AO79" s="3"/>
      <c r="AP79" s="3"/>
      <c r="AQ79" s="3"/>
      <c r="AR79" s="3">
        <v>-24.885000000000002</v>
      </c>
      <c r="AS79" s="38"/>
    </row>
    <row r="80" spans="1:45" x14ac:dyDescent="0.25">
      <c r="A80" s="3" t="s">
        <v>85</v>
      </c>
      <c r="B80" s="3" t="s">
        <v>87</v>
      </c>
      <c r="C80" s="96">
        <v>50</v>
      </c>
      <c r="D80" s="37"/>
      <c r="E80" s="3"/>
      <c r="F80" s="3">
        <v>-33.909999999999997</v>
      </c>
      <c r="G80" s="3"/>
      <c r="H80" s="3">
        <v>-34.034999999999997</v>
      </c>
      <c r="I80" s="3"/>
      <c r="J80" s="3">
        <v>-31.37</v>
      </c>
      <c r="K80" s="3"/>
      <c r="L80" s="3">
        <v>-29.754999999999999</v>
      </c>
      <c r="M80" s="3"/>
      <c r="N80" s="3">
        <v>-29.43</v>
      </c>
      <c r="O80" s="3"/>
      <c r="P80" s="3">
        <v>-29.684999999999999</v>
      </c>
      <c r="Q80" s="38"/>
      <c r="R80" s="37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>
        <v>-23.38</v>
      </c>
      <c r="AE80" s="3"/>
      <c r="AF80" s="3"/>
      <c r="AG80" s="3"/>
      <c r="AH80" s="3"/>
      <c r="AI80" s="3"/>
      <c r="AJ80" s="3"/>
      <c r="AK80" s="3"/>
      <c r="AL80" s="3">
        <v>-26.35</v>
      </c>
      <c r="AM80" s="3"/>
      <c r="AN80" s="3"/>
      <c r="AO80" s="3"/>
      <c r="AP80" s="3"/>
      <c r="AQ80" s="3"/>
      <c r="AR80" s="3">
        <v>-23.29</v>
      </c>
      <c r="AS80" s="38"/>
    </row>
    <row r="81" spans="1:45" x14ac:dyDescent="0.25">
      <c r="A81" s="84" t="s">
        <v>85</v>
      </c>
      <c r="B81" s="84" t="s">
        <v>87</v>
      </c>
      <c r="C81" s="96">
        <v>60</v>
      </c>
      <c r="D81" s="37"/>
      <c r="E81" s="3"/>
      <c r="F81" s="3">
        <v>-31.22</v>
      </c>
      <c r="G81" s="3"/>
      <c r="H81" s="3">
        <v>-29.125</v>
      </c>
      <c r="I81" s="3"/>
      <c r="J81" s="3">
        <v>-30.984999999999999</v>
      </c>
      <c r="K81" s="3"/>
      <c r="L81" s="3">
        <v>-30.454999999999998</v>
      </c>
      <c r="M81" s="3"/>
      <c r="N81" s="3">
        <v>-30.074999999999999</v>
      </c>
      <c r="O81" s="3"/>
      <c r="P81" s="3">
        <v>-30.28</v>
      </c>
      <c r="Q81" s="38"/>
      <c r="R81" s="37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>
        <v>-25.68</v>
      </c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>
        <v>-24.6</v>
      </c>
      <c r="AS81" s="38"/>
    </row>
    <row r="82" spans="1:45" x14ac:dyDescent="0.25">
      <c r="A82" s="3" t="s">
        <v>85</v>
      </c>
      <c r="B82" s="3" t="s">
        <v>87</v>
      </c>
      <c r="C82" s="96">
        <v>70</v>
      </c>
      <c r="D82" s="37"/>
      <c r="E82" s="3"/>
      <c r="F82" s="3">
        <v>-32.36</v>
      </c>
      <c r="G82" s="3"/>
      <c r="H82" s="3">
        <v>-33.81</v>
      </c>
      <c r="I82" s="3"/>
      <c r="J82" s="3">
        <v>-32.619999999999997</v>
      </c>
      <c r="K82" s="3"/>
      <c r="L82" s="3">
        <v>-29.585000000000001</v>
      </c>
      <c r="M82" s="3"/>
      <c r="N82" s="3">
        <v>-29.51</v>
      </c>
      <c r="O82" s="3"/>
      <c r="P82" s="3">
        <v>-30.324999999999999</v>
      </c>
      <c r="Q82" s="38"/>
      <c r="R82" s="37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>
        <v>-23.96</v>
      </c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8"/>
    </row>
    <row r="83" spans="1:45" x14ac:dyDescent="0.25">
      <c r="A83" s="84" t="s">
        <v>85</v>
      </c>
      <c r="B83" s="84" t="s">
        <v>87</v>
      </c>
      <c r="C83" s="96">
        <v>80</v>
      </c>
      <c r="D83" s="37"/>
      <c r="E83" s="3"/>
      <c r="F83" s="3">
        <v>-30.56</v>
      </c>
      <c r="G83" s="3"/>
      <c r="H83" s="3">
        <v>-32.015000000000001</v>
      </c>
      <c r="I83" s="3"/>
      <c r="J83" s="3">
        <v>-31.385000000000002</v>
      </c>
      <c r="K83" s="3"/>
      <c r="L83" s="3">
        <v>-31.01</v>
      </c>
      <c r="M83" s="3"/>
      <c r="N83" s="3">
        <v>-31.18</v>
      </c>
      <c r="O83" s="3"/>
      <c r="P83" s="3">
        <v>-31.23</v>
      </c>
      <c r="Q83" s="38"/>
      <c r="R83" s="37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8"/>
    </row>
    <row r="84" spans="1:45" ht="15.75" thickBot="1" x14ac:dyDescent="0.3">
      <c r="A84" s="3" t="s">
        <v>85</v>
      </c>
      <c r="B84" s="3" t="s">
        <v>87</v>
      </c>
      <c r="C84" s="97">
        <v>90</v>
      </c>
      <c r="D84" s="39"/>
      <c r="E84" s="40"/>
      <c r="F84" s="40">
        <v>-32.935000000000002</v>
      </c>
      <c r="G84" s="40"/>
      <c r="H84" s="40">
        <v>-33.86</v>
      </c>
      <c r="I84" s="40"/>
      <c r="J84" s="40">
        <v>-32.664999999999999</v>
      </c>
      <c r="K84" s="40"/>
      <c r="L84" s="40">
        <v>-30.274999999999999</v>
      </c>
      <c r="M84" s="40"/>
      <c r="N84" s="40">
        <v>-30.175000000000001</v>
      </c>
      <c r="O84" s="40"/>
      <c r="P84" s="40">
        <v>-30.614999999999998</v>
      </c>
      <c r="Q84" s="41"/>
      <c r="R84" s="39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>
        <v>-24.664999999999999</v>
      </c>
      <c r="AE84" s="40"/>
      <c r="AF84" s="40"/>
      <c r="AG84" s="40"/>
      <c r="AH84" s="40"/>
      <c r="AI84" s="40"/>
      <c r="AJ84" s="40"/>
      <c r="AK84" s="40"/>
      <c r="AL84" s="40">
        <v>-25.49</v>
      </c>
      <c r="AM84" s="40"/>
      <c r="AN84" s="40">
        <v>-28.35</v>
      </c>
      <c r="AO84" s="40"/>
      <c r="AP84" s="40"/>
      <c r="AQ84" s="40"/>
      <c r="AR84" s="40"/>
      <c r="AS84" s="41"/>
    </row>
    <row r="85" spans="1:45" x14ac:dyDescent="0.25">
      <c r="A85" s="83" t="s">
        <v>89</v>
      </c>
      <c r="B85" s="83" t="s">
        <v>92</v>
      </c>
      <c r="C85" s="96" t="s">
        <v>209</v>
      </c>
      <c r="D85" s="37"/>
      <c r="E85" s="3"/>
      <c r="F85" s="3"/>
      <c r="G85" s="3"/>
      <c r="H85" s="3"/>
      <c r="I85" s="3"/>
      <c r="J85" s="3">
        <v>-37.14</v>
      </c>
      <c r="K85" s="3"/>
      <c r="L85" s="3">
        <v>-36.755000000000003</v>
      </c>
      <c r="M85" s="3"/>
      <c r="N85" s="3">
        <v>-36.265000000000001</v>
      </c>
      <c r="O85" s="3"/>
      <c r="P85" s="3">
        <v>-37.265000000000001</v>
      </c>
      <c r="Q85" s="38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>
        <v>-32.200000000000003</v>
      </c>
      <c r="AK85" s="35"/>
      <c r="AL85" s="35"/>
      <c r="AM85" s="35"/>
      <c r="AN85" s="35"/>
      <c r="AO85" s="35"/>
      <c r="AP85" s="35"/>
      <c r="AQ85" s="35"/>
      <c r="AR85" s="35"/>
      <c r="AS85" s="3"/>
    </row>
    <row r="86" spans="1:45" ht="15.75" thickBot="1" x14ac:dyDescent="0.3">
      <c r="A86" s="40" t="s">
        <v>89</v>
      </c>
      <c r="B86" s="40" t="s">
        <v>92</v>
      </c>
      <c r="C86" s="96" t="s">
        <v>210</v>
      </c>
      <c r="D86" s="37"/>
      <c r="E86" s="3"/>
      <c r="F86" s="3">
        <v>-36.25</v>
      </c>
      <c r="G86" s="3"/>
      <c r="H86" s="3">
        <v>-35.954999999999998</v>
      </c>
      <c r="I86" s="3"/>
      <c r="J86" s="3">
        <v>-37.47</v>
      </c>
      <c r="K86" s="3"/>
      <c r="L86" s="3">
        <v>-36.854999999999997</v>
      </c>
      <c r="M86" s="3"/>
      <c r="N86" s="3">
        <v>-36.229999999999997</v>
      </c>
      <c r="O86" s="3"/>
      <c r="P86" s="3">
        <v>-36.585000000000001</v>
      </c>
      <c r="Q86" s="38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>
        <v>-32.195</v>
      </c>
      <c r="AK86" s="3"/>
      <c r="AL86" s="3"/>
      <c r="AM86" s="3"/>
      <c r="AN86" s="3"/>
      <c r="AO86" s="3"/>
      <c r="AP86" s="3"/>
      <c r="AQ86" s="3"/>
      <c r="AR86" s="3"/>
      <c r="AS86" s="3"/>
    </row>
    <row r="87" spans="1:45" x14ac:dyDescent="0.25">
      <c r="A87" s="84" t="s">
        <v>211</v>
      </c>
      <c r="B87" s="84" t="s">
        <v>94</v>
      </c>
      <c r="C87" s="133">
        <v>5</v>
      </c>
      <c r="D87" s="34"/>
      <c r="E87" s="35"/>
      <c r="F87" s="35"/>
      <c r="G87" s="35"/>
      <c r="H87" s="35"/>
      <c r="I87" s="35"/>
      <c r="J87" s="35">
        <v>-35.405000000000001</v>
      </c>
      <c r="K87" s="35"/>
      <c r="L87" s="35">
        <v>-35.354999999999997</v>
      </c>
      <c r="M87" s="35"/>
      <c r="N87" s="35">
        <v>-35.234999999999999</v>
      </c>
      <c r="O87" s="35"/>
      <c r="P87" s="35">
        <v>-36.520000000000003</v>
      </c>
      <c r="Q87" s="36"/>
      <c r="R87" s="34"/>
      <c r="S87" s="35"/>
      <c r="T87" s="35">
        <v>-31</v>
      </c>
      <c r="U87" s="35"/>
      <c r="V87" s="35">
        <v>-34.200000000000003</v>
      </c>
      <c r="W87" s="35"/>
      <c r="X87" s="35"/>
      <c r="Y87" s="35"/>
      <c r="Z87" s="35"/>
      <c r="AA87" s="35"/>
      <c r="AB87" s="35"/>
      <c r="AC87" s="35"/>
      <c r="AD87" s="35">
        <v>-30.1</v>
      </c>
      <c r="AE87" s="35"/>
      <c r="AF87" s="35"/>
      <c r="AG87" s="35"/>
      <c r="AH87" s="35"/>
      <c r="AI87" s="35"/>
      <c r="AJ87" s="35">
        <v>-30.8</v>
      </c>
      <c r="AK87" s="35"/>
      <c r="AL87" s="35"/>
      <c r="AM87" s="35"/>
      <c r="AN87" s="35"/>
      <c r="AO87" s="35"/>
      <c r="AP87" s="35"/>
      <c r="AQ87" s="35"/>
      <c r="AR87" s="35">
        <v>-33.200000000000003</v>
      </c>
      <c r="AS87" s="36"/>
    </row>
    <row r="88" spans="1:45" x14ac:dyDescent="0.25">
      <c r="A88" s="3" t="s">
        <v>211</v>
      </c>
      <c r="B88" s="3" t="s">
        <v>94</v>
      </c>
      <c r="C88" s="96">
        <v>10</v>
      </c>
      <c r="D88" s="37"/>
      <c r="E88" s="3"/>
      <c r="F88" s="3">
        <v>-30.61</v>
      </c>
      <c r="G88" s="3"/>
      <c r="H88" s="3"/>
      <c r="I88" s="3"/>
      <c r="J88" s="3">
        <v>-34.4</v>
      </c>
      <c r="K88" s="3"/>
      <c r="L88" s="3">
        <v>-34.58</v>
      </c>
      <c r="M88" s="3"/>
      <c r="N88" s="3">
        <v>-35.145000000000003</v>
      </c>
      <c r="O88" s="3"/>
      <c r="P88" s="3">
        <v>-36.78</v>
      </c>
      <c r="Q88" s="38"/>
      <c r="R88" s="37"/>
      <c r="S88" s="3"/>
      <c r="T88" s="3">
        <v>-31.7</v>
      </c>
      <c r="U88" s="3"/>
      <c r="V88" s="3">
        <v>-33.5</v>
      </c>
      <c r="W88" s="3"/>
      <c r="X88" s="3"/>
      <c r="Y88" s="3"/>
      <c r="Z88" s="3"/>
      <c r="AA88" s="3"/>
      <c r="AB88" s="3"/>
      <c r="AC88" s="3"/>
      <c r="AD88" s="3">
        <v>-30.8</v>
      </c>
      <c r="AE88" s="3"/>
      <c r="AF88" s="3"/>
      <c r="AG88" s="3"/>
      <c r="AH88" s="3"/>
      <c r="AI88" s="3"/>
      <c r="AJ88" s="3">
        <v>-30.5</v>
      </c>
      <c r="AK88" s="3"/>
      <c r="AL88" s="3"/>
      <c r="AM88" s="3"/>
      <c r="AN88" s="3"/>
      <c r="AO88" s="3"/>
      <c r="AP88" s="3"/>
      <c r="AQ88" s="3"/>
      <c r="AR88" s="3">
        <v>-32.6</v>
      </c>
      <c r="AS88" s="38"/>
    </row>
    <row r="89" spans="1:45" x14ac:dyDescent="0.25">
      <c r="A89" s="84" t="s">
        <v>211</v>
      </c>
      <c r="B89" s="84" t="s">
        <v>94</v>
      </c>
      <c r="C89" s="96">
        <v>15</v>
      </c>
      <c r="D89" s="37"/>
      <c r="E89" s="3"/>
      <c r="F89" s="3">
        <v>-30.9</v>
      </c>
      <c r="G89" s="3"/>
      <c r="H89" s="3"/>
      <c r="I89" s="3"/>
      <c r="J89" s="3">
        <v>-34.814999999999998</v>
      </c>
      <c r="K89" s="3"/>
      <c r="L89" s="3">
        <v>-34.854999999999997</v>
      </c>
      <c r="M89" s="3"/>
      <c r="N89" s="3">
        <v>-35.43</v>
      </c>
      <c r="O89" s="3"/>
      <c r="P89" s="3">
        <v>-37.590000000000003</v>
      </c>
      <c r="Q89" s="38"/>
      <c r="R89" s="37"/>
      <c r="S89" s="3"/>
      <c r="T89" s="3">
        <v>-31.9</v>
      </c>
      <c r="U89" s="3"/>
      <c r="V89" s="3">
        <v>-33.700000000000003</v>
      </c>
      <c r="W89" s="3"/>
      <c r="X89" s="3"/>
      <c r="Y89" s="3"/>
      <c r="Z89" s="3"/>
      <c r="AA89" s="3"/>
      <c r="AB89" s="3"/>
      <c r="AC89" s="3"/>
      <c r="AD89" s="3">
        <v>-30.7</v>
      </c>
      <c r="AE89" s="3"/>
      <c r="AF89" s="3"/>
      <c r="AG89" s="3"/>
      <c r="AH89" s="3"/>
      <c r="AI89" s="3"/>
      <c r="AJ89" s="3">
        <v>-30.3</v>
      </c>
      <c r="AK89" s="3"/>
      <c r="AL89" s="3"/>
      <c r="AM89" s="3"/>
      <c r="AN89" s="3"/>
      <c r="AO89" s="3"/>
      <c r="AP89" s="3"/>
      <c r="AQ89" s="3"/>
      <c r="AR89" s="3">
        <v>-33.6</v>
      </c>
      <c r="AS89" s="38"/>
    </row>
    <row r="90" spans="1:45" x14ac:dyDescent="0.25">
      <c r="A90" s="3" t="s">
        <v>211</v>
      </c>
      <c r="B90" s="3" t="s">
        <v>94</v>
      </c>
      <c r="C90" s="96">
        <v>20</v>
      </c>
      <c r="D90" s="37"/>
      <c r="E90" s="3"/>
      <c r="F90" s="3">
        <v>-31.24</v>
      </c>
      <c r="G90" s="3"/>
      <c r="H90" s="3"/>
      <c r="I90" s="3"/>
      <c r="J90" s="3">
        <v>-33.299999999999997</v>
      </c>
      <c r="K90" s="3"/>
      <c r="L90" s="3">
        <v>-34.354999999999997</v>
      </c>
      <c r="M90" s="3"/>
      <c r="N90" s="3">
        <v>-34.725000000000001</v>
      </c>
      <c r="O90" s="3"/>
      <c r="P90" s="3">
        <v>-35.325000000000003</v>
      </c>
      <c r="Q90" s="38"/>
      <c r="R90" s="37"/>
      <c r="S90" s="3"/>
      <c r="T90" s="3">
        <v>-32.200000000000003</v>
      </c>
      <c r="U90" s="3"/>
      <c r="V90" s="3">
        <v>-34.1</v>
      </c>
      <c r="W90" s="3"/>
      <c r="X90" s="3"/>
      <c r="Y90" s="3"/>
      <c r="Z90" s="3"/>
      <c r="AA90" s="3"/>
      <c r="AB90" s="3"/>
      <c r="AC90" s="3"/>
      <c r="AD90" s="3">
        <v>-30.2</v>
      </c>
      <c r="AE90" s="3"/>
      <c r="AF90" s="3"/>
      <c r="AG90" s="3"/>
      <c r="AH90" s="3"/>
      <c r="AI90" s="3"/>
      <c r="AJ90" s="3">
        <v>-31.4</v>
      </c>
      <c r="AK90" s="3"/>
      <c r="AL90" s="3"/>
      <c r="AM90" s="3"/>
      <c r="AN90" s="3"/>
      <c r="AO90" s="3"/>
      <c r="AP90" s="3"/>
      <c r="AQ90" s="3"/>
      <c r="AR90" s="3">
        <v>-33.299999999999997</v>
      </c>
      <c r="AS90" s="38"/>
    </row>
    <row r="91" spans="1:45" x14ac:dyDescent="0.25">
      <c r="A91" s="84" t="s">
        <v>211</v>
      </c>
      <c r="B91" s="84" t="s">
        <v>94</v>
      </c>
      <c r="C91" s="96">
        <v>35</v>
      </c>
      <c r="D91" s="37"/>
      <c r="E91" s="3"/>
      <c r="F91" s="3">
        <v>-31.324999999999999</v>
      </c>
      <c r="G91" s="3"/>
      <c r="H91" s="3"/>
      <c r="I91" s="3"/>
      <c r="J91" s="3">
        <v>-34.884999999999998</v>
      </c>
      <c r="K91" s="3"/>
      <c r="L91" s="3">
        <v>-34.869999999999997</v>
      </c>
      <c r="M91" s="3"/>
      <c r="N91" s="3">
        <v>-35.15</v>
      </c>
      <c r="O91" s="3"/>
      <c r="P91" s="3">
        <v>-35.975000000000001</v>
      </c>
      <c r="Q91" s="38"/>
      <c r="R91" s="37"/>
      <c r="S91" s="3"/>
      <c r="T91" s="3">
        <v>-31.5</v>
      </c>
      <c r="U91" s="3"/>
      <c r="V91" s="3">
        <v>-35</v>
      </c>
      <c r="W91" s="3"/>
      <c r="X91" s="3"/>
      <c r="Y91" s="3"/>
      <c r="Z91" s="3"/>
      <c r="AA91" s="3"/>
      <c r="AB91" s="3"/>
      <c r="AC91" s="3"/>
      <c r="AD91" s="3">
        <v>-30.6</v>
      </c>
      <c r="AE91" s="3"/>
      <c r="AF91" s="3"/>
      <c r="AG91" s="3"/>
      <c r="AH91" s="3"/>
      <c r="AI91" s="3"/>
      <c r="AJ91" s="3">
        <v>-32.9</v>
      </c>
      <c r="AK91" s="3"/>
      <c r="AL91" s="3"/>
      <c r="AM91" s="3"/>
      <c r="AN91" s="3"/>
      <c r="AO91" s="3"/>
      <c r="AP91" s="3"/>
      <c r="AQ91" s="3"/>
      <c r="AR91" s="3">
        <v>-33.5</v>
      </c>
      <c r="AS91" s="38"/>
    </row>
    <row r="92" spans="1:45" x14ac:dyDescent="0.25">
      <c r="A92" s="3" t="s">
        <v>211</v>
      </c>
      <c r="B92" s="3" t="s">
        <v>94</v>
      </c>
      <c r="C92" s="96">
        <v>55</v>
      </c>
      <c r="D92" s="37"/>
      <c r="E92" s="3"/>
      <c r="F92" s="3">
        <v>-32.450000000000003</v>
      </c>
      <c r="G92" s="3"/>
      <c r="H92" s="3"/>
      <c r="I92" s="3"/>
      <c r="J92" s="3">
        <v>-33.57</v>
      </c>
      <c r="K92" s="3"/>
      <c r="L92" s="3">
        <v>-33.32</v>
      </c>
      <c r="M92" s="3"/>
      <c r="N92" s="3">
        <v>-35.01</v>
      </c>
      <c r="O92" s="3"/>
      <c r="P92" s="3">
        <v>-35.634999999999998</v>
      </c>
      <c r="Q92" s="38"/>
      <c r="R92" s="37"/>
      <c r="S92" s="3"/>
      <c r="T92" s="3">
        <v>-30.2</v>
      </c>
      <c r="U92" s="3"/>
      <c r="V92" s="3">
        <v>-32.6</v>
      </c>
      <c r="W92" s="3"/>
      <c r="X92" s="3"/>
      <c r="Y92" s="3"/>
      <c r="Z92" s="3"/>
      <c r="AA92" s="3"/>
      <c r="AB92" s="3"/>
      <c r="AC92" s="3"/>
      <c r="AD92" s="3">
        <v>-30.5</v>
      </c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>
        <v>-33.5</v>
      </c>
      <c r="AS92" s="38"/>
    </row>
    <row r="93" spans="1:45" x14ac:dyDescent="0.25">
      <c r="A93" s="84" t="s">
        <v>211</v>
      </c>
      <c r="B93" s="84" t="s">
        <v>94</v>
      </c>
      <c r="C93" s="96">
        <v>85</v>
      </c>
      <c r="D93" s="37"/>
      <c r="E93" s="3"/>
      <c r="F93" s="3">
        <v>-30.91</v>
      </c>
      <c r="G93" s="3"/>
      <c r="H93" s="3"/>
      <c r="I93" s="3"/>
      <c r="J93" s="3">
        <v>-33.375</v>
      </c>
      <c r="K93" s="3"/>
      <c r="L93" s="3">
        <v>-33.479999999999997</v>
      </c>
      <c r="M93" s="3"/>
      <c r="N93" s="3">
        <v>-35.770000000000003</v>
      </c>
      <c r="O93" s="3"/>
      <c r="P93" s="3">
        <v>-35.984999999999999</v>
      </c>
      <c r="Q93" s="38"/>
      <c r="R93" s="37"/>
      <c r="S93" s="3"/>
      <c r="T93" s="3">
        <v>-33.200000000000003</v>
      </c>
      <c r="U93" s="3"/>
      <c r="V93" s="3">
        <v>-34.299999999999997</v>
      </c>
      <c r="W93" s="3"/>
      <c r="X93" s="3"/>
      <c r="Y93" s="3"/>
      <c r="Z93" s="3"/>
      <c r="AA93" s="3"/>
      <c r="AB93" s="3">
        <v>-32.799999999999997</v>
      </c>
      <c r="AC93" s="3"/>
      <c r="AD93" s="3">
        <v>-31.2</v>
      </c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>
        <v>-34.799999999999997</v>
      </c>
      <c r="AS93" s="38"/>
    </row>
    <row r="94" spans="1:45" ht="15.75" thickBot="1" x14ac:dyDescent="0.3">
      <c r="A94" s="3" t="s">
        <v>211</v>
      </c>
      <c r="B94" s="3" t="s">
        <v>94</v>
      </c>
      <c r="C94" s="97">
        <v>100</v>
      </c>
      <c r="D94" s="39"/>
      <c r="E94" s="40"/>
      <c r="F94" s="40">
        <v>-31.8</v>
      </c>
      <c r="G94" s="40"/>
      <c r="H94" s="40"/>
      <c r="I94" s="40"/>
      <c r="J94" s="40">
        <v>-33.384999999999998</v>
      </c>
      <c r="K94" s="40"/>
      <c r="L94" s="40">
        <v>-33.465000000000003</v>
      </c>
      <c r="M94" s="40"/>
      <c r="N94" s="40">
        <v>-35.234999999999999</v>
      </c>
      <c r="O94" s="40"/>
      <c r="P94" s="40">
        <v>-35.305</v>
      </c>
      <c r="Q94" s="41"/>
      <c r="R94" s="39"/>
      <c r="S94" s="40"/>
      <c r="T94" s="40">
        <v>-33.1</v>
      </c>
      <c r="U94" s="40"/>
      <c r="V94" s="40">
        <v>-32.799999999999997</v>
      </c>
      <c r="W94" s="40"/>
      <c r="X94" s="40"/>
      <c r="Y94" s="40"/>
      <c r="Z94" s="40"/>
      <c r="AA94" s="40"/>
      <c r="AB94" s="40"/>
      <c r="AC94" s="40"/>
      <c r="AD94" s="40">
        <v>-31.3</v>
      </c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>
        <v>-34.200000000000003</v>
      </c>
      <c r="AS94" s="41"/>
    </row>
    <row r="95" spans="1:45" x14ac:dyDescent="0.25">
      <c r="A95" s="83" t="s">
        <v>97</v>
      </c>
      <c r="B95" s="83" t="s">
        <v>98</v>
      </c>
      <c r="C95" s="96">
        <v>10</v>
      </c>
      <c r="D95" s="37">
        <v>-32.765000000000001</v>
      </c>
      <c r="E95" s="3"/>
      <c r="F95" s="3">
        <v>-33.405000000000001</v>
      </c>
      <c r="G95" s="3"/>
      <c r="H95" s="3">
        <v>-32.765000000000001</v>
      </c>
      <c r="I95" s="3"/>
      <c r="J95" s="3">
        <v>-32.9</v>
      </c>
      <c r="K95" s="3"/>
      <c r="L95" s="3">
        <v>-33.515000000000001</v>
      </c>
      <c r="M95" s="3"/>
      <c r="N95" s="3">
        <v>-33.715000000000003</v>
      </c>
      <c r="O95" s="3"/>
      <c r="P95" s="3"/>
      <c r="Q95" s="38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>
        <v>-37.72</v>
      </c>
      <c r="AK95" s="35"/>
      <c r="AL95" s="35"/>
      <c r="AM95" s="35"/>
      <c r="AN95" s="35"/>
      <c r="AO95" s="35"/>
      <c r="AP95" s="35"/>
      <c r="AQ95" s="35"/>
      <c r="AR95" s="35"/>
      <c r="AS95" s="3"/>
    </row>
    <row r="96" spans="1:45" x14ac:dyDescent="0.25">
      <c r="A96" s="3" t="s">
        <v>97</v>
      </c>
      <c r="B96" s="3" t="s">
        <v>98</v>
      </c>
      <c r="C96" s="96">
        <v>30</v>
      </c>
      <c r="D96" s="37">
        <v>-33.229999999999997</v>
      </c>
      <c r="E96" s="3"/>
      <c r="F96" s="3">
        <v>-33.725000000000001</v>
      </c>
      <c r="G96" s="3"/>
      <c r="H96" s="3">
        <v>-32.53</v>
      </c>
      <c r="I96" s="3"/>
      <c r="J96" s="3">
        <v>-33.625</v>
      </c>
      <c r="K96" s="3"/>
      <c r="L96" s="3">
        <v>-33.884999999999998</v>
      </c>
      <c r="M96" s="3"/>
      <c r="N96" s="3">
        <v>-34.215000000000003</v>
      </c>
      <c r="O96" s="3"/>
      <c r="P96" s="3"/>
      <c r="Q96" s="38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>
        <v>-37.54</v>
      </c>
      <c r="AK96" s="3"/>
      <c r="AL96" s="3"/>
      <c r="AM96" s="3"/>
      <c r="AN96" s="3"/>
      <c r="AO96" s="3"/>
      <c r="AP96" s="3"/>
      <c r="AQ96" s="3"/>
      <c r="AR96" s="3"/>
      <c r="AS96" s="3"/>
    </row>
    <row r="97" spans="1:45" ht="15.75" thickBot="1" x14ac:dyDescent="0.3">
      <c r="A97" s="84" t="s">
        <v>97</v>
      </c>
      <c r="B97" s="84" t="s">
        <v>98</v>
      </c>
      <c r="C97" s="96">
        <v>50</v>
      </c>
      <c r="D97" s="37">
        <v>-33.575000000000003</v>
      </c>
      <c r="E97" s="3"/>
      <c r="F97" s="3">
        <v>-33.54</v>
      </c>
      <c r="G97" s="3"/>
      <c r="H97" s="3">
        <v>-33.06</v>
      </c>
      <c r="I97" s="3"/>
      <c r="J97" s="3">
        <v>-32.965000000000003</v>
      </c>
      <c r="K97" s="3"/>
      <c r="L97" s="3">
        <v>-33.53</v>
      </c>
      <c r="M97" s="3"/>
      <c r="N97" s="3">
        <v>-33.81</v>
      </c>
      <c r="O97" s="3"/>
      <c r="P97" s="3">
        <v>-32.774999999999999</v>
      </c>
      <c r="Q97" s="38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>
        <v>-39.965000000000003</v>
      </c>
      <c r="AK97" s="3"/>
      <c r="AL97" s="3"/>
      <c r="AM97" s="3"/>
      <c r="AN97" s="3"/>
      <c r="AO97" s="3"/>
      <c r="AP97" s="3"/>
      <c r="AQ97" s="3"/>
      <c r="AR97" s="3"/>
      <c r="AS97" s="3"/>
    </row>
    <row r="98" spans="1:45" x14ac:dyDescent="0.25">
      <c r="A98" s="35" t="s">
        <v>101</v>
      </c>
      <c r="B98" s="35" t="s">
        <v>102</v>
      </c>
      <c r="C98" s="133">
        <v>30</v>
      </c>
      <c r="D98" s="34"/>
      <c r="E98" s="35"/>
      <c r="F98" s="35">
        <v>-33.975020000000001</v>
      </c>
      <c r="G98" s="35"/>
      <c r="H98" s="35">
        <v>-33.504130000000004</v>
      </c>
      <c r="I98" s="35"/>
      <c r="J98" s="35">
        <v>-32.087470000000003</v>
      </c>
      <c r="K98" s="35"/>
      <c r="L98" s="35">
        <v>-31.727689999999999</v>
      </c>
      <c r="M98" s="35"/>
      <c r="N98" s="35">
        <v>-29.719360000000002</v>
      </c>
      <c r="O98" s="35"/>
      <c r="P98" s="35"/>
      <c r="Q98" s="36"/>
      <c r="R98" s="34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>
        <v>-23.53013</v>
      </c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>
        <v>-23.33343</v>
      </c>
      <c r="AS98" s="36"/>
    </row>
    <row r="99" spans="1:45" x14ac:dyDescent="0.25">
      <c r="A99" s="84" t="s">
        <v>101</v>
      </c>
      <c r="B99" s="84" t="s">
        <v>102</v>
      </c>
      <c r="C99" s="96">
        <v>34</v>
      </c>
      <c r="D99" s="37"/>
      <c r="E99" s="3"/>
      <c r="F99" s="3">
        <v>-32.952950000000001</v>
      </c>
      <c r="G99" s="3"/>
      <c r="H99" s="3">
        <v>-33.48404</v>
      </c>
      <c r="I99" s="3"/>
      <c r="J99" s="3">
        <v>-32.073680000000003</v>
      </c>
      <c r="K99" s="3"/>
      <c r="L99" s="3">
        <v>-32.343359999999997</v>
      </c>
      <c r="M99" s="3"/>
      <c r="N99" s="3">
        <v>-30.95974</v>
      </c>
      <c r="O99" s="3"/>
      <c r="P99" s="3">
        <v>-31.199269999999999</v>
      </c>
      <c r="Q99" s="38"/>
      <c r="R99" s="37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>
        <v>-22.95684</v>
      </c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>
        <v>-22.229700000000001</v>
      </c>
      <c r="AS99" s="38"/>
    </row>
    <row r="100" spans="1:45" x14ac:dyDescent="0.25">
      <c r="A100" s="3" t="s">
        <v>101</v>
      </c>
      <c r="B100" s="3" t="s">
        <v>102</v>
      </c>
      <c r="C100" s="96">
        <v>38</v>
      </c>
      <c r="D100" s="37">
        <v>-30.818529999999999</v>
      </c>
      <c r="E100" s="3"/>
      <c r="F100" s="3">
        <v>-32.409140000000001</v>
      </c>
      <c r="G100" s="3"/>
      <c r="H100" s="3">
        <v>-32.385669999999998</v>
      </c>
      <c r="I100" s="3"/>
      <c r="J100" s="3">
        <v>-32.732759999999999</v>
      </c>
      <c r="K100" s="3"/>
      <c r="L100" s="3">
        <v>-32.05424</v>
      </c>
      <c r="M100" s="3"/>
      <c r="N100" s="3">
        <v>-30.6601</v>
      </c>
      <c r="O100" s="3"/>
      <c r="P100" s="3">
        <v>-30.429970000000001</v>
      </c>
      <c r="Q100" s="38"/>
      <c r="R100" s="37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>
        <v>-21.972390000000001</v>
      </c>
      <c r="AE100" s="3"/>
      <c r="AF100" s="3"/>
      <c r="AG100" s="3"/>
      <c r="AH100" s="3"/>
      <c r="AI100" s="3"/>
      <c r="AJ100" s="3"/>
      <c r="AK100" s="3"/>
      <c r="AL100" s="3"/>
      <c r="AM100" s="3"/>
      <c r="AN100" s="3">
        <v>-27.10774</v>
      </c>
      <c r="AO100" s="3"/>
      <c r="AP100" s="3"/>
      <c r="AQ100" s="3"/>
      <c r="AR100" s="3">
        <v>-24.131620000000002</v>
      </c>
      <c r="AS100" s="38"/>
    </row>
    <row r="101" spans="1:45" x14ac:dyDescent="0.25">
      <c r="A101" s="84" t="s">
        <v>101</v>
      </c>
      <c r="B101" s="84" t="s">
        <v>102</v>
      </c>
      <c r="C101" s="96">
        <v>42</v>
      </c>
      <c r="D101" s="37"/>
      <c r="E101" s="3"/>
      <c r="F101" s="3">
        <v>-32.510269999999998</v>
      </c>
      <c r="G101" s="3"/>
      <c r="H101" s="3">
        <v>-32.375830000000001</v>
      </c>
      <c r="I101" s="3"/>
      <c r="J101" s="3">
        <v>-31.88841</v>
      </c>
      <c r="K101" s="3"/>
      <c r="L101" s="3">
        <v>-32.327579999999998</v>
      </c>
      <c r="M101" s="3"/>
      <c r="N101" s="3">
        <v>-30.98583</v>
      </c>
      <c r="O101" s="3"/>
      <c r="P101" s="3">
        <v>-30.92952</v>
      </c>
      <c r="Q101" s="38"/>
      <c r="R101" s="37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>
        <v>-21.759599999999999</v>
      </c>
      <c r="AE101" s="3"/>
      <c r="AF101" s="3"/>
      <c r="AG101" s="3"/>
      <c r="AH101" s="3"/>
      <c r="AI101" s="3"/>
      <c r="AJ101" s="3"/>
      <c r="AK101" s="3"/>
      <c r="AL101" s="3">
        <v>-27.163250000000001</v>
      </c>
      <c r="AM101" s="3"/>
      <c r="AN101" s="3">
        <v>-28.17118</v>
      </c>
      <c r="AO101" s="3"/>
      <c r="AP101" s="3"/>
      <c r="AQ101" s="3"/>
      <c r="AR101" s="3">
        <v>-23.502829999999999</v>
      </c>
      <c r="AS101" s="38"/>
    </row>
    <row r="102" spans="1:45" x14ac:dyDescent="0.25">
      <c r="A102" s="3" t="s">
        <v>101</v>
      </c>
      <c r="B102" s="3" t="s">
        <v>102</v>
      </c>
      <c r="C102" s="96">
        <v>46</v>
      </c>
      <c r="D102" s="37"/>
      <c r="E102" s="3"/>
      <c r="F102" s="3">
        <v>-33.531419999999997</v>
      </c>
      <c r="G102" s="3"/>
      <c r="H102" s="3">
        <v>-33.35492</v>
      </c>
      <c r="I102" s="3"/>
      <c r="J102" s="3"/>
      <c r="K102" s="3"/>
      <c r="L102" s="3">
        <v>-30.721019999999999</v>
      </c>
      <c r="M102" s="3"/>
      <c r="N102" s="3">
        <v>-31.050740000000001</v>
      </c>
      <c r="O102" s="3"/>
      <c r="P102" s="3">
        <v>-30.477350000000001</v>
      </c>
      <c r="Q102" s="38"/>
      <c r="R102" s="37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>
        <v>-23.166160000000001</v>
      </c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>
        <v>-24.687889999999999</v>
      </c>
      <c r="AS102" s="38"/>
    </row>
    <row r="103" spans="1:45" x14ac:dyDescent="0.25">
      <c r="A103" s="84" t="s">
        <v>101</v>
      </c>
      <c r="B103" s="84" t="s">
        <v>102</v>
      </c>
      <c r="C103" s="96">
        <v>50</v>
      </c>
      <c r="D103" s="37"/>
      <c r="E103" s="3"/>
      <c r="F103" s="3">
        <v>-33.104190000000003</v>
      </c>
      <c r="G103" s="3"/>
      <c r="H103" s="3">
        <v>-32.187080000000002</v>
      </c>
      <c r="I103" s="3"/>
      <c r="J103" s="3">
        <v>-31.936669999999999</v>
      </c>
      <c r="K103" s="3"/>
      <c r="L103" s="3">
        <v>-32.713299999999997</v>
      </c>
      <c r="M103" s="3"/>
      <c r="N103" s="3">
        <v>-31.022459999999999</v>
      </c>
      <c r="O103" s="3"/>
      <c r="P103" s="3">
        <v>-31.17559</v>
      </c>
      <c r="Q103" s="38"/>
      <c r="R103" s="37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>
        <v>-22.046939999999999</v>
      </c>
      <c r="AE103" s="3"/>
      <c r="AF103" s="3"/>
      <c r="AG103" s="3"/>
      <c r="AH103" s="3"/>
      <c r="AI103" s="3"/>
      <c r="AJ103" s="3"/>
      <c r="AK103" s="3"/>
      <c r="AL103" s="3">
        <v>-30.672979999999999</v>
      </c>
      <c r="AM103" s="3"/>
      <c r="AN103" s="3">
        <v>-27.619859999999999</v>
      </c>
      <c r="AO103" s="3"/>
      <c r="AP103" s="3"/>
      <c r="AQ103" s="3"/>
      <c r="AR103" s="3">
        <v>-22.893229999999999</v>
      </c>
      <c r="AS103" s="38"/>
    </row>
    <row r="104" spans="1:45" x14ac:dyDescent="0.25">
      <c r="A104" s="3" t="s">
        <v>101</v>
      </c>
      <c r="B104" s="3" t="s">
        <v>102</v>
      </c>
      <c r="C104" s="96">
        <v>54</v>
      </c>
      <c r="D104" s="37"/>
      <c r="E104" s="3"/>
      <c r="F104" s="3">
        <v>-32.858510000000003</v>
      </c>
      <c r="G104" s="3"/>
      <c r="H104" s="3"/>
      <c r="I104" s="3"/>
      <c r="J104" s="3"/>
      <c r="K104" s="3"/>
      <c r="L104" s="3">
        <v>-31.68486</v>
      </c>
      <c r="M104" s="3"/>
      <c r="N104" s="3">
        <v>-31.009160000000001</v>
      </c>
      <c r="O104" s="3"/>
      <c r="P104" s="3"/>
      <c r="Q104" s="38"/>
      <c r="R104" s="37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>
        <v>-23.00609</v>
      </c>
      <c r="AE104" s="3"/>
      <c r="AF104" s="3"/>
      <c r="AG104" s="3"/>
      <c r="AH104" s="3"/>
      <c r="AI104" s="3"/>
      <c r="AJ104" s="3"/>
      <c r="AK104" s="3"/>
      <c r="AL104" s="3">
        <v>-28.975860000000001</v>
      </c>
      <c r="AM104" s="3"/>
      <c r="AN104" s="3">
        <v>-27.776599999999998</v>
      </c>
      <c r="AO104" s="3"/>
      <c r="AP104" s="3"/>
      <c r="AQ104" s="3"/>
      <c r="AR104" s="3">
        <v>-24.269629999999999</v>
      </c>
      <c r="AS104" s="38"/>
    </row>
    <row r="105" spans="1:45" x14ac:dyDescent="0.25">
      <c r="A105" s="84" t="s">
        <v>101</v>
      </c>
      <c r="B105" s="84" t="s">
        <v>102</v>
      </c>
      <c r="C105" s="96">
        <v>58</v>
      </c>
      <c r="D105" s="37"/>
      <c r="E105" s="3"/>
      <c r="F105" s="3"/>
      <c r="G105" s="3"/>
      <c r="H105" s="3"/>
      <c r="I105" s="3"/>
      <c r="J105" s="3"/>
      <c r="K105" s="3"/>
      <c r="L105" s="3">
        <v>-30.776589999999999</v>
      </c>
      <c r="M105" s="3"/>
      <c r="N105" s="3">
        <v>-30.90767</v>
      </c>
      <c r="O105" s="3"/>
      <c r="P105" s="3">
        <v>-33.242899999999999</v>
      </c>
      <c r="Q105" s="38"/>
      <c r="R105" s="37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>
        <v>-23.335640000000001</v>
      </c>
      <c r="AE105" s="3"/>
      <c r="AF105" s="3"/>
      <c r="AG105" s="3"/>
      <c r="AH105" s="3"/>
      <c r="AI105" s="3"/>
      <c r="AJ105" s="3"/>
      <c r="AK105" s="3"/>
      <c r="AL105" s="3">
        <v>-27.23488</v>
      </c>
      <c r="AM105" s="3"/>
      <c r="AN105" s="3">
        <v>-27.274930000000001</v>
      </c>
      <c r="AO105" s="3"/>
      <c r="AP105" s="3"/>
      <c r="AQ105" s="3"/>
      <c r="AR105" s="3">
        <v>-23.82169</v>
      </c>
      <c r="AS105" s="38"/>
    </row>
    <row r="106" spans="1:45" x14ac:dyDescent="0.25">
      <c r="A106" s="3" t="s">
        <v>101</v>
      </c>
      <c r="B106" s="3" t="s">
        <v>102</v>
      </c>
      <c r="C106" s="96">
        <v>62</v>
      </c>
      <c r="D106" s="37"/>
      <c r="E106" s="3"/>
      <c r="F106" s="3">
        <v>-33.56588</v>
      </c>
      <c r="G106" s="3"/>
      <c r="H106" s="3">
        <v>-34.995040000000003</v>
      </c>
      <c r="I106" s="3"/>
      <c r="J106" s="3"/>
      <c r="K106" s="3"/>
      <c r="L106" s="3">
        <v>-31.05254</v>
      </c>
      <c r="M106" s="3"/>
      <c r="N106" s="3">
        <v>-30.60474</v>
      </c>
      <c r="O106" s="3"/>
      <c r="P106" s="3">
        <v>-30.551929999999999</v>
      </c>
      <c r="Q106" s="38"/>
      <c r="R106" s="37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>
        <v>-23.797249999999998</v>
      </c>
      <c r="AE106" s="3"/>
      <c r="AF106" s="3"/>
      <c r="AG106" s="3"/>
      <c r="AH106" s="3"/>
      <c r="AI106" s="3"/>
      <c r="AJ106" s="3"/>
      <c r="AK106" s="3"/>
      <c r="AL106" s="3">
        <v>-25.898240000000001</v>
      </c>
      <c r="AM106" s="3"/>
      <c r="AN106" s="3">
        <v>-27.936579999999999</v>
      </c>
      <c r="AO106" s="3"/>
      <c r="AP106" s="3"/>
      <c r="AQ106" s="3"/>
      <c r="AR106" s="3">
        <v>-24.419589999999999</v>
      </c>
      <c r="AS106" s="38"/>
    </row>
    <row r="107" spans="1:45" x14ac:dyDescent="0.25">
      <c r="A107" s="84" t="s">
        <v>101</v>
      </c>
      <c r="B107" s="84" t="s">
        <v>102</v>
      </c>
      <c r="C107" s="96">
        <v>66</v>
      </c>
      <c r="D107" s="37"/>
      <c r="E107" s="3"/>
      <c r="F107" s="3"/>
      <c r="G107" s="3"/>
      <c r="H107" s="3">
        <v>-34.295499999999997</v>
      </c>
      <c r="I107" s="3"/>
      <c r="J107" s="3"/>
      <c r="K107" s="3"/>
      <c r="L107" s="3">
        <v>-31.68178</v>
      </c>
      <c r="M107" s="3"/>
      <c r="N107" s="3">
        <v>-30.691749999999999</v>
      </c>
      <c r="O107" s="3"/>
      <c r="P107" s="3">
        <v>-30.87978</v>
      </c>
      <c r="Q107" s="38"/>
      <c r="R107" s="37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>
        <v>-24.699549999999999</v>
      </c>
      <c r="AE107" s="3"/>
      <c r="AF107" s="3"/>
      <c r="AG107" s="3"/>
      <c r="AH107" s="3"/>
      <c r="AI107" s="3"/>
      <c r="AJ107" s="3"/>
      <c r="AK107" s="3"/>
      <c r="AL107" s="3">
        <v>-26.357700000000001</v>
      </c>
      <c r="AM107" s="3"/>
      <c r="AN107" s="3">
        <v>-26.400649999999999</v>
      </c>
      <c r="AO107" s="3"/>
      <c r="AP107" s="3"/>
      <c r="AQ107" s="3"/>
      <c r="AR107" s="3"/>
      <c r="AS107" s="38"/>
    </row>
    <row r="108" spans="1:45" x14ac:dyDescent="0.25">
      <c r="A108" s="3" t="s">
        <v>101</v>
      </c>
      <c r="B108" s="3" t="s">
        <v>102</v>
      </c>
      <c r="C108" s="96">
        <v>70</v>
      </c>
      <c r="D108" s="37"/>
      <c r="E108" s="3"/>
      <c r="F108" s="3"/>
      <c r="G108" s="3"/>
      <c r="H108" s="3">
        <v>-35.899630000000002</v>
      </c>
      <c r="I108" s="3"/>
      <c r="J108" s="3"/>
      <c r="K108" s="3"/>
      <c r="L108" s="3">
        <v>-31.564630000000001</v>
      </c>
      <c r="M108" s="3"/>
      <c r="N108" s="3">
        <v>-30.472470000000001</v>
      </c>
      <c r="O108" s="3"/>
      <c r="P108" s="3">
        <v>-30.947189999999999</v>
      </c>
      <c r="Q108" s="38"/>
      <c r="R108" s="37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>
        <v>-23.590430000000001</v>
      </c>
      <c r="AE108" s="3"/>
      <c r="AF108" s="3"/>
      <c r="AG108" s="3"/>
      <c r="AH108" s="3"/>
      <c r="AI108" s="3"/>
      <c r="AJ108" s="3"/>
      <c r="AK108" s="3"/>
      <c r="AL108" s="3">
        <v>-24.77505</v>
      </c>
      <c r="AM108" s="3"/>
      <c r="AN108" s="3">
        <v>-29.702269999999999</v>
      </c>
      <c r="AO108" s="3"/>
      <c r="AP108" s="3"/>
      <c r="AQ108" s="3"/>
      <c r="AR108" s="3">
        <v>-22.953779999999998</v>
      </c>
      <c r="AS108" s="38"/>
    </row>
    <row r="109" spans="1:45" x14ac:dyDescent="0.25">
      <c r="A109" s="84" t="s">
        <v>101</v>
      </c>
      <c r="B109" s="84" t="s">
        <v>102</v>
      </c>
      <c r="C109" s="96">
        <v>74</v>
      </c>
      <c r="D109" s="37"/>
      <c r="E109" s="3"/>
      <c r="F109" s="3"/>
      <c r="G109" s="3"/>
      <c r="H109" s="3"/>
      <c r="I109" s="3"/>
      <c r="J109" s="3"/>
      <c r="K109" s="3"/>
      <c r="L109" s="3">
        <v>-30.63505</v>
      </c>
      <c r="M109" s="3"/>
      <c r="N109" s="3">
        <v>-31.378409999999999</v>
      </c>
      <c r="O109" s="3"/>
      <c r="P109" s="3">
        <v>-31.757760000000001</v>
      </c>
      <c r="Q109" s="38"/>
      <c r="R109" s="37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>
        <v>-25.667649999999998</v>
      </c>
      <c r="AE109" s="3"/>
      <c r="AF109" s="3"/>
      <c r="AG109" s="3"/>
      <c r="AH109" s="3"/>
      <c r="AI109" s="3"/>
      <c r="AJ109" s="3"/>
      <c r="AK109" s="3"/>
      <c r="AL109" s="3">
        <v>-26.035129999999999</v>
      </c>
      <c r="AM109" s="3"/>
      <c r="AN109" s="3">
        <v>-28.25515</v>
      </c>
      <c r="AO109" s="3"/>
      <c r="AP109" s="3"/>
      <c r="AQ109" s="3"/>
      <c r="AR109" s="3"/>
      <c r="AS109" s="38"/>
    </row>
    <row r="110" spans="1:45" x14ac:dyDescent="0.25">
      <c r="A110" s="3" t="s">
        <v>101</v>
      </c>
      <c r="B110" s="3" t="s">
        <v>102</v>
      </c>
      <c r="C110" s="96">
        <v>78</v>
      </c>
      <c r="D110" s="37"/>
      <c r="E110" s="3"/>
      <c r="F110" s="3">
        <v>-32.405119999999997</v>
      </c>
      <c r="G110" s="3"/>
      <c r="H110" s="3">
        <v>-34.090980000000002</v>
      </c>
      <c r="I110" s="3"/>
      <c r="J110" s="3">
        <v>-32.503489999999999</v>
      </c>
      <c r="K110" s="3"/>
      <c r="L110" s="3">
        <v>-32.684049999999999</v>
      </c>
      <c r="M110" s="3"/>
      <c r="N110" s="3">
        <v>-31.718229999999998</v>
      </c>
      <c r="O110" s="3"/>
      <c r="P110" s="3">
        <v>-31.926850000000002</v>
      </c>
      <c r="Q110" s="38"/>
      <c r="R110" s="37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>
        <v>-26.199860000000001</v>
      </c>
      <c r="AE110" s="3"/>
      <c r="AF110" s="3"/>
      <c r="AG110" s="3"/>
      <c r="AH110" s="3"/>
      <c r="AI110" s="3"/>
      <c r="AJ110" s="3"/>
      <c r="AK110" s="3"/>
      <c r="AL110" s="3">
        <v>-25.680299999999999</v>
      </c>
      <c r="AM110" s="3"/>
      <c r="AN110" s="3">
        <v>-28.591729999999998</v>
      </c>
      <c r="AO110" s="3"/>
      <c r="AP110" s="3"/>
      <c r="AQ110" s="3"/>
      <c r="AR110" s="3">
        <v>-26.596430000000002</v>
      </c>
      <c r="AS110" s="38"/>
    </row>
    <row r="111" spans="1:45" x14ac:dyDescent="0.25">
      <c r="A111" s="84" t="s">
        <v>101</v>
      </c>
      <c r="B111" s="84" t="s">
        <v>102</v>
      </c>
      <c r="C111" s="96">
        <v>82</v>
      </c>
      <c r="D111" s="37"/>
      <c r="E111" s="3"/>
      <c r="F111" s="3"/>
      <c r="G111" s="3"/>
      <c r="H111" s="3"/>
      <c r="I111" s="3"/>
      <c r="J111" s="3"/>
      <c r="K111" s="3"/>
      <c r="L111" s="3">
        <v>-32.938279999999999</v>
      </c>
      <c r="M111" s="3"/>
      <c r="N111" s="3">
        <v>-31.66621</v>
      </c>
      <c r="O111" s="3"/>
      <c r="P111" s="3">
        <v>-30.896180000000001</v>
      </c>
      <c r="Q111" s="38"/>
      <c r="R111" s="37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>
        <v>-25.52974</v>
      </c>
      <c r="AE111" s="3"/>
      <c r="AF111" s="3"/>
      <c r="AG111" s="3"/>
      <c r="AH111" s="3"/>
      <c r="AI111" s="3"/>
      <c r="AJ111" s="3"/>
      <c r="AK111" s="3"/>
      <c r="AL111" s="3">
        <v>-26.536770000000001</v>
      </c>
      <c r="AM111" s="3"/>
      <c r="AN111" s="3">
        <v>-28.303730000000002</v>
      </c>
      <c r="AO111" s="3"/>
      <c r="AP111" s="3"/>
      <c r="AQ111" s="3"/>
      <c r="AR111" s="3"/>
      <c r="AS111" s="38"/>
    </row>
    <row r="112" spans="1:45" x14ac:dyDescent="0.25">
      <c r="A112" s="3" t="s">
        <v>101</v>
      </c>
      <c r="B112" s="3" t="s">
        <v>102</v>
      </c>
      <c r="C112" s="96">
        <v>86</v>
      </c>
      <c r="D112" s="37"/>
      <c r="E112" s="3"/>
      <c r="F112" s="3">
        <v>-34.893470000000001</v>
      </c>
      <c r="G112" s="3"/>
      <c r="H112" s="3">
        <v>-34.75506</v>
      </c>
      <c r="I112" s="3"/>
      <c r="J112" s="3"/>
      <c r="K112" s="3"/>
      <c r="L112" s="3">
        <v>-31.835450000000002</v>
      </c>
      <c r="M112" s="3"/>
      <c r="N112" s="3">
        <v>-31.714079999999999</v>
      </c>
      <c r="O112" s="3"/>
      <c r="P112" s="3">
        <v>-30.955580000000001</v>
      </c>
      <c r="Q112" s="38"/>
      <c r="R112" s="37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>
        <v>-24.636410000000001</v>
      </c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8"/>
    </row>
    <row r="113" spans="1:45" x14ac:dyDescent="0.25">
      <c r="A113" s="84" t="s">
        <v>101</v>
      </c>
      <c r="B113" s="84" t="s">
        <v>102</v>
      </c>
      <c r="C113" s="96">
        <v>90</v>
      </c>
      <c r="D113" s="37"/>
      <c r="E113" s="3"/>
      <c r="F113" s="3">
        <v>-35.602130000000002</v>
      </c>
      <c r="G113" s="3"/>
      <c r="H113" s="3">
        <v>-35.741410000000002</v>
      </c>
      <c r="I113" s="3"/>
      <c r="J113" s="3"/>
      <c r="K113" s="3"/>
      <c r="L113" s="3">
        <v>-32.853290000000001</v>
      </c>
      <c r="M113" s="3"/>
      <c r="N113" s="3">
        <v>-30.481929999999998</v>
      </c>
      <c r="O113" s="3"/>
      <c r="P113" s="3">
        <v>-30.01361</v>
      </c>
      <c r="Q113" s="38"/>
      <c r="R113" s="37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>
        <v>-24.43627</v>
      </c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8"/>
    </row>
    <row r="114" spans="1:45" x14ac:dyDescent="0.25">
      <c r="A114" s="3" t="s">
        <v>101</v>
      </c>
      <c r="B114" s="3" t="s">
        <v>102</v>
      </c>
      <c r="C114" s="96">
        <v>94</v>
      </c>
      <c r="D114" s="37"/>
      <c r="E114" s="3"/>
      <c r="F114" s="3">
        <v>-33.669510000000002</v>
      </c>
      <c r="G114" s="3"/>
      <c r="H114" s="3"/>
      <c r="I114" s="3"/>
      <c r="J114" s="3"/>
      <c r="K114" s="3"/>
      <c r="L114" s="3">
        <v>-31.588789999999999</v>
      </c>
      <c r="M114" s="3"/>
      <c r="N114" s="3">
        <v>-30.976559999999999</v>
      </c>
      <c r="O114" s="3"/>
      <c r="P114" s="3"/>
      <c r="Q114" s="38"/>
      <c r="R114" s="37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>
        <v>-23.503270000000001</v>
      </c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>
        <v>-23.80152</v>
      </c>
      <c r="AS114" s="38"/>
    </row>
    <row r="115" spans="1:45" x14ac:dyDescent="0.25">
      <c r="A115" s="84" t="s">
        <v>101</v>
      </c>
      <c r="B115" s="84" t="s">
        <v>102</v>
      </c>
      <c r="C115" s="96">
        <v>98</v>
      </c>
      <c r="D115" s="37"/>
      <c r="E115" s="3"/>
      <c r="F115" s="3">
        <v>-35.461889999999997</v>
      </c>
      <c r="G115" s="3"/>
      <c r="H115" s="3"/>
      <c r="I115" s="3"/>
      <c r="J115" s="3"/>
      <c r="K115" s="3"/>
      <c r="L115" s="3">
        <v>-32.50658</v>
      </c>
      <c r="M115" s="3"/>
      <c r="N115" s="3">
        <v>-30.76285</v>
      </c>
      <c r="O115" s="3"/>
      <c r="P115" s="3">
        <v>-29.864149999999999</v>
      </c>
      <c r="Q115" s="38"/>
      <c r="R115" s="37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>
        <v>-24.068439999999999</v>
      </c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>
        <v>-25.037700000000001</v>
      </c>
      <c r="AS115" s="38"/>
    </row>
    <row r="116" spans="1:45" x14ac:dyDescent="0.25">
      <c r="A116" s="3" t="s">
        <v>101</v>
      </c>
      <c r="B116" s="3" t="s">
        <v>102</v>
      </c>
      <c r="C116" s="96">
        <v>32</v>
      </c>
      <c r="D116" s="37"/>
      <c r="E116" s="3"/>
      <c r="F116" s="3">
        <v>-33.175620000000002</v>
      </c>
      <c r="G116" s="3"/>
      <c r="H116" s="3">
        <v>-32.964089999999999</v>
      </c>
      <c r="I116" s="3"/>
      <c r="J116" s="3">
        <v>-32.385669999999998</v>
      </c>
      <c r="K116" s="3"/>
      <c r="L116" s="3">
        <v>-32.55068</v>
      </c>
      <c r="M116" s="3"/>
      <c r="N116" s="3">
        <v>-28.859749999999998</v>
      </c>
      <c r="O116" s="3"/>
      <c r="P116" s="3"/>
      <c r="Q116" s="38"/>
      <c r="R116" s="37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>
        <v>-22.926670000000001</v>
      </c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>
        <v>-23.060549999999999</v>
      </c>
      <c r="AS116" s="38"/>
    </row>
    <row r="117" spans="1:45" x14ac:dyDescent="0.25">
      <c r="A117" s="84" t="s">
        <v>101</v>
      </c>
      <c r="B117" s="84" t="s">
        <v>102</v>
      </c>
      <c r="C117" s="96">
        <v>36</v>
      </c>
      <c r="D117" s="37">
        <v>-32.753079999999997</v>
      </c>
      <c r="E117" s="3"/>
      <c r="F117" s="3">
        <v>-33.000109999999999</v>
      </c>
      <c r="G117" s="3"/>
      <c r="H117" s="3">
        <v>-33.317659999999997</v>
      </c>
      <c r="I117" s="3"/>
      <c r="J117" s="3">
        <v>-32.649729999999998</v>
      </c>
      <c r="K117" s="3"/>
      <c r="L117" s="3">
        <v>-32.84619</v>
      </c>
      <c r="M117" s="3"/>
      <c r="N117" s="3">
        <v>-30.55341</v>
      </c>
      <c r="O117" s="3"/>
      <c r="P117" s="3">
        <v>-32.253210000000003</v>
      </c>
      <c r="Q117" s="38"/>
      <c r="R117" s="37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>
        <v>-22.08531</v>
      </c>
      <c r="AE117" s="3"/>
      <c r="AF117" s="3"/>
      <c r="AG117" s="3"/>
      <c r="AH117" s="3"/>
      <c r="AI117" s="3"/>
      <c r="AJ117" s="3"/>
      <c r="AK117" s="3"/>
      <c r="AL117" s="3">
        <v>-36.359560000000002</v>
      </c>
      <c r="AM117" s="3"/>
      <c r="AN117" s="3"/>
      <c r="AO117" s="3"/>
      <c r="AP117" s="3"/>
      <c r="AQ117" s="3"/>
      <c r="AR117" s="3">
        <v>-22.090869999999999</v>
      </c>
      <c r="AS117" s="38"/>
    </row>
    <row r="118" spans="1:45" x14ac:dyDescent="0.25">
      <c r="A118" s="3" t="s">
        <v>101</v>
      </c>
      <c r="B118" s="3" t="s">
        <v>102</v>
      </c>
      <c r="C118" s="96">
        <v>56</v>
      </c>
      <c r="D118" s="37"/>
      <c r="E118" s="3"/>
      <c r="F118" s="3">
        <v>-32.903289999999998</v>
      </c>
      <c r="G118" s="3"/>
      <c r="H118" s="3">
        <v>-34.315179999999998</v>
      </c>
      <c r="I118" s="3"/>
      <c r="J118" s="3"/>
      <c r="K118" s="3"/>
      <c r="L118" s="3">
        <v>-31.56898</v>
      </c>
      <c r="M118" s="3"/>
      <c r="N118" s="3">
        <v>-30.89611</v>
      </c>
      <c r="O118" s="3"/>
      <c r="P118" s="3">
        <v>-32.613799999999998</v>
      </c>
      <c r="Q118" s="38"/>
      <c r="R118" s="37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>
        <v>-24.35727</v>
      </c>
      <c r="AE118" s="3"/>
      <c r="AF118" s="3"/>
      <c r="AG118" s="3"/>
      <c r="AH118" s="3"/>
      <c r="AI118" s="3"/>
      <c r="AJ118" s="3"/>
      <c r="AK118" s="3"/>
      <c r="AL118" s="3">
        <v>-24.790710000000001</v>
      </c>
      <c r="AM118" s="3"/>
      <c r="AN118" s="3">
        <v>-27.639479999999999</v>
      </c>
      <c r="AO118" s="3"/>
      <c r="AP118" s="3"/>
      <c r="AQ118" s="3"/>
      <c r="AR118" s="3">
        <v>-25.893969999999999</v>
      </c>
      <c r="AS118" s="38"/>
    </row>
    <row r="119" spans="1:45" x14ac:dyDescent="0.25">
      <c r="A119" s="84" t="s">
        <v>101</v>
      </c>
      <c r="B119" s="84" t="s">
        <v>102</v>
      </c>
      <c r="C119" s="96">
        <v>52</v>
      </c>
      <c r="D119" s="37"/>
      <c r="E119" s="3"/>
      <c r="F119" s="3">
        <v>-33.679250000000003</v>
      </c>
      <c r="G119" s="3"/>
      <c r="H119" s="3"/>
      <c r="I119" s="3"/>
      <c r="J119" s="3"/>
      <c r="K119" s="3"/>
      <c r="L119" s="3">
        <v>-31.923259999999999</v>
      </c>
      <c r="M119" s="3"/>
      <c r="N119" s="3">
        <v>-30.971309999999999</v>
      </c>
      <c r="O119" s="3"/>
      <c r="P119" s="3"/>
      <c r="Q119" s="38"/>
      <c r="R119" s="37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>
        <v>-23.091159999999999</v>
      </c>
      <c r="AE119" s="3"/>
      <c r="AF119" s="3"/>
      <c r="AG119" s="3"/>
      <c r="AH119" s="3"/>
      <c r="AI119" s="3"/>
      <c r="AJ119" s="3"/>
      <c r="AK119" s="3"/>
      <c r="AL119" s="3">
        <v>-27.384730000000001</v>
      </c>
      <c r="AM119" s="3"/>
      <c r="AN119" s="3"/>
      <c r="AO119" s="3"/>
      <c r="AP119" s="3"/>
      <c r="AQ119" s="3"/>
      <c r="AR119" s="3">
        <v>-23.387239999999998</v>
      </c>
      <c r="AS119" s="38"/>
    </row>
    <row r="120" spans="1:45" x14ac:dyDescent="0.25">
      <c r="A120" s="3" t="s">
        <v>101</v>
      </c>
      <c r="B120" s="3" t="s">
        <v>102</v>
      </c>
      <c r="C120" s="96">
        <v>44</v>
      </c>
      <c r="D120" s="37"/>
      <c r="E120" s="3"/>
      <c r="F120" s="3">
        <v>-34.03866</v>
      </c>
      <c r="G120" s="3"/>
      <c r="H120" s="3"/>
      <c r="I120" s="3"/>
      <c r="J120" s="3"/>
      <c r="K120" s="3"/>
      <c r="L120" s="3">
        <v>-31.993960000000001</v>
      </c>
      <c r="M120" s="3"/>
      <c r="N120" s="3">
        <v>-31.08174</v>
      </c>
      <c r="O120" s="3"/>
      <c r="P120" s="3">
        <v>-30.681539999999998</v>
      </c>
      <c r="Q120" s="38"/>
      <c r="R120" s="37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>
        <v>-23.492999999999999</v>
      </c>
      <c r="AE120" s="3"/>
      <c r="AF120" s="3"/>
      <c r="AG120" s="3"/>
      <c r="AH120" s="3"/>
      <c r="AI120" s="3"/>
      <c r="AJ120" s="3"/>
      <c r="AK120" s="3"/>
      <c r="AL120" s="3">
        <v>-27.452470000000002</v>
      </c>
      <c r="AM120" s="3"/>
      <c r="AN120" s="3">
        <v>-29.060140000000001</v>
      </c>
      <c r="AO120" s="3"/>
      <c r="AP120" s="3"/>
      <c r="AQ120" s="3"/>
      <c r="AR120" s="3">
        <v>-23.955010000000001</v>
      </c>
      <c r="AS120" s="38"/>
    </row>
    <row r="121" spans="1:45" x14ac:dyDescent="0.25">
      <c r="A121" s="84" t="s">
        <v>101</v>
      </c>
      <c r="B121" s="84" t="s">
        <v>102</v>
      </c>
      <c r="C121" s="96">
        <v>60</v>
      </c>
      <c r="D121" s="37"/>
      <c r="E121" s="3"/>
      <c r="F121" s="3">
        <v>-32.820239999999998</v>
      </c>
      <c r="G121" s="3"/>
      <c r="H121" s="3">
        <v>-33.224060000000001</v>
      </c>
      <c r="I121" s="3"/>
      <c r="J121" s="3">
        <v>-32.42745</v>
      </c>
      <c r="K121" s="3"/>
      <c r="L121" s="3">
        <v>-31.189900000000002</v>
      </c>
      <c r="M121" s="3"/>
      <c r="N121" s="3">
        <v>-30.58539</v>
      </c>
      <c r="O121" s="3"/>
      <c r="P121" s="3">
        <v>-31.597200000000001</v>
      </c>
      <c r="Q121" s="38"/>
      <c r="R121" s="37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>
        <v>-23.895569999999999</v>
      </c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>
        <v>-26.527799999999999</v>
      </c>
      <c r="AS121" s="38"/>
    </row>
    <row r="122" spans="1:45" x14ac:dyDescent="0.25">
      <c r="A122" s="3" t="s">
        <v>101</v>
      </c>
      <c r="B122" s="3" t="s">
        <v>102</v>
      </c>
      <c r="C122" s="96">
        <v>76</v>
      </c>
      <c r="D122" s="37"/>
      <c r="E122" s="3"/>
      <c r="F122" s="3"/>
      <c r="G122" s="3"/>
      <c r="H122" s="3"/>
      <c r="I122" s="3"/>
      <c r="J122" s="3">
        <v>-32.90278</v>
      </c>
      <c r="K122" s="3"/>
      <c r="L122" s="3">
        <v>-31.602370000000001</v>
      </c>
      <c r="M122" s="3"/>
      <c r="N122" s="3">
        <v>-30.982859999999999</v>
      </c>
      <c r="O122" s="3"/>
      <c r="P122" s="3">
        <v>-31.557729999999999</v>
      </c>
      <c r="Q122" s="38"/>
      <c r="R122" s="37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>
        <v>-26.058420000000002</v>
      </c>
      <c r="AE122" s="3"/>
      <c r="AF122" s="3"/>
      <c r="AG122" s="3"/>
      <c r="AH122" s="3"/>
      <c r="AI122" s="3"/>
      <c r="AJ122" s="3"/>
      <c r="AK122" s="3"/>
      <c r="AL122" s="3">
        <v>-26.265149999999998</v>
      </c>
      <c r="AM122" s="3"/>
      <c r="AN122" s="3">
        <v>-29.19772</v>
      </c>
      <c r="AO122" s="3"/>
      <c r="AP122" s="3"/>
      <c r="AQ122" s="3"/>
      <c r="AR122" s="3">
        <v>-27.06221</v>
      </c>
      <c r="AS122" s="38"/>
    </row>
    <row r="123" spans="1:45" x14ac:dyDescent="0.25">
      <c r="A123" s="84" t="s">
        <v>101</v>
      </c>
      <c r="B123" s="84" t="s">
        <v>102</v>
      </c>
      <c r="C123" s="96">
        <v>84</v>
      </c>
      <c r="D123" s="37"/>
      <c r="E123" s="3"/>
      <c r="F123" s="3">
        <v>-34.241790000000002</v>
      </c>
      <c r="G123" s="3"/>
      <c r="H123" s="3">
        <v>-33.854430000000001</v>
      </c>
      <c r="I123" s="3"/>
      <c r="J123" s="3"/>
      <c r="K123" s="3"/>
      <c r="L123" s="3">
        <v>-32.365380000000002</v>
      </c>
      <c r="M123" s="3"/>
      <c r="N123" s="3">
        <v>-31.215530000000001</v>
      </c>
      <c r="O123" s="3"/>
      <c r="P123" s="3">
        <v>-30.600549999999998</v>
      </c>
      <c r="Q123" s="38"/>
      <c r="R123" s="37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>
        <v>-25.03417</v>
      </c>
      <c r="AE123" s="3"/>
      <c r="AF123" s="3"/>
      <c r="AG123" s="3"/>
      <c r="AH123" s="3"/>
      <c r="AI123" s="3"/>
      <c r="AJ123" s="3"/>
      <c r="AK123" s="3"/>
      <c r="AL123" s="3">
        <v>-28.072659999999999</v>
      </c>
      <c r="AM123" s="3"/>
      <c r="AN123" s="3"/>
      <c r="AO123" s="3"/>
      <c r="AP123" s="3"/>
      <c r="AQ123" s="3"/>
      <c r="AR123" s="3">
        <v>-25.159289999999999</v>
      </c>
      <c r="AS123" s="38"/>
    </row>
    <row r="124" spans="1:45" x14ac:dyDescent="0.25">
      <c r="A124" s="3" t="s">
        <v>101</v>
      </c>
      <c r="B124" s="3" t="s">
        <v>102</v>
      </c>
      <c r="C124" s="96">
        <v>88</v>
      </c>
      <c r="D124" s="37"/>
      <c r="E124" s="3"/>
      <c r="F124" s="3"/>
      <c r="G124" s="3"/>
      <c r="H124" s="3"/>
      <c r="I124" s="3"/>
      <c r="J124" s="3"/>
      <c r="K124" s="3"/>
      <c r="L124" s="3">
        <v>-31.929328518518517</v>
      </c>
      <c r="M124" s="3"/>
      <c r="N124" s="3">
        <v>-31.91779</v>
      </c>
      <c r="O124" s="3"/>
      <c r="P124" s="3"/>
      <c r="Q124" s="38"/>
      <c r="R124" s="37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>
        <v>-24.874860000000002</v>
      </c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8"/>
    </row>
    <row r="125" spans="1:45" ht="15.75" thickBot="1" x14ac:dyDescent="0.3">
      <c r="A125" s="85" t="s">
        <v>101</v>
      </c>
      <c r="B125" s="85" t="s">
        <v>102</v>
      </c>
      <c r="C125" s="97">
        <v>40</v>
      </c>
      <c r="D125" s="39"/>
      <c r="E125" s="40"/>
      <c r="F125" s="40">
        <v>-32.453629999999997</v>
      </c>
      <c r="G125" s="40"/>
      <c r="H125" s="40">
        <v>-32.991070000000001</v>
      </c>
      <c r="I125" s="40"/>
      <c r="J125" s="40">
        <v>-32.825159999999997</v>
      </c>
      <c r="K125" s="40"/>
      <c r="L125" s="40">
        <v>-32.362070000000003</v>
      </c>
      <c r="M125" s="40"/>
      <c r="N125" s="40">
        <v>-30.45862</v>
      </c>
      <c r="O125" s="40"/>
      <c r="P125" s="40">
        <v>-30.482279999999999</v>
      </c>
      <c r="Q125" s="41"/>
      <c r="R125" s="39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>
        <v>-22.64405</v>
      </c>
      <c r="AE125" s="40"/>
      <c r="AF125" s="40"/>
      <c r="AG125" s="40"/>
      <c r="AH125" s="40"/>
      <c r="AI125" s="40"/>
      <c r="AJ125" s="40"/>
      <c r="AK125" s="40"/>
      <c r="AL125" s="40">
        <v>-30.026209999999999</v>
      </c>
      <c r="AM125" s="40"/>
      <c r="AN125" s="40">
        <v>-27.208950000000002</v>
      </c>
      <c r="AO125" s="40"/>
      <c r="AP125" s="40"/>
      <c r="AQ125" s="40"/>
      <c r="AR125" s="40">
        <v>-24.92897</v>
      </c>
      <c r="AS125" s="41"/>
    </row>
    <row r="126" spans="1:45" x14ac:dyDescent="0.25">
      <c r="A126" s="3" t="s">
        <v>105</v>
      </c>
      <c r="B126" s="3" t="s">
        <v>106</v>
      </c>
      <c r="C126" s="96" t="s">
        <v>212</v>
      </c>
      <c r="D126" s="37"/>
      <c r="E126" s="3"/>
      <c r="F126" s="3"/>
      <c r="G126" s="3"/>
      <c r="H126" s="3">
        <v>-33.200000000000003</v>
      </c>
      <c r="I126" s="3"/>
      <c r="J126" s="3">
        <v>-31.35</v>
      </c>
      <c r="K126" s="3"/>
      <c r="L126" s="3">
        <v>-33.965000000000003</v>
      </c>
      <c r="M126" s="3"/>
      <c r="N126" s="3">
        <v>-33.905000000000001</v>
      </c>
      <c r="O126" s="3"/>
      <c r="P126" s="3">
        <v>-33.15</v>
      </c>
      <c r="Q126" s="38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ht="15.75" thickBot="1" x14ac:dyDescent="0.3">
      <c r="A127" s="85" t="s">
        <v>105</v>
      </c>
      <c r="B127" s="85" t="s">
        <v>106</v>
      </c>
      <c r="C127" s="96">
        <v>40.5</v>
      </c>
      <c r="D127" s="37"/>
      <c r="E127" s="3"/>
      <c r="F127" s="3"/>
      <c r="G127" s="3"/>
      <c r="H127" s="3">
        <v>-31.12</v>
      </c>
      <c r="I127" s="3"/>
      <c r="J127" s="3">
        <v>-29.71</v>
      </c>
      <c r="K127" s="3"/>
      <c r="L127" s="3">
        <v>-31.58</v>
      </c>
      <c r="M127" s="3"/>
      <c r="N127" s="3">
        <v>-31.95</v>
      </c>
      <c r="O127" s="3"/>
      <c r="P127" s="3">
        <v>-35.185000000000002</v>
      </c>
      <c r="Q127" s="38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ht="15.75" thickBot="1" x14ac:dyDescent="0.3">
      <c r="A128" s="35" t="s">
        <v>105</v>
      </c>
      <c r="B128" s="35" t="s">
        <v>108</v>
      </c>
      <c r="C128" s="133" t="s">
        <v>213</v>
      </c>
      <c r="D128" s="34">
        <v>-34.465000000000003</v>
      </c>
      <c r="E128" s="35"/>
      <c r="F128" s="35">
        <v>-32.549999999999997</v>
      </c>
      <c r="G128" s="35"/>
      <c r="H128" s="35">
        <v>-33.36</v>
      </c>
      <c r="I128" s="35"/>
      <c r="J128" s="35">
        <v>-33.25</v>
      </c>
      <c r="K128" s="35"/>
      <c r="L128" s="35">
        <v>-33.784999999999997</v>
      </c>
      <c r="M128" s="35"/>
      <c r="N128" s="35">
        <v>-34.255000000000003</v>
      </c>
      <c r="O128" s="35"/>
      <c r="P128" s="35">
        <v>-35.185000000000002</v>
      </c>
      <c r="Q128" s="36"/>
      <c r="R128" s="104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4"/>
    </row>
    <row r="129" spans="1:45" ht="15.75" thickBot="1" x14ac:dyDescent="0.3">
      <c r="A129" s="85" t="s">
        <v>105</v>
      </c>
      <c r="B129" s="85" t="s">
        <v>108</v>
      </c>
      <c r="C129" s="97" t="s">
        <v>214</v>
      </c>
      <c r="D129" s="39"/>
      <c r="E129" s="40"/>
      <c r="F129" s="40">
        <v>-29.7</v>
      </c>
      <c r="G129" s="40"/>
      <c r="H129" s="40">
        <v>-33.06</v>
      </c>
      <c r="I129" s="40"/>
      <c r="J129" s="40">
        <v>-32.61</v>
      </c>
      <c r="K129" s="40"/>
      <c r="L129" s="40">
        <v>-34.08</v>
      </c>
      <c r="M129" s="40"/>
      <c r="N129" s="40">
        <v>-36.14</v>
      </c>
      <c r="O129" s="40"/>
      <c r="P129" s="40">
        <v>-37</v>
      </c>
      <c r="Q129" s="41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ht="15.75" thickBot="1" x14ac:dyDescent="0.3">
      <c r="A130" s="3" t="s">
        <v>111</v>
      </c>
      <c r="B130" s="3" t="s">
        <v>112</v>
      </c>
      <c r="C130" s="96" t="s">
        <v>210</v>
      </c>
      <c r="D130" s="37"/>
      <c r="E130" s="3"/>
      <c r="F130" s="3">
        <v>-37.825000000000003</v>
      </c>
      <c r="G130" s="3"/>
      <c r="H130" s="3">
        <v>-36.744999999999997</v>
      </c>
      <c r="I130" s="3"/>
      <c r="J130" s="3">
        <v>-35.86</v>
      </c>
      <c r="K130" s="3"/>
      <c r="L130" s="3">
        <v>-33.99</v>
      </c>
      <c r="M130" s="3"/>
      <c r="N130" s="3">
        <v>-34.075000000000003</v>
      </c>
      <c r="O130" s="3"/>
      <c r="P130" s="3">
        <v>-35.01</v>
      </c>
      <c r="Q130" s="38"/>
      <c r="R130" s="104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4"/>
    </row>
    <row r="131" spans="1:45" ht="15.75" thickBot="1" x14ac:dyDescent="0.3">
      <c r="A131" s="83" t="s">
        <v>113</v>
      </c>
      <c r="B131" s="83" t="s">
        <v>114</v>
      </c>
      <c r="C131" s="128" t="s">
        <v>215</v>
      </c>
      <c r="D131" s="104"/>
      <c r="E131" s="113"/>
      <c r="F131" s="113"/>
      <c r="G131" s="113"/>
      <c r="H131" s="113">
        <v>-30.565000000000001</v>
      </c>
      <c r="I131" s="113"/>
      <c r="J131" s="113">
        <v>-32.325000000000003</v>
      </c>
      <c r="K131" s="113"/>
      <c r="L131" s="113">
        <v>-33.674999999999997</v>
      </c>
      <c r="M131" s="113"/>
      <c r="N131" s="113">
        <v>-34.479999999999997</v>
      </c>
      <c r="O131" s="113"/>
      <c r="P131" s="113"/>
      <c r="Q131" s="114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>
        <v>-33.200000000000003</v>
      </c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x14ac:dyDescent="0.25">
      <c r="A132" s="35" t="s">
        <v>113</v>
      </c>
      <c r="B132" s="35" t="s">
        <v>116</v>
      </c>
      <c r="C132" s="96" t="s">
        <v>215</v>
      </c>
      <c r="D132" s="37"/>
      <c r="E132" s="3"/>
      <c r="F132" s="3"/>
      <c r="G132" s="3"/>
      <c r="H132" s="3"/>
      <c r="I132" s="3"/>
      <c r="J132" s="3">
        <v>-32.979999999999997</v>
      </c>
      <c r="K132" s="3"/>
      <c r="L132" s="3">
        <v>-34.43</v>
      </c>
      <c r="M132" s="3"/>
      <c r="N132" s="3">
        <v>-34.58</v>
      </c>
      <c r="O132" s="3"/>
      <c r="P132" s="3">
        <v>-36.090000000000003</v>
      </c>
      <c r="Q132" s="38"/>
      <c r="R132" s="34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>
        <v>-28.844999999999999</v>
      </c>
      <c r="AE132" s="35"/>
      <c r="AF132" s="35"/>
      <c r="AG132" s="35"/>
      <c r="AH132" s="35"/>
      <c r="AI132" s="35"/>
      <c r="AJ132" s="35">
        <v>-45.465000000000003</v>
      </c>
      <c r="AK132" s="35"/>
      <c r="AL132" s="35"/>
      <c r="AM132" s="35"/>
      <c r="AN132" s="35"/>
      <c r="AO132" s="35"/>
      <c r="AP132" s="35"/>
      <c r="AQ132" s="35"/>
      <c r="AR132" s="35"/>
      <c r="AS132" s="36"/>
    </row>
    <row r="133" spans="1:45" x14ac:dyDescent="0.25">
      <c r="A133" s="84" t="s">
        <v>113</v>
      </c>
      <c r="B133" s="84" t="s">
        <v>117</v>
      </c>
      <c r="C133" s="96" t="s">
        <v>216</v>
      </c>
      <c r="D133" s="37"/>
      <c r="E133" s="3"/>
      <c r="F133" s="3"/>
      <c r="G133" s="3"/>
      <c r="H133" s="3">
        <v>-31.295000000000002</v>
      </c>
      <c r="I133" s="3"/>
      <c r="J133" s="3">
        <v>-31.27</v>
      </c>
      <c r="K133" s="3"/>
      <c r="L133" s="3">
        <v>-33.85</v>
      </c>
      <c r="M133" s="3"/>
      <c r="N133" s="3">
        <v>-35.255000000000003</v>
      </c>
      <c r="O133" s="3"/>
      <c r="P133" s="3">
        <v>-35.659999999999997</v>
      </c>
      <c r="Q133" s="38"/>
      <c r="R133" s="37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>
        <v>-29.594999999999999</v>
      </c>
      <c r="AE133" s="3"/>
      <c r="AF133" s="3"/>
      <c r="AG133" s="3"/>
      <c r="AH133" s="3"/>
      <c r="AI133" s="3"/>
      <c r="AJ133" s="3">
        <v>-33.335000000000001</v>
      </c>
      <c r="AK133" s="3"/>
      <c r="AL133" s="3"/>
      <c r="AM133" s="3"/>
      <c r="AN133" s="3"/>
      <c r="AO133" s="3"/>
      <c r="AP133" s="3"/>
      <c r="AQ133" s="3"/>
      <c r="AR133" s="3"/>
      <c r="AS133" s="38"/>
    </row>
    <row r="134" spans="1:45" x14ac:dyDescent="0.25">
      <c r="A134" s="3" t="s">
        <v>113</v>
      </c>
      <c r="B134" s="3" t="s">
        <v>118</v>
      </c>
      <c r="C134" s="96" t="s">
        <v>217</v>
      </c>
      <c r="D134" s="37"/>
      <c r="E134" s="3"/>
      <c r="F134" s="3"/>
      <c r="G134" s="3"/>
      <c r="H134" s="3">
        <v>-33.26</v>
      </c>
      <c r="I134" s="3"/>
      <c r="J134" s="3">
        <v>-33.1</v>
      </c>
      <c r="K134" s="3"/>
      <c r="L134" s="3">
        <v>-34.055</v>
      </c>
      <c r="M134" s="3"/>
      <c r="N134" s="3">
        <v>-35.854999999999997</v>
      </c>
      <c r="O134" s="3"/>
      <c r="P134" s="3">
        <v>-36.700000000000003</v>
      </c>
      <c r="Q134" s="38"/>
      <c r="R134" s="37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>
        <v>-29.195</v>
      </c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8"/>
    </row>
    <row r="135" spans="1:45" x14ac:dyDescent="0.25">
      <c r="A135" s="84" t="s">
        <v>113</v>
      </c>
      <c r="B135" s="84" t="s">
        <v>119</v>
      </c>
      <c r="C135" s="96" t="s">
        <v>218</v>
      </c>
      <c r="D135" s="37"/>
      <c r="E135" s="3"/>
      <c r="F135" s="3"/>
      <c r="G135" s="3"/>
      <c r="H135" s="3">
        <v>-32.14</v>
      </c>
      <c r="I135" s="3"/>
      <c r="J135" s="3">
        <v>-32.049999999999997</v>
      </c>
      <c r="K135" s="3"/>
      <c r="L135" s="3">
        <v>-33.395000000000003</v>
      </c>
      <c r="M135" s="3"/>
      <c r="N135" s="3">
        <v>-35.01</v>
      </c>
      <c r="O135" s="3"/>
      <c r="P135" s="3"/>
      <c r="Q135" s="38"/>
      <c r="R135" s="37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>
        <v>-30.78</v>
      </c>
      <c r="AE135" s="3"/>
      <c r="AF135" s="3"/>
      <c r="AG135" s="3"/>
      <c r="AH135" s="3"/>
      <c r="AI135" s="3"/>
      <c r="AJ135" s="3">
        <v>-33.935000000000002</v>
      </c>
      <c r="AK135" s="3"/>
      <c r="AL135" s="3"/>
      <c r="AM135" s="3"/>
      <c r="AN135" s="3"/>
      <c r="AO135" s="3"/>
      <c r="AP135" s="3"/>
      <c r="AQ135" s="3"/>
      <c r="AR135" s="3"/>
      <c r="AS135" s="38"/>
    </row>
    <row r="136" spans="1:45" x14ac:dyDescent="0.25">
      <c r="A136" s="3" t="s">
        <v>113</v>
      </c>
      <c r="B136" s="3" t="s">
        <v>120</v>
      </c>
      <c r="C136" s="96" t="s">
        <v>215</v>
      </c>
      <c r="D136" s="37"/>
      <c r="E136" s="3"/>
      <c r="F136" s="3"/>
      <c r="G136" s="3"/>
      <c r="H136" s="3"/>
      <c r="I136" s="3"/>
      <c r="J136" s="3"/>
      <c r="K136" s="3"/>
      <c r="L136" s="3">
        <v>-35.54</v>
      </c>
      <c r="M136" s="3"/>
      <c r="N136" s="3">
        <v>-36.47</v>
      </c>
      <c r="O136" s="3"/>
      <c r="P136" s="3">
        <v>-36.409999999999997</v>
      </c>
      <c r="Q136" s="38"/>
      <c r="R136" s="37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>
        <v>-30.664999999999999</v>
      </c>
      <c r="AE136" s="3"/>
      <c r="AF136" s="3"/>
      <c r="AG136" s="3"/>
      <c r="AH136" s="3"/>
      <c r="AI136" s="3"/>
      <c r="AJ136" s="3">
        <v>-38.865000000000002</v>
      </c>
      <c r="AK136" s="3"/>
      <c r="AL136" s="3"/>
      <c r="AM136" s="3"/>
      <c r="AN136" s="3"/>
      <c r="AO136" s="3"/>
      <c r="AP136" s="3"/>
      <c r="AQ136" s="3"/>
      <c r="AR136" s="3"/>
      <c r="AS136" s="38"/>
    </row>
    <row r="137" spans="1:45" x14ac:dyDescent="0.25">
      <c r="A137" s="84" t="s">
        <v>113</v>
      </c>
      <c r="B137" s="84" t="s">
        <v>117</v>
      </c>
      <c r="C137" s="96" t="s">
        <v>215</v>
      </c>
      <c r="D137" s="37"/>
      <c r="E137" s="3"/>
      <c r="F137" s="3"/>
      <c r="G137" s="3"/>
      <c r="H137" s="3">
        <v>-28.58</v>
      </c>
      <c r="I137" s="3"/>
      <c r="J137" s="3">
        <v>-32.945</v>
      </c>
      <c r="K137" s="3"/>
      <c r="L137" s="3">
        <v>-35.11</v>
      </c>
      <c r="M137" s="3"/>
      <c r="N137" s="3">
        <v>-34.295000000000002</v>
      </c>
      <c r="O137" s="3"/>
      <c r="P137" s="3">
        <v>-34.299999999999997</v>
      </c>
      <c r="Q137" s="38"/>
      <c r="R137" s="37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>
        <v>-31.484999999999999</v>
      </c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8"/>
    </row>
    <row r="138" spans="1:45" x14ac:dyDescent="0.25">
      <c r="A138" s="3" t="s">
        <v>113</v>
      </c>
      <c r="B138" s="3" t="s">
        <v>219</v>
      </c>
      <c r="C138" s="96" t="s">
        <v>215</v>
      </c>
      <c r="D138" s="37"/>
      <c r="E138" s="3"/>
      <c r="F138" s="3"/>
      <c r="G138" s="3"/>
      <c r="H138" s="3"/>
      <c r="I138" s="3"/>
      <c r="J138" s="3"/>
      <c r="K138" s="3"/>
      <c r="L138" s="3">
        <v>-35.325000000000003</v>
      </c>
      <c r="M138" s="3"/>
      <c r="N138" s="3">
        <v>-36.475000000000001</v>
      </c>
      <c r="O138" s="3"/>
      <c r="P138" s="3">
        <v>-36.555999999999997</v>
      </c>
      <c r="Q138" s="38"/>
      <c r="R138" s="37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>
        <v>-29.02</v>
      </c>
      <c r="AE138" s="3"/>
      <c r="AF138" s="3"/>
      <c r="AG138" s="3"/>
      <c r="AH138" s="3"/>
      <c r="AI138" s="3"/>
      <c r="AJ138" s="3">
        <v>-41.37</v>
      </c>
      <c r="AK138" s="3"/>
      <c r="AL138" s="3"/>
      <c r="AM138" s="3"/>
      <c r="AN138" s="3"/>
      <c r="AO138" s="3"/>
      <c r="AP138" s="3"/>
      <c r="AQ138" s="3"/>
      <c r="AR138" s="3"/>
      <c r="AS138" s="38"/>
    </row>
    <row r="139" spans="1:45" x14ac:dyDescent="0.25">
      <c r="A139" s="84" t="s">
        <v>113</v>
      </c>
      <c r="B139" s="84" t="s">
        <v>116</v>
      </c>
      <c r="C139" s="96" t="s">
        <v>220</v>
      </c>
      <c r="D139" s="37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8"/>
      <c r="R139" s="37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8"/>
    </row>
    <row r="140" spans="1:45" x14ac:dyDescent="0.25">
      <c r="A140" s="3" t="s">
        <v>113</v>
      </c>
      <c r="B140" s="3" t="s">
        <v>121</v>
      </c>
      <c r="C140" s="96" t="s">
        <v>215</v>
      </c>
      <c r="D140" s="37"/>
      <c r="E140" s="3"/>
      <c r="F140" s="3"/>
      <c r="G140" s="3"/>
      <c r="H140" s="3">
        <v>-30.94</v>
      </c>
      <c r="I140" s="3"/>
      <c r="J140" s="3"/>
      <c r="K140" s="3"/>
      <c r="L140" s="3">
        <v>-35.51</v>
      </c>
      <c r="M140" s="3"/>
      <c r="N140" s="3">
        <v>-36.36</v>
      </c>
      <c r="O140" s="3"/>
      <c r="P140" s="3">
        <v>-35.805</v>
      </c>
      <c r="Q140" s="38"/>
      <c r="R140" s="37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>
        <v>-31.385000000000002</v>
      </c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8"/>
    </row>
    <row r="141" spans="1:45" x14ac:dyDescent="0.25">
      <c r="A141" s="84" t="s">
        <v>113</v>
      </c>
      <c r="B141" s="84" t="s">
        <v>221</v>
      </c>
      <c r="C141" s="96" t="s">
        <v>215</v>
      </c>
      <c r="D141" s="37"/>
      <c r="E141" s="3"/>
      <c r="F141" s="3">
        <v>-31.25</v>
      </c>
      <c r="G141" s="3"/>
      <c r="H141" s="3">
        <v>-32.204999999999998</v>
      </c>
      <c r="I141" s="3"/>
      <c r="J141" s="3">
        <v>-34.094999999999999</v>
      </c>
      <c r="K141" s="3"/>
      <c r="L141" s="3">
        <v>-35.53</v>
      </c>
      <c r="M141" s="3"/>
      <c r="N141" s="3">
        <v>-36.18</v>
      </c>
      <c r="O141" s="3"/>
      <c r="P141" s="3">
        <v>-35.86</v>
      </c>
      <c r="Q141" s="38"/>
      <c r="R141" s="37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>
        <v>-31.895</v>
      </c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8"/>
    </row>
    <row r="142" spans="1:45" x14ac:dyDescent="0.25">
      <c r="A142" s="3" t="s">
        <v>113</v>
      </c>
      <c r="B142" s="3" t="s">
        <v>222</v>
      </c>
      <c r="C142" s="96" t="s">
        <v>216</v>
      </c>
      <c r="D142" s="37"/>
      <c r="E142" s="3"/>
      <c r="F142" s="3"/>
      <c r="G142" s="3"/>
      <c r="H142" s="3"/>
      <c r="I142" s="3"/>
      <c r="J142" s="3"/>
      <c r="K142" s="3"/>
      <c r="L142" s="3">
        <v>-34.42</v>
      </c>
      <c r="M142" s="3"/>
      <c r="N142" s="3">
        <v>-35.405000000000001</v>
      </c>
      <c r="O142" s="3"/>
      <c r="P142" s="3"/>
      <c r="Q142" s="38"/>
      <c r="R142" s="37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>
        <v>-30.37</v>
      </c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>
        <v>-30.114999999999998</v>
      </c>
      <c r="AS142" s="38"/>
    </row>
    <row r="143" spans="1:45" x14ac:dyDescent="0.25">
      <c r="A143" s="84" t="s">
        <v>113</v>
      </c>
      <c r="B143" s="84" t="s">
        <v>223</v>
      </c>
      <c r="C143" s="96" t="s">
        <v>216</v>
      </c>
      <c r="D143" s="37"/>
      <c r="E143" s="3"/>
      <c r="F143" s="3"/>
      <c r="G143" s="3"/>
      <c r="H143" s="3"/>
      <c r="I143" s="3"/>
      <c r="J143" s="3"/>
      <c r="K143" s="3"/>
      <c r="L143" s="3">
        <v>-34.89</v>
      </c>
      <c r="M143" s="3"/>
      <c r="N143" s="3">
        <v>-35.54</v>
      </c>
      <c r="O143" s="3"/>
      <c r="P143" s="3"/>
      <c r="Q143" s="38"/>
      <c r="R143" s="37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>
        <v>-29.745000000000001</v>
      </c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>
        <v>-29.265000000000001</v>
      </c>
      <c r="AS143" s="38"/>
    </row>
    <row r="144" spans="1:45" x14ac:dyDescent="0.25">
      <c r="A144" s="3" t="s">
        <v>113</v>
      </c>
      <c r="B144" s="3" t="s">
        <v>224</v>
      </c>
      <c r="C144" s="96" t="s">
        <v>218</v>
      </c>
      <c r="D144" s="3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8"/>
      <c r="R144" s="37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>
        <v>-29.625</v>
      </c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8"/>
    </row>
    <row r="145" spans="1:45" ht="15.75" thickBot="1" x14ac:dyDescent="0.3">
      <c r="A145" s="85" t="s">
        <v>113</v>
      </c>
      <c r="B145" s="85" t="s">
        <v>225</v>
      </c>
      <c r="C145" s="96" t="s">
        <v>216</v>
      </c>
      <c r="D145" s="3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8"/>
      <c r="R145" s="39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>
        <v>-29.175000000000001</v>
      </c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  <c r="AR145" s="40"/>
      <c r="AS145" s="41"/>
    </row>
    <row r="146" spans="1:45" x14ac:dyDescent="0.25">
      <c r="A146" s="3" t="s">
        <v>122</v>
      </c>
      <c r="B146" s="3" t="s">
        <v>123</v>
      </c>
      <c r="C146" s="133" t="s">
        <v>226</v>
      </c>
      <c r="D146" s="34"/>
      <c r="E146" s="35"/>
      <c r="F146" s="35">
        <v>-33.22</v>
      </c>
      <c r="G146" s="35"/>
      <c r="H146" s="35">
        <v>-33.335000000000001</v>
      </c>
      <c r="I146" s="35"/>
      <c r="J146" s="35">
        <v>-33.085000000000001</v>
      </c>
      <c r="K146" s="35"/>
      <c r="L146" s="35">
        <v>-32.484999999999999</v>
      </c>
      <c r="M146" s="35"/>
      <c r="N146" s="35">
        <v>-32.659999999999997</v>
      </c>
      <c r="O146" s="35"/>
      <c r="P146" s="35">
        <v>-32.75</v>
      </c>
      <c r="Q146" s="36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>
        <v>-29.35</v>
      </c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x14ac:dyDescent="0.25">
      <c r="A147" s="84" t="s">
        <v>122</v>
      </c>
      <c r="B147" s="84" t="s">
        <v>123</v>
      </c>
      <c r="C147" s="96" t="s">
        <v>227</v>
      </c>
      <c r="D147" s="37"/>
      <c r="E147" s="3"/>
      <c r="F147" s="3">
        <v>-34.005000000000003</v>
      </c>
      <c r="G147" s="3"/>
      <c r="H147" s="3">
        <v>-35.005000000000003</v>
      </c>
      <c r="I147" s="3"/>
      <c r="J147" s="3">
        <v>-33.884999999999998</v>
      </c>
      <c r="K147" s="3"/>
      <c r="L147" s="3">
        <v>-33.39</v>
      </c>
      <c r="M147" s="3"/>
      <c r="N147" s="3">
        <v>-33.484999999999999</v>
      </c>
      <c r="O147" s="3"/>
      <c r="P147" s="3"/>
      <c r="Q147" s="38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>
        <v>-34.965000000000003</v>
      </c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x14ac:dyDescent="0.25">
      <c r="A148" s="3" t="s">
        <v>122</v>
      </c>
      <c r="B148" s="3" t="s">
        <v>123</v>
      </c>
      <c r="C148" s="96" t="s">
        <v>215</v>
      </c>
      <c r="D148" s="37">
        <v>-32.984999999999999</v>
      </c>
      <c r="E148" s="3"/>
      <c r="F148" s="3">
        <v>-34.034999999999997</v>
      </c>
      <c r="G148" s="3"/>
      <c r="H148" s="3">
        <v>-35.625</v>
      </c>
      <c r="I148" s="3"/>
      <c r="J148" s="3">
        <v>-32.924999999999997</v>
      </c>
      <c r="K148" s="3"/>
      <c r="L148" s="3">
        <v>-32.67</v>
      </c>
      <c r="M148" s="3"/>
      <c r="N148" s="3">
        <v>-35.04</v>
      </c>
      <c r="O148" s="3"/>
      <c r="P148" s="3">
        <v>-34.435000000000002</v>
      </c>
      <c r="Q148" s="38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>
        <v>-35.914999999999999</v>
      </c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x14ac:dyDescent="0.25">
      <c r="A149" s="84" t="s">
        <v>122</v>
      </c>
      <c r="B149" s="84" t="s">
        <v>123</v>
      </c>
      <c r="C149" s="96" t="s">
        <v>228</v>
      </c>
      <c r="D149" s="37"/>
      <c r="E149" s="3"/>
      <c r="F149" s="3">
        <v>-35.935000000000002</v>
      </c>
      <c r="G149" s="3"/>
      <c r="H149" s="3">
        <v>-36.895000000000003</v>
      </c>
      <c r="I149" s="3"/>
      <c r="J149" s="3">
        <v>-35.295000000000002</v>
      </c>
      <c r="K149" s="3"/>
      <c r="L149" s="3">
        <v>-34.145000000000003</v>
      </c>
      <c r="M149" s="3"/>
      <c r="N149" s="3">
        <v>-35.164999999999999</v>
      </c>
      <c r="O149" s="3"/>
      <c r="P149" s="3"/>
      <c r="Q149" s="38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>
        <v>-36.130000000000003</v>
      </c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x14ac:dyDescent="0.25">
      <c r="A150" s="3" t="s">
        <v>122</v>
      </c>
      <c r="B150" s="3" t="s">
        <v>123</v>
      </c>
      <c r="C150" s="96" t="s">
        <v>229</v>
      </c>
      <c r="D150" s="37"/>
      <c r="E150" s="3"/>
      <c r="F150" s="3">
        <v>-34.97</v>
      </c>
      <c r="G150" s="3"/>
      <c r="H150" s="3">
        <v>-35.914999999999999</v>
      </c>
      <c r="I150" s="3"/>
      <c r="J150" s="3">
        <v>-34.82</v>
      </c>
      <c r="K150" s="3"/>
      <c r="L150" s="3">
        <v>-33.700000000000003</v>
      </c>
      <c r="M150" s="3"/>
      <c r="N150" s="3">
        <v>-34.505000000000003</v>
      </c>
      <c r="O150" s="3"/>
      <c r="P150" s="3"/>
      <c r="Q150" s="38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>
        <v>-35.744999999999997</v>
      </c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.75" thickBot="1" x14ac:dyDescent="0.3">
      <c r="A151" s="84" t="s">
        <v>122</v>
      </c>
      <c r="B151" s="84" t="s">
        <v>123</v>
      </c>
      <c r="C151" s="97" t="s">
        <v>230</v>
      </c>
      <c r="D151" s="39"/>
      <c r="E151" s="40"/>
      <c r="F151" s="40">
        <v>-34.630000000000003</v>
      </c>
      <c r="G151" s="40"/>
      <c r="H151" s="40">
        <v>-34.65</v>
      </c>
      <c r="I151" s="40"/>
      <c r="J151" s="40">
        <v>-33.67</v>
      </c>
      <c r="K151" s="40"/>
      <c r="L151" s="40">
        <v>-32.99</v>
      </c>
      <c r="M151" s="40"/>
      <c r="N151" s="40">
        <v>-33.61</v>
      </c>
      <c r="O151" s="40"/>
      <c r="P151" s="40">
        <v>-31.26</v>
      </c>
      <c r="Q151" s="41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>
        <v>-36.15</v>
      </c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x14ac:dyDescent="0.25">
      <c r="A152" s="35" t="s">
        <v>125</v>
      </c>
      <c r="B152" s="35" t="s">
        <v>126</v>
      </c>
      <c r="C152" s="96">
        <v>6.5</v>
      </c>
      <c r="D152" s="37"/>
      <c r="E152" s="3"/>
      <c r="F152" s="3">
        <v>-31.414999999999999</v>
      </c>
      <c r="G152" s="3"/>
      <c r="H152" s="3">
        <v>-31.395</v>
      </c>
      <c r="I152" s="3"/>
      <c r="J152" s="3">
        <v>-33.25</v>
      </c>
      <c r="K152" s="3"/>
      <c r="L152" s="3">
        <v>-32.924999999999997</v>
      </c>
      <c r="M152" s="3"/>
      <c r="N152" s="3">
        <v>-32.854999999999997</v>
      </c>
      <c r="O152" s="3"/>
      <c r="P152" s="3">
        <v>-32.965000000000003</v>
      </c>
      <c r="Q152" s="38"/>
      <c r="R152" s="34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>
        <v>-25.184999999999999</v>
      </c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6"/>
    </row>
    <row r="153" spans="1:45" x14ac:dyDescent="0.25">
      <c r="A153" s="84" t="s">
        <v>125</v>
      </c>
      <c r="B153" s="84" t="s">
        <v>126</v>
      </c>
      <c r="C153" s="96">
        <v>10.5</v>
      </c>
      <c r="D153" s="37"/>
      <c r="E153" s="3"/>
      <c r="F153" s="3">
        <v>-31.405000000000001</v>
      </c>
      <c r="G153" s="3"/>
      <c r="H153" s="3">
        <v>-31.844999999999999</v>
      </c>
      <c r="I153" s="3"/>
      <c r="J153" s="3">
        <v>-32.924999999999997</v>
      </c>
      <c r="K153" s="3"/>
      <c r="L153" s="3">
        <v>-32.555</v>
      </c>
      <c r="M153" s="3"/>
      <c r="N153" s="3">
        <v>-32.340000000000003</v>
      </c>
      <c r="O153" s="3"/>
      <c r="P153" s="3">
        <v>-32.58</v>
      </c>
      <c r="Q153" s="38"/>
      <c r="R153" s="37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>
        <v>-25.19</v>
      </c>
      <c r="AE153" s="3"/>
      <c r="AF153" s="3"/>
      <c r="AG153" s="3"/>
      <c r="AH153" s="3"/>
      <c r="AI153" s="3"/>
      <c r="AJ153" s="3">
        <v>-29.34</v>
      </c>
      <c r="AK153" s="3"/>
      <c r="AL153" s="3"/>
      <c r="AM153" s="3"/>
      <c r="AN153" s="3"/>
      <c r="AO153" s="3"/>
      <c r="AP153" s="3"/>
      <c r="AQ153" s="3"/>
      <c r="AR153" s="3"/>
      <c r="AS153" s="38"/>
    </row>
    <row r="154" spans="1:45" x14ac:dyDescent="0.25">
      <c r="A154" s="3" t="s">
        <v>125</v>
      </c>
      <c r="B154" s="3" t="s">
        <v>126</v>
      </c>
      <c r="C154" s="96">
        <v>15.5</v>
      </c>
      <c r="D154" s="37"/>
      <c r="E154" s="3"/>
      <c r="F154" s="3">
        <v>-31.55</v>
      </c>
      <c r="G154" s="3"/>
      <c r="H154" s="3">
        <v>-31.91</v>
      </c>
      <c r="I154" s="3"/>
      <c r="J154" s="3">
        <v>-32.93</v>
      </c>
      <c r="K154" s="3"/>
      <c r="L154" s="3">
        <v>-32.549999999999997</v>
      </c>
      <c r="M154" s="3"/>
      <c r="N154" s="3">
        <v>-32.075000000000003</v>
      </c>
      <c r="O154" s="3"/>
      <c r="P154" s="3">
        <v>-31.91</v>
      </c>
      <c r="Q154" s="38"/>
      <c r="R154" s="37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8"/>
    </row>
    <row r="155" spans="1:45" x14ac:dyDescent="0.25">
      <c r="A155" s="84" t="s">
        <v>125</v>
      </c>
      <c r="B155" s="84" t="s">
        <v>126</v>
      </c>
      <c r="C155" s="96">
        <v>25.5</v>
      </c>
      <c r="D155" s="37"/>
      <c r="E155" s="3"/>
      <c r="F155" s="3">
        <v>-31.574999999999999</v>
      </c>
      <c r="G155" s="3"/>
      <c r="H155" s="3">
        <v>-32.914999999999999</v>
      </c>
      <c r="I155" s="3"/>
      <c r="J155" s="3">
        <v>-32.96</v>
      </c>
      <c r="K155" s="3"/>
      <c r="L155" s="3">
        <v>-31.965</v>
      </c>
      <c r="M155" s="3"/>
      <c r="N155" s="3">
        <v>-31.79</v>
      </c>
      <c r="O155" s="3"/>
      <c r="P155" s="3">
        <v>-32.174999999999997</v>
      </c>
      <c r="Q155" s="38"/>
      <c r="R155" s="37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>
        <v>-31.984999999999999</v>
      </c>
      <c r="AK155" s="3"/>
      <c r="AL155" s="3"/>
      <c r="AM155" s="3"/>
      <c r="AN155" s="3"/>
      <c r="AO155" s="3"/>
      <c r="AP155" s="3"/>
      <c r="AQ155" s="3"/>
      <c r="AR155" s="3"/>
      <c r="AS155" s="38"/>
    </row>
    <row r="156" spans="1:45" x14ac:dyDescent="0.25">
      <c r="A156" s="3" t="s">
        <v>125</v>
      </c>
      <c r="B156" s="3" t="s">
        <v>126</v>
      </c>
      <c r="C156" s="96">
        <v>35.5</v>
      </c>
      <c r="D156" s="37"/>
      <c r="E156" s="3"/>
      <c r="F156" s="3">
        <v>-30.76</v>
      </c>
      <c r="G156" s="3"/>
      <c r="H156" s="3">
        <v>-31.5</v>
      </c>
      <c r="I156" s="3"/>
      <c r="J156" s="3">
        <v>-32.725000000000001</v>
      </c>
      <c r="K156" s="3"/>
      <c r="L156" s="3">
        <v>-32.520000000000003</v>
      </c>
      <c r="M156" s="3"/>
      <c r="N156" s="3">
        <v>-32.549999999999997</v>
      </c>
      <c r="O156" s="3"/>
      <c r="P156" s="3">
        <v>-32.814999999999998</v>
      </c>
      <c r="Q156" s="38"/>
      <c r="R156" s="37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>
        <v>-26.68</v>
      </c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8"/>
    </row>
    <row r="157" spans="1:45" x14ac:dyDescent="0.25">
      <c r="A157" s="84" t="s">
        <v>125</v>
      </c>
      <c r="B157" s="84" t="s">
        <v>126</v>
      </c>
      <c r="C157" s="96">
        <v>45</v>
      </c>
      <c r="D157" s="37"/>
      <c r="E157" s="3"/>
      <c r="F157" s="3">
        <v>-30.84</v>
      </c>
      <c r="G157" s="3"/>
      <c r="H157" s="3">
        <v>-31.94</v>
      </c>
      <c r="I157" s="3"/>
      <c r="J157" s="3">
        <v>-32.945</v>
      </c>
      <c r="K157" s="3"/>
      <c r="L157" s="3">
        <v>-32.57</v>
      </c>
      <c r="M157" s="3"/>
      <c r="N157" s="3">
        <v>-32.700000000000003</v>
      </c>
      <c r="O157" s="3"/>
      <c r="P157" s="3">
        <v>-32.94</v>
      </c>
      <c r="Q157" s="38"/>
      <c r="R157" s="37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>
        <v>-28.39</v>
      </c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8"/>
    </row>
    <row r="158" spans="1:45" x14ac:dyDescent="0.25">
      <c r="A158" s="3" t="s">
        <v>125</v>
      </c>
      <c r="B158" s="3" t="s">
        <v>126</v>
      </c>
      <c r="C158" s="96">
        <v>55</v>
      </c>
      <c r="D158" s="37"/>
      <c r="E158" s="3"/>
      <c r="F158" s="3"/>
      <c r="G158" s="3"/>
      <c r="H158" s="3"/>
      <c r="I158" s="3"/>
      <c r="J158" s="86">
        <f>AVERAGE(J152:J157,J159)</f>
        <v>-33.078571428571429</v>
      </c>
      <c r="K158" s="86"/>
      <c r="L158" s="3">
        <v>-31.664999999999999</v>
      </c>
      <c r="M158" s="3"/>
      <c r="N158" s="3">
        <v>-31.77</v>
      </c>
      <c r="O158" s="3"/>
      <c r="P158" s="3">
        <v>-32.145000000000003</v>
      </c>
      <c r="Q158" s="38"/>
      <c r="R158" s="37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>
        <v>-26.22</v>
      </c>
      <c r="AE158" s="3"/>
      <c r="AF158" s="3"/>
      <c r="AG158" s="3"/>
      <c r="AH158" s="3"/>
      <c r="AI158" s="3"/>
      <c r="AJ158" s="3">
        <v>-30.85</v>
      </c>
      <c r="AK158" s="3"/>
      <c r="AL158" s="3"/>
      <c r="AM158" s="3"/>
      <c r="AN158" s="3"/>
      <c r="AO158" s="3"/>
      <c r="AP158" s="3"/>
      <c r="AQ158" s="3"/>
      <c r="AR158" s="3"/>
      <c r="AS158" s="38"/>
    </row>
    <row r="159" spans="1:45" ht="15.75" thickBot="1" x14ac:dyDescent="0.3">
      <c r="A159" s="85" t="s">
        <v>125</v>
      </c>
      <c r="B159" s="85" t="s">
        <v>126</v>
      </c>
      <c r="C159" s="96">
        <v>65</v>
      </c>
      <c r="D159" s="37"/>
      <c r="E159" s="3"/>
      <c r="F159" s="3">
        <v>-31.105</v>
      </c>
      <c r="G159" s="3"/>
      <c r="H159" s="3">
        <v>-31.114999999999998</v>
      </c>
      <c r="I159" s="3"/>
      <c r="J159" s="3">
        <v>-33.814999999999998</v>
      </c>
      <c r="K159" s="3"/>
      <c r="L159" s="3">
        <v>-35.25</v>
      </c>
      <c r="M159" s="3"/>
      <c r="N159" s="3">
        <v>-34.854999999999997</v>
      </c>
      <c r="O159" s="3"/>
      <c r="P159" s="3">
        <v>-34.72</v>
      </c>
      <c r="Q159" s="38"/>
      <c r="R159" s="39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>
        <v>-25.45</v>
      </c>
      <c r="AE159" s="40"/>
      <c r="AF159" s="40"/>
      <c r="AG159" s="40"/>
      <c r="AH159" s="40"/>
      <c r="AI159" s="40"/>
      <c r="AJ159" s="40">
        <v>-31.305</v>
      </c>
      <c r="AK159" s="40"/>
      <c r="AL159" s="40"/>
      <c r="AM159" s="40"/>
      <c r="AN159" s="40"/>
      <c r="AO159" s="40"/>
      <c r="AP159" s="40"/>
      <c r="AQ159" s="40"/>
      <c r="AR159" s="40"/>
      <c r="AS159" s="41"/>
    </row>
    <row r="160" spans="1:45" x14ac:dyDescent="0.25">
      <c r="A160" s="3" t="s">
        <v>125</v>
      </c>
      <c r="B160" s="3" t="s">
        <v>128</v>
      </c>
      <c r="C160" s="133">
        <v>41</v>
      </c>
      <c r="D160" s="34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6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.75" thickBot="1" x14ac:dyDescent="0.3">
      <c r="A161" s="84" t="s">
        <v>125</v>
      </c>
      <c r="B161" s="84" t="s">
        <v>128</v>
      </c>
      <c r="C161" s="97">
        <v>22</v>
      </c>
      <c r="D161" s="39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1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x14ac:dyDescent="0.25">
      <c r="A162" s="35" t="s">
        <v>129</v>
      </c>
      <c r="B162" s="35" t="s">
        <v>130</v>
      </c>
      <c r="C162" s="96" t="s">
        <v>231</v>
      </c>
      <c r="D162" s="37"/>
      <c r="E162" s="3"/>
      <c r="F162" s="3"/>
      <c r="G162" s="3"/>
      <c r="H162" s="3"/>
      <c r="I162" s="3"/>
      <c r="J162" s="3">
        <v>-32.700000000000003</v>
      </c>
      <c r="K162" s="3"/>
      <c r="L162" s="3">
        <v>-33.07</v>
      </c>
      <c r="M162" s="3"/>
      <c r="N162" s="3">
        <v>-32.28</v>
      </c>
      <c r="O162" s="3"/>
      <c r="P162" s="3">
        <v>-31.44</v>
      </c>
      <c r="Q162" s="38"/>
      <c r="R162" s="34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6"/>
    </row>
    <row r="163" spans="1:45" x14ac:dyDescent="0.25">
      <c r="A163" s="84" t="s">
        <v>129</v>
      </c>
      <c r="B163" s="84" t="s">
        <v>130</v>
      </c>
      <c r="C163" s="96" t="s">
        <v>232</v>
      </c>
      <c r="D163" s="37"/>
      <c r="E163" s="3"/>
      <c r="F163" s="3"/>
      <c r="G163" s="3"/>
      <c r="H163" s="3"/>
      <c r="I163" s="3"/>
      <c r="J163" s="3">
        <v>-31.99</v>
      </c>
      <c r="K163" s="3"/>
      <c r="L163" s="3">
        <v>-31.6</v>
      </c>
      <c r="M163" s="3"/>
      <c r="N163" s="3">
        <v>-31.25</v>
      </c>
      <c r="O163" s="3"/>
      <c r="P163" s="3">
        <v>-29.97</v>
      </c>
      <c r="Q163" s="38"/>
      <c r="R163" s="37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8"/>
    </row>
    <row r="164" spans="1:45" x14ac:dyDescent="0.25">
      <c r="A164" s="3" t="s">
        <v>129</v>
      </c>
      <c r="B164" s="3" t="s">
        <v>130</v>
      </c>
      <c r="C164" s="96" t="s">
        <v>233</v>
      </c>
      <c r="D164" s="37"/>
      <c r="E164" s="3"/>
      <c r="F164" s="3"/>
      <c r="G164" s="3"/>
      <c r="H164" s="3"/>
      <c r="I164" s="3"/>
      <c r="J164" s="3">
        <v>-30.99</v>
      </c>
      <c r="K164" s="3"/>
      <c r="L164" s="3">
        <v>-31.34</v>
      </c>
      <c r="M164" s="3"/>
      <c r="N164" s="3">
        <v>-30.91</v>
      </c>
      <c r="O164" s="3"/>
      <c r="P164" s="3">
        <v>-29.67</v>
      </c>
      <c r="Q164" s="38"/>
      <c r="R164" s="37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>
        <v>-27.8</v>
      </c>
      <c r="AM164" s="3"/>
      <c r="AN164" s="3">
        <v>-30.305</v>
      </c>
      <c r="AO164" s="3"/>
      <c r="AP164" s="3"/>
      <c r="AQ164" s="3"/>
      <c r="AR164" s="3"/>
      <c r="AS164" s="38"/>
    </row>
    <row r="165" spans="1:45" x14ac:dyDescent="0.25">
      <c r="A165" s="84" t="s">
        <v>129</v>
      </c>
      <c r="B165" s="84" t="s">
        <v>130</v>
      </c>
      <c r="C165" s="96" t="s">
        <v>234</v>
      </c>
      <c r="D165" s="37">
        <v>-36.44</v>
      </c>
      <c r="E165" s="3"/>
      <c r="F165" s="3"/>
      <c r="G165" s="3"/>
      <c r="H165" s="3">
        <v>-34.79</v>
      </c>
      <c r="I165" s="3"/>
      <c r="J165" s="3">
        <v>-34.18</v>
      </c>
      <c r="K165" s="3"/>
      <c r="L165" s="3">
        <v>-31.84</v>
      </c>
      <c r="M165" s="3"/>
      <c r="N165" s="3">
        <v>-31.64</v>
      </c>
      <c r="O165" s="3"/>
      <c r="P165" s="3">
        <v>-30.88</v>
      </c>
      <c r="Q165" s="38"/>
      <c r="R165" s="37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>
        <v>-29.585000000000001</v>
      </c>
      <c r="AK165" s="3"/>
      <c r="AL165" s="3">
        <v>-27.844999999999999</v>
      </c>
      <c r="AM165" s="3"/>
      <c r="AN165" s="3">
        <v>-31.715</v>
      </c>
      <c r="AO165" s="3"/>
      <c r="AP165" s="3"/>
      <c r="AQ165" s="3"/>
      <c r="AR165" s="3"/>
      <c r="AS165" s="38"/>
    </row>
    <row r="166" spans="1:45" x14ac:dyDescent="0.25">
      <c r="A166" s="3" t="s">
        <v>129</v>
      </c>
      <c r="B166" s="3" t="s">
        <v>130</v>
      </c>
      <c r="C166" s="96" t="s">
        <v>235</v>
      </c>
      <c r="D166" s="37">
        <v>-32.76</v>
      </c>
      <c r="E166" s="3"/>
      <c r="F166" s="3"/>
      <c r="G166" s="3"/>
      <c r="H166" s="3">
        <v>-33.01</v>
      </c>
      <c r="I166" s="3"/>
      <c r="J166" s="3">
        <v>-31.88</v>
      </c>
      <c r="K166" s="3"/>
      <c r="L166" s="3">
        <v>-31.86</v>
      </c>
      <c r="M166" s="3"/>
      <c r="N166" s="3">
        <v>-31.54</v>
      </c>
      <c r="O166" s="3"/>
      <c r="P166" s="3">
        <v>-30.41</v>
      </c>
      <c r="Q166" s="38"/>
      <c r="R166" s="37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>
        <v>-31.52</v>
      </c>
      <c r="AK166" s="3"/>
      <c r="AL166" s="3"/>
      <c r="AM166" s="3"/>
      <c r="AN166" s="3"/>
      <c r="AO166" s="3"/>
      <c r="AP166" s="3"/>
      <c r="AQ166" s="3"/>
      <c r="AR166" s="3"/>
      <c r="AS166" s="38"/>
    </row>
    <row r="167" spans="1:45" x14ac:dyDescent="0.25">
      <c r="A167" s="84" t="s">
        <v>129</v>
      </c>
      <c r="B167" s="84" t="s">
        <v>130</v>
      </c>
      <c r="C167" s="96" t="s">
        <v>236</v>
      </c>
      <c r="D167" s="37">
        <v>-33.67</v>
      </c>
      <c r="E167" s="3"/>
      <c r="F167" s="3"/>
      <c r="G167" s="3"/>
      <c r="H167" s="3">
        <v>-32.799999999999997</v>
      </c>
      <c r="I167" s="3"/>
      <c r="J167" s="3">
        <v>-32.369999999999997</v>
      </c>
      <c r="K167" s="3"/>
      <c r="L167" s="3">
        <v>-31.82</v>
      </c>
      <c r="M167" s="3"/>
      <c r="N167" s="3">
        <v>-31.99</v>
      </c>
      <c r="O167" s="3"/>
      <c r="P167" s="3">
        <v>-30.07</v>
      </c>
      <c r="Q167" s="38"/>
      <c r="R167" s="37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>
        <v>-32.19</v>
      </c>
      <c r="AK167" s="3"/>
      <c r="AL167" s="3"/>
      <c r="AM167" s="3"/>
      <c r="AN167" s="3"/>
      <c r="AO167" s="3"/>
      <c r="AP167" s="3"/>
      <c r="AQ167" s="3"/>
      <c r="AR167" s="3"/>
      <c r="AS167" s="38"/>
    </row>
    <row r="168" spans="1:45" x14ac:dyDescent="0.25">
      <c r="A168" s="3" t="s">
        <v>129</v>
      </c>
      <c r="B168" s="3" t="s">
        <v>130</v>
      </c>
      <c r="C168" s="96" t="s">
        <v>237</v>
      </c>
      <c r="D168" s="37">
        <v>-33.35</v>
      </c>
      <c r="E168" s="3"/>
      <c r="F168" s="3"/>
      <c r="G168" s="3"/>
      <c r="H168" s="3">
        <v>-33.630000000000003</v>
      </c>
      <c r="I168" s="3"/>
      <c r="J168" s="3">
        <v>-32.04</v>
      </c>
      <c r="K168" s="3"/>
      <c r="L168" s="3">
        <v>-31.59</v>
      </c>
      <c r="M168" s="3"/>
      <c r="N168" s="3">
        <v>-31.32</v>
      </c>
      <c r="O168" s="3"/>
      <c r="P168" s="3">
        <v>-29.38</v>
      </c>
      <c r="Q168" s="38"/>
      <c r="R168" s="37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>
        <v>-32.895000000000003</v>
      </c>
      <c r="AK168" s="3"/>
      <c r="AL168" s="3"/>
      <c r="AM168" s="3"/>
      <c r="AN168" s="3"/>
      <c r="AO168" s="3"/>
      <c r="AP168" s="3"/>
      <c r="AQ168" s="3"/>
      <c r="AR168" s="3"/>
      <c r="AS168" s="38"/>
    </row>
    <row r="169" spans="1:45" x14ac:dyDescent="0.25">
      <c r="A169" s="84" t="s">
        <v>129</v>
      </c>
      <c r="B169" s="84" t="s">
        <v>132</v>
      </c>
      <c r="C169" s="96" t="s">
        <v>210</v>
      </c>
      <c r="D169" s="37">
        <v>-37.51</v>
      </c>
      <c r="E169" s="3"/>
      <c r="F169" s="3">
        <v>-39.655000000000001</v>
      </c>
      <c r="G169" s="3"/>
      <c r="H169" s="3">
        <v>-39.880000000000003</v>
      </c>
      <c r="I169" s="3"/>
      <c r="J169" s="3">
        <v>-37.875</v>
      </c>
      <c r="K169" s="3"/>
      <c r="L169" s="3">
        <v>-32.520000000000003</v>
      </c>
      <c r="M169" s="3"/>
      <c r="N169" s="3">
        <v>-32.335000000000001</v>
      </c>
      <c r="O169" s="3"/>
      <c r="P169" s="3">
        <v>-33.07</v>
      </c>
      <c r="Q169" s="38"/>
      <c r="R169" s="37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>
        <v>-26.38</v>
      </c>
      <c r="AM169" s="3"/>
      <c r="AN169" s="3">
        <v>-31.13</v>
      </c>
      <c r="AO169" s="3"/>
      <c r="AP169" s="3"/>
      <c r="AQ169" s="3"/>
      <c r="AR169" s="3"/>
      <c r="AS169" s="38"/>
    </row>
    <row r="170" spans="1:45" ht="15.75" thickBot="1" x14ac:dyDescent="0.3">
      <c r="A170" s="40" t="s">
        <v>129</v>
      </c>
      <c r="B170" s="40" t="s">
        <v>132</v>
      </c>
      <c r="C170" s="96" t="s">
        <v>209</v>
      </c>
      <c r="D170" s="37">
        <v>-34.734999999999999</v>
      </c>
      <c r="E170" s="3"/>
      <c r="F170" s="3">
        <v>-38.79</v>
      </c>
      <c r="G170" s="3"/>
      <c r="H170" s="3">
        <v>-39.515000000000001</v>
      </c>
      <c r="I170" s="3"/>
      <c r="J170" s="3">
        <v>-37.435000000000002</v>
      </c>
      <c r="K170" s="3"/>
      <c r="L170" s="3">
        <v>-33.049999999999997</v>
      </c>
      <c r="M170" s="3"/>
      <c r="N170" s="3">
        <v>-32.71</v>
      </c>
      <c r="O170" s="3"/>
      <c r="P170" s="3">
        <v>-32.715000000000003</v>
      </c>
      <c r="Q170" s="38"/>
      <c r="R170" s="39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>
        <v>-25.164999999999999</v>
      </c>
      <c r="AM170" s="40"/>
      <c r="AN170" s="40">
        <v>-31.44</v>
      </c>
      <c r="AO170" s="40"/>
      <c r="AP170" s="40"/>
      <c r="AQ170" s="40"/>
      <c r="AR170" s="40"/>
      <c r="AS170" s="41"/>
    </row>
    <row r="171" spans="1:45" x14ac:dyDescent="0.25">
      <c r="A171" s="84" t="s">
        <v>43</v>
      </c>
      <c r="B171" s="84" t="s">
        <v>133</v>
      </c>
      <c r="C171" s="133" t="s">
        <v>238</v>
      </c>
      <c r="D171" s="34"/>
      <c r="E171" s="35"/>
      <c r="F171" s="35"/>
      <c r="G171" s="35"/>
      <c r="H171" s="35"/>
      <c r="I171" s="35"/>
      <c r="J171" s="35">
        <v>-33.715000000000003</v>
      </c>
      <c r="K171" s="35"/>
      <c r="L171" s="35">
        <v>-31.145</v>
      </c>
      <c r="M171" s="35"/>
      <c r="N171" s="35">
        <v>-30.45</v>
      </c>
      <c r="O171" s="35"/>
      <c r="P171" s="35">
        <v>-29.35</v>
      </c>
      <c r="Q171" s="36"/>
      <c r="R171" s="3"/>
      <c r="S171" s="3"/>
      <c r="T171" s="3"/>
      <c r="U171" s="3"/>
      <c r="V171" s="3">
        <v>-27.27</v>
      </c>
      <c r="W171" s="3"/>
      <c r="X171" s="3"/>
      <c r="Y171" s="3"/>
      <c r="Z171" s="3"/>
      <c r="AA171" s="3"/>
      <c r="AB171" s="3">
        <v>-30.295000000000002</v>
      </c>
      <c r="AC171" s="3"/>
      <c r="AD171" s="3">
        <v>-25.395</v>
      </c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>
        <v>-30.324999999999999</v>
      </c>
      <c r="AS171" s="3"/>
    </row>
    <row r="172" spans="1:45" x14ac:dyDescent="0.25">
      <c r="A172" s="3" t="s">
        <v>43</v>
      </c>
      <c r="B172" s="3" t="s">
        <v>135</v>
      </c>
      <c r="C172" s="96" t="s">
        <v>238</v>
      </c>
      <c r="D172" s="37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8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>
        <v>-32.06</v>
      </c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x14ac:dyDescent="0.25">
      <c r="A173" s="84" t="s">
        <v>43</v>
      </c>
      <c r="B173" s="84" t="s">
        <v>137</v>
      </c>
      <c r="C173" s="96" t="s">
        <v>238</v>
      </c>
      <c r="D173" s="37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8"/>
      <c r="R173" s="3">
        <v>-32.049999999999997</v>
      </c>
      <c r="S173" s="3"/>
      <c r="T173" s="3"/>
      <c r="U173" s="3"/>
      <c r="V173" s="3">
        <v>-30.34</v>
      </c>
      <c r="W173" s="3"/>
      <c r="X173" s="3"/>
      <c r="Y173" s="3"/>
      <c r="Z173" s="3"/>
      <c r="AA173" s="3"/>
      <c r="AB173" s="3">
        <v>-33.384999999999998</v>
      </c>
      <c r="AC173" s="3"/>
      <c r="AD173" s="3">
        <v>-29.05</v>
      </c>
      <c r="AE173" s="3"/>
      <c r="AF173" s="3"/>
      <c r="AG173" s="3"/>
      <c r="AH173" s="3"/>
      <c r="AI173" s="3"/>
      <c r="AJ173" s="3">
        <v>-31.79</v>
      </c>
      <c r="AK173" s="3"/>
      <c r="AL173" s="3"/>
      <c r="AM173" s="3"/>
      <c r="AN173" s="3"/>
      <c r="AO173" s="3"/>
      <c r="AP173" s="3"/>
      <c r="AQ173" s="3"/>
      <c r="AR173" s="3">
        <v>-30.164999999999999</v>
      </c>
      <c r="AS173" s="3"/>
    </row>
    <row r="174" spans="1:45" x14ac:dyDescent="0.25">
      <c r="A174" s="3" t="s">
        <v>43</v>
      </c>
      <c r="B174" s="3" t="s">
        <v>138</v>
      </c>
      <c r="C174" s="96" t="s">
        <v>238</v>
      </c>
      <c r="D174" s="37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8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x14ac:dyDescent="0.25">
      <c r="A175" s="84" t="s">
        <v>43</v>
      </c>
      <c r="B175" s="84" t="s">
        <v>140</v>
      </c>
      <c r="C175" s="96" t="s">
        <v>238</v>
      </c>
      <c r="D175" s="37"/>
      <c r="E175" s="3"/>
      <c r="F175" s="3">
        <v>-29.125</v>
      </c>
      <c r="G175" s="3"/>
      <c r="H175" s="3">
        <v>-29.434999999999999</v>
      </c>
      <c r="I175" s="3"/>
      <c r="J175" s="3">
        <v>-29.434999999999999</v>
      </c>
      <c r="K175" s="3"/>
      <c r="L175" s="3">
        <v>-28.81</v>
      </c>
      <c r="M175" s="3"/>
      <c r="N175" s="3">
        <v>-30.79</v>
      </c>
      <c r="O175" s="3"/>
      <c r="P175" s="3">
        <v>-31.19</v>
      </c>
      <c r="Q175" s="38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>
        <v>-38.225000000000001</v>
      </c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x14ac:dyDescent="0.25">
      <c r="A176" s="3" t="s">
        <v>43</v>
      </c>
      <c r="B176" s="3" t="s">
        <v>141</v>
      </c>
      <c r="C176" s="96" t="s">
        <v>238</v>
      </c>
      <c r="D176" s="37"/>
      <c r="E176" s="3"/>
      <c r="F176" s="3">
        <v>-29.36</v>
      </c>
      <c r="G176" s="3"/>
      <c r="H176" s="3"/>
      <c r="I176" s="3"/>
      <c r="J176" s="3">
        <v>-31.864999999999998</v>
      </c>
      <c r="K176" s="3"/>
      <c r="L176" s="3">
        <v>-32.57</v>
      </c>
      <c r="M176" s="3"/>
      <c r="N176" s="3">
        <v>-33.869999999999997</v>
      </c>
      <c r="O176" s="3"/>
      <c r="P176" s="3">
        <v>-35.284999999999997</v>
      </c>
      <c r="Q176" s="38"/>
      <c r="R176" s="3">
        <v>-27.82</v>
      </c>
      <c r="S176" s="3"/>
      <c r="T176" s="3">
        <v>-31.914999999999999</v>
      </c>
      <c r="U176" s="3"/>
      <c r="V176" s="3">
        <v>-29.125</v>
      </c>
      <c r="W176" s="3"/>
      <c r="X176" s="3"/>
      <c r="Y176" s="3"/>
      <c r="Z176" s="3"/>
      <c r="AA176" s="3"/>
      <c r="AB176" s="3">
        <v>-32.685000000000002</v>
      </c>
      <c r="AC176" s="3"/>
      <c r="AD176" s="3">
        <v>-24.305</v>
      </c>
      <c r="AE176" s="3"/>
      <c r="AF176" s="3"/>
      <c r="AG176" s="3"/>
      <c r="AH176" s="3">
        <v>-28.32</v>
      </c>
      <c r="AI176" s="3"/>
      <c r="AJ176" s="3">
        <v>-33.65</v>
      </c>
      <c r="AK176" s="3"/>
      <c r="AL176" s="3"/>
      <c r="AM176" s="3"/>
      <c r="AN176" s="3"/>
      <c r="AO176" s="3"/>
      <c r="AP176" s="3"/>
      <c r="AQ176" s="3"/>
      <c r="AR176" s="3">
        <v>-27.2</v>
      </c>
      <c r="AS176" s="3"/>
    </row>
    <row r="177" spans="1:45" x14ac:dyDescent="0.25">
      <c r="A177" s="84" t="s">
        <v>43</v>
      </c>
      <c r="B177" s="84" t="s">
        <v>142</v>
      </c>
      <c r="C177" s="96" t="s">
        <v>238</v>
      </c>
      <c r="D177" s="37"/>
      <c r="E177" s="3"/>
      <c r="F177" s="3"/>
      <c r="G177" s="3"/>
      <c r="H177" s="3"/>
      <c r="I177" s="3"/>
      <c r="J177" s="3">
        <v>-29.66</v>
      </c>
      <c r="K177" s="3"/>
      <c r="L177" s="3">
        <v>-32.93</v>
      </c>
      <c r="M177" s="3"/>
      <c r="N177" s="3">
        <v>-33.14</v>
      </c>
      <c r="O177" s="3"/>
      <c r="P177" s="3">
        <v>-33.520000000000003</v>
      </c>
      <c r="Q177" s="38"/>
      <c r="R177" s="3">
        <v>-29.585000000000001</v>
      </c>
      <c r="S177" s="3"/>
      <c r="T177" s="3">
        <v>-30.925000000000001</v>
      </c>
      <c r="U177" s="3"/>
      <c r="V177" s="3">
        <v>-29.984999999999999</v>
      </c>
      <c r="W177" s="3"/>
      <c r="X177" s="3"/>
      <c r="Y177" s="3"/>
      <c r="Z177" s="3"/>
      <c r="AA177" s="3"/>
      <c r="AB177" s="3">
        <v>-31.28</v>
      </c>
      <c r="AC177" s="3"/>
      <c r="AD177" s="3">
        <v>-25.094999999999999</v>
      </c>
      <c r="AE177" s="3"/>
      <c r="AF177" s="3"/>
      <c r="AG177" s="3"/>
      <c r="AH177" s="3">
        <v>-26.89</v>
      </c>
      <c r="AI177" s="3"/>
      <c r="AJ177" s="3">
        <v>-31.925000000000001</v>
      </c>
      <c r="AK177" s="3"/>
      <c r="AL177" s="3"/>
      <c r="AM177" s="3"/>
      <c r="AN177" s="3"/>
      <c r="AO177" s="3"/>
      <c r="AP177" s="3"/>
      <c r="AQ177" s="3"/>
      <c r="AR177" s="3">
        <v>-27.465</v>
      </c>
      <c r="AS177" s="3"/>
    </row>
    <row r="178" spans="1:45" x14ac:dyDescent="0.25">
      <c r="A178" s="3" t="s">
        <v>43</v>
      </c>
      <c r="B178" s="3" t="s">
        <v>143</v>
      </c>
      <c r="C178" s="96" t="s">
        <v>238</v>
      </c>
      <c r="D178" s="37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8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x14ac:dyDescent="0.25">
      <c r="A179" s="84" t="s">
        <v>43</v>
      </c>
      <c r="B179" s="84" t="s">
        <v>144</v>
      </c>
      <c r="C179" s="96" t="s">
        <v>238</v>
      </c>
      <c r="D179" s="37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8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>
        <v>-27.82</v>
      </c>
      <c r="AE179" s="3"/>
      <c r="AF179" s="3"/>
      <c r="AG179" s="3"/>
      <c r="AH179" s="3"/>
      <c r="AI179" s="3"/>
      <c r="AJ179" s="3">
        <v>-31.35</v>
      </c>
      <c r="AK179" s="3"/>
      <c r="AL179" s="3"/>
      <c r="AM179" s="3"/>
      <c r="AN179" s="3"/>
      <c r="AO179" s="3"/>
      <c r="AP179" s="3"/>
      <c r="AQ179" s="3"/>
      <c r="AR179" s="3">
        <v>-28.864999999999998</v>
      </c>
      <c r="AS179" s="3"/>
    </row>
    <row r="180" spans="1:45" ht="15.75" thickBot="1" x14ac:dyDescent="0.3">
      <c r="A180" s="3" t="s">
        <v>43</v>
      </c>
      <c r="B180" s="3" t="s">
        <v>145</v>
      </c>
      <c r="C180" s="97" t="s">
        <v>238</v>
      </c>
      <c r="D180" s="39"/>
      <c r="E180" s="40"/>
      <c r="F180" s="40">
        <v>-28.31</v>
      </c>
      <c r="G180" s="40"/>
      <c r="H180" s="40"/>
      <c r="I180" s="40"/>
      <c r="J180" s="40">
        <v>-29.355</v>
      </c>
      <c r="K180" s="40"/>
      <c r="L180" s="40">
        <v>-33.1</v>
      </c>
      <c r="M180" s="40"/>
      <c r="N180" s="40">
        <v>-33.494999999999997</v>
      </c>
      <c r="O180" s="40"/>
      <c r="P180" s="40">
        <v>-33.42</v>
      </c>
      <c r="Q180" s="41"/>
      <c r="R180" s="3">
        <v>-28.765000000000001</v>
      </c>
      <c r="S180" s="3"/>
      <c r="T180" s="3">
        <v>-30.62</v>
      </c>
      <c r="U180" s="3"/>
      <c r="V180" s="3">
        <v>-33.9</v>
      </c>
      <c r="W180" s="3"/>
      <c r="X180" s="3"/>
      <c r="Y180" s="3"/>
      <c r="Z180" s="3"/>
      <c r="AA180" s="3"/>
      <c r="AB180" s="3">
        <v>-29.934999999999999</v>
      </c>
      <c r="AC180" s="3"/>
      <c r="AD180" s="3">
        <v>-25.09</v>
      </c>
      <c r="AE180" s="3"/>
      <c r="AF180" s="3"/>
      <c r="AG180" s="3"/>
      <c r="AH180" s="3">
        <v>-27.98</v>
      </c>
      <c r="AI180" s="3"/>
      <c r="AJ180" s="3">
        <v>-31.4</v>
      </c>
      <c r="AK180" s="3"/>
      <c r="AL180" s="3"/>
      <c r="AM180" s="3"/>
      <c r="AN180" s="3"/>
      <c r="AO180" s="3"/>
      <c r="AP180" s="3"/>
      <c r="AQ180" s="3"/>
      <c r="AR180" s="3">
        <v>-27.45</v>
      </c>
      <c r="AS180" s="3"/>
    </row>
    <row r="181" spans="1:45" x14ac:dyDescent="0.25">
      <c r="A181" s="83" t="s">
        <v>49</v>
      </c>
      <c r="B181" s="83" t="s">
        <v>147</v>
      </c>
      <c r="C181" s="96" t="s">
        <v>239</v>
      </c>
      <c r="D181" s="37"/>
      <c r="E181" s="3"/>
      <c r="F181" s="3">
        <v>-35.6</v>
      </c>
      <c r="G181" s="3"/>
      <c r="H181" s="3">
        <v>-35.9</v>
      </c>
      <c r="I181" s="3"/>
      <c r="J181" s="3">
        <v>-34.4</v>
      </c>
      <c r="K181" s="3"/>
      <c r="L181" s="3">
        <v>-31.9</v>
      </c>
      <c r="M181" s="3"/>
      <c r="N181" s="3"/>
      <c r="O181" s="3"/>
      <c r="P181" s="3">
        <v>-32.700000000000003</v>
      </c>
      <c r="Q181" s="38"/>
      <c r="R181" s="34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>
        <v>-25.2</v>
      </c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6"/>
    </row>
    <row r="182" spans="1:45" x14ac:dyDescent="0.25">
      <c r="A182" s="3" t="s">
        <v>49</v>
      </c>
      <c r="B182" s="3" t="s">
        <v>147</v>
      </c>
      <c r="C182" s="96" t="s">
        <v>240</v>
      </c>
      <c r="D182" s="37"/>
      <c r="E182" s="3"/>
      <c r="F182" s="3">
        <v>-34.4</v>
      </c>
      <c r="G182" s="3"/>
      <c r="H182" s="3">
        <v>-34.5</v>
      </c>
      <c r="I182" s="3"/>
      <c r="J182" s="3">
        <v>-34</v>
      </c>
      <c r="K182" s="3"/>
      <c r="L182" s="3">
        <v>-31.5</v>
      </c>
      <c r="M182" s="3"/>
      <c r="N182" s="3"/>
      <c r="O182" s="3"/>
      <c r="P182" s="3">
        <v>-31.4</v>
      </c>
      <c r="Q182" s="38"/>
      <c r="R182" s="37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>
        <v>-26.4</v>
      </c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8"/>
    </row>
    <row r="183" spans="1:45" x14ac:dyDescent="0.25">
      <c r="A183" s="84" t="s">
        <v>49</v>
      </c>
      <c r="B183" s="84" t="s">
        <v>147</v>
      </c>
      <c r="C183" s="96" t="s">
        <v>241</v>
      </c>
      <c r="D183" s="37"/>
      <c r="E183" s="3"/>
      <c r="F183" s="3">
        <v>-33.9</v>
      </c>
      <c r="G183" s="3"/>
      <c r="H183" s="3">
        <v>-34.5</v>
      </c>
      <c r="I183" s="3"/>
      <c r="J183" s="3">
        <v>-33</v>
      </c>
      <c r="K183" s="3"/>
      <c r="L183" s="3">
        <v>-33</v>
      </c>
      <c r="M183" s="3"/>
      <c r="N183" s="3"/>
      <c r="O183" s="3"/>
      <c r="P183" s="3"/>
      <c r="Q183" s="38"/>
      <c r="R183" s="37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8"/>
    </row>
    <row r="184" spans="1:45" x14ac:dyDescent="0.25">
      <c r="A184" s="3" t="s">
        <v>49</v>
      </c>
      <c r="B184" s="3" t="s">
        <v>147</v>
      </c>
      <c r="C184" s="96" t="s">
        <v>242</v>
      </c>
      <c r="D184" s="37"/>
      <c r="E184" s="3"/>
      <c r="F184" s="3">
        <v>-33.700000000000003</v>
      </c>
      <c r="G184" s="3"/>
      <c r="H184" s="3"/>
      <c r="I184" s="3"/>
      <c r="J184" s="86">
        <f>AVERAGE(J181:J183,J185:J188,J195:J198,J200:J201)</f>
        <v>-32.161538461538463</v>
      </c>
      <c r="K184" s="86"/>
      <c r="L184" s="3">
        <v>-33.5</v>
      </c>
      <c r="M184" s="3"/>
      <c r="N184" s="3"/>
      <c r="O184" s="3"/>
      <c r="P184" s="3"/>
      <c r="Q184" s="38"/>
      <c r="R184" s="37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>
        <v>-27</v>
      </c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8"/>
    </row>
    <row r="185" spans="1:45" x14ac:dyDescent="0.25">
      <c r="A185" s="84" t="s">
        <v>49</v>
      </c>
      <c r="B185" s="84" t="s">
        <v>147</v>
      </c>
      <c r="C185" s="96" t="s">
        <v>243</v>
      </c>
      <c r="D185" s="37"/>
      <c r="E185" s="3"/>
      <c r="F185" s="3">
        <v>-34.4</v>
      </c>
      <c r="G185" s="3"/>
      <c r="H185" s="3">
        <v>-34.200000000000003</v>
      </c>
      <c r="I185" s="3"/>
      <c r="J185" s="3">
        <v>-32.9</v>
      </c>
      <c r="K185" s="3"/>
      <c r="L185" s="3">
        <v>-32.700000000000003</v>
      </c>
      <c r="M185" s="3"/>
      <c r="N185" s="3">
        <v>-34.4</v>
      </c>
      <c r="O185" s="3"/>
      <c r="P185" s="3"/>
      <c r="Q185" s="38"/>
      <c r="R185" s="37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8"/>
    </row>
    <row r="186" spans="1:45" x14ac:dyDescent="0.25">
      <c r="A186" s="3" t="s">
        <v>49</v>
      </c>
      <c r="B186" s="3" t="s">
        <v>147</v>
      </c>
      <c r="C186" s="96" t="s">
        <v>244</v>
      </c>
      <c r="D186" s="37"/>
      <c r="E186" s="3"/>
      <c r="F186" s="3">
        <v>-33.799999999999997</v>
      </c>
      <c r="G186" s="3"/>
      <c r="H186" s="3">
        <v>-33.700000000000003</v>
      </c>
      <c r="I186" s="3"/>
      <c r="J186" s="3">
        <v>-33.5</v>
      </c>
      <c r="K186" s="3"/>
      <c r="L186" s="3">
        <v>-32.799999999999997</v>
      </c>
      <c r="M186" s="3"/>
      <c r="N186" s="3">
        <v>-32.4</v>
      </c>
      <c r="O186" s="3"/>
      <c r="P186" s="3"/>
      <c r="Q186" s="38"/>
      <c r="R186" s="37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8"/>
    </row>
    <row r="187" spans="1:45" x14ac:dyDescent="0.25">
      <c r="A187" s="84" t="s">
        <v>49</v>
      </c>
      <c r="B187" s="84" t="s">
        <v>147</v>
      </c>
      <c r="C187" s="96" t="s">
        <v>245</v>
      </c>
      <c r="D187" s="37"/>
      <c r="E187" s="3"/>
      <c r="F187" s="3">
        <v>-32.9</v>
      </c>
      <c r="G187" s="3"/>
      <c r="H187" s="3">
        <v>-32.9</v>
      </c>
      <c r="I187" s="3"/>
      <c r="J187" s="3">
        <v>-31.7</v>
      </c>
      <c r="K187" s="3"/>
      <c r="L187" s="3">
        <v>-32.299999999999997</v>
      </c>
      <c r="M187" s="3"/>
      <c r="N187" s="3" t="s">
        <v>246</v>
      </c>
      <c r="O187" s="3"/>
      <c r="P187" s="3">
        <v>-32.9</v>
      </c>
      <c r="Q187" s="38"/>
      <c r="R187" s="37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8"/>
    </row>
    <row r="188" spans="1:45" x14ac:dyDescent="0.25">
      <c r="A188" s="3" t="s">
        <v>49</v>
      </c>
      <c r="B188" s="3" t="s">
        <v>147</v>
      </c>
      <c r="C188" s="96" t="s">
        <v>247</v>
      </c>
      <c r="D188" s="37"/>
      <c r="E188" s="3"/>
      <c r="F188" s="3">
        <v>-33.4</v>
      </c>
      <c r="G188" s="3"/>
      <c r="H188" s="3">
        <v>-33.5</v>
      </c>
      <c r="I188" s="3"/>
      <c r="J188" s="3">
        <v>-33.1</v>
      </c>
      <c r="K188" s="3"/>
      <c r="L188" s="3">
        <v>-30.4</v>
      </c>
      <c r="M188" s="3"/>
      <c r="N188" s="3">
        <v>-32.700000000000003</v>
      </c>
      <c r="O188" s="3"/>
      <c r="P188" s="3">
        <v>-32.1</v>
      </c>
      <c r="Q188" s="38"/>
      <c r="R188" s="37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8"/>
    </row>
    <row r="189" spans="1:45" x14ac:dyDescent="0.25">
      <c r="A189" s="84" t="s">
        <v>49</v>
      </c>
      <c r="B189" s="84" t="s">
        <v>147</v>
      </c>
      <c r="C189" s="96" t="s">
        <v>248</v>
      </c>
      <c r="D189" s="37"/>
      <c r="E189" s="3"/>
      <c r="F189" s="3">
        <v>-32.6</v>
      </c>
      <c r="G189" s="3"/>
      <c r="H189" s="3"/>
      <c r="I189" s="3"/>
      <c r="J189" s="86">
        <f>J184</f>
        <v>-32.161538461538463</v>
      </c>
      <c r="K189" s="86"/>
      <c r="L189" s="3"/>
      <c r="M189" s="3"/>
      <c r="N189" s="3">
        <v>-29.9</v>
      </c>
      <c r="O189" s="3"/>
      <c r="P189" s="3"/>
      <c r="Q189" s="38"/>
      <c r="R189" s="37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8"/>
    </row>
    <row r="190" spans="1:45" x14ac:dyDescent="0.25">
      <c r="A190" s="3" t="s">
        <v>49</v>
      </c>
      <c r="B190" s="3" t="s">
        <v>147</v>
      </c>
      <c r="C190" s="96" t="s">
        <v>249</v>
      </c>
      <c r="D190" s="37"/>
      <c r="E190" s="3"/>
      <c r="F190" s="3">
        <v>-32.6</v>
      </c>
      <c r="G190" s="3"/>
      <c r="H190" s="3"/>
      <c r="I190" s="3"/>
      <c r="J190" s="86">
        <v>-32.161538461538463</v>
      </c>
      <c r="K190" s="86"/>
      <c r="L190" s="3">
        <v>-30</v>
      </c>
      <c r="M190" s="3"/>
      <c r="N190" s="3">
        <v>-32</v>
      </c>
      <c r="O190" s="3"/>
      <c r="P190" s="3"/>
      <c r="Q190" s="38"/>
      <c r="R190" s="37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8"/>
    </row>
    <row r="191" spans="1:45" x14ac:dyDescent="0.25">
      <c r="A191" s="84" t="s">
        <v>49</v>
      </c>
      <c r="B191" s="84" t="s">
        <v>147</v>
      </c>
      <c r="C191" s="96" t="s">
        <v>250</v>
      </c>
      <c r="D191" s="37"/>
      <c r="E191" s="3"/>
      <c r="F191" s="3">
        <v>-32.5</v>
      </c>
      <c r="G191" s="3"/>
      <c r="H191" s="3"/>
      <c r="I191" s="3"/>
      <c r="J191" s="86">
        <v>-32.161538461538463</v>
      </c>
      <c r="K191" s="86"/>
      <c r="L191" s="3"/>
      <c r="M191" s="3"/>
      <c r="N191" s="3">
        <v>-30.4</v>
      </c>
      <c r="O191" s="3"/>
      <c r="P191" s="3"/>
      <c r="Q191" s="38"/>
      <c r="R191" s="37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8"/>
    </row>
    <row r="192" spans="1:45" x14ac:dyDescent="0.25">
      <c r="A192" s="3" t="s">
        <v>49</v>
      </c>
      <c r="B192" s="3" t="s">
        <v>147</v>
      </c>
      <c r="C192" s="96" t="s">
        <v>251</v>
      </c>
      <c r="D192" s="37"/>
      <c r="E192" s="3"/>
      <c r="F192" s="3">
        <v>-32.5</v>
      </c>
      <c r="G192" s="3"/>
      <c r="H192" s="3"/>
      <c r="I192" s="3"/>
      <c r="J192" s="86">
        <v>-32.161538461538463</v>
      </c>
      <c r="K192" s="86"/>
      <c r="L192" s="3">
        <v>-29.9</v>
      </c>
      <c r="M192" s="3"/>
      <c r="N192" s="3">
        <v>-31.5</v>
      </c>
      <c r="O192" s="3"/>
      <c r="P192" s="3"/>
      <c r="Q192" s="38"/>
      <c r="R192" s="37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8"/>
    </row>
    <row r="193" spans="1:45" x14ac:dyDescent="0.25">
      <c r="A193" s="84" t="s">
        <v>49</v>
      </c>
      <c r="B193" s="84" t="s">
        <v>147</v>
      </c>
      <c r="C193" s="96" t="s">
        <v>252</v>
      </c>
      <c r="D193" s="37"/>
      <c r="E193" s="3"/>
      <c r="F193" s="3">
        <v>-33.4</v>
      </c>
      <c r="G193" s="3"/>
      <c r="H193" s="3"/>
      <c r="I193" s="3"/>
      <c r="J193" s="86">
        <v>-32.161538461538463</v>
      </c>
      <c r="K193" s="86"/>
      <c r="L193" s="3">
        <v>-29.3</v>
      </c>
      <c r="M193" s="3"/>
      <c r="N193" s="3">
        <v>-32.6</v>
      </c>
      <c r="O193" s="3"/>
      <c r="P193" s="3"/>
      <c r="Q193" s="38"/>
      <c r="R193" s="37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>
        <v>-25.5</v>
      </c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8"/>
    </row>
    <row r="194" spans="1:45" x14ac:dyDescent="0.25">
      <c r="A194" s="3" t="s">
        <v>49</v>
      </c>
      <c r="B194" s="3" t="s">
        <v>147</v>
      </c>
      <c r="C194" s="96" t="s">
        <v>253</v>
      </c>
      <c r="D194" s="37"/>
      <c r="E194" s="3"/>
      <c r="F194" s="3">
        <v>-31.9</v>
      </c>
      <c r="G194" s="3"/>
      <c r="H194" s="3"/>
      <c r="I194" s="3"/>
      <c r="J194" s="86">
        <v>-32.161538461538463</v>
      </c>
      <c r="K194" s="86"/>
      <c r="L194" s="3">
        <v>-29.8</v>
      </c>
      <c r="M194" s="3"/>
      <c r="N194" s="3">
        <v>-30.5</v>
      </c>
      <c r="O194" s="3"/>
      <c r="P194" s="3"/>
      <c r="Q194" s="38"/>
      <c r="R194" s="37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8"/>
    </row>
    <row r="195" spans="1:45" x14ac:dyDescent="0.25">
      <c r="A195" s="84" t="s">
        <v>49</v>
      </c>
      <c r="B195" s="84" t="s">
        <v>147</v>
      </c>
      <c r="C195" s="96" t="s">
        <v>254</v>
      </c>
      <c r="D195" s="37"/>
      <c r="E195" s="3"/>
      <c r="F195" s="3">
        <v>-31.7</v>
      </c>
      <c r="G195" s="3"/>
      <c r="H195" s="3">
        <v>-31.9</v>
      </c>
      <c r="I195" s="3"/>
      <c r="J195" s="3">
        <v>-31.4</v>
      </c>
      <c r="K195" s="3"/>
      <c r="L195" s="3">
        <v>-30.9</v>
      </c>
      <c r="M195" s="3"/>
      <c r="N195" s="3">
        <v>-31</v>
      </c>
      <c r="O195" s="3"/>
      <c r="P195" s="3">
        <v>-30.9</v>
      </c>
      <c r="Q195" s="38"/>
      <c r="R195" s="37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>
        <v>-24.3</v>
      </c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8"/>
    </row>
    <row r="196" spans="1:45" x14ac:dyDescent="0.25">
      <c r="A196" s="3" t="s">
        <v>49</v>
      </c>
      <c r="B196" s="3" t="s">
        <v>147</v>
      </c>
      <c r="C196" s="96" t="s">
        <v>255</v>
      </c>
      <c r="D196" s="37"/>
      <c r="E196" s="3"/>
      <c r="F196" s="3">
        <v>-31.9</v>
      </c>
      <c r="G196" s="3"/>
      <c r="H196" s="3">
        <v>-33.700000000000003</v>
      </c>
      <c r="I196" s="3"/>
      <c r="J196" s="3">
        <v>-31.2</v>
      </c>
      <c r="K196" s="3"/>
      <c r="L196" s="3">
        <v>-31.2</v>
      </c>
      <c r="M196" s="3"/>
      <c r="N196" s="3">
        <v>-31.2</v>
      </c>
      <c r="O196" s="3"/>
      <c r="P196" s="3">
        <v>-31.3</v>
      </c>
      <c r="Q196" s="38"/>
      <c r="R196" s="37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>
        <v>-24</v>
      </c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8"/>
    </row>
    <row r="197" spans="1:45" x14ac:dyDescent="0.25">
      <c r="A197" s="84" t="s">
        <v>49</v>
      </c>
      <c r="B197" s="84" t="s">
        <v>147</v>
      </c>
      <c r="C197" s="96" t="s">
        <v>256</v>
      </c>
      <c r="D197" s="37"/>
      <c r="E197" s="3"/>
      <c r="F197" s="3">
        <v>-32.5</v>
      </c>
      <c r="G197" s="3"/>
      <c r="H197" s="3">
        <v>-34.4</v>
      </c>
      <c r="I197" s="3"/>
      <c r="J197" s="3">
        <v>-31.1</v>
      </c>
      <c r="K197" s="3"/>
      <c r="L197" s="3">
        <v>-30.7</v>
      </c>
      <c r="M197" s="3"/>
      <c r="N197" s="3">
        <v>-31.6</v>
      </c>
      <c r="O197" s="3"/>
      <c r="P197" s="3">
        <v>-30.4</v>
      </c>
      <c r="Q197" s="38"/>
      <c r="R197" s="37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>
        <v>-25.4</v>
      </c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8"/>
    </row>
    <row r="198" spans="1:45" x14ac:dyDescent="0.25">
      <c r="A198" s="3" t="s">
        <v>49</v>
      </c>
      <c r="B198" s="3" t="s">
        <v>147</v>
      </c>
      <c r="C198" s="96" t="s">
        <v>257</v>
      </c>
      <c r="D198" s="37"/>
      <c r="E198" s="3"/>
      <c r="F198" s="3">
        <v>-32.9</v>
      </c>
      <c r="G198" s="3"/>
      <c r="H198" s="3">
        <v>-34.5</v>
      </c>
      <c r="I198" s="3"/>
      <c r="J198" s="3">
        <v>-30.9</v>
      </c>
      <c r="K198" s="3"/>
      <c r="L198" s="3">
        <v>-30.7</v>
      </c>
      <c r="M198" s="3"/>
      <c r="N198" s="3">
        <v>-31.7</v>
      </c>
      <c r="O198" s="3"/>
      <c r="P198" s="3"/>
      <c r="Q198" s="38"/>
      <c r="R198" s="37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>
        <v>-24.4</v>
      </c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8"/>
    </row>
    <row r="199" spans="1:45" x14ac:dyDescent="0.25">
      <c r="A199" s="84" t="s">
        <v>49</v>
      </c>
      <c r="B199" s="84" t="s">
        <v>147</v>
      </c>
      <c r="C199" s="96" t="s">
        <v>258</v>
      </c>
      <c r="D199" s="37"/>
      <c r="E199" s="3"/>
      <c r="F199" s="3">
        <v>-33.6</v>
      </c>
      <c r="G199" s="3"/>
      <c r="H199" s="3">
        <v>-35</v>
      </c>
      <c r="I199" s="3"/>
      <c r="J199" s="86">
        <v>-32.161538461538463</v>
      </c>
      <c r="K199" s="86"/>
      <c r="L199" s="3">
        <v>-30.7</v>
      </c>
      <c r="M199" s="3"/>
      <c r="N199" s="3"/>
      <c r="O199" s="3"/>
      <c r="P199" s="3">
        <v>-30.9</v>
      </c>
      <c r="Q199" s="38"/>
      <c r="R199" s="37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8"/>
    </row>
    <row r="200" spans="1:45" x14ac:dyDescent="0.25">
      <c r="A200" s="3" t="s">
        <v>49</v>
      </c>
      <c r="B200" s="3" t="s">
        <v>147</v>
      </c>
      <c r="C200" s="96" t="s">
        <v>259</v>
      </c>
      <c r="D200" s="37"/>
      <c r="E200" s="3"/>
      <c r="F200" s="3">
        <v>-32.9</v>
      </c>
      <c r="G200" s="3"/>
      <c r="H200" s="3"/>
      <c r="I200" s="3"/>
      <c r="J200" s="3">
        <v>-31.1</v>
      </c>
      <c r="K200" s="3"/>
      <c r="L200" s="3">
        <v>-29.8</v>
      </c>
      <c r="M200" s="3"/>
      <c r="N200" s="3"/>
      <c r="O200" s="3"/>
      <c r="P200" s="3"/>
      <c r="Q200" s="38"/>
      <c r="R200" s="37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8"/>
    </row>
    <row r="201" spans="1:45" ht="15.75" thickBot="1" x14ac:dyDescent="0.3">
      <c r="A201" s="85" t="s">
        <v>49</v>
      </c>
      <c r="B201" s="85" t="s">
        <v>147</v>
      </c>
      <c r="C201" s="96" t="s">
        <v>260</v>
      </c>
      <c r="D201" s="37"/>
      <c r="E201" s="3"/>
      <c r="F201" s="3">
        <v>-33.1</v>
      </c>
      <c r="G201" s="3"/>
      <c r="H201" s="3">
        <v>-33.799999999999997</v>
      </c>
      <c r="I201" s="3"/>
      <c r="J201" s="3">
        <v>-29.8</v>
      </c>
      <c r="K201" s="3"/>
      <c r="L201" s="3">
        <v>-30</v>
      </c>
      <c r="M201" s="3"/>
      <c r="N201" s="3"/>
      <c r="O201" s="3"/>
      <c r="P201" s="3">
        <v>-29.4</v>
      </c>
      <c r="Q201" s="38"/>
      <c r="R201" s="39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  <c r="AR201" s="40"/>
      <c r="AS201" s="41"/>
    </row>
    <row r="202" spans="1:45" x14ac:dyDescent="0.25">
      <c r="A202" s="3" t="s">
        <v>43</v>
      </c>
      <c r="B202" s="3" t="s">
        <v>261</v>
      </c>
      <c r="C202" s="133" t="s">
        <v>262</v>
      </c>
      <c r="D202" s="34"/>
      <c r="E202" s="35"/>
      <c r="F202" s="35">
        <v>-31.594190918217485</v>
      </c>
      <c r="G202" s="35"/>
      <c r="H202" s="35"/>
      <c r="I202" s="35"/>
      <c r="J202" s="35">
        <v>-32.529646491055161</v>
      </c>
      <c r="K202" s="35"/>
      <c r="L202" s="35"/>
      <c r="M202" s="35"/>
      <c r="N202" s="35"/>
      <c r="O202" s="35"/>
      <c r="P202" s="35"/>
      <c r="Q202" s="36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>
        <v>-29.721523263002545</v>
      </c>
      <c r="AK202" s="3"/>
      <c r="AL202" s="3"/>
      <c r="AM202" s="3"/>
      <c r="AN202" s="3"/>
      <c r="AO202" s="3"/>
      <c r="AP202" s="3"/>
      <c r="AQ202" s="3"/>
      <c r="AR202" s="3">
        <v>-34.455237103332692</v>
      </c>
      <c r="AS202" s="3"/>
    </row>
    <row r="203" spans="1:45" x14ac:dyDescent="0.25">
      <c r="A203" s="84" t="s">
        <v>43</v>
      </c>
      <c r="B203" s="84" t="s">
        <v>261</v>
      </c>
      <c r="C203" s="96" t="s">
        <v>263</v>
      </c>
      <c r="D203" s="37"/>
      <c r="E203" s="3"/>
      <c r="F203" s="3">
        <v>-30.211647279330144</v>
      </c>
      <c r="G203" s="3"/>
      <c r="H203" s="3"/>
      <c r="I203" s="3"/>
      <c r="J203" s="3">
        <v>-31.297804860598198</v>
      </c>
      <c r="K203" s="3"/>
      <c r="L203" s="3"/>
      <c r="M203" s="3"/>
      <c r="N203" s="3"/>
      <c r="O203" s="3"/>
      <c r="P203" s="3"/>
      <c r="Q203" s="38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>
        <v>-29.99490926193041</v>
      </c>
      <c r="AE203" s="3"/>
      <c r="AF203" s="3"/>
      <c r="AG203" s="3"/>
      <c r="AH203" s="3"/>
      <c r="AI203" s="3"/>
      <c r="AJ203" s="3">
        <v>-30.734244561106209</v>
      </c>
      <c r="AK203" s="3"/>
      <c r="AL203" s="3"/>
      <c r="AM203" s="3"/>
      <c r="AN203" s="3"/>
      <c r="AO203" s="3"/>
      <c r="AP203" s="3"/>
      <c r="AQ203" s="3"/>
      <c r="AR203" s="3">
        <v>-28.916435269123419</v>
      </c>
      <c r="AS203" s="3"/>
    </row>
    <row r="204" spans="1:45" x14ac:dyDescent="0.25">
      <c r="A204" s="3" t="s">
        <v>43</v>
      </c>
      <c r="B204" s="3" t="s">
        <v>261</v>
      </c>
      <c r="C204" s="96" t="s">
        <v>264</v>
      </c>
      <c r="D204" s="37"/>
      <c r="E204" s="3"/>
      <c r="F204" s="3">
        <v>-29.842970731422653</v>
      </c>
      <c r="G204" s="3"/>
      <c r="H204" s="3"/>
      <c r="I204" s="3"/>
      <c r="J204" s="3">
        <v>-29.899031838259802</v>
      </c>
      <c r="K204" s="3"/>
      <c r="L204" s="3"/>
      <c r="M204" s="3"/>
      <c r="N204" s="3"/>
      <c r="O204" s="3"/>
      <c r="P204" s="3"/>
      <c r="Q204" s="38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>
        <v>-27.351168605975516</v>
      </c>
      <c r="AE204" s="3"/>
      <c r="AF204" s="3"/>
      <c r="AG204" s="3"/>
      <c r="AH204" s="3"/>
      <c r="AI204" s="3"/>
      <c r="AJ204" s="3">
        <v>-29.516327460237584</v>
      </c>
      <c r="AK204" s="3"/>
      <c r="AL204" s="3"/>
      <c r="AM204" s="3"/>
      <c r="AN204" s="3"/>
      <c r="AO204" s="3"/>
      <c r="AP204" s="3"/>
      <c r="AQ204" s="3"/>
      <c r="AR204" s="3">
        <v>-33.141227116381572</v>
      </c>
      <c r="AS204" s="3"/>
    </row>
    <row r="205" spans="1:45" ht="15.75" thickBot="1" x14ac:dyDescent="0.3">
      <c r="A205" s="84" t="s">
        <v>43</v>
      </c>
      <c r="B205" s="84" t="s">
        <v>261</v>
      </c>
      <c r="C205" s="97" t="s">
        <v>237</v>
      </c>
      <c r="D205" s="39"/>
      <c r="E205" s="40"/>
      <c r="F205" s="40">
        <v>-29.92181316182149</v>
      </c>
      <c r="G205" s="40"/>
      <c r="H205" s="40"/>
      <c r="I205" s="40"/>
      <c r="J205" s="40">
        <v>-30.4564684101083</v>
      </c>
      <c r="K205" s="40"/>
      <c r="L205" s="40"/>
      <c r="M205" s="40"/>
      <c r="N205" s="40"/>
      <c r="O205" s="40"/>
      <c r="P205" s="40"/>
      <c r="Q205" s="41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>
        <v>-29.133055068801589</v>
      </c>
      <c r="AE205" s="3"/>
      <c r="AF205" s="3"/>
      <c r="AG205" s="3"/>
      <c r="AH205" s="3"/>
      <c r="AI205" s="3"/>
      <c r="AJ205" s="3">
        <v>-32.571588277572175</v>
      </c>
      <c r="AK205" s="3"/>
      <c r="AL205" s="3"/>
      <c r="AM205" s="3"/>
      <c r="AN205" s="3"/>
      <c r="AO205" s="3"/>
      <c r="AP205" s="3"/>
      <c r="AQ205" s="3"/>
      <c r="AR205" s="3">
        <v>-29.456704982009853</v>
      </c>
      <c r="AS205" s="3"/>
    </row>
    <row r="206" spans="1:45" x14ac:dyDescent="0.25">
      <c r="A206" s="35" t="s">
        <v>49</v>
      </c>
      <c r="B206" s="35" t="s">
        <v>265</v>
      </c>
      <c r="C206" s="96" t="s">
        <v>237</v>
      </c>
      <c r="D206" s="37"/>
      <c r="E206" s="3"/>
      <c r="F206" s="3">
        <v>-34.492888964214529</v>
      </c>
      <c r="G206" s="3"/>
      <c r="H206" s="3"/>
      <c r="I206" s="3"/>
      <c r="J206" s="3">
        <v>-34.492888964214529</v>
      </c>
      <c r="K206" s="3"/>
      <c r="L206" s="3"/>
      <c r="M206" s="3"/>
      <c r="N206" s="3">
        <v>-34.182831812232592</v>
      </c>
      <c r="O206" s="3"/>
      <c r="P206" s="3"/>
      <c r="Q206" s="38"/>
      <c r="R206" s="34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>
        <v>-26.539948273223956</v>
      </c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>
        <v>-27.163386681418899</v>
      </c>
      <c r="AS206" s="36"/>
    </row>
    <row r="207" spans="1:45" ht="15.75" thickBot="1" x14ac:dyDescent="0.3">
      <c r="A207" s="85" t="s">
        <v>49</v>
      </c>
      <c r="B207" s="85" t="s">
        <v>265</v>
      </c>
      <c r="C207" s="96" t="s">
        <v>266</v>
      </c>
      <c r="D207" s="37"/>
      <c r="E207" s="3"/>
      <c r="F207" s="3">
        <v>-35.689755037857665</v>
      </c>
      <c r="G207" s="3"/>
      <c r="H207" s="3"/>
      <c r="I207" s="3"/>
      <c r="J207" s="3">
        <v>-35.689755037857665</v>
      </c>
      <c r="K207" s="3"/>
      <c r="L207" s="3"/>
      <c r="M207" s="3"/>
      <c r="N207" s="3">
        <v>-33.47438588876858</v>
      </c>
      <c r="O207" s="3"/>
      <c r="P207" s="3"/>
      <c r="Q207" s="38"/>
      <c r="R207" s="39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>
        <v>-25.620668339781744</v>
      </c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  <c r="AR207" s="40">
        <v>-26.215895671739119</v>
      </c>
      <c r="AS207" s="41"/>
    </row>
    <row r="208" spans="1:45" x14ac:dyDescent="0.25">
      <c r="A208" s="3" t="s">
        <v>68</v>
      </c>
      <c r="B208" s="3" t="s">
        <v>267</v>
      </c>
      <c r="C208" s="133" t="s">
        <v>268</v>
      </c>
      <c r="D208" s="34"/>
      <c r="E208" s="35"/>
      <c r="F208" s="35">
        <v>-36.700000000000003</v>
      </c>
      <c r="G208" s="35"/>
      <c r="H208" s="35"/>
      <c r="I208" s="35"/>
      <c r="J208" s="35">
        <v>-36.700000000000003</v>
      </c>
      <c r="K208" s="35"/>
      <c r="L208" s="35"/>
      <c r="M208" s="35"/>
      <c r="N208" s="35">
        <v>-32.200000000000003</v>
      </c>
      <c r="O208" s="35"/>
      <c r="P208" s="35"/>
      <c r="Q208" s="36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>
        <v>-30.7</v>
      </c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>
        <v>-32.700000000000003</v>
      </c>
      <c r="AS208" s="3"/>
    </row>
    <row r="209" spans="1:45" x14ac:dyDescent="0.25">
      <c r="A209" s="84" t="s">
        <v>68</v>
      </c>
      <c r="B209" s="84" t="s">
        <v>267</v>
      </c>
      <c r="C209" s="96" t="s">
        <v>236</v>
      </c>
      <c r="D209" s="37"/>
      <c r="E209" s="3"/>
      <c r="F209" s="3">
        <v>-35.1</v>
      </c>
      <c r="G209" s="3"/>
      <c r="H209" s="3"/>
      <c r="I209" s="3"/>
      <c r="J209" s="3">
        <v>-37.200000000000003</v>
      </c>
      <c r="K209" s="3"/>
      <c r="L209" s="3"/>
      <c r="M209" s="3"/>
      <c r="N209" s="3">
        <v>-31.9</v>
      </c>
      <c r="O209" s="3"/>
      <c r="P209" s="3"/>
      <c r="Q209" s="38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>
        <v>-28.7</v>
      </c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>
        <v>-31.6</v>
      </c>
      <c r="AS209" s="3"/>
    </row>
    <row r="210" spans="1:45" x14ac:dyDescent="0.25">
      <c r="A210" s="3" t="s">
        <v>68</v>
      </c>
      <c r="B210" s="3" t="s">
        <v>267</v>
      </c>
      <c r="C210" s="96" t="s">
        <v>269</v>
      </c>
      <c r="D210" s="37"/>
      <c r="E210" s="3"/>
      <c r="F210" s="3">
        <v>-33.6</v>
      </c>
      <c r="G210" s="3"/>
      <c r="H210" s="3"/>
      <c r="I210" s="3"/>
      <c r="J210" s="3">
        <v>-32.6</v>
      </c>
      <c r="K210" s="3"/>
      <c r="L210" s="3"/>
      <c r="M210" s="3"/>
      <c r="N210" s="3">
        <v>-31.3</v>
      </c>
      <c r="O210" s="3"/>
      <c r="P210" s="3"/>
      <c r="Q210" s="38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>
        <v>-27.8</v>
      </c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>
        <v>-29.9</v>
      </c>
      <c r="AS210" s="3"/>
    </row>
    <row r="211" spans="1:45" x14ac:dyDescent="0.25">
      <c r="A211" s="84" t="s">
        <v>68</v>
      </c>
      <c r="B211" s="84" t="s">
        <v>267</v>
      </c>
      <c r="C211" s="96" t="s">
        <v>270</v>
      </c>
      <c r="D211" s="37"/>
      <c r="E211" s="3"/>
      <c r="F211" s="3"/>
      <c r="G211" s="3"/>
      <c r="H211" s="3"/>
      <c r="I211" s="3"/>
      <c r="J211" s="3">
        <v>-31.1</v>
      </c>
      <c r="K211" s="3"/>
      <c r="L211" s="3"/>
      <c r="M211" s="3"/>
      <c r="N211" s="3">
        <v>-29.4</v>
      </c>
      <c r="O211" s="3"/>
      <c r="P211" s="3"/>
      <c r="Q211" s="38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>
        <v>-26.8</v>
      </c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>
        <v>-29.9</v>
      </c>
      <c r="AS211" s="3"/>
    </row>
    <row r="212" spans="1:45" ht="15.75" thickBot="1" x14ac:dyDescent="0.3">
      <c r="A212" s="3" t="s">
        <v>68</v>
      </c>
      <c r="B212" s="3" t="s">
        <v>267</v>
      </c>
      <c r="C212" s="97" t="s">
        <v>271</v>
      </c>
      <c r="D212" s="39"/>
      <c r="E212" s="40"/>
      <c r="F212" s="40"/>
      <c r="G212" s="40"/>
      <c r="H212" s="40"/>
      <c r="I212" s="40"/>
      <c r="J212" s="40">
        <v>-32.799999999999997</v>
      </c>
      <c r="K212" s="40"/>
      <c r="L212" s="40"/>
      <c r="M212" s="40"/>
      <c r="N212" s="40"/>
      <c r="O212" s="40"/>
      <c r="P212" s="40"/>
      <c r="Q212" s="41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>
        <v>-32.299999999999997</v>
      </c>
      <c r="AS212" s="3"/>
    </row>
    <row r="213" spans="1:45" x14ac:dyDescent="0.25">
      <c r="A213" s="35" t="s">
        <v>16</v>
      </c>
      <c r="B213" s="35" t="s">
        <v>272</v>
      </c>
      <c r="C213" s="191">
        <v>2</v>
      </c>
      <c r="D213" s="37"/>
      <c r="E213" s="3"/>
      <c r="F213" s="3">
        <v>-31.008480753168115</v>
      </c>
      <c r="G213" s="3">
        <v>2.4260891974830625</v>
      </c>
      <c r="H213" s="3">
        <v>-34.312226082616498</v>
      </c>
      <c r="I213" s="3">
        <v>9.5027826132873139E-2</v>
      </c>
      <c r="J213" s="3">
        <v>-41.642061059307892</v>
      </c>
      <c r="K213" s="3">
        <v>0.28292375507740086</v>
      </c>
      <c r="L213" s="3">
        <v>-39.819656085590601</v>
      </c>
      <c r="M213" s="3">
        <v>6.4071791862309893E-2</v>
      </c>
      <c r="N213" s="3">
        <v>-40.359759906013522</v>
      </c>
      <c r="O213" s="3">
        <v>0.11086579715501196</v>
      </c>
      <c r="P213" s="3">
        <v>-40.354160337658527</v>
      </c>
      <c r="Q213" s="3">
        <v>1.9437509890816333E-2</v>
      </c>
      <c r="R213" s="34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140"/>
      <c r="AE213" s="140"/>
      <c r="AF213" s="140">
        <v>-32.903065488830379</v>
      </c>
      <c r="AG213" s="140">
        <v>1.2721229771097866</v>
      </c>
      <c r="AH213" s="140"/>
      <c r="AI213" s="140"/>
      <c r="AJ213" s="35">
        <v>-56.728248834571616</v>
      </c>
      <c r="AK213" s="35">
        <v>0.22254260517677918</v>
      </c>
      <c r="AL213" s="138"/>
      <c r="AM213" s="138"/>
      <c r="AN213" s="138"/>
      <c r="AO213" s="138"/>
      <c r="AP213" s="35"/>
      <c r="AQ213" s="35"/>
      <c r="AR213" s="35">
        <v>-33.785293680455283</v>
      </c>
      <c r="AS213" s="36">
        <v>1.4449486173002588</v>
      </c>
    </row>
    <row r="214" spans="1:45" x14ac:dyDescent="0.25">
      <c r="A214" s="3" t="s">
        <v>16</v>
      </c>
      <c r="B214" s="3" t="s">
        <v>272</v>
      </c>
      <c r="C214" s="191">
        <v>7</v>
      </c>
      <c r="D214" s="37"/>
      <c r="E214" s="3"/>
      <c r="F214" s="3"/>
      <c r="G214" s="3"/>
      <c r="H214" s="3"/>
      <c r="I214" s="3"/>
      <c r="J214" s="86">
        <f>AVERAGE(J218,J215:J216,J213)</f>
        <v>-38.201795656789102</v>
      </c>
      <c r="K214" s="86"/>
      <c r="L214" s="3"/>
      <c r="M214" s="3"/>
      <c r="N214" s="3"/>
      <c r="O214" s="3"/>
      <c r="P214" s="3"/>
      <c r="Q214" s="3"/>
      <c r="R214" s="37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>
        <v>-34.335549051280069</v>
      </c>
      <c r="AG214" s="3">
        <v>0.11431396809960138</v>
      </c>
      <c r="AH214" s="3"/>
      <c r="AI214" s="3"/>
      <c r="AJ214" s="3">
        <v>-50.274644944840972</v>
      </c>
      <c r="AK214" s="3">
        <v>0.41295920975979383</v>
      </c>
      <c r="AL214" s="137"/>
      <c r="AM214" s="137"/>
      <c r="AN214" s="137"/>
      <c r="AO214" s="137"/>
      <c r="AP214" s="3"/>
      <c r="AQ214" s="3"/>
      <c r="AR214" s="3"/>
      <c r="AS214" s="38"/>
    </row>
    <row r="215" spans="1:45" x14ac:dyDescent="0.25">
      <c r="A215" s="84" t="s">
        <v>16</v>
      </c>
      <c r="B215" s="84" t="s">
        <v>272</v>
      </c>
      <c r="C215" s="191">
        <v>12</v>
      </c>
      <c r="D215" s="37">
        <v>-36.066719166628168</v>
      </c>
      <c r="E215" s="3">
        <v>4.4491821539090731E-2</v>
      </c>
      <c r="F215" s="3">
        <v>-32.711435209267037</v>
      </c>
      <c r="G215" s="3">
        <v>0.86582497153840088</v>
      </c>
      <c r="H215" s="3">
        <v>-33.898443687708379</v>
      </c>
      <c r="I215" s="3">
        <v>0.21398447502132509</v>
      </c>
      <c r="J215" s="3">
        <v>-34.950621585931316</v>
      </c>
      <c r="K215" s="3">
        <v>0.80226522648256493</v>
      </c>
      <c r="L215" s="3">
        <v>-38.919634369545875</v>
      </c>
      <c r="M215" s="3">
        <v>3.5310969475466122E-2</v>
      </c>
      <c r="N215" s="3">
        <v>-39.341104775858241</v>
      </c>
      <c r="O215" s="3">
        <v>0.40819480713636364</v>
      </c>
      <c r="P215" s="3">
        <v>-38.741358380145982</v>
      </c>
      <c r="Q215" s="3">
        <v>1.9484592956561515</v>
      </c>
      <c r="R215" s="37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>
        <v>-31.603826961398759</v>
      </c>
      <c r="AE215" s="3">
        <v>0.79520303258746372</v>
      </c>
      <c r="AF215" s="3">
        <v>-36.898174411308361</v>
      </c>
      <c r="AG215" s="3">
        <v>1.4646990138422826</v>
      </c>
      <c r="AH215" s="3">
        <v>-31.603826961398759</v>
      </c>
      <c r="AI215" s="3"/>
      <c r="AJ215" s="3">
        <v>-49.766504861857371</v>
      </c>
      <c r="AK215" s="3">
        <v>0.31285518955261715</v>
      </c>
      <c r="AL215" s="137"/>
      <c r="AM215" s="137"/>
      <c r="AN215" s="137"/>
      <c r="AO215" s="137"/>
      <c r="AP215" s="3"/>
      <c r="AQ215" s="3"/>
      <c r="AR215" s="3"/>
      <c r="AS215" s="38"/>
    </row>
    <row r="216" spans="1:45" x14ac:dyDescent="0.25">
      <c r="A216" s="3" t="s">
        <v>16</v>
      </c>
      <c r="B216" s="3" t="s">
        <v>272</v>
      </c>
      <c r="C216" s="191">
        <v>23</v>
      </c>
      <c r="D216" s="37"/>
      <c r="E216" s="3"/>
      <c r="F216" s="3">
        <v>-34.568204105630926</v>
      </c>
      <c r="G216" s="3">
        <v>0.79174661889131204</v>
      </c>
      <c r="H216" s="3">
        <v>-31.34776197788014</v>
      </c>
      <c r="I216" s="3">
        <v>0.53054422966828874</v>
      </c>
      <c r="J216" s="3">
        <v>-38.538949078417382</v>
      </c>
      <c r="K216" s="3">
        <v>0.67557445144651695</v>
      </c>
      <c r="L216" s="3">
        <v>-39.462962205567322</v>
      </c>
      <c r="M216" s="3">
        <v>0.41659191255683431</v>
      </c>
      <c r="N216" s="3">
        <v>-41.229888779964455</v>
      </c>
      <c r="O216" s="3">
        <v>0.38625395800117829</v>
      </c>
      <c r="P216" s="3">
        <v>-42.022049524304784</v>
      </c>
      <c r="Q216" s="3">
        <v>2.3678403555626632E-2</v>
      </c>
      <c r="R216" s="37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>
        <v>-34.933235295765044</v>
      </c>
      <c r="AE216" s="3">
        <v>1.5194955658729525</v>
      </c>
      <c r="AF216" s="3"/>
      <c r="AG216" s="3"/>
      <c r="AH216" s="3"/>
      <c r="AI216" s="3"/>
      <c r="AJ216" s="3">
        <v>-51.538849882058422</v>
      </c>
      <c r="AK216" s="3">
        <v>1.4982636762706243</v>
      </c>
      <c r="AL216" s="137"/>
      <c r="AM216" s="137"/>
      <c r="AN216" s="137"/>
      <c r="AO216" s="137"/>
      <c r="AP216" s="3"/>
      <c r="AQ216" s="3"/>
      <c r="AR216" s="3">
        <v>-33.588551841079664</v>
      </c>
      <c r="AS216" s="38">
        <v>0.82379731657015054</v>
      </c>
    </row>
    <row r="217" spans="1:45" x14ac:dyDescent="0.25">
      <c r="A217" s="84" t="s">
        <v>16</v>
      </c>
      <c r="B217" s="84" t="s">
        <v>272</v>
      </c>
      <c r="C217" s="191">
        <v>32</v>
      </c>
      <c r="D217" s="37"/>
      <c r="E217" s="3"/>
      <c r="F217" s="3"/>
      <c r="G217" s="3"/>
      <c r="H217" s="3"/>
      <c r="I217" s="3"/>
      <c r="J217" s="86">
        <f>J214</f>
        <v>-38.201795656789102</v>
      </c>
      <c r="K217" s="86"/>
      <c r="L217" s="3"/>
      <c r="M217" s="3"/>
      <c r="N217" s="3"/>
      <c r="O217" s="3"/>
      <c r="P217" s="3"/>
      <c r="Q217" s="3"/>
      <c r="R217" s="37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>
        <v>-41.735359154721621</v>
      </c>
      <c r="AG217" s="3">
        <v>2.6454879422959547</v>
      </c>
      <c r="AH217" s="3"/>
      <c r="AI217" s="3"/>
      <c r="AJ217" s="3">
        <v>-53.970785615147932</v>
      </c>
      <c r="AK217" s="3">
        <v>0.69252829631893986</v>
      </c>
      <c r="AL217" s="137"/>
      <c r="AM217" s="137"/>
      <c r="AN217" s="137"/>
      <c r="AO217" s="137"/>
      <c r="AP217" s="3"/>
      <c r="AQ217" s="3"/>
      <c r="AR217" s="3">
        <v>-41.408722290142173</v>
      </c>
      <c r="AS217" s="38">
        <v>9.4028626439860721E-2</v>
      </c>
    </row>
    <row r="218" spans="1:45" x14ac:dyDescent="0.25">
      <c r="A218" s="3" t="s">
        <v>16</v>
      </c>
      <c r="B218" s="3" t="s">
        <v>272</v>
      </c>
      <c r="C218" s="191">
        <v>43</v>
      </c>
      <c r="D218" s="37"/>
      <c r="E218" s="3"/>
      <c r="F218" s="3">
        <v>-29.891310750499642</v>
      </c>
      <c r="G218" s="3">
        <v>1.8883922520690191</v>
      </c>
      <c r="H218" s="3">
        <v>-30.147150540010962</v>
      </c>
      <c r="I218" s="3">
        <v>0.47969759995628752</v>
      </c>
      <c r="J218" s="3">
        <v>-37.675550903499811</v>
      </c>
      <c r="K218" s="3">
        <v>0.16533626706375618</v>
      </c>
      <c r="L218" s="3">
        <v>-38.651202231943593</v>
      </c>
      <c r="M218" s="3">
        <v>0.10972989921719496</v>
      </c>
      <c r="N218" s="3">
        <v>-38.267442547676609</v>
      </c>
      <c r="O218" s="3">
        <v>0.27729042099482221</v>
      </c>
      <c r="P218" s="3">
        <v>-39.567611969783329</v>
      </c>
      <c r="Q218" s="3">
        <v>0.30694715051298954</v>
      </c>
      <c r="R218" s="37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>
        <v>-32.785760500278329</v>
      </c>
      <c r="AG218" s="3">
        <v>0.46561065343515756</v>
      </c>
      <c r="AH218" s="3"/>
      <c r="AI218" s="3"/>
      <c r="AJ218" s="3">
        <v>-49.765029481637193</v>
      </c>
      <c r="AK218" s="3">
        <v>0.73771114676430394</v>
      </c>
      <c r="AL218" s="137"/>
      <c r="AM218" s="137"/>
      <c r="AN218" s="137"/>
      <c r="AO218" s="137"/>
      <c r="AP218" s="3"/>
      <c r="AQ218" s="3"/>
      <c r="AR218" s="3">
        <v>-33.349866265676241</v>
      </c>
      <c r="AS218" s="38">
        <v>0.8378026088881011</v>
      </c>
    </row>
    <row r="219" spans="1:45" ht="15.75" thickBot="1" x14ac:dyDescent="0.3">
      <c r="A219" s="85" t="s">
        <v>16</v>
      </c>
      <c r="B219" s="85" t="s">
        <v>272</v>
      </c>
      <c r="C219" s="191">
        <v>68</v>
      </c>
      <c r="D219" s="39"/>
      <c r="E219" s="40"/>
      <c r="F219" s="40"/>
      <c r="G219" s="40"/>
      <c r="H219" s="40"/>
      <c r="I219" s="40"/>
      <c r="J219" s="89">
        <f>J217</f>
        <v>-38.201795656789102</v>
      </c>
      <c r="K219" s="89"/>
      <c r="L219" s="40"/>
      <c r="M219" s="40"/>
      <c r="N219" s="40"/>
      <c r="O219" s="40"/>
      <c r="P219" s="40"/>
      <c r="Q219" s="40"/>
      <c r="R219" s="39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>
        <v>-50.798124873437999</v>
      </c>
      <c r="AK219" s="40">
        <v>0.29381065873438661</v>
      </c>
      <c r="AL219" s="139"/>
      <c r="AM219" s="139"/>
      <c r="AN219" s="139"/>
      <c r="AO219" s="139"/>
      <c r="AP219" s="40"/>
      <c r="AQ219" s="40"/>
      <c r="AR219" s="40"/>
      <c r="AS219" s="41">
        <v>1.4129062306153808</v>
      </c>
    </row>
    <row r="220" spans="1:45" x14ac:dyDescent="0.25">
      <c r="A220" s="3" t="s">
        <v>16</v>
      </c>
      <c r="B220" s="3" t="s">
        <v>273</v>
      </c>
      <c r="C220" s="192">
        <v>2</v>
      </c>
      <c r="D220" s="37">
        <v>-31.36182090495722</v>
      </c>
      <c r="E220" s="3">
        <v>0.41751721828118604</v>
      </c>
      <c r="F220" s="3">
        <v>-42.870413544906654</v>
      </c>
      <c r="G220" s="3">
        <v>0.60358467425431994</v>
      </c>
      <c r="H220" s="3">
        <v>-34.195379962790298</v>
      </c>
      <c r="I220" s="3">
        <v>0.13614691900473211</v>
      </c>
      <c r="J220" s="3">
        <v>-42.173522746047368</v>
      </c>
      <c r="K220" s="3">
        <v>0.1066484198870364</v>
      </c>
      <c r="L220" s="3">
        <v>-36.827305995934225</v>
      </c>
      <c r="M220" s="3">
        <v>4.765142165166001E-2</v>
      </c>
      <c r="N220" s="3">
        <v>-37.680903628305231</v>
      </c>
      <c r="O220" s="3">
        <v>2.6473012028693305E-2</v>
      </c>
      <c r="P220" s="3"/>
      <c r="Q220" s="3"/>
      <c r="R220" s="37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>
        <v>-34.88692240555703</v>
      </c>
      <c r="AE220" s="3">
        <v>0.75258991338727466</v>
      </c>
      <c r="AF220" s="3">
        <v>-32.490324040485305</v>
      </c>
      <c r="AG220" s="3">
        <v>1.4779504429736103</v>
      </c>
      <c r="AH220" s="3"/>
      <c r="AI220" s="3"/>
      <c r="AJ220" s="3">
        <v>-34.165964004281271</v>
      </c>
      <c r="AK220" s="3">
        <v>0.54836953488017393</v>
      </c>
      <c r="AL220" s="137"/>
      <c r="AM220" s="137"/>
      <c r="AN220" s="137"/>
      <c r="AO220" s="137"/>
      <c r="AP220" s="3"/>
      <c r="AQ220" s="3"/>
      <c r="AR220" s="3">
        <v>-41.31029807270977</v>
      </c>
      <c r="AS220" s="38">
        <v>0.63610866046100301</v>
      </c>
    </row>
    <row r="221" spans="1:45" x14ac:dyDescent="0.25">
      <c r="A221" s="84" t="s">
        <v>16</v>
      </c>
      <c r="B221" s="84" t="s">
        <v>273</v>
      </c>
      <c r="C221" s="191">
        <v>7</v>
      </c>
      <c r="D221" s="37"/>
      <c r="E221" s="3"/>
      <c r="F221" s="3">
        <v>-29.373254154756282</v>
      </c>
      <c r="G221" s="3">
        <v>0.22642436509802213</v>
      </c>
      <c r="H221" s="3">
        <v>-33.283781103525698</v>
      </c>
      <c r="I221" s="3">
        <v>0.53127504659871472</v>
      </c>
      <c r="J221" s="3">
        <v>-33.565085020586068</v>
      </c>
      <c r="K221" s="3">
        <v>0.41806286404969745</v>
      </c>
      <c r="L221" s="3">
        <v>-37.776146519855594</v>
      </c>
      <c r="M221" s="3">
        <v>0.1245966478332711</v>
      </c>
      <c r="N221" s="3">
        <v>-36.946545937745896</v>
      </c>
      <c r="O221" s="3">
        <v>9.4870544035488183E-2</v>
      </c>
      <c r="P221" s="3"/>
      <c r="Q221" s="3"/>
      <c r="R221" s="37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137"/>
      <c r="AM221" s="137"/>
      <c r="AN221" s="137"/>
      <c r="AO221" s="137"/>
      <c r="AP221" s="3"/>
      <c r="AQ221" s="3"/>
      <c r="AR221" s="3"/>
      <c r="AS221" s="38"/>
    </row>
    <row r="222" spans="1:45" x14ac:dyDescent="0.25">
      <c r="A222" s="3" t="s">
        <v>16</v>
      </c>
      <c r="B222" s="3" t="s">
        <v>273</v>
      </c>
      <c r="C222" s="191">
        <v>12</v>
      </c>
      <c r="D222" s="37"/>
      <c r="E222" s="3"/>
      <c r="F222" s="3"/>
      <c r="G222" s="3">
        <v>4.2618783481318284E-2</v>
      </c>
      <c r="H222" s="3">
        <v>-31.15743148259849</v>
      </c>
      <c r="I222" s="3">
        <v>0.41871085525504864</v>
      </c>
      <c r="J222" s="3">
        <v>-34.67012952947826</v>
      </c>
      <c r="K222" s="3">
        <v>0.47553589989680212</v>
      </c>
      <c r="L222" s="3">
        <v>-39.626713543550792</v>
      </c>
      <c r="M222" s="3">
        <v>0.16673664414620978</v>
      </c>
      <c r="N222" s="3">
        <v>-38.472027731632451</v>
      </c>
      <c r="O222" s="3">
        <v>0.12785635044394481</v>
      </c>
      <c r="P222" s="3">
        <v>-35.779346944040839</v>
      </c>
      <c r="Q222" s="3">
        <v>1.3772596346067922</v>
      </c>
      <c r="R222" s="37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>
        <v>-27.782299357262701</v>
      </c>
      <c r="AK222" s="3">
        <v>1.992247532284354</v>
      </c>
      <c r="AL222" s="137"/>
      <c r="AM222" s="137"/>
      <c r="AN222" s="137"/>
      <c r="AO222" s="137"/>
      <c r="AP222" s="3"/>
      <c r="AQ222" s="3"/>
      <c r="AR222" s="3"/>
      <c r="AS222" s="38"/>
    </row>
    <row r="223" spans="1:45" x14ac:dyDescent="0.25">
      <c r="A223" s="84" t="s">
        <v>16</v>
      </c>
      <c r="B223" s="84" t="s">
        <v>273</v>
      </c>
      <c r="C223" s="191">
        <v>23</v>
      </c>
      <c r="D223" s="37"/>
      <c r="E223" s="3"/>
      <c r="F223" s="3">
        <v>-32.603015191747055</v>
      </c>
      <c r="G223" s="3">
        <v>1.5141969963476654E-2</v>
      </c>
      <c r="H223" s="3">
        <v>-32.172788880689914</v>
      </c>
      <c r="I223" s="3">
        <v>0.22437646400416092</v>
      </c>
      <c r="J223" s="3">
        <v>-32.826401930180566</v>
      </c>
      <c r="K223" s="3">
        <v>0.15073142827273919</v>
      </c>
      <c r="L223" s="3"/>
      <c r="M223" s="3">
        <v>3.3904297018767497</v>
      </c>
      <c r="N223" s="3"/>
      <c r="O223" s="3">
        <v>0.225390286503208</v>
      </c>
      <c r="P223" s="3">
        <v>-31.584375000000001</v>
      </c>
      <c r="Q223" s="3">
        <v>0.57894367709648431</v>
      </c>
      <c r="R223" s="37"/>
      <c r="S223" s="3"/>
      <c r="T223" s="3"/>
      <c r="U223" s="3"/>
      <c r="V223" s="3"/>
      <c r="W223" s="3"/>
      <c r="X223" s="3"/>
      <c r="Y223" s="3"/>
      <c r="Z223" s="3">
        <v>-36.762500000000003</v>
      </c>
      <c r="AA223" s="3">
        <v>6.1871843353821905E-2</v>
      </c>
      <c r="AB223" s="3"/>
      <c r="AC223" s="3"/>
      <c r="AD223" s="3">
        <v>-32.719791666666666</v>
      </c>
      <c r="AE223" s="3">
        <v>0.70857992031401817</v>
      </c>
      <c r="AF223" s="3">
        <v>-31.067708333333336</v>
      </c>
      <c r="AG223" s="3">
        <v>0.50675985985036043</v>
      </c>
      <c r="AH223" s="3">
        <v>-29.808333333333337</v>
      </c>
      <c r="AI223" s="3">
        <v>0.58041681622395747</v>
      </c>
      <c r="AJ223" s="3">
        <v>-30.788541666666667</v>
      </c>
      <c r="AK223" s="3">
        <v>0.18119611267905128</v>
      </c>
      <c r="AL223" s="137"/>
      <c r="AM223" s="137"/>
      <c r="AN223" s="137"/>
      <c r="AO223" s="137"/>
      <c r="AP223" s="3"/>
      <c r="AQ223" s="3"/>
      <c r="AR223" s="3"/>
      <c r="AS223" s="38"/>
    </row>
    <row r="224" spans="1:45" x14ac:dyDescent="0.25">
      <c r="A224" s="3" t="s">
        <v>16</v>
      </c>
      <c r="B224" s="3" t="s">
        <v>273</v>
      </c>
      <c r="C224" s="191">
        <v>32</v>
      </c>
      <c r="D224" s="37"/>
      <c r="E224" s="3"/>
      <c r="F224" s="3">
        <v>-31.989062499999999</v>
      </c>
      <c r="G224" s="3">
        <v>0.17456698660542591</v>
      </c>
      <c r="H224" s="3">
        <v>-31.752083333333331</v>
      </c>
      <c r="I224" s="3">
        <v>0.12374368670764632</v>
      </c>
      <c r="J224" s="3">
        <v>-32.003124999999997</v>
      </c>
      <c r="K224" s="3">
        <v>5.1559869461519928E-2</v>
      </c>
      <c r="L224" s="3">
        <v>-34.864623412881137</v>
      </c>
      <c r="M224" s="3">
        <v>8.0527749351187977E-2</v>
      </c>
      <c r="N224" s="3">
        <v>-35.819005535033909</v>
      </c>
      <c r="O224" s="3">
        <v>0.56713560226819137</v>
      </c>
      <c r="P224" s="3">
        <v>-39.100697860212975</v>
      </c>
      <c r="Q224" s="3">
        <v>0.84450896114451068</v>
      </c>
      <c r="R224" s="37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>
        <v>-31.875913258806591</v>
      </c>
      <c r="AE224" s="3">
        <v>0.35514802277960117</v>
      </c>
      <c r="AF224" s="3">
        <v>-32.303706163126989</v>
      </c>
      <c r="AG224" s="3">
        <v>0.64078063799962826</v>
      </c>
      <c r="AH224" s="3"/>
      <c r="AI224" s="3"/>
      <c r="AJ224" s="3">
        <v>-43.741691188539761</v>
      </c>
      <c r="AK224" s="3">
        <v>1.4226569052043161</v>
      </c>
      <c r="AL224" s="137"/>
      <c r="AM224" s="137"/>
      <c r="AN224" s="137"/>
      <c r="AO224" s="137"/>
      <c r="AP224" s="3"/>
      <c r="AQ224" s="3"/>
      <c r="AR224" s="3">
        <v>-31.530369502188304</v>
      </c>
      <c r="AS224" s="38">
        <v>0.47628378248736669</v>
      </c>
    </row>
    <row r="225" spans="1:45" x14ac:dyDescent="0.25">
      <c r="A225" s="84" t="s">
        <v>16</v>
      </c>
      <c r="B225" s="84" t="s">
        <v>273</v>
      </c>
      <c r="C225" s="191">
        <v>43</v>
      </c>
      <c r="D225" s="37"/>
      <c r="E225" s="3">
        <v>3.2576932230743783</v>
      </c>
      <c r="F225" s="3">
        <v>-31.915910596145416</v>
      </c>
      <c r="G225" s="3">
        <v>0.13463417546023845</v>
      </c>
      <c r="H225" s="3">
        <v>-33.039065375580947</v>
      </c>
      <c r="I225" s="3">
        <v>0.22388604458556116</v>
      </c>
      <c r="J225" s="3">
        <v>-35.057000129300121</v>
      </c>
      <c r="K225" s="3">
        <v>1.5528312484262194</v>
      </c>
      <c r="L225" s="3">
        <v>-34.641967696518236</v>
      </c>
      <c r="M225" s="3">
        <v>0.26246100497022901</v>
      </c>
      <c r="N225" s="3">
        <v>-36.069978773229124</v>
      </c>
      <c r="O225" s="3">
        <v>0.15808170039994188</v>
      </c>
      <c r="P225" s="3">
        <v>-37.627954902988989</v>
      </c>
      <c r="Q225" s="3">
        <v>0.28439578636544377</v>
      </c>
      <c r="R225" s="37"/>
      <c r="S225" s="3"/>
      <c r="T225" s="3"/>
      <c r="U225" s="3"/>
      <c r="V225" s="3">
        <v>-31.667212037841836</v>
      </c>
      <c r="W225" s="3">
        <v>0.72687327313082695</v>
      </c>
      <c r="X225" s="3"/>
      <c r="Y225" s="3"/>
      <c r="Z225" s="3"/>
      <c r="AA225" s="3"/>
      <c r="AB225" s="3"/>
      <c r="AC225" s="3"/>
      <c r="AD225" s="3">
        <v>-31.128097743712779</v>
      </c>
      <c r="AE225" s="3">
        <v>0.31994525966112675</v>
      </c>
      <c r="AF225" s="3">
        <v>-31.413165123445701</v>
      </c>
      <c r="AG225" s="3">
        <v>0.36608393776828557</v>
      </c>
      <c r="AH225" s="3"/>
      <c r="AI225" s="3"/>
      <c r="AJ225" s="3">
        <v>-41.83550664099819</v>
      </c>
      <c r="AK225" s="3">
        <v>9.8093855142911046</v>
      </c>
      <c r="AL225" s="137"/>
      <c r="AM225" s="137"/>
      <c r="AN225" s="137"/>
      <c r="AO225" s="137"/>
      <c r="AP225" s="3">
        <v>-34.276140139787799</v>
      </c>
      <c r="AQ225" s="3">
        <v>0.47727058828881808</v>
      </c>
      <c r="AR225" s="3">
        <v>-34.125316497977892</v>
      </c>
      <c r="AS225" s="38">
        <v>2.123891936473846</v>
      </c>
    </row>
    <row r="226" spans="1:45" ht="15.75" thickBot="1" x14ac:dyDescent="0.3">
      <c r="A226" s="3" t="s">
        <v>16</v>
      </c>
      <c r="B226" s="3" t="s">
        <v>273</v>
      </c>
      <c r="C226" s="193">
        <v>68</v>
      </c>
      <c r="D226" s="37"/>
      <c r="E226" s="3"/>
      <c r="F226" s="3"/>
      <c r="G226" s="3">
        <v>0.87478227586466217</v>
      </c>
      <c r="H226" s="3">
        <v>-31.260974923362209</v>
      </c>
      <c r="I226" s="3">
        <v>5.1371442374603851E-2</v>
      </c>
      <c r="J226" s="3">
        <v>-33.377690117296389</v>
      </c>
      <c r="K226" s="3">
        <v>0.37647928483101578</v>
      </c>
      <c r="L226" s="3">
        <v>-37.087001273521338</v>
      </c>
      <c r="M226" s="3">
        <v>0.27080088908897465</v>
      </c>
      <c r="N226" s="3">
        <v>-37.593995817398188</v>
      </c>
      <c r="O226" s="3">
        <v>0.18200168155573734</v>
      </c>
      <c r="P226" s="3">
        <v>-37.353212328801604</v>
      </c>
      <c r="Q226" s="3">
        <v>0.63847364094147985</v>
      </c>
      <c r="R226" s="37"/>
      <c r="S226" s="3"/>
      <c r="T226" s="3"/>
      <c r="U226" s="3"/>
      <c r="V226" s="3">
        <v>-33.050071763650365</v>
      </c>
      <c r="W226" s="3">
        <v>1.803995603718052</v>
      </c>
      <c r="X226" s="3"/>
      <c r="Y226" s="3"/>
      <c r="Z226" s="3">
        <v>-42.183219366635967</v>
      </c>
      <c r="AA226" s="3">
        <v>1.5068055765159436</v>
      </c>
      <c r="AB226" s="3">
        <v>-34.20929313924411</v>
      </c>
      <c r="AC226" s="3">
        <v>0.66662925901224068</v>
      </c>
      <c r="AD226" s="3">
        <v>-30.957047798811843</v>
      </c>
      <c r="AE226" s="3">
        <v>0.58395233415150816</v>
      </c>
      <c r="AF226" s="3">
        <v>-32.637681787689473</v>
      </c>
      <c r="AG226" s="3">
        <v>1.6989735640300891</v>
      </c>
      <c r="AH226" s="3">
        <v>-35.221570960185147</v>
      </c>
      <c r="AI226" s="3">
        <v>2.1741796726891023</v>
      </c>
      <c r="AJ226" s="3">
        <v>-34.648543764980239</v>
      </c>
      <c r="AK226" s="3">
        <v>0.47446127149810025</v>
      </c>
      <c r="AL226" s="137"/>
      <c r="AM226" s="137"/>
      <c r="AN226" s="137"/>
      <c r="AO226" s="137"/>
      <c r="AP226" s="3">
        <v>-40.048587728616212</v>
      </c>
      <c r="AQ226" s="3">
        <v>0.4573300167972279</v>
      </c>
      <c r="AR226" s="3">
        <v>-32.83834664189267</v>
      </c>
      <c r="AS226" s="38">
        <v>0.38284630070647008</v>
      </c>
    </row>
    <row r="227" spans="1:45" x14ac:dyDescent="0.25">
      <c r="A227" s="83" t="s">
        <v>16</v>
      </c>
      <c r="B227" s="83" t="s">
        <v>274</v>
      </c>
      <c r="C227" s="191">
        <v>7.5</v>
      </c>
      <c r="D227" s="34">
        <v>-30.425183007859662</v>
      </c>
      <c r="E227" s="35">
        <v>6.7912853713055776E-2</v>
      </c>
      <c r="F227" s="35">
        <v>-33.964169041183396</v>
      </c>
      <c r="G227" s="35">
        <v>0.76623415384950633</v>
      </c>
      <c r="H227" s="35">
        <v>-34.854657267267498</v>
      </c>
      <c r="I227" s="35">
        <v>0.25836411738664372</v>
      </c>
      <c r="J227" s="35">
        <v>-34.834822242301975</v>
      </c>
      <c r="K227" s="35">
        <v>2.1510658230418658</v>
      </c>
      <c r="L227" s="35">
        <v>-36.8757419163869</v>
      </c>
      <c r="M227" s="35">
        <v>0.20816766029436715</v>
      </c>
      <c r="N227" s="35">
        <v>-38.844629131386469</v>
      </c>
      <c r="O227" s="35">
        <v>0.24212408715089254</v>
      </c>
      <c r="P227" s="35">
        <v>-34.192271828287005</v>
      </c>
      <c r="Q227" s="35">
        <v>2.8737471685319056</v>
      </c>
      <c r="R227" s="34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>
        <v>-35.606300318592886</v>
      </c>
      <c r="AE227" s="35">
        <v>0.89763076212041804</v>
      </c>
      <c r="AF227" s="35">
        <v>-33.54502364520124</v>
      </c>
      <c r="AG227" s="35">
        <v>0.53665918097166654</v>
      </c>
      <c r="AH227" s="35"/>
      <c r="AI227" s="35"/>
      <c r="AJ227" s="35">
        <v>-42.445208136971573</v>
      </c>
      <c r="AK227" s="35">
        <v>0.60383385149219071</v>
      </c>
      <c r="AL227" s="138"/>
      <c r="AM227" s="138"/>
      <c r="AN227" s="138"/>
      <c r="AO227" s="138"/>
      <c r="AP227" s="35"/>
      <c r="AQ227" s="35"/>
      <c r="AR227" s="35">
        <v>-33.844636917049002</v>
      </c>
      <c r="AS227" s="36">
        <v>0.88655801423242342</v>
      </c>
    </row>
    <row r="228" spans="1:45" x14ac:dyDescent="0.25">
      <c r="A228" s="3" t="s">
        <v>16</v>
      </c>
      <c r="B228" s="3" t="s">
        <v>274</v>
      </c>
      <c r="C228" s="191">
        <v>17.5</v>
      </c>
      <c r="D228" s="37"/>
      <c r="E228" s="3"/>
      <c r="F228" s="3"/>
      <c r="G228" s="3"/>
      <c r="H228" s="3">
        <v>-28.993120151856402</v>
      </c>
      <c r="I228" s="3">
        <v>0.40268867171504735</v>
      </c>
      <c r="J228" s="3">
        <v>-35.286112982390399</v>
      </c>
      <c r="K228" s="3">
        <v>0.61540787088369842</v>
      </c>
      <c r="L228" s="3">
        <v>-36.154463752916776</v>
      </c>
      <c r="M228" s="3">
        <v>0.16388593837471402</v>
      </c>
      <c r="N228" s="3">
        <v>-38.842194476768981</v>
      </c>
      <c r="O228" s="3">
        <v>0.43009752278789087</v>
      </c>
      <c r="P228" s="3"/>
      <c r="Q228" s="3"/>
      <c r="R228" s="37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>
        <v>-29.359102476889326</v>
      </c>
      <c r="AE228" s="3">
        <v>0.94445352003075544</v>
      </c>
      <c r="AF228" s="3">
        <v>-31.668591678151763</v>
      </c>
      <c r="AG228" s="3">
        <v>0.49233736335988304</v>
      </c>
      <c r="AH228" s="3"/>
      <c r="AI228" s="3"/>
      <c r="AJ228" s="3">
        <v>-35.356927567876014</v>
      </c>
      <c r="AK228" s="3">
        <v>2.2225940881480826</v>
      </c>
      <c r="AL228" s="137"/>
      <c r="AM228" s="137"/>
      <c r="AN228" s="137"/>
      <c r="AO228" s="137"/>
      <c r="AP228" s="3"/>
      <c r="AQ228" s="3"/>
      <c r="AR228" s="3">
        <v>-29.713031038633535</v>
      </c>
      <c r="AS228" s="38">
        <v>3.5424455372762416</v>
      </c>
    </row>
    <row r="229" spans="1:45" x14ac:dyDescent="0.25">
      <c r="A229" s="84" t="s">
        <v>16</v>
      </c>
      <c r="B229" s="84" t="s">
        <v>274</v>
      </c>
      <c r="C229" s="191">
        <v>27.5</v>
      </c>
      <c r="D229" s="37">
        <v>-33.073437499999997</v>
      </c>
      <c r="E229" s="3">
        <v>0.52959351632617535</v>
      </c>
      <c r="F229" s="3">
        <v>-33.169791666666669</v>
      </c>
      <c r="G229" s="3">
        <v>0.8131727983645286</v>
      </c>
      <c r="H229" s="3">
        <v>-33.831249999999997</v>
      </c>
      <c r="I229" s="3">
        <v>1.9784258481948604</v>
      </c>
      <c r="J229" s="86">
        <v>-33.73764939358685</v>
      </c>
      <c r="K229" s="86"/>
      <c r="L229" s="3">
        <v>-37.176562500000003</v>
      </c>
      <c r="M229" s="3">
        <v>1.2484854105324981</v>
      </c>
      <c r="N229" s="3">
        <v>-38.7421875</v>
      </c>
      <c r="O229" s="3">
        <v>2.6185047990814336</v>
      </c>
      <c r="P229" s="3"/>
      <c r="Q229" s="3"/>
      <c r="R229" s="37"/>
      <c r="S229" s="3"/>
      <c r="T229" s="3"/>
      <c r="U229" s="3"/>
      <c r="V229" s="3"/>
      <c r="W229" s="3"/>
      <c r="X229" s="3">
        <v>-34.119791666666671</v>
      </c>
      <c r="Y229" s="3">
        <v>0.44636115562400913</v>
      </c>
      <c r="Z229" s="3"/>
      <c r="AA229" s="3"/>
      <c r="AB229" s="3"/>
      <c r="AC229" s="3"/>
      <c r="AD229" s="3">
        <v>-34.423958333333339</v>
      </c>
      <c r="AE229" s="3">
        <v>0.36681164274051953</v>
      </c>
      <c r="AF229" s="3">
        <v>-34.565104166666664</v>
      </c>
      <c r="AG229" s="3">
        <v>2.6612258337781225</v>
      </c>
      <c r="AH229" s="3"/>
      <c r="AI229" s="3"/>
      <c r="AJ229" s="3">
        <v>-41.385416666666671</v>
      </c>
      <c r="AK229" s="3">
        <v>0.59072879011626189</v>
      </c>
      <c r="AL229" s="137"/>
      <c r="AM229" s="137"/>
      <c r="AN229" s="137"/>
      <c r="AO229" s="137"/>
      <c r="AP229" s="3"/>
      <c r="AQ229" s="3"/>
      <c r="AR229" s="3">
        <v>-31.7421875</v>
      </c>
      <c r="AS229" s="38">
        <v>0.43678575129543745</v>
      </c>
    </row>
    <row r="230" spans="1:45" x14ac:dyDescent="0.25">
      <c r="A230" s="3" t="s">
        <v>16</v>
      </c>
      <c r="B230" s="3" t="s">
        <v>274</v>
      </c>
      <c r="C230" s="191">
        <v>37.5</v>
      </c>
      <c r="D230" s="37">
        <v>-32.968140581352941</v>
      </c>
      <c r="E230" s="3">
        <v>1.9828607520578877E-3</v>
      </c>
      <c r="F230" s="3">
        <v>-32.666650500972096</v>
      </c>
      <c r="G230" s="3">
        <v>0.37594439980146088</v>
      </c>
      <c r="H230" s="3">
        <v>-33.561499137738778</v>
      </c>
      <c r="I230" s="3">
        <v>0.63648800761110114</v>
      </c>
      <c r="J230" s="3">
        <v>-34.682646861110143</v>
      </c>
      <c r="K230" s="3">
        <v>0.69260627846117162</v>
      </c>
      <c r="L230" s="3">
        <v>-35.895481725798618</v>
      </c>
      <c r="M230" s="3">
        <v>9.8585079882141467E-3</v>
      </c>
      <c r="N230" s="3">
        <v>-37.60409316154454</v>
      </c>
      <c r="O230" s="3">
        <v>0.59815502303380319</v>
      </c>
      <c r="P230" s="3"/>
      <c r="Q230" s="3"/>
      <c r="R230" s="37"/>
      <c r="S230" s="3"/>
      <c r="T230" s="3"/>
      <c r="U230" s="3"/>
      <c r="V230" s="3">
        <v>-31.77473550103096</v>
      </c>
      <c r="W230" s="3">
        <v>0.24535948755057121</v>
      </c>
      <c r="X230" s="3"/>
      <c r="Y230" s="3"/>
      <c r="Z230" s="3"/>
      <c r="AA230" s="3"/>
      <c r="AB230" s="3">
        <v>-35.278131554253306</v>
      </c>
      <c r="AC230" s="3">
        <v>0.95723586305964192</v>
      </c>
      <c r="AD230" s="3">
        <v>-30.769961942866971</v>
      </c>
      <c r="AE230" s="3">
        <v>3.8536482010721948E-2</v>
      </c>
      <c r="AF230" s="3">
        <v>-33.907415090046527</v>
      </c>
      <c r="AG230" s="3">
        <v>0.28139646096078985</v>
      </c>
      <c r="AH230" s="3">
        <v>-37.81074469801429</v>
      </c>
      <c r="AI230" s="3">
        <v>0.72518418984209454</v>
      </c>
      <c r="AJ230" s="3">
        <v>-38.705431367877175</v>
      </c>
      <c r="AK230" s="3">
        <v>0.13969238200768447</v>
      </c>
      <c r="AL230" s="137"/>
      <c r="AM230" s="137"/>
      <c r="AN230" s="137"/>
      <c r="AO230" s="137"/>
      <c r="AP230" s="3"/>
      <c r="AQ230" s="3"/>
      <c r="AR230" s="3">
        <v>-32.106436632534404</v>
      </c>
      <c r="AS230" s="38">
        <v>0.31930760233081129</v>
      </c>
    </row>
    <row r="231" spans="1:45" x14ac:dyDescent="0.25">
      <c r="A231" s="84" t="s">
        <v>16</v>
      </c>
      <c r="B231" s="84" t="s">
        <v>274</v>
      </c>
      <c r="C231" s="191">
        <v>42.5</v>
      </c>
      <c r="D231" s="37">
        <v>-30.052085573962174</v>
      </c>
      <c r="E231" s="3">
        <v>3.7277006216122928</v>
      </c>
      <c r="F231" s="3">
        <v>-32.219103979457614</v>
      </c>
      <c r="G231" s="3">
        <v>0.15681337229503198</v>
      </c>
      <c r="H231" s="3">
        <v>-32.475769016576031</v>
      </c>
      <c r="I231" s="3">
        <v>0.11701302399679915</v>
      </c>
      <c r="J231" s="3">
        <v>-33.181597868651693</v>
      </c>
      <c r="K231" s="3">
        <v>0.17114149768238754</v>
      </c>
      <c r="L231" s="3">
        <v>-37.343961792973445</v>
      </c>
      <c r="M231" s="3">
        <v>1.7432552554625058</v>
      </c>
      <c r="N231" s="3">
        <v>-37.092362513166577</v>
      </c>
      <c r="O231" s="3">
        <v>0.16477344195467453</v>
      </c>
      <c r="P231" s="3">
        <v>-37.09236251316657</v>
      </c>
      <c r="Q231" s="3">
        <v>6.1292536379276223E-2</v>
      </c>
      <c r="R231" s="37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>
        <v>-29.447571868117471</v>
      </c>
      <c r="AE231" s="3">
        <v>1.4511206989534928</v>
      </c>
      <c r="AF231" s="3"/>
      <c r="AG231" s="3"/>
      <c r="AH231" s="3"/>
      <c r="AI231" s="3"/>
      <c r="AJ231" s="3">
        <v>-36.810931551413915</v>
      </c>
      <c r="AK231" s="3">
        <v>0.48158421440859744</v>
      </c>
      <c r="AL231" s="137"/>
      <c r="AM231" s="137"/>
      <c r="AN231" s="137"/>
      <c r="AO231" s="137"/>
      <c r="AP231" s="3"/>
      <c r="AQ231" s="3"/>
      <c r="AR231" s="3">
        <v>-30.219818427166754</v>
      </c>
      <c r="AS231" s="38">
        <v>0.81272311224987093</v>
      </c>
    </row>
    <row r="232" spans="1:45" x14ac:dyDescent="0.25">
      <c r="A232" s="3" t="s">
        <v>16</v>
      </c>
      <c r="B232" s="3" t="s">
        <v>274</v>
      </c>
      <c r="C232" s="191">
        <v>57.5</v>
      </c>
      <c r="D232" s="37"/>
      <c r="E232" s="3"/>
      <c r="F232" s="3">
        <v>-30.814847438774216</v>
      </c>
      <c r="G232" s="3">
        <v>0.33181971397670679</v>
      </c>
      <c r="H232" s="3">
        <v>-31.711404513353713</v>
      </c>
      <c r="I232" s="3">
        <v>0.31394149662882403</v>
      </c>
      <c r="J232" s="3">
        <v>-32.444123746893297</v>
      </c>
      <c r="K232" s="3">
        <v>0.28748173495395846</v>
      </c>
      <c r="L232" s="3">
        <v>-33.780615765005876</v>
      </c>
      <c r="M232" s="3">
        <v>1.5017702572219311E-2</v>
      </c>
      <c r="N232" s="3">
        <v>-33.521711522374915</v>
      </c>
      <c r="O232" s="3">
        <v>0.51417753092511254</v>
      </c>
      <c r="P232" s="3">
        <v>-34.147228217950115</v>
      </c>
      <c r="Q232" s="3">
        <v>0.6707907148925647</v>
      </c>
      <c r="R232" s="37"/>
      <c r="S232" s="3"/>
      <c r="T232" s="3">
        <v>-34.257343731099411</v>
      </c>
      <c r="U232" s="3">
        <v>0.82887960333710253</v>
      </c>
      <c r="V232" s="3"/>
      <c r="W232" s="3"/>
      <c r="X232" s="3"/>
      <c r="Y232" s="3"/>
      <c r="Z232" s="3"/>
      <c r="AA232" s="3"/>
      <c r="AB232" s="3"/>
      <c r="AC232" s="3"/>
      <c r="AD232" s="3">
        <v>-29.038231710893989</v>
      </c>
      <c r="AE232" s="3">
        <v>0.69086079797107669</v>
      </c>
      <c r="AF232" s="3">
        <v>-28.448872188146918</v>
      </c>
      <c r="AG232" s="3">
        <v>0.65328901206587897</v>
      </c>
      <c r="AH232" s="3"/>
      <c r="AI232" s="3"/>
      <c r="AJ232" s="3">
        <v>-38.24839750013453</v>
      </c>
      <c r="AK232" s="3">
        <v>0.63948713152927661</v>
      </c>
      <c r="AL232" s="137"/>
      <c r="AM232" s="137"/>
      <c r="AN232" s="137"/>
      <c r="AO232" s="137"/>
      <c r="AP232" s="3"/>
      <c r="AQ232" s="3"/>
      <c r="AR232" s="3">
        <v>-31.492179456941123</v>
      </c>
      <c r="AS232" s="38">
        <v>1.1739266167521811</v>
      </c>
    </row>
    <row r="233" spans="1:45" x14ac:dyDescent="0.25">
      <c r="A233" s="84" t="s">
        <v>16</v>
      </c>
      <c r="B233" s="84" t="s">
        <v>274</v>
      </c>
      <c r="C233" s="191">
        <v>67.5</v>
      </c>
      <c r="D233" s="37"/>
      <c r="E233" s="3"/>
      <c r="F233" s="3">
        <v>-31.871543636067585</v>
      </c>
      <c r="G233" s="3">
        <v>0.44141396389812498</v>
      </c>
      <c r="H233" s="3">
        <v>-32.104960204917333</v>
      </c>
      <c r="I233" s="3">
        <v>0.21264637913005086</v>
      </c>
      <c r="J233" s="3">
        <v>-32.279751216939701</v>
      </c>
      <c r="K233" s="3">
        <v>0.34008067131629499</v>
      </c>
      <c r="L233" s="3">
        <v>-37.327520225622926</v>
      </c>
      <c r="M233" s="3">
        <v>5.9878763798359928E-2</v>
      </c>
      <c r="N233" s="3">
        <v>-45.777742847213602</v>
      </c>
      <c r="O233" s="3">
        <v>1.7096154740889109</v>
      </c>
      <c r="P233" s="3"/>
      <c r="Q233" s="3"/>
      <c r="R233" s="37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>
        <v>-29.174225192778316</v>
      </c>
      <c r="AE233" s="3">
        <v>0.56808057962541447</v>
      </c>
      <c r="AF233" s="3"/>
      <c r="AG233" s="3"/>
      <c r="AH233" s="3"/>
      <c r="AI233" s="3"/>
      <c r="AJ233" s="3">
        <v>-36.756463875785869</v>
      </c>
      <c r="AK233" s="3">
        <v>0.47288869871521183</v>
      </c>
      <c r="AL233" s="137"/>
      <c r="AM233" s="137"/>
      <c r="AN233" s="137"/>
      <c r="AO233" s="137"/>
      <c r="AP233" s="3"/>
      <c r="AQ233" s="3"/>
      <c r="AR233" s="3">
        <v>-30.703375133359096</v>
      </c>
      <c r="AS233" s="38">
        <v>0.89434307468055518</v>
      </c>
    </row>
    <row r="234" spans="1:45" ht="15.75" thickBot="1" x14ac:dyDescent="0.3">
      <c r="A234" s="40" t="s">
        <v>16</v>
      </c>
      <c r="B234" s="40" t="s">
        <v>274</v>
      </c>
      <c r="C234" s="191">
        <v>92.5</v>
      </c>
      <c r="D234" s="39"/>
      <c r="E234" s="40"/>
      <c r="F234" s="40"/>
      <c r="G234" s="40"/>
      <c r="H234" s="40">
        <v>-29.191996869789421</v>
      </c>
      <c r="I234" s="40">
        <v>0.48866421290709761</v>
      </c>
      <c r="J234" s="40">
        <v>-32.266662373402092</v>
      </c>
      <c r="K234" s="40">
        <v>0.16971571466234198</v>
      </c>
      <c r="L234" s="40">
        <v>-36.398632097974435</v>
      </c>
      <c r="M234" s="40">
        <v>0.32187463125617033</v>
      </c>
      <c r="N234" s="40">
        <v>-39.000510880473044</v>
      </c>
      <c r="O234" s="40">
        <v>0.64082312950092846</v>
      </c>
      <c r="P234" s="40"/>
      <c r="Q234" s="40"/>
      <c r="R234" s="37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>
        <v>-30.594400072770377</v>
      </c>
      <c r="AE234" s="3">
        <v>0.5146038093802866</v>
      </c>
      <c r="AF234" s="3">
        <v>-31.024104779111298</v>
      </c>
      <c r="AG234" s="3">
        <v>2.3287498001912432</v>
      </c>
      <c r="AH234" s="3"/>
      <c r="AI234" s="3"/>
      <c r="AJ234" s="3">
        <v>-35.81720801086999</v>
      </c>
      <c r="AK234" s="3">
        <v>0.22416171725538073</v>
      </c>
      <c r="AL234" s="137"/>
      <c r="AM234" s="137"/>
      <c r="AN234" s="137"/>
      <c r="AO234" s="137"/>
      <c r="AP234" s="3"/>
      <c r="AQ234" s="3"/>
      <c r="AR234" s="3">
        <v>-36.695048385220872</v>
      </c>
      <c r="AS234" s="38">
        <v>1.1096377365797687</v>
      </c>
    </row>
    <row r="235" spans="1:45" x14ac:dyDescent="0.25">
      <c r="A235" s="83" t="s">
        <v>36</v>
      </c>
      <c r="B235" s="83" t="s">
        <v>275</v>
      </c>
      <c r="C235" s="192">
        <v>5</v>
      </c>
      <c r="D235" s="34"/>
      <c r="E235" s="35"/>
      <c r="F235" s="87">
        <v>-24.022138051942431</v>
      </c>
      <c r="G235" s="87"/>
      <c r="H235" s="35"/>
      <c r="I235" s="35"/>
      <c r="J235" s="87">
        <v>-26.588561190590486</v>
      </c>
      <c r="K235" s="87"/>
      <c r="L235" s="35"/>
      <c r="M235" s="35"/>
      <c r="N235" s="35"/>
      <c r="O235" s="35"/>
      <c r="P235" s="35"/>
      <c r="Q235" s="35"/>
      <c r="R235" s="34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>
        <v>-42.415720812478625</v>
      </c>
      <c r="AK235" s="35">
        <v>1.1077165925994932</v>
      </c>
      <c r="AL235" s="138"/>
      <c r="AM235" s="138"/>
      <c r="AN235" s="138"/>
      <c r="AO235" s="138"/>
      <c r="AP235" s="35"/>
      <c r="AQ235" s="35"/>
      <c r="AR235" s="35"/>
      <c r="AS235" s="36"/>
    </row>
    <row r="236" spans="1:45" x14ac:dyDescent="0.25">
      <c r="A236" s="3" t="s">
        <v>36</v>
      </c>
      <c r="B236" s="3" t="s">
        <v>275</v>
      </c>
      <c r="C236" s="191">
        <v>10</v>
      </c>
      <c r="D236" s="37"/>
      <c r="E236" s="3"/>
      <c r="F236" s="3">
        <v>-23.448626249087695</v>
      </c>
      <c r="G236" s="3">
        <v>0.49722479469030956</v>
      </c>
      <c r="H236" s="3">
        <v>-25.845888271226563</v>
      </c>
      <c r="I236" s="3">
        <v>0.12646633798600143</v>
      </c>
      <c r="J236" s="3">
        <v>-29.654513314277121</v>
      </c>
      <c r="K236" s="3">
        <v>3.4342287557441256</v>
      </c>
      <c r="L236" s="3">
        <v>-36.007035498522299</v>
      </c>
      <c r="M236" s="3">
        <v>0.98895105294644636</v>
      </c>
      <c r="N236" s="3">
        <v>-31.083650289013754</v>
      </c>
      <c r="O236" s="3">
        <v>1.4461150821877711</v>
      </c>
      <c r="P236" s="3">
        <v>-23.650151556001063</v>
      </c>
      <c r="Q236" s="3">
        <v>0.18380821794239113</v>
      </c>
      <c r="R236" s="37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>
        <v>-35.588236711522143</v>
      </c>
      <c r="AK236" s="3">
        <v>1.8066619712296325E-2</v>
      </c>
      <c r="AL236" s="137"/>
      <c r="AM236" s="137"/>
      <c r="AN236" s="137"/>
      <c r="AO236" s="137"/>
      <c r="AP236" s="3"/>
      <c r="AQ236" s="3"/>
      <c r="AR236" s="3"/>
      <c r="AS236" s="38"/>
    </row>
    <row r="237" spans="1:45" x14ac:dyDescent="0.25">
      <c r="A237" s="84" t="s">
        <v>36</v>
      </c>
      <c r="B237" s="84" t="s">
        <v>275</v>
      </c>
      <c r="C237" s="191">
        <v>15</v>
      </c>
      <c r="D237" s="37"/>
      <c r="E237" s="3"/>
      <c r="F237" s="3">
        <v>-20.618619377778209</v>
      </c>
      <c r="G237" s="3">
        <v>0.55209258941422845</v>
      </c>
      <c r="H237" s="3"/>
      <c r="I237" s="3"/>
      <c r="J237" s="86">
        <v>-26.588561190590486</v>
      </c>
      <c r="K237" s="86"/>
      <c r="L237" s="3"/>
      <c r="M237" s="3"/>
      <c r="N237" s="3"/>
      <c r="O237" s="3"/>
      <c r="P237" s="3"/>
      <c r="Q237" s="3"/>
      <c r="R237" s="37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>
        <v>-36.618100519039047</v>
      </c>
      <c r="AK237" s="3">
        <v>0.18985302249457595</v>
      </c>
      <c r="AL237" s="137"/>
      <c r="AM237" s="137"/>
      <c r="AN237" s="137"/>
      <c r="AO237" s="137"/>
      <c r="AP237" s="3"/>
      <c r="AQ237" s="3"/>
      <c r="AR237" s="3"/>
      <c r="AS237" s="38"/>
    </row>
    <row r="238" spans="1:45" x14ac:dyDescent="0.25">
      <c r="A238" s="3" t="s">
        <v>36</v>
      </c>
      <c r="B238" s="3" t="s">
        <v>275</v>
      </c>
      <c r="C238" s="191">
        <v>20</v>
      </c>
      <c r="D238" s="37">
        <v>-19.493303689322111</v>
      </c>
      <c r="E238" s="3">
        <v>0.62789752368858676</v>
      </c>
      <c r="F238" s="3">
        <v>-21.935441771889511</v>
      </c>
      <c r="G238" s="3">
        <v>0.6833597224811343</v>
      </c>
      <c r="H238" s="3">
        <v>-25.198318230859314</v>
      </c>
      <c r="I238" s="3">
        <v>0.55012412791734311</v>
      </c>
      <c r="J238" s="3">
        <v>-23.997252993722302</v>
      </c>
      <c r="K238" s="3">
        <v>0.4272781536323571</v>
      </c>
      <c r="L238" s="3">
        <v>-31.662005407175208</v>
      </c>
      <c r="M238" s="3">
        <v>0.56246862882979187</v>
      </c>
      <c r="N238" s="3">
        <v>-25.872029808356672</v>
      </c>
      <c r="O238" s="3">
        <v>0.10264293958931742</v>
      </c>
      <c r="P238" s="3">
        <v>-22.917741887995128</v>
      </c>
      <c r="Q238" s="3">
        <v>0.87511501173764328</v>
      </c>
      <c r="R238" s="37"/>
      <c r="S238" s="3"/>
      <c r="T238" s="3"/>
      <c r="U238" s="3"/>
      <c r="V238" s="3">
        <v>-44.019335238089866</v>
      </c>
      <c r="W238" s="3">
        <v>1.1760470983401101</v>
      </c>
      <c r="X238" s="3">
        <v>-27.700225468204685</v>
      </c>
      <c r="Y238" s="3">
        <v>5.4730305716626093</v>
      </c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>
        <v>-38.348894943897619</v>
      </c>
      <c r="AK238" s="3">
        <v>0.48424320352855038</v>
      </c>
      <c r="AL238" s="137"/>
      <c r="AM238" s="137"/>
      <c r="AN238" s="137"/>
      <c r="AO238" s="137"/>
      <c r="AP238" s="3"/>
      <c r="AQ238" s="3"/>
      <c r="AR238" s="3">
        <v>-31.077329977992452</v>
      </c>
      <c r="AS238" s="38">
        <v>0.23892261592853553</v>
      </c>
    </row>
    <row r="239" spans="1:45" x14ac:dyDescent="0.25">
      <c r="A239" s="84" t="s">
        <v>36</v>
      </c>
      <c r="B239" s="84" t="s">
        <v>275</v>
      </c>
      <c r="C239" s="191">
        <v>25</v>
      </c>
      <c r="D239" s="37"/>
      <c r="E239" s="3"/>
      <c r="F239" s="86">
        <v>-24.022138051942431</v>
      </c>
      <c r="G239" s="86"/>
      <c r="H239" s="3"/>
      <c r="I239" s="3"/>
      <c r="J239" s="86">
        <v>-26.588561190590486</v>
      </c>
      <c r="K239" s="86"/>
      <c r="L239" s="3"/>
      <c r="M239" s="3"/>
      <c r="N239" s="3"/>
      <c r="O239" s="3"/>
      <c r="P239" s="3"/>
      <c r="Q239" s="3"/>
      <c r="R239" s="37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>
        <v>-39.885223298746006</v>
      </c>
      <c r="AK239" s="3">
        <v>0.17769007219314761</v>
      </c>
      <c r="AL239" s="137"/>
      <c r="AM239" s="137"/>
      <c r="AN239" s="137"/>
      <c r="AO239" s="137"/>
      <c r="AP239" s="3"/>
      <c r="AQ239" s="3"/>
      <c r="AR239" s="3"/>
      <c r="AS239" s="38"/>
    </row>
    <row r="240" spans="1:45" x14ac:dyDescent="0.25">
      <c r="A240" s="3" t="s">
        <v>36</v>
      </c>
      <c r="B240" s="3" t="s">
        <v>275</v>
      </c>
      <c r="C240" s="191">
        <v>50</v>
      </c>
      <c r="D240" s="37"/>
      <c r="E240" s="3"/>
      <c r="F240" s="3">
        <v>-26.825526910812073</v>
      </c>
      <c r="G240" s="3">
        <v>0.12571482878810575</v>
      </c>
      <c r="H240" s="3">
        <v>-27.615641554716312</v>
      </c>
      <c r="I240" s="3">
        <v>0.13708265905085998</v>
      </c>
      <c r="J240" s="3">
        <v>-28.22560438573754</v>
      </c>
      <c r="K240" s="3">
        <v>0.28553314836447419</v>
      </c>
      <c r="L240" s="3">
        <v>-30.508473027730155</v>
      </c>
      <c r="M240" s="3">
        <v>1.7954484856173663</v>
      </c>
      <c r="N240" s="3"/>
      <c r="O240" s="3"/>
      <c r="P240" s="3"/>
      <c r="Q240" s="3"/>
      <c r="R240" s="37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>
        <v>-22.308019246023868</v>
      </c>
      <c r="AE240" s="3">
        <v>1.4483953146544548</v>
      </c>
      <c r="AF240" s="3"/>
      <c r="AG240" s="3"/>
      <c r="AH240" s="3"/>
      <c r="AI240" s="3"/>
      <c r="AJ240" s="3">
        <v>-38.210081238329934</v>
      </c>
      <c r="AK240" s="3">
        <v>5.0212374966483369</v>
      </c>
      <c r="AL240" s="137"/>
      <c r="AM240" s="137"/>
      <c r="AN240" s="137"/>
      <c r="AO240" s="137"/>
      <c r="AP240" s="3"/>
      <c r="AQ240" s="3"/>
      <c r="AR240" s="3">
        <v>-32.106197373482651</v>
      </c>
      <c r="AS240" s="38">
        <v>3.5440882583880975</v>
      </c>
    </row>
    <row r="241" spans="1:45" ht="15.75" thickBot="1" x14ac:dyDescent="0.3">
      <c r="A241" s="85" t="s">
        <v>36</v>
      </c>
      <c r="B241" s="85" t="s">
        <v>275</v>
      </c>
      <c r="C241" s="193">
        <v>95</v>
      </c>
      <c r="D241" s="39"/>
      <c r="E241" s="40"/>
      <c r="F241" s="40">
        <v>-25.641216935103266</v>
      </c>
      <c r="G241" s="40">
        <v>0.35841823814195517</v>
      </c>
      <c r="H241" s="40">
        <v>-27.645894439874574</v>
      </c>
      <c r="I241" s="40">
        <v>0.1138324018133251</v>
      </c>
      <c r="J241" s="40">
        <v>-26.492361887617403</v>
      </c>
      <c r="K241" s="40">
        <v>0.95603834766190243</v>
      </c>
      <c r="L241" s="40">
        <v>-29.775660340223048</v>
      </c>
      <c r="M241" s="40">
        <v>0.87681714910263353</v>
      </c>
      <c r="N241" s="40">
        <v>-27.173821712218174</v>
      </c>
      <c r="O241" s="40">
        <v>2.1335883961497384</v>
      </c>
      <c r="P241" s="40">
        <v>-24.345736246995489</v>
      </c>
      <c r="Q241" s="40">
        <v>1.2336971115444082</v>
      </c>
      <c r="R241" s="37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>
        <v>-37.880300648443907</v>
      </c>
      <c r="AK241" s="3">
        <v>1.4152136441656553</v>
      </c>
      <c r="AL241" s="137"/>
      <c r="AM241" s="137"/>
      <c r="AN241" s="137"/>
      <c r="AO241" s="137"/>
      <c r="AP241" s="3"/>
      <c r="AQ241" s="3"/>
      <c r="AR241" s="3"/>
      <c r="AS241" s="38"/>
    </row>
    <row r="242" spans="1:45" x14ac:dyDescent="0.25">
      <c r="A242" s="3" t="s">
        <v>43</v>
      </c>
      <c r="B242" s="3" t="s">
        <v>276</v>
      </c>
      <c r="C242" s="191">
        <v>2.5</v>
      </c>
      <c r="D242" s="34">
        <v>-31.375123383899179</v>
      </c>
      <c r="E242" s="35">
        <v>0.42429564163481776</v>
      </c>
      <c r="F242" s="35">
        <v>-30.879523365103644</v>
      </c>
      <c r="G242" s="35">
        <v>0.16218809509590143</v>
      </c>
      <c r="H242" s="35">
        <v>-31.9065622470291</v>
      </c>
      <c r="I242" s="35">
        <v>0.14336269120084599</v>
      </c>
      <c r="J242" s="35">
        <v>-31.40789032729062</v>
      </c>
      <c r="K242" s="35">
        <v>0.23893781866807079</v>
      </c>
      <c r="L242" s="35"/>
      <c r="M242" s="35"/>
      <c r="N242" s="35"/>
      <c r="O242" s="35"/>
      <c r="P242" s="35"/>
      <c r="Q242" s="35"/>
      <c r="R242" s="34"/>
      <c r="S242" s="35"/>
      <c r="T242" s="35"/>
      <c r="U242" s="35"/>
      <c r="V242" s="35">
        <v>-32.997087081775476</v>
      </c>
      <c r="W242" s="35">
        <v>2.2720814393345625</v>
      </c>
      <c r="X242" s="35"/>
      <c r="Y242" s="35"/>
      <c r="Z242" s="35">
        <v>-42.196406438922338</v>
      </c>
      <c r="AA242" s="35">
        <v>2.2778738713022753</v>
      </c>
      <c r="AB242" s="35">
        <v>-36.909152932619151</v>
      </c>
      <c r="AC242" s="35">
        <v>8.4714317527774571E-2</v>
      </c>
      <c r="AD242" s="35"/>
      <c r="AE242" s="35"/>
      <c r="AF242" s="35">
        <v>-31.065373372151967</v>
      </c>
      <c r="AG242" s="35">
        <v>0.32510024418776784</v>
      </c>
      <c r="AH242" s="35">
        <v>-32.871651126605116</v>
      </c>
      <c r="AI242" s="35">
        <v>0.3337888921393356</v>
      </c>
      <c r="AJ242" s="35">
        <v>-36.221047121398897</v>
      </c>
      <c r="AK242" s="35">
        <v>1.1085266678206593</v>
      </c>
      <c r="AL242" s="138"/>
      <c r="AM242" s="138"/>
      <c r="AN242" s="138"/>
      <c r="AO242" s="138"/>
      <c r="AP242" s="35">
        <v>-28.24229640558319</v>
      </c>
      <c r="AQ242" s="35">
        <v>1.9426368711710069</v>
      </c>
      <c r="AR242" s="35">
        <v>-32.219896143209752</v>
      </c>
      <c r="AS242" s="36">
        <v>0.54738482094866825</v>
      </c>
    </row>
    <row r="243" spans="1:45" x14ac:dyDescent="0.25">
      <c r="A243" s="84" t="s">
        <v>43</v>
      </c>
      <c r="B243" s="84" t="s">
        <v>276</v>
      </c>
      <c r="C243" s="191">
        <v>12.5</v>
      </c>
      <c r="D243" s="37">
        <v>-29.325830136070884</v>
      </c>
      <c r="E243" s="3">
        <v>0.45930880969392457</v>
      </c>
      <c r="F243" s="3">
        <v>-29.394286221239042</v>
      </c>
      <c r="G243" s="3">
        <v>0.40326003259973564</v>
      </c>
      <c r="H243" s="3">
        <v>-30.018111598861665</v>
      </c>
      <c r="I243" s="3">
        <v>0.19799048531972879</v>
      </c>
      <c r="J243" s="3">
        <v>-30.488554169115023</v>
      </c>
      <c r="K243" s="3">
        <v>0.75702244386954098</v>
      </c>
      <c r="L243" s="3">
        <v>-36.086511930685653</v>
      </c>
      <c r="M243" s="3">
        <v>0.68714344905081792</v>
      </c>
      <c r="N243" s="3"/>
      <c r="O243" s="3"/>
      <c r="P243" s="3"/>
      <c r="Q243" s="3"/>
      <c r="R243" s="37"/>
      <c r="S243" s="3"/>
      <c r="T243" s="3">
        <v>-36.230115297316608</v>
      </c>
      <c r="U243" s="3">
        <v>0.89022927774275118</v>
      </c>
      <c r="V243" s="3"/>
      <c r="W243" s="3"/>
      <c r="X243" s="3"/>
      <c r="Y243" s="3"/>
      <c r="Z243" s="3">
        <v>-32.065102957611792</v>
      </c>
      <c r="AA243" s="3">
        <v>0.68204810567861351</v>
      </c>
      <c r="AB243" s="3">
        <v>-35.871364234442879</v>
      </c>
      <c r="AC243" s="3">
        <v>0.10627430462014627</v>
      </c>
      <c r="AD243" s="3">
        <v>-28.70663712511378</v>
      </c>
      <c r="AE243" s="3">
        <v>9.6083617875749885E-2</v>
      </c>
      <c r="AF243" s="3">
        <v>-29.776713824847626</v>
      </c>
      <c r="AG243" s="3">
        <v>0.4447506857733558</v>
      </c>
      <c r="AH243" s="3">
        <v>-28.70663712511378</v>
      </c>
      <c r="AI243" s="3">
        <v>9.6083617875749885E-2</v>
      </c>
      <c r="AJ243" s="3">
        <v>-38.513357356007972</v>
      </c>
      <c r="AK243" s="3">
        <v>1.1027778869830336</v>
      </c>
      <c r="AL243" s="137"/>
      <c r="AM243" s="137"/>
      <c r="AN243" s="137"/>
      <c r="AO243" s="137"/>
      <c r="AP243" s="3">
        <v>-28.853328736188402</v>
      </c>
      <c r="AQ243" s="3">
        <v>1.181391756154099</v>
      </c>
      <c r="AR243" s="3">
        <v>-31.081497102300883</v>
      </c>
      <c r="AS243" s="38">
        <v>0.3362926625651233</v>
      </c>
    </row>
    <row r="244" spans="1:45" x14ac:dyDescent="0.25">
      <c r="A244" s="3" t="s">
        <v>43</v>
      </c>
      <c r="B244" s="3" t="s">
        <v>276</v>
      </c>
      <c r="C244" s="191">
        <v>27.5</v>
      </c>
      <c r="D244" s="37"/>
      <c r="E244" s="3"/>
      <c r="F244" s="3">
        <v>-28.017020670518452</v>
      </c>
      <c r="G244" s="3">
        <v>0.34711711109262788</v>
      </c>
      <c r="H244" s="3">
        <v>-29.04930232241264</v>
      </c>
      <c r="I244" s="3">
        <v>0.26964239483125196</v>
      </c>
      <c r="J244" s="3">
        <v>-29.729791840076498</v>
      </c>
      <c r="K244" s="3">
        <v>3.0382241671124857E-3</v>
      </c>
      <c r="L244" s="3">
        <v>-33.890069506867533</v>
      </c>
      <c r="M244" s="3">
        <v>8.5070276679159645E-2</v>
      </c>
      <c r="N244" s="3">
        <v>-36.225324773483514</v>
      </c>
      <c r="O244" s="3">
        <v>0.20963746753077658</v>
      </c>
      <c r="P244" s="3">
        <v>-30.010151373005094</v>
      </c>
      <c r="Q244" s="3">
        <v>0.24305793336901646</v>
      </c>
      <c r="R244" s="37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>
        <v>-32.177830773229616</v>
      </c>
      <c r="AE244" s="3">
        <v>2.3389938089842794</v>
      </c>
      <c r="AF244" s="3"/>
      <c r="AG244" s="3"/>
      <c r="AH244" s="3">
        <v>-31.600044846301735</v>
      </c>
      <c r="AI244" s="3">
        <v>0.25748470033269932</v>
      </c>
      <c r="AJ244" s="3">
        <v>-35.528101007081304</v>
      </c>
      <c r="AK244" s="3">
        <v>3.9815926831934014</v>
      </c>
      <c r="AL244" s="137"/>
      <c r="AM244" s="137"/>
      <c r="AN244" s="137"/>
      <c r="AO244" s="137"/>
      <c r="AP244" s="3"/>
      <c r="AQ244" s="3"/>
      <c r="AR244" s="3">
        <v>-32.304637761462288</v>
      </c>
      <c r="AS244" s="38">
        <v>0.33563723810305229</v>
      </c>
    </row>
    <row r="245" spans="1:45" x14ac:dyDescent="0.25">
      <c r="A245" s="84" t="s">
        <v>43</v>
      </c>
      <c r="B245" s="84" t="s">
        <v>276</v>
      </c>
      <c r="C245" s="191">
        <v>47.5</v>
      </c>
      <c r="D245" s="37">
        <v>-31.189834608739137</v>
      </c>
      <c r="E245" s="3">
        <v>2.2548425674121995</v>
      </c>
      <c r="F245" s="3">
        <v>-29.217148615699948</v>
      </c>
      <c r="G245" s="3">
        <v>0.20462094472957887</v>
      </c>
      <c r="H245" s="3">
        <v>-29.403447340833562</v>
      </c>
      <c r="I245" s="3">
        <v>0.21398268729890338</v>
      </c>
      <c r="J245" s="3">
        <v>-31.490560469614714</v>
      </c>
      <c r="K245" s="3">
        <v>0.99501949593989825</v>
      </c>
      <c r="L245" s="3"/>
      <c r="M245" s="3"/>
      <c r="N245" s="3"/>
      <c r="O245" s="3"/>
      <c r="P245" s="3"/>
      <c r="Q245" s="3"/>
      <c r="R245" s="37"/>
      <c r="S245" s="3"/>
      <c r="T245" s="3"/>
      <c r="U245" s="3"/>
      <c r="V245" s="3">
        <v>-37.012379028270431</v>
      </c>
      <c r="W245" s="3">
        <v>8.0243507737088771E-2</v>
      </c>
      <c r="X245" s="3">
        <v>-32.819239194552424</v>
      </c>
      <c r="Y245" s="3">
        <v>0.49617235617433725</v>
      </c>
      <c r="Z245" s="3">
        <v>-32.218260312205153</v>
      </c>
      <c r="AA245" s="3">
        <v>0.38316274944459888</v>
      </c>
      <c r="AB245" s="3">
        <v>-35.86905334965855</v>
      </c>
      <c r="AC245" s="3">
        <v>0.31829924735711879</v>
      </c>
      <c r="AD245" s="3"/>
      <c r="AE245" s="3"/>
      <c r="AF245" s="3">
        <v>-33.147389740853768</v>
      </c>
      <c r="AG245" s="3">
        <v>1.1501569442316057</v>
      </c>
      <c r="AH245" s="3">
        <v>-32.970547803797999</v>
      </c>
      <c r="AI245" s="3">
        <v>1.9459050626244052</v>
      </c>
      <c r="AJ245" s="3">
        <v>-36.809058084596685</v>
      </c>
      <c r="AK245" s="3">
        <v>1.162193470392169</v>
      </c>
      <c r="AL245" s="137"/>
      <c r="AM245" s="137"/>
      <c r="AN245" s="137"/>
      <c r="AO245" s="137"/>
      <c r="AP245" s="3"/>
      <c r="AQ245" s="3"/>
      <c r="AR245" s="3">
        <v>-32.001227025818537</v>
      </c>
      <c r="AS245" s="38">
        <v>0.49884713976556855</v>
      </c>
    </row>
    <row r="246" spans="1:45" ht="15.75" thickBot="1" x14ac:dyDescent="0.3">
      <c r="A246" s="3" t="s">
        <v>43</v>
      </c>
      <c r="B246" s="3" t="s">
        <v>276</v>
      </c>
      <c r="C246" s="191">
        <v>67.5</v>
      </c>
      <c r="D246" s="39">
        <v>-28.711457029269631</v>
      </c>
      <c r="E246" s="40">
        <v>2.2756941455040125</v>
      </c>
      <c r="F246" s="40">
        <v>-28.270735359807084</v>
      </c>
      <c r="G246" s="40">
        <v>5.5649514480859905E-2</v>
      </c>
      <c r="H246" s="40">
        <v>-29.232977671466976</v>
      </c>
      <c r="I246" s="40">
        <v>0.41774235536966425</v>
      </c>
      <c r="J246" s="40">
        <v>-30.233520794877776</v>
      </c>
      <c r="K246" s="40">
        <v>0.3635768279416241</v>
      </c>
      <c r="L246" s="40">
        <v>-35.834883346285075</v>
      </c>
      <c r="M246" s="40">
        <v>0.31163728109282351</v>
      </c>
      <c r="N246" s="40">
        <v>-36.297116430566632</v>
      </c>
      <c r="O246" s="40">
        <v>1.2843907942182797</v>
      </c>
      <c r="P246" s="40">
        <v>-28.485324839343015</v>
      </c>
      <c r="Q246" s="40">
        <v>2.6563368245531009</v>
      </c>
      <c r="R246" s="37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137"/>
      <c r="AM246" s="137"/>
      <c r="AN246" s="137"/>
      <c r="AO246" s="137"/>
      <c r="AP246" s="3"/>
      <c r="AQ246" s="3"/>
      <c r="AR246" s="3"/>
      <c r="AS246" s="38"/>
    </row>
    <row r="247" spans="1:45" x14ac:dyDescent="0.25">
      <c r="A247" s="83" t="s">
        <v>49</v>
      </c>
      <c r="B247" s="83" t="s">
        <v>50</v>
      </c>
      <c r="C247" s="192">
        <v>5</v>
      </c>
      <c r="D247" s="37">
        <v>-31.121482324943095</v>
      </c>
      <c r="E247" s="3">
        <v>1.7235153446103149</v>
      </c>
      <c r="F247" s="3">
        <v>-34.020822717588473</v>
      </c>
      <c r="G247" s="3">
        <v>0.18225162260239502</v>
      </c>
      <c r="H247" s="3">
        <v>-33.07894809945455</v>
      </c>
      <c r="I247" s="3">
        <v>0.48975436032660608</v>
      </c>
      <c r="J247" s="3">
        <v>-33.174408364805956</v>
      </c>
      <c r="K247" s="3">
        <v>0.14025124866933122</v>
      </c>
      <c r="L247" s="3">
        <v>-34.258412711351994</v>
      </c>
      <c r="M247" s="3">
        <v>0.57825514825698676</v>
      </c>
      <c r="N247" s="3">
        <v>-33.1908487438387</v>
      </c>
      <c r="O247" s="3">
        <v>0.35700317843103496</v>
      </c>
      <c r="P247" s="3">
        <v>-32.772944915522523</v>
      </c>
      <c r="Q247" s="3">
        <v>3.6000320514054704E-2</v>
      </c>
      <c r="R247" s="34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>
        <v>-25.437189178191744</v>
      </c>
      <c r="AE247" s="35">
        <v>0.62096772382042376</v>
      </c>
      <c r="AF247" s="35"/>
      <c r="AG247" s="35"/>
      <c r="AH247" s="35"/>
      <c r="AI247" s="35"/>
      <c r="AJ247" s="35">
        <v>-32.275801111531123</v>
      </c>
      <c r="AK247" s="35">
        <v>0.22795954581250397</v>
      </c>
      <c r="AL247" s="138"/>
      <c r="AM247" s="138"/>
      <c r="AN247" s="138"/>
      <c r="AO247" s="138"/>
      <c r="AP247" s="35"/>
      <c r="AQ247" s="35"/>
      <c r="AR247" s="35">
        <v>-26.567624762182948</v>
      </c>
      <c r="AS247" s="36">
        <v>0.4240935706187185</v>
      </c>
    </row>
    <row r="248" spans="1:45" x14ac:dyDescent="0.25">
      <c r="A248" s="3" t="s">
        <v>49</v>
      </c>
      <c r="B248" s="3" t="s">
        <v>50</v>
      </c>
      <c r="C248" s="191">
        <v>10</v>
      </c>
      <c r="D248" s="37"/>
      <c r="E248" s="3"/>
      <c r="F248" s="3"/>
      <c r="G248" s="3"/>
      <c r="H248" s="3"/>
      <c r="I248" s="3"/>
      <c r="J248" s="86">
        <v>-32.816821332541359</v>
      </c>
      <c r="K248" s="86"/>
      <c r="L248" s="3"/>
      <c r="M248" s="3"/>
      <c r="N248" s="3">
        <v>-30.110049597381952</v>
      </c>
      <c r="O248" s="3">
        <v>1.8988901044454467</v>
      </c>
      <c r="P248" s="3">
        <v>-30.984427604293366</v>
      </c>
      <c r="Q248" s="3">
        <v>1.5996250239848468</v>
      </c>
      <c r="R248" s="37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>
        <v>-26.967753853883217</v>
      </c>
      <c r="AE248" s="3">
        <v>0.41822942337491942</v>
      </c>
      <c r="AF248" s="3"/>
      <c r="AG248" s="3"/>
      <c r="AH248" s="3"/>
      <c r="AI248" s="3"/>
      <c r="AJ248" s="3">
        <v>-32.713749051972052</v>
      </c>
      <c r="AK248" s="3">
        <v>0.38795685596544538</v>
      </c>
      <c r="AL248" s="137"/>
      <c r="AM248" s="137"/>
      <c r="AN248" s="137"/>
      <c r="AO248" s="137"/>
      <c r="AP248" s="3"/>
      <c r="AQ248" s="3"/>
      <c r="AR248" s="3">
        <v>-27.586998739821276</v>
      </c>
      <c r="AS248" s="38">
        <v>0.87401366456829399</v>
      </c>
    </row>
    <row r="249" spans="1:45" x14ac:dyDescent="0.25">
      <c r="A249" s="84" t="s">
        <v>49</v>
      </c>
      <c r="B249" s="84" t="s">
        <v>50</v>
      </c>
      <c r="C249" s="191">
        <v>15</v>
      </c>
      <c r="D249" s="37"/>
      <c r="E249" s="3"/>
      <c r="F249" s="3"/>
      <c r="G249" s="3"/>
      <c r="H249" s="3"/>
      <c r="I249" s="3"/>
      <c r="J249" s="86">
        <v>-32.816821332541359</v>
      </c>
      <c r="K249" s="86"/>
      <c r="L249" s="3"/>
      <c r="M249" s="3"/>
      <c r="N249" s="3"/>
      <c r="O249" s="3"/>
      <c r="P249" s="3"/>
      <c r="Q249" s="3"/>
      <c r="R249" s="37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>
        <v>-31.990176875988517</v>
      </c>
      <c r="AG249" s="3">
        <v>7.9947888279902402E-2</v>
      </c>
      <c r="AH249" s="3"/>
      <c r="AI249" s="3"/>
      <c r="AJ249" s="3">
        <v>-33.361616788223273</v>
      </c>
      <c r="AK249" s="3">
        <v>0.23493264464172348</v>
      </c>
      <c r="AL249" s="137"/>
      <c r="AM249" s="137"/>
      <c r="AN249" s="137"/>
      <c r="AO249" s="137"/>
      <c r="AP249" s="3"/>
      <c r="AQ249" s="3"/>
      <c r="AR249" s="3"/>
      <c r="AS249" s="38"/>
    </row>
    <row r="250" spans="1:45" x14ac:dyDescent="0.25">
      <c r="A250" s="3" t="s">
        <v>49</v>
      </c>
      <c r="B250" s="3" t="s">
        <v>50</v>
      </c>
      <c r="C250" s="191">
        <v>20</v>
      </c>
      <c r="D250" s="37"/>
      <c r="E250" s="3"/>
      <c r="F250" s="3">
        <v>-32.205197253720335</v>
      </c>
      <c r="G250" s="3">
        <v>8.4367365475634656E-2</v>
      </c>
      <c r="H250" s="3">
        <v>-32.157850637657901</v>
      </c>
      <c r="I250" s="3">
        <v>0.21292716048611024</v>
      </c>
      <c r="J250" s="3">
        <v>-32.841535773599382</v>
      </c>
      <c r="K250" s="3">
        <v>0.28792037424223105</v>
      </c>
      <c r="L250" s="3">
        <v>-37.031711295124374</v>
      </c>
      <c r="M250" s="3">
        <v>0.25042376736416561</v>
      </c>
      <c r="N250" s="3">
        <v>-32.628949467479075</v>
      </c>
      <c r="O250" s="3">
        <v>0.16136932602877907</v>
      </c>
      <c r="P250" s="3">
        <v>-32.266747854601491</v>
      </c>
      <c r="Q250" s="3">
        <v>0.29729452596174488</v>
      </c>
      <c r="R250" s="37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137"/>
      <c r="AM250" s="137"/>
      <c r="AN250" s="137"/>
      <c r="AO250" s="137"/>
      <c r="AP250" s="3"/>
      <c r="AQ250" s="3"/>
      <c r="AR250" s="3"/>
      <c r="AS250" s="38"/>
    </row>
    <row r="251" spans="1:45" x14ac:dyDescent="0.25">
      <c r="A251" s="84" t="s">
        <v>49</v>
      </c>
      <c r="B251" s="84" t="s">
        <v>50</v>
      </c>
      <c r="C251" s="191">
        <v>25</v>
      </c>
      <c r="D251" s="37">
        <v>-31.631972744555547</v>
      </c>
      <c r="E251" s="3">
        <v>2.3264244852639817</v>
      </c>
      <c r="F251" s="3">
        <v>-33.7551796048391</v>
      </c>
      <c r="G251" s="3">
        <v>0.25138615291003907</v>
      </c>
      <c r="H251" s="3">
        <v>-32.715146085273034</v>
      </c>
      <c r="I251" s="3">
        <v>3.0217791655356154</v>
      </c>
      <c r="J251" s="86">
        <v>-32.816821332541359</v>
      </c>
      <c r="K251" s="86"/>
      <c r="L251" s="3"/>
      <c r="M251" s="3"/>
      <c r="N251" s="3">
        <v>-32.630945470495568</v>
      </c>
      <c r="O251" s="3">
        <v>0.46087461366841254</v>
      </c>
      <c r="P251" s="3"/>
      <c r="Q251" s="3"/>
      <c r="R251" s="37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>
        <v>-31.151197629313856</v>
      </c>
      <c r="AG251" s="3">
        <v>0.22786464152664562</v>
      </c>
      <c r="AH251" s="3"/>
      <c r="AI251" s="3"/>
      <c r="AJ251" s="3">
        <v>-36.957921507670754</v>
      </c>
      <c r="AK251" s="3">
        <v>1.7332413700639666</v>
      </c>
      <c r="AL251" s="137"/>
      <c r="AM251" s="137"/>
      <c r="AN251" s="137"/>
      <c r="AO251" s="137"/>
      <c r="AP251" s="3"/>
      <c r="AQ251" s="3"/>
      <c r="AR251" s="3">
        <v>-30.756702156374999</v>
      </c>
      <c r="AS251" s="38">
        <v>1.5164024369982918</v>
      </c>
    </row>
    <row r="252" spans="1:45" x14ac:dyDescent="0.25">
      <c r="A252" s="3" t="s">
        <v>49</v>
      </c>
      <c r="B252" s="3" t="s">
        <v>50</v>
      </c>
      <c r="C252" s="191">
        <v>30</v>
      </c>
      <c r="D252" s="37"/>
      <c r="E252" s="3"/>
      <c r="F252" s="3">
        <v>-33.910377305218105</v>
      </c>
      <c r="G252" s="3">
        <v>0.23993637610362412</v>
      </c>
      <c r="H252" s="3">
        <v>-34.324246438763375</v>
      </c>
      <c r="I252" s="3">
        <v>0.37153784299682341</v>
      </c>
      <c r="J252" s="3">
        <v>-34.710867045503797</v>
      </c>
      <c r="K252" s="3">
        <v>0.25520505458294107</v>
      </c>
      <c r="L252" s="3">
        <v>-37.637770122861838</v>
      </c>
      <c r="M252" s="3">
        <v>0.65146361511770989</v>
      </c>
      <c r="N252" s="3">
        <v>-33.276977587792302</v>
      </c>
      <c r="O252" s="3">
        <v>0.29083197103469571</v>
      </c>
      <c r="P252" s="3">
        <v>-33.972072082889454</v>
      </c>
      <c r="Q252" s="3">
        <v>0.82887111744888009</v>
      </c>
      <c r="R252" s="37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>
        <v>-28.659936953859823</v>
      </c>
      <c r="AE252" s="3">
        <v>1.0031900009632364</v>
      </c>
      <c r="AF252" s="3"/>
      <c r="AG252" s="3"/>
      <c r="AH252" s="3"/>
      <c r="AI252" s="3"/>
      <c r="AJ252" s="3">
        <v>-35.392883227041864</v>
      </c>
      <c r="AK252" s="3">
        <v>2.096037079307262</v>
      </c>
      <c r="AL252" s="137"/>
      <c r="AM252" s="137"/>
      <c r="AN252" s="137"/>
      <c r="AO252" s="137"/>
      <c r="AP252" s="3"/>
      <c r="AQ252" s="3"/>
      <c r="AR252" s="3">
        <v>-30.509590981573275</v>
      </c>
      <c r="AS252" s="38">
        <v>2.0269768980815286</v>
      </c>
    </row>
    <row r="253" spans="1:45" x14ac:dyDescent="0.25">
      <c r="A253" s="84" t="s">
        <v>49</v>
      </c>
      <c r="B253" s="84" t="s">
        <v>50</v>
      </c>
      <c r="C253" s="191">
        <v>50</v>
      </c>
      <c r="D253" s="37"/>
      <c r="E253" s="3"/>
      <c r="F253" s="3"/>
      <c r="G253" s="3"/>
      <c r="H253" s="3"/>
      <c r="I253" s="3"/>
      <c r="J253" s="86">
        <v>-32.816821332541359</v>
      </c>
      <c r="K253" s="86"/>
      <c r="L253" s="3">
        <v>-36.222845610555211</v>
      </c>
      <c r="M253" s="3">
        <v>1.1673345366731511</v>
      </c>
      <c r="N253" s="3">
        <v>-32.498577307594488</v>
      </c>
      <c r="O253" s="3">
        <v>0.17328179133267443</v>
      </c>
      <c r="P253" s="3"/>
      <c r="Q253" s="3"/>
      <c r="R253" s="37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>
        <v>-27.115057493644294</v>
      </c>
      <c r="AE253" s="3">
        <v>7.8454747459509491E-2</v>
      </c>
      <c r="AF253" s="3"/>
      <c r="AG253" s="3"/>
      <c r="AH253" s="3"/>
      <c r="AI253" s="3"/>
      <c r="AJ253" s="3">
        <v>-26.474002834725468</v>
      </c>
      <c r="AK253" s="3">
        <v>0.17289101754966241</v>
      </c>
      <c r="AL253" s="137"/>
      <c r="AM253" s="137"/>
      <c r="AN253" s="137"/>
      <c r="AO253" s="137"/>
      <c r="AP253" s="3"/>
      <c r="AQ253" s="3"/>
      <c r="AR253" s="3">
        <v>-34.608924816534326</v>
      </c>
      <c r="AS253" s="38">
        <v>0.34069700517138951</v>
      </c>
    </row>
    <row r="254" spans="1:45" x14ac:dyDescent="0.25">
      <c r="A254" s="3" t="s">
        <v>49</v>
      </c>
      <c r="B254" s="3" t="s">
        <v>50</v>
      </c>
      <c r="C254" s="191">
        <v>75</v>
      </c>
      <c r="D254" s="37">
        <v>-31.210920463299821</v>
      </c>
      <c r="E254" s="3">
        <v>0.1765655855592535</v>
      </c>
      <c r="F254" s="3">
        <v>-34.43532608880561</v>
      </c>
      <c r="G254" s="3">
        <v>8.2909057566950245E-2</v>
      </c>
      <c r="H254" s="3">
        <v>-33.28832792606255</v>
      </c>
      <c r="I254" s="3">
        <v>2.3030293768565189E-3</v>
      </c>
      <c r="J254" s="3">
        <v>-31.823774663837874</v>
      </c>
      <c r="K254" s="3">
        <v>0.36311096508489787</v>
      </c>
      <c r="L254" s="3">
        <v>-35.841796623432799</v>
      </c>
      <c r="M254" s="3">
        <v>0.57191896192017277</v>
      </c>
      <c r="N254" s="3">
        <v>-33.210160516959384</v>
      </c>
      <c r="O254" s="3">
        <v>0.1757979091002938</v>
      </c>
      <c r="P254" s="3">
        <v>-33.834956960554862</v>
      </c>
      <c r="Q254" s="3">
        <v>1.7103831505478682</v>
      </c>
      <c r="R254" s="37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>
        <v>-28.198218237448451</v>
      </c>
      <c r="AE254" s="3">
        <v>0.25947464312620377</v>
      </c>
      <c r="AF254" s="3"/>
      <c r="AG254" s="3"/>
      <c r="AH254" s="3"/>
      <c r="AI254" s="3"/>
      <c r="AJ254" s="3">
        <v>-41.050785913391309</v>
      </c>
      <c r="AK254" s="3">
        <v>0.19115143827936742</v>
      </c>
      <c r="AL254" s="137"/>
      <c r="AM254" s="137"/>
      <c r="AN254" s="137"/>
      <c r="AO254" s="137"/>
      <c r="AP254" s="3"/>
      <c r="AQ254" s="3"/>
      <c r="AR254" s="3">
        <v>-29.792507685615199</v>
      </c>
      <c r="AS254" s="38">
        <v>0.37846449426396139</v>
      </c>
    </row>
    <row r="255" spans="1:45" ht="15.75" thickBot="1" x14ac:dyDescent="0.3">
      <c r="A255" s="85" t="s">
        <v>49</v>
      </c>
      <c r="B255" s="85" t="s">
        <v>50</v>
      </c>
      <c r="C255" s="193">
        <v>100</v>
      </c>
      <c r="D255" s="37">
        <v>-29.426366263531072</v>
      </c>
      <c r="E255" s="3">
        <v>0.27357705828797818</v>
      </c>
      <c r="F255" s="3">
        <v>-31.989680809279932</v>
      </c>
      <c r="G255" s="3">
        <v>0.3559244276446562</v>
      </c>
      <c r="H255" s="3">
        <v>-32.414487031926647</v>
      </c>
      <c r="I255" s="3">
        <v>0.66687100582807168</v>
      </c>
      <c r="J255" s="3">
        <v>-31.533520814959807</v>
      </c>
      <c r="K255" s="3">
        <v>0.20555352985373074</v>
      </c>
      <c r="L255" s="3">
        <v>-30.868048387549734</v>
      </c>
      <c r="M255" s="3">
        <v>5.6603869507143675E-2</v>
      </c>
      <c r="N255" s="3">
        <v>-32.69161357571393</v>
      </c>
      <c r="O255" s="3">
        <v>0.10281321715224791</v>
      </c>
      <c r="P255" s="3">
        <v>-32.271765319532086</v>
      </c>
      <c r="Q255" s="3">
        <v>0.32512438597649274</v>
      </c>
      <c r="R255" s="37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>
        <v>-25.825243191925406</v>
      </c>
      <c r="AE255" s="3">
        <v>0.14456013652261829</v>
      </c>
      <c r="AF255" s="3"/>
      <c r="AG255" s="3"/>
      <c r="AH255" s="3"/>
      <c r="AI255" s="3"/>
      <c r="AJ255" s="3">
        <v>-22.720648353379424</v>
      </c>
      <c r="AK255" s="3">
        <v>0.59640136726165172</v>
      </c>
      <c r="AL255" s="137"/>
      <c r="AM255" s="137"/>
      <c r="AN255" s="137"/>
      <c r="AO255" s="137"/>
      <c r="AP255" s="3"/>
      <c r="AQ255" s="3"/>
      <c r="AR255" s="3">
        <v>-34.811822725406863</v>
      </c>
      <c r="AS255" s="38">
        <v>0.72497998115363149</v>
      </c>
    </row>
    <row r="256" spans="1:45" x14ac:dyDescent="0.25">
      <c r="A256" s="35" t="s">
        <v>28</v>
      </c>
      <c r="B256" s="35" t="s">
        <v>277</v>
      </c>
      <c r="C256" s="191">
        <v>2.5</v>
      </c>
      <c r="D256" s="34"/>
      <c r="E256" s="35"/>
      <c r="F256" s="35">
        <v>-33.030727802892947</v>
      </c>
      <c r="G256" s="35">
        <v>1.8244765969647991</v>
      </c>
      <c r="H256" s="35">
        <v>-32.789169592813828</v>
      </c>
      <c r="I256" s="35">
        <v>0.20918640593955973</v>
      </c>
      <c r="J256" s="35">
        <v>-33.986821162786356</v>
      </c>
      <c r="K256" s="35">
        <v>0.53477492486162104</v>
      </c>
      <c r="L256" s="35">
        <v>-42.526052999089401</v>
      </c>
      <c r="M256" s="35">
        <v>1.3706770550475245</v>
      </c>
      <c r="N256" s="35">
        <v>-37.236226418369171</v>
      </c>
      <c r="O256" s="35">
        <v>0.93796485243867689</v>
      </c>
      <c r="P256" s="35">
        <v>-35.228012854575603</v>
      </c>
      <c r="Q256" s="35">
        <v>1.9223218513558851</v>
      </c>
      <c r="R256" s="34"/>
      <c r="S256" s="35"/>
      <c r="T256" s="35">
        <v>-31.95298062600255</v>
      </c>
      <c r="U256" s="35">
        <v>1.5596601806429291</v>
      </c>
      <c r="V256" s="35"/>
      <c r="W256" s="35"/>
      <c r="X256" s="35"/>
      <c r="Y256" s="35"/>
      <c r="Z256" s="35"/>
      <c r="AA256" s="35"/>
      <c r="AB256" s="35"/>
      <c r="AC256" s="35"/>
      <c r="AD256" s="35">
        <v>-29.482498381027924</v>
      </c>
      <c r="AE256" s="35">
        <v>1.3976664903829119</v>
      </c>
      <c r="AF256" s="35">
        <v>-30.846937680010026</v>
      </c>
      <c r="AG256" s="35">
        <v>0.83633951715635257</v>
      </c>
      <c r="AH256" s="35"/>
      <c r="AI256" s="35"/>
      <c r="AJ256" s="35">
        <v>-33.525202559347406</v>
      </c>
      <c r="AK256" s="35">
        <v>0.13486916537926708</v>
      </c>
      <c r="AL256" s="138"/>
      <c r="AM256" s="138"/>
      <c r="AN256" s="138"/>
      <c r="AO256" s="138"/>
      <c r="AP256" s="35"/>
      <c r="AQ256" s="35"/>
      <c r="AR256" s="35">
        <v>-32.211376978992128</v>
      </c>
      <c r="AS256" s="36">
        <v>2.2957896475454049</v>
      </c>
    </row>
    <row r="257" spans="1:45" x14ac:dyDescent="0.25">
      <c r="A257" s="84" t="s">
        <v>28</v>
      </c>
      <c r="B257" s="84" t="s">
        <v>277</v>
      </c>
      <c r="C257" s="191">
        <v>12</v>
      </c>
      <c r="D257" s="37"/>
      <c r="E257" s="3"/>
      <c r="F257" s="3"/>
      <c r="G257" s="3"/>
      <c r="H257" s="3"/>
      <c r="I257" s="3"/>
      <c r="J257" s="86">
        <v>-32.959902765601598</v>
      </c>
      <c r="K257" s="86"/>
      <c r="L257" s="3"/>
      <c r="M257" s="3"/>
      <c r="N257" s="3"/>
      <c r="O257" s="3"/>
      <c r="P257" s="3"/>
      <c r="Q257" s="3"/>
      <c r="R257" s="37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137"/>
      <c r="AM257" s="137"/>
      <c r="AN257" s="137"/>
      <c r="AO257" s="137"/>
      <c r="AP257" s="3"/>
      <c r="AQ257" s="3"/>
      <c r="AR257" s="3"/>
      <c r="AS257" s="38"/>
    </row>
    <row r="258" spans="1:45" x14ac:dyDescent="0.25">
      <c r="A258" s="3" t="s">
        <v>28</v>
      </c>
      <c r="B258" s="3" t="s">
        <v>277</v>
      </c>
      <c r="C258" s="191">
        <v>17</v>
      </c>
      <c r="D258" s="37"/>
      <c r="E258" s="3"/>
      <c r="F258" s="3">
        <v>-31.263569593341082</v>
      </c>
      <c r="G258" s="3">
        <v>1.9253473800437564E-2</v>
      </c>
      <c r="H258" s="3">
        <v>-31.529007530793372</v>
      </c>
      <c r="I258" s="3">
        <v>0.58204933860593588</v>
      </c>
      <c r="J258" s="3">
        <v>-31.220635900227322</v>
      </c>
      <c r="K258" s="3">
        <v>0.33081652549277824</v>
      </c>
      <c r="L258" s="3">
        <v>-33.232622182110035</v>
      </c>
      <c r="M258" s="3">
        <v>0.10451601388724803</v>
      </c>
      <c r="N258" s="3">
        <v>-34.372267062482834</v>
      </c>
      <c r="O258" s="3">
        <v>0.94829756031133094</v>
      </c>
      <c r="P258" s="3"/>
      <c r="Q258" s="3"/>
      <c r="R258" s="37"/>
      <c r="S258" s="3"/>
      <c r="T258" s="3"/>
      <c r="U258" s="3"/>
      <c r="V258" s="3">
        <v>-30.414955221147167</v>
      </c>
      <c r="W258" s="3">
        <v>1.7272988992267535</v>
      </c>
      <c r="X258" s="3"/>
      <c r="Y258" s="3"/>
      <c r="Z258" s="3"/>
      <c r="AA258" s="3"/>
      <c r="AB258" s="3">
        <v>-32.925128979455124</v>
      </c>
      <c r="AC258" s="3">
        <v>1.1698009891214798</v>
      </c>
      <c r="AD258" s="3">
        <v>-33.894122153733413</v>
      </c>
      <c r="AE258" s="3">
        <v>2.9145598696003052</v>
      </c>
      <c r="AF258" s="3">
        <v>-28.987276942094311</v>
      </c>
      <c r="AG258" s="3">
        <v>1.6538516024625529</v>
      </c>
      <c r="AH258" s="3"/>
      <c r="AI258" s="3"/>
      <c r="AJ258" s="3">
        <v>-33.676622745677363</v>
      </c>
      <c r="AK258" s="3">
        <v>0.14790616762741363</v>
      </c>
      <c r="AL258" s="137"/>
      <c r="AM258" s="137"/>
      <c r="AN258" s="137"/>
      <c r="AO258" s="137"/>
      <c r="AP258" s="3"/>
      <c r="AQ258" s="3"/>
      <c r="AR258" s="3">
        <v>-38.790571496734771</v>
      </c>
      <c r="AS258" s="38">
        <v>0.52627108446122672</v>
      </c>
    </row>
    <row r="259" spans="1:45" ht="15.75" thickBot="1" x14ac:dyDescent="0.3">
      <c r="A259" s="85" t="s">
        <v>28</v>
      </c>
      <c r="B259" s="85" t="s">
        <v>277</v>
      </c>
      <c r="C259" s="191">
        <v>58</v>
      </c>
      <c r="D259" s="39"/>
      <c r="E259" s="40"/>
      <c r="F259" s="40">
        <v>-31.405002469673121</v>
      </c>
      <c r="G259" s="40">
        <v>0.82095990914133599</v>
      </c>
      <c r="H259" s="40">
        <v>-31.284567702163802</v>
      </c>
      <c r="I259" s="40">
        <v>0.95874630847046793</v>
      </c>
      <c r="J259" s="40">
        <v>-32.327787659155845</v>
      </c>
      <c r="K259" s="40">
        <v>0.23486265008541568</v>
      </c>
      <c r="L259" s="40">
        <v>-33.764719310438394</v>
      </c>
      <c r="M259" s="40">
        <v>0.68186264935756413</v>
      </c>
      <c r="N259" s="40">
        <v>-39.10478591364469</v>
      </c>
      <c r="O259" s="40">
        <v>0.2270229527706023</v>
      </c>
      <c r="P259" s="40">
        <v>-35.836539311502094</v>
      </c>
      <c r="Q259" s="40">
        <v>1.4041938732763759</v>
      </c>
      <c r="R259" s="37"/>
      <c r="S259" s="3"/>
      <c r="T259" s="3"/>
      <c r="U259" s="3"/>
      <c r="V259" s="3">
        <v>-33.431566695876022</v>
      </c>
      <c r="W259" s="3">
        <v>1.2166441376102037</v>
      </c>
      <c r="X259" s="3"/>
      <c r="Y259" s="3"/>
      <c r="Z259" s="3"/>
      <c r="AA259" s="3"/>
      <c r="AB259" s="3">
        <v>-37.21127533549916</v>
      </c>
      <c r="AC259" s="3">
        <v>1.7069013315229535</v>
      </c>
      <c r="AD259" s="3">
        <v>-29.562264962572918</v>
      </c>
      <c r="AE259" s="3">
        <v>0.33475711478623937</v>
      </c>
      <c r="AF259" s="3">
        <v>-30.268319626971206</v>
      </c>
      <c r="AG259" s="3">
        <v>0.16845841905371892</v>
      </c>
      <c r="AH259" s="3"/>
      <c r="AI259" s="3"/>
      <c r="AJ259" s="3">
        <v>-35.552784999082704</v>
      </c>
      <c r="AK259" s="3">
        <v>0.79837772107083305</v>
      </c>
      <c r="AL259" s="137"/>
      <c r="AM259" s="137"/>
      <c r="AN259" s="137"/>
      <c r="AO259" s="137"/>
      <c r="AP259" s="3"/>
      <c r="AQ259" s="3"/>
      <c r="AR259" s="3">
        <v>-31.423357863106546</v>
      </c>
      <c r="AS259" s="38">
        <v>0.24260891974830676</v>
      </c>
    </row>
    <row r="260" spans="1:45" x14ac:dyDescent="0.25">
      <c r="A260" s="35" t="s">
        <v>28</v>
      </c>
      <c r="B260" s="35" t="s">
        <v>278</v>
      </c>
      <c r="C260" s="192">
        <v>2</v>
      </c>
      <c r="D260" s="37"/>
      <c r="E260" s="3"/>
      <c r="F260" s="3"/>
      <c r="G260" s="3"/>
      <c r="H260" s="3"/>
      <c r="I260" s="3"/>
      <c r="J260" s="3">
        <v>-36.757295351472607</v>
      </c>
      <c r="K260" s="3">
        <v>0.22492445260371705</v>
      </c>
      <c r="L260" s="3">
        <v>-38.097748348454559</v>
      </c>
      <c r="M260" s="3">
        <v>0.91072351887585157</v>
      </c>
      <c r="N260" s="3">
        <v>-39.25784570761072</v>
      </c>
      <c r="O260" s="3">
        <v>0.31533526198364642</v>
      </c>
      <c r="P260" s="3"/>
      <c r="Q260" s="3"/>
      <c r="R260" s="34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>
        <v>-38.706903413387806</v>
      </c>
      <c r="AK260" s="35">
        <v>3.1320362501452887</v>
      </c>
      <c r="AL260" s="138"/>
      <c r="AM260" s="138"/>
      <c r="AN260" s="138"/>
      <c r="AO260" s="138"/>
      <c r="AP260" s="35"/>
      <c r="AQ260" s="35"/>
      <c r="AR260" s="35"/>
      <c r="AS260" s="36"/>
    </row>
    <row r="261" spans="1:45" x14ac:dyDescent="0.25">
      <c r="A261" s="84" t="s">
        <v>28</v>
      </c>
      <c r="B261" s="84" t="s">
        <v>278</v>
      </c>
      <c r="C261" s="191">
        <v>17</v>
      </c>
      <c r="D261" s="37"/>
      <c r="E261" s="3"/>
      <c r="F261" s="3"/>
      <c r="G261" s="3"/>
      <c r="H261" s="3">
        <v>-29.169687296111718</v>
      </c>
      <c r="I261" s="3">
        <v>0.68397406133042427</v>
      </c>
      <c r="J261" s="3">
        <v>-35.45081519691567</v>
      </c>
      <c r="K261" s="3">
        <v>1.0347676249741331</v>
      </c>
      <c r="L261" s="3">
        <v>-38.346444219262509</v>
      </c>
      <c r="M261" s="3">
        <v>0.50344013527110876</v>
      </c>
      <c r="N261" s="3">
        <v>-39.825394526375135</v>
      </c>
      <c r="O261" s="3">
        <v>0.62086057498448888</v>
      </c>
      <c r="P261" s="3">
        <v>-38.700873363037218</v>
      </c>
      <c r="Q261" s="3">
        <v>0.59957812028643731</v>
      </c>
      <c r="R261" s="37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137"/>
      <c r="AM261" s="137"/>
      <c r="AN261" s="137"/>
      <c r="AO261" s="137"/>
      <c r="AP261" s="3"/>
      <c r="AQ261" s="3"/>
      <c r="AR261" s="3"/>
      <c r="AS261" s="38"/>
    </row>
    <row r="262" spans="1:45" ht="15.75" thickBot="1" x14ac:dyDescent="0.3">
      <c r="A262" s="40" t="s">
        <v>28</v>
      </c>
      <c r="B262" s="40" t="s">
        <v>278</v>
      </c>
      <c r="C262" s="193">
        <v>48</v>
      </c>
      <c r="D262" s="37"/>
      <c r="E262" s="3"/>
      <c r="F262" s="3">
        <v>-30.810704328644864</v>
      </c>
      <c r="G262" s="3">
        <v>9.4443877531322384E-2</v>
      </c>
      <c r="H262" s="3">
        <v>-30.897367871098847</v>
      </c>
      <c r="I262" s="3">
        <v>8.5792529971201126E-2</v>
      </c>
      <c r="J262" s="3">
        <v>-33.536527631594467</v>
      </c>
      <c r="K262" s="3">
        <v>1.5774290384620775</v>
      </c>
      <c r="L262" s="3">
        <v>-36.067103071250699</v>
      </c>
      <c r="M262" s="3">
        <v>0.23070260160322828</v>
      </c>
      <c r="N262" s="3">
        <v>-37.47920902770673</v>
      </c>
      <c r="O262" s="3">
        <v>0.94588066657323644</v>
      </c>
      <c r="P262" s="3">
        <v>-35.524691252597549</v>
      </c>
      <c r="Q262" s="3">
        <v>0.24800529672346575</v>
      </c>
      <c r="R262" s="37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>
        <v>-31.656052611373934</v>
      </c>
      <c r="AE262" s="3">
        <v>0.15671437739976116</v>
      </c>
      <c r="AF262" s="3">
        <v>-31.544711127648142</v>
      </c>
      <c r="AG262" s="3">
        <v>0.19925113697969432</v>
      </c>
      <c r="AH262" s="3"/>
      <c r="AI262" s="3"/>
      <c r="AJ262" s="3">
        <v>-33.432239503416668</v>
      </c>
      <c r="AK262" s="3">
        <v>1.4835627727177225</v>
      </c>
      <c r="AL262" s="137"/>
      <c r="AM262" s="137"/>
      <c r="AN262" s="137"/>
      <c r="AO262" s="137"/>
      <c r="AP262" s="3"/>
      <c r="AQ262" s="3"/>
      <c r="AR262" s="3">
        <v>-31.578482952095776</v>
      </c>
      <c r="AS262" s="38">
        <v>0.23805660185963654</v>
      </c>
    </row>
    <row r="263" spans="1:45" x14ac:dyDescent="0.25">
      <c r="A263" s="83" t="s">
        <v>113</v>
      </c>
      <c r="B263" s="83" t="s">
        <v>149</v>
      </c>
      <c r="C263" s="191">
        <v>0</v>
      </c>
      <c r="D263" s="34"/>
      <c r="E263" s="35"/>
      <c r="F263" s="35"/>
      <c r="G263" s="35"/>
      <c r="H263" s="35"/>
      <c r="I263" s="35"/>
      <c r="J263" s="35">
        <v>-34.520000000000003</v>
      </c>
      <c r="K263" s="35"/>
      <c r="L263" s="35">
        <v>-38.6</v>
      </c>
      <c r="M263" s="35"/>
      <c r="N263" s="35"/>
      <c r="O263" s="35"/>
      <c r="P263" s="35"/>
      <c r="Q263" s="35"/>
      <c r="R263" s="34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>
        <v>-44.24</v>
      </c>
      <c r="AK263" s="35"/>
      <c r="AL263" s="138"/>
      <c r="AM263" s="138"/>
      <c r="AN263" s="138"/>
      <c r="AO263" s="138"/>
      <c r="AP263" s="35"/>
      <c r="AQ263" s="35"/>
      <c r="AR263" s="35"/>
      <c r="AS263" s="36"/>
    </row>
    <row r="264" spans="1:45" x14ac:dyDescent="0.25">
      <c r="A264" s="3" t="s">
        <v>113</v>
      </c>
      <c r="B264" s="3" t="s">
        <v>149</v>
      </c>
      <c r="C264" s="191">
        <v>0</v>
      </c>
      <c r="D264" s="37"/>
      <c r="E264" s="3"/>
      <c r="F264" s="3"/>
      <c r="G264" s="3"/>
      <c r="H264" s="3"/>
      <c r="I264" s="3"/>
      <c r="J264" s="3">
        <v>-34.159999999999997</v>
      </c>
      <c r="K264" s="3"/>
      <c r="L264" s="3">
        <v>-37.65</v>
      </c>
      <c r="M264" s="3"/>
      <c r="N264" s="3"/>
      <c r="O264" s="3"/>
      <c r="P264" s="3"/>
      <c r="Q264" s="3"/>
      <c r="R264" s="37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>
        <v>-43.12</v>
      </c>
      <c r="AK264" s="3"/>
      <c r="AL264" s="137"/>
      <c r="AM264" s="137"/>
      <c r="AN264" s="137"/>
      <c r="AO264" s="137"/>
      <c r="AP264" s="3"/>
      <c r="AQ264" s="3"/>
      <c r="AR264" s="3"/>
      <c r="AS264" s="38"/>
    </row>
    <row r="265" spans="1:45" x14ac:dyDescent="0.25">
      <c r="A265" s="84" t="s">
        <v>113</v>
      </c>
      <c r="B265" s="84" t="s">
        <v>149</v>
      </c>
      <c r="C265" s="191">
        <v>0</v>
      </c>
      <c r="D265" s="37"/>
      <c r="E265" s="3"/>
      <c r="F265" s="3"/>
      <c r="G265" s="3"/>
      <c r="H265" s="3"/>
      <c r="I265" s="3"/>
      <c r="J265" s="3">
        <v>-38.19</v>
      </c>
      <c r="K265" s="3"/>
      <c r="L265" s="3">
        <v>-40.01</v>
      </c>
      <c r="M265" s="3"/>
      <c r="N265" s="3"/>
      <c r="O265" s="3"/>
      <c r="P265" s="3"/>
      <c r="Q265" s="3"/>
      <c r="R265" s="37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>
        <v>-45.29</v>
      </c>
      <c r="AK265" s="3"/>
      <c r="AL265" s="137"/>
      <c r="AM265" s="137"/>
      <c r="AN265" s="137"/>
      <c r="AO265" s="137"/>
      <c r="AP265" s="3"/>
      <c r="AQ265" s="3"/>
      <c r="AR265" s="3"/>
      <c r="AS265" s="38"/>
    </row>
    <row r="266" spans="1:45" x14ac:dyDescent="0.25">
      <c r="A266" s="3" t="s">
        <v>113</v>
      </c>
      <c r="B266" s="3" t="s">
        <v>149</v>
      </c>
      <c r="C266" s="191">
        <v>0</v>
      </c>
      <c r="D266" s="37"/>
      <c r="E266" s="3"/>
      <c r="F266" s="3"/>
      <c r="G266" s="3"/>
      <c r="H266" s="3"/>
      <c r="I266" s="3"/>
      <c r="J266" s="3">
        <v>-34.33</v>
      </c>
      <c r="K266" s="3"/>
      <c r="L266" s="3">
        <v>-40.880000000000003</v>
      </c>
      <c r="M266" s="3"/>
      <c r="N266" s="3"/>
      <c r="O266" s="3"/>
      <c r="P266" s="3"/>
      <c r="Q266" s="3"/>
      <c r="R266" s="37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>
        <v>-45.5</v>
      </c>
      <c r="AK266" s="3"/>
      <c r="AL266" s="137"/>
      <c r="AM266" s="137"/>
      <c r="AN266" s="137"/>
      <c r="AO266" s="137"/>
      <c r="AP266" s="3"/>
      <c r="AQ266" s="3"/>
      <c r="AR266" s="3"/>
      <c r="AS266" s="38"/>
    </row>
    <row r="267" spans="1:45" x14ac:dyDescent="0.25">
      <c r="A267" s="84" t="s">
        <v>113</v>
      </c>
      <c r="B267" s="84" t="s">
        <v>149</v>
      </c>
      <c r="C267" s="191">
        <v>0</v>
      </c>
      <c r="D267" s="37"/>
      <c r="E267" s="3"/>
      <c r="F267" s="3"/>
      <c r="G267" s="3"/>
      <c r="H267" s="3"/>
      <c r="I267" s="3"/>
      <c r="J267" s="3">
        <v>-36.51</v>
      </c>
      <c r="K267" s="3"/>
      <c r="L267" s="3">
        <v>-42.12</v>
      </c>
      <c r="M267" s="3"/>
      <c r="N267" s="3"/>
      <c r="O267" s="3"/>
      <c r="P267" s="3"/>
      <c r="Q267" s="3"/>
      <c r="R267" s="37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>
        <v>-44.46</v>
      </c>
      <c r="AK267" s="3"/>
      <c r="AL267" s="137"/>
      <c r="AM267" s="137"/>
      <c r="AN267" s="137"/>
      <c r="AO267" s="137"/>
      <c r="AP267" s="3"/>
      <c r="AQ267" s="3"/>
      <c r="AR267" s="3"/>
      <c r="AS267" s="38"/>
    </row>
    <row r="268" spans="1:45" x14ac:dyDescent="0.25">
      <c r="A268" s="3" t="s">
        <v>113</v>
      </c>
      <c r="B268" s="3" t="s">
        <v>149</v>
      </c>
      <c r="C268" s="191">
        <v>24</v>
      </c>
      <c r="D268" s="37"/>
      <c r="E268" s="3"/>
      <c r="F268" s="3"/>
      <c r="G268" s="3"/>
      <c r="H268" s="3"/>
      <c r="I268" s="3"/>
      <c r="J268" s="3">
        <v>-35.99</v>
      </c>
      <c r="K268" s="3"/>
      <c r="L268" s="3">
        <v>-37.35</v>
      </c>
      <c r="M268" s="3"/>
      <c r="N268" s="3"/>
      <c r="O268" s="3"/>
      <c r="P268" s="3"/>
      <c r="Q268" s="3"/>
      <c r="R268" s="37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>
        <v>-48.04</v>
      </c>
      <c r="AK268" s="3"/>
      <c r="AL268" s="137"/>
      <c r="AM268" s="137"/>
      <c r="AN268" s="137"/>
      <c r="AO268" s="137"/>
      <c r="AP268" s="3"/>
      <c r="AQ268" s="3"/>
      <c r="AR268" s="3"/>
      <c r="AS268" s="38"/>
    </row>
    <row r="269" spans="1:45" x14ac:dyDescent="0.25">
      <c r="A269" s="84" t="s">
        <v>113</v>
      </c>
      <c r="B269" s="84" t="s">
        <v>151</v>
      </c>
      <c r="C269" s="191">
        <v>0</v>
      </c>
      <c r="D269" s="37"/>
      <c r="E269" s="3"/>
      <c r="F269" s="3"/>
      <c r="G269" s="3"/>
      <c r="H269" s="3"/>
      <c r="I269" s="3"/>
      <c r="J269" s="3">
        <v>-35.380000000000003</v>
      </c>
      <c r="K269" s="3"/>
      <c r="L269" s="3">
        <v>-38</v>
      </c>
      <c r="M269" s="3"/>
      <c r="N269" s="3"/>
      <c r="O269" s="3"/>
      <c r="P269" s="3"/>
      <c r="Q269" s="3"/>
      <c r="R269" s="37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>
        <v>-34.89</v>
      </c>
      <c r="AK269" s="3"/>
      <c r="AL269" s="137"/>
      <c r="AM269" s="137"/>
      <c r="AN269" s="137"/>
      <c r="AO269" s="137"/>
      <c r="AP269" s="3"/>
      <c r="AQ269" s="3"/>
      <c r="AR269" s="3"/>
      <c r="AS269" s="38"/>
    </row>
    <row r="270" spans="1:45" x14ac:dyDescent="0.25">
      <c r="A270" s="3" t="s">
        <v>113</v>
      </c>
      <c r="B270" s="3" t="s">
        <v>151</v>
      </c>
      <c r="C270" s="191">
        <v>74</v>
      </c>
      <c r="D270" s="37"/>
      <c r="E270" s="3"/>
      <c r="F270" s="3"/>
      <c r="G270" s="3"/>
      <c r="H270" s="3"/>
      <c r="I270" s="3"/>
      <c r="J270" s="3">
        <v>-32.549999999999997</v>
      </c>
      <c r="K270" s="3"/>
      <c r="L270" s="3">
        <v>-35.229999999999997</v>
      </c>
      <c r="M270" s="3"/>
      <c r="N270" s="3"/>
      <c r="O270" s="3"/>
      <c r="P270" s="3"/>
      <c r="Q270" s="3"/>
      <c r="R270" s="37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>
        <v>-37.590000000000003</v>
      </c>
      <c r="AK270" s="3"/>
      <c r="AL270" s="137"/>
      <c r="AM270" s="137"/>
      <c r="AN270" s="137"/>
      <c r="AO270" s="137"/>
      <c r="AP270" s="3"/>
      <c r="AQ270" s="3"/>
      <c r="AR270" s="3"/>
      <c r="AS270" s="38"/>
    </row>
    <row r="271" spans="1:45" x14ac:dyDescent="0.25">
      <c r="A271" s="84" t="s">
        <v>113</v>
      </c>
      <c r="B271" s="84" t="s">
        <v>279</v>
      </c>
      <c r="C271" s="191">
        <v>0</v>
      </c>
      <c r="D271" s="37"/>
      <c r="E271" s="3"/>
      <c r="F271" s="3"/>
      <c r="G271" s="3"/>
      <c r="H271" s="3"/>
      <c r="I271" s="3"/>
      <c r="J271" s="3">
        <v>-24.19</v>
      </c>
      <c r="K271" s="3"/>
      <c r="L271" s="3">
        <v>-34.22</v>
      </c>
      <c r="M271" s="3"/>
      <c r="N271" s="3"/>
      <c r="O271" s="3"/>
      <c r="P271" s="3"/>
      <c r="Q271" s="3"/>
      <c r="R271" s="37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>
        <v>-42.07</v>
      </c>
      <c r="AK271" s="3"/>
      <c r="AL271" s="137"/>
      <c r="AM271" s="137"/>
      <c r="AN271" s="137"/>
      <c r="AO271" s="137"/>
      <c r="AP271" s="3"/>
      <c r="AQ271" s="3"/>
      <c r="AR271" s="3"/>
      <c r="AS271" s="38"/>
    </row>
    <row r="272" spans="1:45" ht="15.75" thickBot="1" x14ac:dyDescent="0.3">
      <c r="A272" s="3" t="s">
        <v>113</v>
      </c>
      <c r="B272" s="3" t="s">
        <v>279</v>
      </c>
      <c r="C272" s="191">
        <v>64</v>
      </c>
      <c r="D272" s="39"/>
      <c r="E272" s="40"/>
      <c r="F272" s="40"/>
      <c r="G272" s="40"/>
      <c r="H272" s="40"/>
      <c r="I272" s="40"/>
      <c r="J272" s="40">
        <v>-30.73</v>
      </c>
      <c r="K272" s="40"/>
      <c r="L272" s="40">
        <v>-37.1</v>
      </c>
      <c r="M272" s="40"/>
      <c r="N272" s="40"/>
      <c r="O272" s="40"/>
      <c r="P272" s="40"/>
      <c r="Q272" s="40"/>
      <c r="R272" s="39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>
        <v>-50.87</v>
      </c>
      <c r="AK272" s="40"/>
      <c r="AL272" s="139"/>
      <c r="AM272" s="139"/>
      <c r="AN272" s="139"/>
      <c r="AO272" s="139"/>
      <c r="AP272" s="40"/>
      <c r="AQ272" s="40"/>
      <c r="AR272" s="40"/>
      <c r="AS272" s="41"/>
    </row>
    <row r="273" spans="1:44" x14ac:dyDescent="0.25">
      <c r="A273" s="3"/>
      <c r="B273" s="3"/>
      <c r="C273" s="3"/>
      <c r="D273" s="86" t="s">
        <v>280</v>
      </c>
      <c r="E273" s="8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</row>
    <row r="274" spans="1:44" x14ac:dyDescent="0.25">
      <c r="D274" t="s">
        <v>349</v>
      </c>
    </row>
  </sheetData>
  <mergeCells count="3">
    <mergeCell ref="A1:C1"/>
    <mergeCell ref="D1:Q1"/>
    <mergeCell ref="R1:AS1"/>
  </mergeCells>
  <phoneticPr fontId="6" type="noConversion"/>
  <conditionalFormatting sqref="R2:S6 R8:S212 R214:S272">
    <cfRule type="cellIs" priority="2" operator="greaterThanOrEqual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6AC20-6C3E-4FAE-9B41-8144C6DC6C0F}">
  <dimension ref="A1:AA69"/>
  <sheetViews>
    <sheetView workbookViewId="0">
      <selection activeCell="W1" sqref="W1:AA1"/>
    </sheetView>
  </sheetViews>
  <sheetFormatPr defaultRowHeight="15" x14ac:dyDescent="0.25"/>
  <cols>
    <col min="1" max="1" width="43.28515625" style="3" bestFit="1" customWidth="1"/>
    <col min="2" max="2" width="10" style="3" bestFit="1" customWidth="1"/>
    <col min="3" max="5" width="10.28515625" style="106" bestFit="1" customWidth="1"/>
    <col min="6" max="6" width="12.85546875" style="106" bestFit="1" customWidth="1"/>
    <col min="7" max="7" width="14.140625" style="106" bestFit="1" customWidth="1"/>
    <col min="8" max="8" width="12.85546875" style="106" bestFit="1" customWidth="1"/>
    <col min="9" max="21" width="14.140625" style="106" bestFit="1" customWidth="1"/>
    <col min="22" max="22" width="12.5703125" style="106" bestFit="1" customWidth="1"/>
    <col min="23" max="23" width="19.85546875" style="106" bestFit="1" customWidth="1"/>
    <col min="24" max="24" width="20" style="106" bestFit="1" customWidth="1"/>
    <col min="25" max="26" width="12.42578125" style="106" bestFit="1" customWidth="1"/>
    <col min="27" max="27" width="20" style="106" bestFit="1" customWidth="1"/>
  </cols>
  <sheetData>
    <row r="1" spans="1:27" ht="15.75" thickBot="1" x14ac:dyDescent="0.3">
      <c r="A1" s="185" t="s">
        <v>160</v>
      </c>
      <c r="B1" s="186"/>
      <c r="C1" s="180" t="s">
        <v>281</v>
      </c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1"/>
      <c r="W1" s="182" t="s">
        <v>282</v>
      </c>
      <c r="X1" s="183"/>
      <c r="Y1" s="183"/>
      <c r="Z1" s="183"/>
      <c r="AA1" s="184"/>
    </row>
    <row r="2" spans="1:27" ht="19.5" thickBot="1" x14ac:dyDescent="0.4">
      <c r="A2" s="104" t="s">
        <v>1</v>
      </c>
      <c r="B2" s="82" t="s">
        <v>163</v>
      </c>
      <c r="C2" s="113">
        <v>14</v>
      </c>
      <c r="D2" s="113">
        <v>15</v>
      </c>
      <c r="E2" s="113">
        <v>16</v>
      </c>
      <c r="F2" s="113">
        <v>17</v>
      </c>
      <c r="G2" s="113">
        <v>18</v>
      </c>
      <c r="H2" s="113">
        <v>19</v>
      </c>
      <c r="I2" s="113">
        <v>20</v>
      </c>
      <c r="J2" s="113">
        <v>21</v>
      </c>
      <c r="K2" s="113">
        <v>22</v>
      </c>
      <c r="L2" s="113">
        <v>23</v>
      </c>
      <c r="M2" s="113">
        <v>24</v>
      </c>
      <c r="N2" s="113">
        <v>25</v>
      </c>
      <c r="O2" s="113">
        <v>26</v>
      </c>
      <c r="P2" s="113">
        <v>27</v>
      </c>
      <c r="Q2" s="113">
        <v>28</v>
      </c>
      <c r="R2" s="113">
        <v>29</v>
      </c>
      <c r="S2" s="113">
        <v>30</v>
      </c>
      <c r="T2" s="113">
        <v>31</v>
      </c>
      <c r="U2" s="113">
        <v>32</v>
      </c>
      <c r="V2" s="114">
        <v>33</v>
      </c>
      <c r="W2" s="107" t="s">
        <v>283</v>
      </c>
      <c r="X2" s="108" t="s">
        <v>190</v>
      </c>
      <c r="Y2" s="108" t="s">
        <v>196</v>
      </c>
      <c r="Z2" s="108" t="s">
        <v>284</v>
      </c>
      <c r="AA2" s="109" t="s">
        <v>285</v>
      </c>
    </row>
    <row r="3" spans="1:27" x14ac:dyDescent="0.25">
      <c r="A3" s="34" t="s">
        <v>286</v>
      </c>
      <c r="B3" s="48">
        <v>2</v>
      </c>
      <c r="C3" s="108">
        <v>0</v>
      </c>
      <c r="D3" s="108">
        <v>0</v>
      </c>
      <c r="E3" s="108">
        <v>0</v>
      </c>
      <c r="F3" s="108">
        <v>0</v>
      </c>
      <c r="G3" s="108">
        <v>850738.41</v>
      </c>
      <c r="H3" s="108">
        <v>627199.61399999994</v>
      </c>
      <c r="I3" s="108">
        <v>920764.63</v>
      </c>
      <c r="J3" s="108">
        <v>2469180.3969999999</v>
      </c>
      <c r="K3" s="108">
        <v>2304449.216</v>
      </c>
      <c r="L3" s="108">
        <v>8770656.3640000001</v>
      </c>
      <c r="M3" s="108">
        <v>2907521.4950000001</v>
      </c>
      <c r="N3" s="108">
        <v>16388547.903000001</v>
      </c>
      <c r="O3" s="108">
        <v>2398774.909</v>
      </c>
      <c r="P3" s="108">
        <v>52698302.376999997</v>
      </c>
      <c r="Q3" s="108">
        <v>20810557.844999999</v>
      </c>
      <c r="R3" s="108">
        <v>973173726.91499996</v>
      </c>
      <c r="S3" s="108">
        <v>36321575.704999998</v>
      </c>
      <c r="T3" s="108">
        <v>257040792.56600001</v>
      </c>
      <c r="U3" s="108">
        <v>4531993.92</v>
      </c>
      <c r="V3" s="109">
        <v>18582885.772999998</v>
      </c>
      <c r="W3" s="107">
        <v>3267849.7119999998</v>
      </c>
      <c r="X3" s="108">
        <v>39692109.490999997</v>
      </c>
      <c r="Y3" s="108">
        <v>47988425.376000002</v>
      </c>
      <c r="Z3" s="108"/>
      <c r="AA3" s="109">
        <v>7521216.8399999999</v>
      </c>
    </row>
    <row r="4" spans="1:27" x14ac:dyDescent="0.25">
      <c r="A4" s="37" t="s">
        <v>286</v>
      </c>
      <c r="B4" s="88">
        <v>7</v>
      </c>
      <c r="C4" s="106">
        <v>0</v>
      </c>
      <c r="D4" s="106">
        <v>0</v>
      </c>
      <c r="E4" s="106">
        <v>0</v>
      </c>
      <c r="F4" s="106">
        <v>0</v>
      </c>
      <c r="G4" s="106">
        <v>559571.79299999995</v>
      </c>
      <c r="H4" s="106">
        <v>339699.87699999998</v>
      </c>
      <c r="I4" s="106">
        <v>5885309.5099999998</v>
      </c>
      <c r="J4" s="106">
        <v>1936147.004</v>
      </c>
      <c r="K4" s="106">
        <v>9075411.7559999991</v>
      </c>
      <c r="L4" s="106">
        <v>5667545.7280000001</v>
      </c>
      <c r="M4" s="106">
        <v>9195484.5380000006</v>
      </c>
      <c r="N4" s="106">
        <v>8890527.4859999996</v>
      </c>
      <c r="O4" s="106">
        <v>6458987.5990000004</v>
      </c>
      <c r="P4" s="106">
        <v>43155086.686999999</v>
      </c>
      <c r="Q4" s="106">
        <v>32616069.392000001</v>
      </c>
      <c r="R4" s="106">
        <v>985023124.11399996</v>
      </c>
      <c r="S4" s="106">
        <v>39400045.295999996</v>
      </c>
      <c r="T4" s="106">
        <v>226342099.65700001</v>
      </c>
      <c r="U4" s="106">
        <v>5090050.8530000001</v>
      </c>
      <c r="V4" s="110">
        <v>14906472.67</v>
      </c>
      <c r="W4" s="115">
        <v>841978.69400000002</v>
      </c>
      <c r="X4" s="106">
        <v>9504116.1290000007</v>
      </c>
      <c r="Y4" s="106">
        <v>9875399.5500000007</v>
      </c>
      <c r="AA4" s="110">
        <v>2179701.429</v>
      </c>
    </row>
    <row r="5" spans="1:27" x14ac:dyDescent="0.25">
      <c r="A5" s="37" t="s">
        <v>286</v>
      </c>
      <c r="B5" s="88">
        <v>12</v>
      </c>
      <c r="C5" s="106">
        <v>0</v>
      </c>
      <c r="D5" s="106">
        <v>0</v>
      </c>
      <c r="E5" s="106">
        <v>0</v>
      </c>
      <c r="F5" s="106">
        <v>0</v>
      </c>
      <c r="G5" s="106">
        <v>3442381.1370000001</v>
      </c>
      <c r="H5" s="106">
        <v>8343734.8370000003</v>
      </c>
      <c r="I5" s="106">
        <v>13762988.194</v>
      </c>
      <c r="J5" s="106">
        <v>6719386.9040000001</v>
      </c>
      <c r="K5" s="106">
        <v>16952135.057</v>
      </c>
      <c r="L5" s="106">
        <v>18233037.289000001</v>
      </c>
      <c r="M5" s="106">
        <v>18539046.34</v>
      </c>
      <c r="N5" s="106">
        <v>29614486.636999998</v>
      </c>
      <c r="O5" s="106">
        <v>11862827.783</v>
      </c>
      <c r="P5" s="106">
        <v>51417100.546999998</v>
      </c>
      <c r="Q5" s="106">
        <v>28376876.651999999</v>
      </c>
      <c r="R5" s="106">
        <v>773190171.22500002</v>
      </c>
      <c r="S5" s="106">
        <v>33222016</v>
      </c>
      <c r="T5" s="106">
        <v>136081765.25799999</v>
      </c>
      <c r="U5" s="106">
        <v>8017491.1399999997</v>
      </c>
      <c r="V5" s="110">
        <v>35730204.920000002</v>
      </c>
      <c r="W5" s="115">
        <v>6649875.4239999996</v>
      </c>
      <c r="X5" s="106">
        <v>82301722.987000003</v>
      </c>
      <c r="Y5" s="106">
        <v>96389448.449000001</v>
      </c>
      <c r="AA5" s="110">
        <v>19905262.559</v>
      </c>
    </row>
    <row r="6" spans="1:27" x14ac:dyDescent="0.25">
      <c r="A6" s="37" t="s">
        <v>286</v>
      </c>
      <c r="B6" s="88">
        <v>23</v>
      </c>
      <c r="C6" s="106">
        <v>0</v>
      </c>
      <c r="D6" s="106">
        <v>0</v>
      </c>
      <c r="E6" s="106">
        <v>1192551.1399999999</v>
      </c>
      <c r="F6" s="106">
        <v>536493.005</v>
      </c>
      <c r="G6" s="106">
        <v>4198162.352</v>
      </c>
      <c r="H6" s="106">
        <v>3134671.497</v>
      </c>
      <c r="I6" s="106">
        <v>11121420.215</v>
      </c>
      <c r="J6" s="106">
        <v>7741061.7580000004</v>
      </c>
      <c r="K6" s="106">
        <v>16416225.816</v>
      </c>
      <c r="L6" s="106">
        <v>10256102.898</v>
      </c>
      <c r="M6" s="106">
        <v>13839084.033</v>
      </c>
      <c r="N6" s="106">
        <v>17760137.504000001</v>
      </c>
      <c r="O6" s="106">
        <v>11977930.325999999</v>
      </c>
      <c r="P6" s="106">
        <v>35973173.800999999</v>
      </c>
      <c r="Q6" s="106">
        <v>43060344.461999997</v>
      </c>
      <c r="R6" s="106">
        <v>1294146462.3929999</v>
      </c>
      <c r="S6" s="106">
        <v>55934239.046999998</v>
      </c>
      <c r="T6" s="106">
        <v>286081352.41799998</v>
      </c>
      <c r="U6" s="106">
        <v>13298968.329</v>
      </c>
      <c r="V6" s="110">
        <v>66001072.234999999</v>
      </c>
      <c r="W6" s="115">
        <v>12442824.098999999</v>
      </c>
      <c r="X6" s="106">
        <v>160247861.69299999</v>
      </c>
      <c r="Y6" s="106">
        <v>26419291.942000002</v>
      </c>
      <c r="AA6" s="110">
        <v>29286427.046999998</v>
      </c>
    </row>
    <row r="7" spans="1:27" x14ac:dyDescent="0.25">
      <c r="A7" s="37" t="s">
        <v>286</v>
      </c>
      <c r="B7" s="88">
        <v>32</v>
      </c>
      <c r="C7" s="106">
        <v>0</v>
      </c>
      <c r="D7" s="106">
        <v>0</v>
      </c>
      <c r="E7" s="106">
        <v>0</v>
      </c>
      <c r="F7" s="106">
        <v>0</v>
      </c>
      <c r="G7" s="106">
        <v>496139.12300000002</v>
      </c>
      <c r="H7" s="106">
        <v>398079.38900000002</v>
      </c>
      <c r="I7" s="106">
        <v>2318854.4270000001</v>
      </c>
      <c r="J7" s="106">
        <v>1513526.773</v>
      </c>
      <c r="K7" s="106">
        <v>3361892.5890000002</v>
      </c>
      <c r="L7" s="106">
        <v>2535793.7220000001</v>
      </c>
      <c r="M7" s="106">
        <v>4535025.2989999996</v>
      </c>
      <c r="N7" s="106">
        <v>2347083.2829999998</v>
      </c>
      <c r="O7" s="106">
        <v>8498028.7630000003</v>
      </c>
      <c r="P7" s="106">
        <v>6112764.6229999997</v>
      </c>
      <c r="Q7" s="106">
        <v>0</v>
      </c>
      <c r="R7" s="106">
        <v>349452431.31199998</v>
      </c>
      <c r="S7" s="106">
        <v>4434092.8739999998</v>
      </c>
      <c r="T7" s="106">
        <v>23888194.914000001</v>
      </c>
      <c r="U7" s="106">
        <v>0</v>
      </c>
      <c r="V7" s="110">
        <v>0</v>
      </c>
      <c r="W7" s="115">
        <v>9798933.3829999994</v>
      </c>
      <c r="X7" s="106">
        <v>149452500.17899999</v>
      </c>
      <c r="Y7" s="106">
        <v>12195915.466</v>
      </c>
      <c r="AA7" s="110">
        <v>22920878.236000001</v>
      </c>
    </row>
    <row r="8" spans="1:27" x14ac:dyDescent="0.25">
      <c r="A8" s="37" t="s">
        <v>286</v>
      </c>
      <c r="B8" s="88">
        <v>43</v>
      </c>
      <c r="C8" s="106">
        <v>0</v>
      </c>
      <c r="D8" s="106">
        <v>0</v>
      </c>
      <c r="E8" s="106">
        <v>0</v>
      </c>
      <c r="F8" s="106">
        <v>0</v>
      </c>
      <c r="G8" s="106">
        <v>1416621.324</v>
      </c>
      <c r="H8" s="106">
        <v>1259967.9269999999</v>
      </c>
      <c r="I8" s="106">
        <v>3762805.9509999999</v>
      </c>
      <c r="J8" s="106">
        <v>3485996.9840000002</v>
      </c>
      <c r="K8" s="106">
        <v>6746755.0489999996</v>
      </c>
      <c r="L8" s="106">
        <v>6870021.6540000001</v>
      </c>
      <c r="M8" s="106">
        <v>2317907.784</v>
      </c>
      <c r="N8" s="106">
        <v>28269722.651000001</v>
      </c>
      <c r="O8" s="106">
        <v>6229896.1310000001</v>
      </c>
      <c r="P8" s="106">
        <v>34896099.564999998</v>
      </c>
      <c r="Q8" s="106">
        <v>8798256.6270000003</v>
      </c>
      <c r="R8" s="106">
        <v>229230731.18200001</v>
      </c>
      <c r="S8" s="106">
        <v>12286680.073000001</v>
      </c>
      <c r="T8" s="106">
        <v>156086934.80500001</v>
      </c>
      <c r="U8" s="106">
        <v>2971107.997</v>
      </c>
      <c r="V8" s="110">
        <v>16637155.989</v>
      </c>
      <c r="W8" s="115">
        <v>15339169.806</v>
      </c>
      <c r="X8" s="106">
        <v>181883198.757</v>
      </c>
      <c r="Y8" s="106">
        <v>13773830.423</v>
      </c>
      <c r="AA8" s="110">
        <v>27200168.431000002</v>
      </c>
    </row>
    <row r="9" spans="1:27" ht="15.75" thickBot="1" x14ac:dyDescent="0.3">
      <c r="A9" s="39" t="s">
        <v>286</v>
      </c>
      <c r="B9" s="90">
        <v>68</v>
      </c>
      <c r="C9" s="111">
        <v>0</v>
      </c>
      <c r="D9" s="111">
        <v>0</v>
      </c>
      <c r="E9" s="111">
        <v>0</v>
      </c>
      <c r="F9" s="111">
        <v>0</v>
      </c>
      <c r="G9" s="111">
        <v>512431.49099999998</v>
      </c>
      <c r="H9" s="111">
        <v>604291.24800000002</v>
      </c>
      <c r="I9" s="111">
        <v>2841858.3330000001</v>
      </c>
      <c r="J9" s="111">
        <v>2529077.1639999999</v>
      </c>
      <c r="K9" s="111">
        <v>6998683.9199999999</v>
      </c>
      <c r="L9" s="111">
        <v>7328693.0630000001</v>
      </c>
      <c r="M9" s="111">
        <v>11223136.325999999</v>
      </c>
      <c r="N9" s="111">
        <v>22348319.690000001</v>
      </c>
      <c r="O9" s="111">
        <v>7930120.5559999999</v>
      </c>
      <c r="P9" s="111">
        <v>23273255.594000001</v>
      </c>
      <c r="Q9" s="111">
        <v>10541490.709000001</v>
      </c>
      <c r="R9" s="111">
        <v>247145196.19999999</v>
      </c>
      <c r="S9" s="111">
        <v>4758898.5539999995</v>
      </c>
      <c r="T9" s="111">
        <v>212609285.433</v>
      </c>
      <c r="U9" s="111">
        <v>5613327.1490000002</v>
      </c>
      <c r="V9" s="112">
        <v>21692352.927999999</v>
      </c>
      <c r="W9" s="116">
        <v>23385367.486000001</v>
      </c>
      <c r="X9" s="111">
        <v>249740172.192</v>
      </c>
      <c r="Y9" s="111">
        <v>13277592.835999999</v>
      </c>
      <c r="Z9" s="111"/>
      <c r="AA9" s="112">
        <v>36346291.943999998</v>
      </c>
    </row>
    <row r="10" spans="1:27" x14ac:dyDescent="0.25">
      <c r="A10" s="34" t="s">
        <v>287</v>
      </c>
      <c r="B10" s="48">
        <v>3</v>
      </c>
      <c r="C10" s="108">
        <v>1709379.727</v>
      </c>
      <c r="D10" s="108">
        <v>290424.10200000001</v>
      </c>
      <c r="E10" s="108">
        <v>3017815.4419999998</v>
      </c>
      <c r="F10" s="108">
        <v>1473375.9850000001</v>
      </c>
      <c r="G10" s="108">
        <v>42506420.300999999</v>
      </c>
      <c r="H10" s="108">
        <v>4008840.423</v>
      </c>
      <c r="I10" s="108">
        <v>95449172.841000006</v>
      </c>
      <c r="J10" s="108">
        <v>13662583.73</v>
      </c>
      <c r="K10" s="108">
        <v>114402382.882</v>
      </c>
      <c r="L10" s="108">
        <v>31187071.412</v>
      </c>
      <c r="M10" s="108">
        <v>103300668.12199999</v>
      </c>
      <c r="N10" s="108">
        <v>50651275.406999998</v>
      </c>
      <c r="O10" s="108">
        <v>93170322.018000007</v>
      </c>
      <c r="P10" s="108">
        <v>86540201.643999994</v>
      </c>
      <c r="Q10" s="108">
        <v>71825834.817000002</v>
      </c>
      <c r="R10" s="108">
        <v>481242706.04500002</v>
      </c>
      <c r="S10" s="108">
        <v>86204933.143000007</v>
      </c>
      <c r="T10" s="108">
        <v>711818656.14999998</v>
      </c>
      <c r="U10" s="108">
        <v>50948789.734999999</v>
      </c>
      <c r="V10" s="109">
        <v>106267063.663</v>
      </c>
      <c r="W10" s="107"/>
      <c r="X10" s="108">
        <v>4689693.1509999996</v>
      </c>
      <c r="Y10" s="108">
        <v>41171036.115999997</v>
      </c>
      <c r="Z10" s="108"/>
      <c r="AA10" s="109">
        <v>2388374.3709999998</v>
      </c>
    </row>
    <row r="11" spans="1:27" x14ac:dyDescent="0.25">
      <c r="A11" s="37" t="s">
        <v>287</v>
      </c>
      <c r="B11" s="88">
        <v>7</v>
      </c>
      <c r="C11" s="106">
        <v>1266855.8559999999</v>
      </c>
      <c r="D11" s="106">
        <v>872522.03300000005</v>
      </c>
      <c r="E11" s="106">
        <v>2918670.8369999998</v>
      </c>
      <c r="F11" s="106">
        <v>739815.924</v>
      </c>
      <c r="G11" s="106">
        <v>17874775.791999999</v>
      </c>
      <c r="H11" s="106">
        <v>2114087.3319999999</v>
      </c>
      <c r="I11" s="106">
        <v>62452720.296999998</v>
      </c>
      <c r="J11" s="106">
        <v>8004395.4299999997</v>
      </c>
      <c r="K11" s="106">
        <v>78307383.607999995</v>
      </c>
      <c r="L11" s="106">
        <v>18730434.471999999</v>
      </c>
      <c r="M11" s="106">
        <v>72532436.664000005</v>
      </c>
      <c r="N11" s="106">
        <v>23322129.624000002</v>
      </c>
      <c r="O11" s="106">
        <v>46402851.531999998</v>
      </c>
      <c r="P11" s="106">
        <v>33862385.456</v>
      </c>
      <c r="Q11" s="106">
        <v>36065104.053000003</v>
      </c>
      <c r="R11" s="106">
        <v>159750067.00299999</v>
      </c>
      <c r="S11" s="106">
        <v>30463281.598000001</v>
      </c>
      <c r="T11" s="106">
        <v>156444144.37200001</v>
      </c>
      <c r="U11" s="106">
        <v>15592433.021</v>
      </c>
      <c r="V11" s="110">
        <v>17295025.927000001</v>
      </c>
      <c r="W11" s="115"/>
      <c r="X11" s="106">
        <v>5716300.0429999996</v>
      </c>
      <c r="Y11" s="106">
        <v>38341302.645999998</v>
      </c>
      <c r="AA11" s="110">
        <v>2145677.5950000002</v>
      </c>
    </row>
    <row r="12" spans="1:27" x14ac:dyDescent="0.25">
      <c r="A12" s="37" t="s">
        <v>287</v>
      </c>
      <c r="B12" s="88">
        <v>13</v>
      </c>
      <c r="C12" s="106">
        <v>2948936.693</v>
      </c>
      <c r="D12" s="106">
        <v>2194841.6140000001</v>
      </c>
      <c r="E12" s="106">
        <v>9429272.5329999998</v>
      </c>
      <c r="F12" s="106">
        <v>2276444.196</v>
      </c>
      <c r="G12" s="106">
        <v>87627966.659999996</v>
      </c>
      <c r="H12" s="106">
        <v>6459053.8880000003</v>
      </c>
      <c r="I12" s="106">
        <v>220015083.086</v>
      </c>
      <c r="J12" s="106">
        <v>27708761.853</v>
      </c>
      <c r="K12" s="106">
        <v>300522314.55000001</v>
      </c>
      <c r="L12" s="106">
        <v>72303595.181999996</v>
      </c>
      <c r="M12" s="106">
        <v>290901675.14499998</v>
      </c>
      <c r="N12" s="106">
        <v>119544837.61300001</v>
      </c>
      <c r="O12" s="106">
        <v>225993253.12099999</v>
      </c>
      <c r="P12" s="106">
        <v>176927136.655</v>
      </c>
      <c r="Q12" s="106">
        <v>199782554.861</v>
      </c>
      <c r="R12" s="106">
        <v>764386926.85800004</v>
      </c>
      <c r="S12" s="106">
        <v>179859357.45199999</v>
      </c>
      <c r="T12" s="106">
        <v>857085776.05499995</v>
      </c>
      <c r="U12" s="106">
        <v>98493691.763999999</v>
      </c>
      <c r="V12" s="110">
        <v>132252390.838</v>
      </c>
      <c r="W12" s="115">
        <v>3553747.1209999998</v>
      </c>
      <c r="X12" s="106">
        <v>29408255.710999999</v>
      </c>
      <c r="Y12" s="106">
        <v>40695746.838</v>
      </c>
      <c r="AA12" s="110">
        <v>8438597.2579999994</v>
      </c>
    </row>
    <row r="13" spans="1:27" x14ac:dyDescent="0.25">
      <c r="A13" s="37" t="s">
        <v>287</v>
      </c>
      <c r="B13" s="88">
        <v>23</v>
      </c>
      <c r="C13" s="106">
        <v>1338268.442</v>
      </c>
      <c r="D13" s="106">
        <v>1070437.0889999999</v>
      </c>
      <c r="E13" s="106">
        <v>1216326.45</v>
      </c>
      <c r="F13" s="106">
        <v>449006.01799999998</v>
      </c>
      <c r="G13" s="106">
        <v>18628042.991</v>
      </c>
      <c r="H13" s="106">
        <v>2343208.7829999998</v>
      </c>
      <c r="I13" s="106">
        <v>85227012.915000007</v>
      </c>
      <c r="J13" s="106">
        <v>8516824.4100000001</v>
      </c>
      <c r="K13" s="106">
        <v>136721534.803</v>
      </c>
      <c r="L13" s="106">
        <v>28113979.675999999</v>
      </c>
      <c r="M13" s="106">
        <v>123704582.55</v>
      </c>
      <c r="N13" s="106">
        <v>79786789.856999993</v>
      </c>
      <c r="O13" s="106">
        <v>100395096.314</v>
      </c>
      <c r="P13" s="106">
        <v>118384115.52</v>
      </c>
      <c r="Q13" s="106">
        <v>76777810.649000004</v>
      </c>
      <c r="R13" s="106">
        <v>260102340.317</v>
      </c>
      <c r="S13" s="106">
        <v>8088173.4759999998</v>
      </c>
      <c r="T13" s="106">
        <v>283721953.73199999</v>
      </c>
      <c r="U13" s="106">
        <v>25472533.030000001</v>
      </c>
      <c r="V13" s="110">
        <v>46838116.052000001</v>
      </c>
      <c r="W13" s="115"/>
      <c r="X13" s="106">
        <v>5877841.6629999997</v>
      </c>
      <c r="Y13" s="106">
        <v>38632697.898999996</v>
      </c>
      <c r="AA13" s="110">
        <v>2000923.071</v>
      </c>
    </row>
    <row r="14" spans="1:27" x14ac:dyDescent="0.25">
      <c r="A14" s="37" t="s">
        <v>287</v>
      </c>
      <c r="B14" s="88">
        <v>33</v>
      </c>
      <c r="C14" s="106">
        <v>1504607.7760000001</v>
      </c>
      <c r="D14" s="106">
        <v>1024277.25</v>
      </c>
      <c r="E14" s="106">
        <v>3318197.0649999999</v>
      </c>
      <c r="F14" s="106">
        <v>617635.52899999998</v>
      </c>
      <c r="G14" s="106">
        <v>31156672.107000001</v>
      </c>
      <c r="H14" s="106">
        <v>2619865.0860000001</v>
      </c>
      <c r="I14" s="106">
        <v>71881240.711999997</v>
      </c>
      <c r="J14" s="106">
        <v>6574204.8090000004</v>
      </c>
      <c r="K14" s="106">
        <v>102889225.78399999</v>
      </c>
      <c r="L14" s="106">
        <v>21890892.534000002</v>
      </c>
      <c r="M14" s="106">
        <v>93410331.773000002</v>
      </c>
      <c r="N14" s="106">
        <v>39811702.647</v>
      </c>
      <c r="O14" s="106">
        <v>76109440.931999996</v>
      </c>
      <c r="P14" s="106">
        <v>70511966.127000004</v>
      </c>
      <c r="Q14" s="106">
        <v>66733257.511</v>
      </c>
      <c r="R14" s="106">
        <v>172810192.47</v>
      </c>
      <c r="S14" s="106">
        <v>16713977.638</v>
      </c>
      <c r="T14" s="106">
        <v>192254173.373</v>
      </c>
      <c r="U14" s="106">
        <v>28805743.987</v>
      </c>
      <c r="V14" s="110">
        <v>29534098.653999999</v>
      </c>
      <c r="W14" s="115"/>
      <c r="X14" s="106">
        <v>2548090.7659999998</v>
      </c>
      <c r="Y14" s="106">
        <v>10847107.456</v>
      </c>
      <c r="AA14" s="110">
        <v>727480.15099999995</v>
      </c>
    </row>
    <row r="15" spans="1:27" x14ac:dyDescent="0.25">
      <c r="A15" s="37" t="s">
        <v>287</v>
      </c>
      <c r="B15" s="88">
        <v>43</v>
      </c>
      <c r="C15" s="106">
        <v>403020.49599999998</v>
      </c>
      <c r="D15" s="106">
        <v>462285.40600000002</v>
      </c>
      <c r="E15" s="106">
        <v>538130.90500000003</v>
      </c>
      <c r="F15" s="106">
        <v>217357.122</v>
      </c>
      <c r="G15" s="106">
        <v>10637104.573999999</v>
      </c>
      <c r="H15" s="106">
        <v>1958881.8829999999</v>
      </c>
      <c r="I15" s="106">
        <v>52799454.244999997</v>
      </c>
      <c r="J15" s="106">
        <v>6211874.3370000003</v>
      </c>
      <c r="K15" s="106">
        <v>96944189.935000002</v>
      </c>
      <c r="L15" s="106">
        <v>21126954.592999998</v>
      </c>
      <c r="M15" s="106">
        <v>92769089.203999996</v>
      </c>
      <c r="N15" s="106">
        <v>51870793.736000001</v>
      </c>
      <c r="O15" s="106">
        <v>69373856.503000006</v>
      </c>
      <c r="P15" s="106">
        <v>91271573.356000006</v>
      </c>
      <c r="Q15" s="106">
        <v>57111752.674000002</v>
      </c>
      <c r="R15" s="106">
        <v>159402750.759</v>
      </c>
      <c r="S15" s="106">
        <v>16214060.522</v>
      </c>
      <c r="T15" s="106">
        <v>132259558.892</v>
      </c>
      <c r="U15" s="106">
        <v>24121224.883000001</v>
      </c>
      <c r="V15" s="110">
        <v>23982090.883000001</v>
      </c>
      <c r="W15" s="115"/>
      <c r="X15" s="106">
        <v>5195838.9759999998</v>
      </c>
      <c r="Y15" s="106">
        <v>25398902.833999999</v>
      </c>
      <c r="AA15" s="110">
        <v>1151946.0919999999</v>
      </c>
    </row>
    <row r="16" spans="1:27" ht="15.75" thickBot="1" x14ac:dyDescent="0.3">
      <c r="A16" s="39" t="s">
        <v>287</v>
      </c>
      <c r="B16" s="90">
        <v>67</v>
      </c>
      <c r="C16" s="111">
        <v>1031794.319</v>
      </c>
      <c r="D16" s="111">
        <v>1250961.5160000001</v>
      </c>
      <c r="E16" s="111">
        <v>2752777.19</v>
      </c>
      <c r="F16" s="111">
        <v>582231.48199999996</v>
      </c>
      <c r="G16" s="111">
        <v>24162156.588</v>
      </c>
      <c r="H16" s="111">
        <v>5566527.415</v>
      </c>
      <c r="I16" s="111">
        <v>85643658.344999999</v>
      </c>
      <c r="J16" s="111">
        <v>8963165.5779999997</v>
      </c>
      <c r="K16" s="111">
        <v>123818865.52599999</v>
      </c>
      <c r="L16" s="111">
        <v>31885289.749000002</v>
      </c>
      <c r="M16" s="111">
        <v>109137218.626</v>
      </c>
      <c r="N16" s="111">
        <v>68417369.393999994</v>
      </c>
      <c r="O16" s="111">
        <v>78457421.996999994</v>
      </c>
      <c r="P16" s="111">
        <v>114088998.89399999</v>
      </c>
      <c r="Q16" s="111">
        <v>64916178.155000001</v>
      </c>
      <c r="R16" s="111">
        <v>192841658.45500001</v>
      </c>
      <c r="S16" s="111">
        <v>4707391.1919999998</v>
      </c>
      <c r="T16" s="111">
        <v>173685141.132</v>
      </c>
      <c r="U16" s="111">
        <v>24447009.228999998</v>
      </c>
      <c r="V16" s="112">
        <v>25120895.829</v>
      </c>
      <c r="W16" s="116"/>
      <c r="X16" s="111">
        <v>5511916.625</v>
      </c>
      <c r="Y16" s="111">
        <v>35924155.030000001</v>
      </c>
      <c r="Z16" s="111"/>
      <c r="AA16" s="112">
        <v>2244024.2799999998</v>
      </c>
    </row>
    <row r="17" spans="1:27" x14ac:dyDescent="0.25">
      <c r="A17" s="34" t="s">
        <v>288</v>
      </c>
      <c r="B17" s="48">
        <v>8</v>
      </c>
      <c r="C17" s="108">
        <v>933837.42</v>
      </c>
      <c r="D17" s="108">
        <v>673527.223</v>
      </c>
      <c r="E17" s="108">
        <v>326784.25099999999</v>
      </c>
      <c r="F17" s="108">
        <v>333974.33500000002</v>
      </c>
      <c r="G17" s="108">
        <v>985426.96699999995</v>
      </c>
      <c r="H17" s="108">
        <v>2971069.7540000002</v>
      </c>
      <c r="I17" s="108">
        <v>1703223.9939999999</v>
      </c>
      <c r="J17" s="108">
        <v>3496525.608</v>
      </c>
      <c r="K17" s="108">
        <v>3342654.3250000002</v>
      </c>
      <c r="L17" s="108">
        <v>15512941.972999999</v>
      </c>
      <c r="M17" s="108">
        <v>4380320.6399999997</v>
      </c>
      <c r="N17" s="108">
        <v>21145578.022</v>
      </c>
      <c r="O17" s="108">
        <v>4862208.273</v>
      </c>
      <c r="P17" s="108">
        <v>54080743.780000001</v>
      </c>
      <c r="Q17" s="108">
        <v>21389305.892999999</v>
      </c>
      <c r="R17" s="108">
        <v>160066396.47299999</v>
      </c>
      <c r="S17" s="108">
        <v>7697502.6169999996</v>
      </c>
      <c r="T17" s="108">
        <v>48765563.375</v>
      </c>
      <c r="U17" s="108">
        <v>2739428.0890000002</v>
      </c>
      <c r="V17" s="109">
        <v>11396738.727</v>
      </c>
      <c r="W17" s="107">
        <v>8323212.1140000001</v>
      </c>
      <c r="X17" s="108">
        <v>43258672.575000003</v>
      </c>
      <c r="Y17" s="108">
        <v>36486379.042999998</v>
      </c>
      <c r="Z17" s="108"/>
      <c r="AA17" s="109">
        <v>10897412.659</v>
      </c>
    </row>
    <row r="18" spans="1:27" x14ac:dyDescent="0.25">
      <c r="A18" s="37" t="s">
        <v>288</v>
      </c>
      <c r="B18" s="88">
        <v>18</v>
      </c>
      <c r="C18" s="106">
        <v>320914.93400000001</v>
      </c>
      <c r="D18" s="106">
        <v>0</v>
      </c>
      <c r="E18" s="106">
        <v>0</v>
      </c>
      <c r="F18" s="106">
        <v>0</v>
      </c>
      <c r="G18" s="106">
        <v>156922.91899999999</v>
      </c>
      <c r="H18" s="106">
        <v>6833500.165</v>
      </c>
      <c r="I18" s="106">
        <v>1910710.976</v>
      </c>
      <c r="J18" s="106">
        <v>5272554.8779999996</v>
      </c>
      <c r="K18" s="106">
        <v>4554734.7319999998</v>
      </c>
      <c r="L18" s="106">
        <v>10979321.805</v>
      </c>
      <c r="M18" s="106">
        <v>3316914.2319999998</v>
      </c>
      <c r="N18" s="106">
        <v>13817547.226</v>
      </c>
      <c r="O18" s="106">
        <v>3431711.6710000001</v>
      </c>
      <c r="P18" s="106">
        <v>37247468.159000002</v>
      </c>
      <c r="Q18" s="106">
        <v>17149961.337000001</v>
      </c>
      <c r="R18" s="106">
        <v>65266296.854999997</v>
      </c>
      <c r="S18" s="106">
        <v>3525792.1719999998</v>
      </c>
      <c r="T18" s="106">
        <v>19799612.750999998</v>
      </c>
      <c r="U18" s="106">
        <v>1788856.36</v>
      </c>
      <c r="V18" s="110">
        <v>5347504.1869999999</v>
      </c>
      <c r="W18" s="115">
        <v>10700760.211999999</v>
      </c>
      <c r="X18" s="106">
        <v>61344269.641000003</v>
      </c>
      <c r="Y18" s="106">
        <v>29336500.438000001</v>
      </c>
      <c r="AA18" s="110">
        <v>14764575.637</v>
      </c>
    </row>
    <row r="19" spans="1:27" x14ac:dyDescent="0.25">
      <c r="A19" s="37" t="s">
        <v>288</v>
      </c>
      <c r="B19" s="88">
        <v>27</v>
      </c>
      <c r="C19" s="106">
        <v>0</v>
      </c>
      <c r="D19" s="106">
        <v>0</v>
      </c>
      <c r="E19" s="106">
        <v>0</v>
      </c>
      <c r="F19" s="106">
        <v>0</v>
      </c>
      <c r="G19" s="106">
        <v>0</v>
      </c>
      <c r="H19" s="106">
        <v>840889.72</v>
      </c>
      <c r="I19" s="106">
        <v>494919.60200000001</v>
      </c>
      <c r="J19" s="106">
        <v>2114990.554</v>
      </c>
      <c r="K19" s="106">
        <v>2225064.199</v>
      </c>
      <c r="L19" s="106">
        <v>5853080.7510000002</v>
      </c>
      <c r="M19" s="106">
        <v>2206424.6239999998</v>
      </c>
      <c r="N19" s="106">
        <v>9359473.8230000008</v>
      </c>
      <c r="O19" s="106">
        <v>778231.84299999999</v>
      </c>
      <c r="P19" s="106">
        <v>18998993.579999998</v>
      </c>
      <c r="Q19" s="106">
        <v>0</v>
      </c>
      <c r="R19" s="106">
        <v>20835502.423</v>
      </c>
      <c r="S19" s="106">
        <v>992108.68799999997</v>
      </c>
      <c r="T19" s="106">
        <v>6317331.4330000002</v>
      </c>
      <c r="U19" s="106">
        <v>197607.57800000001</v>
      </c>
      <c r="V19" s="110">
        <v>1632864.125</v>
      </c>
      <c r="W19" s="115">
        <v>7737949.4349999996</v>
      </c>
      <c r="X19" s="106">
        <v>46159645.759999998</v>
      </c>
      <c r="Y19" s="106">
        <v>15475982.960999999</v>
      </c>
      <c r="AA19" s="110">
        <v>9558714.0490000006</v>
      </c>
    </row>
    <row r="20" spans="1:27" x14ac:dyDescent="0.25">
      <c r="A20" s="37" t="s">
        <v>288</v>
      </c>
      <c r="B20" s="88">
        <v>37</v>
      </c>
      <c r="C20" s="106">
        <v>0</v>
      </c>
      <c r="D20" s="106">
        <v>0</v>
      </c>
      <c r="E20" s="106">
        <v>0</v>
      </c>
      <c r="F20" s="106">
        <v>0</v>
      </c>
      <c r="G20" s="106">
        <v>610754.35100000002</v>
      </c>
      <c r="H20" s="106">
        <v>17035299.607000001</v>
      </c>
      <c r="I20" s="106">
        <v>1621071.8740000001</v>
      </c>
      <c r="J20" s="106">
        <v>5128624.6399999997</v>
      </c>
      <c r="K20" s="106">
        <v>3501011.679</v>
      </c>
      <c r="L20" s="106">
        <v>17884357.223999999</v>
      </c>
      <c r="M20" s="106">
        <v>3681296.32</v>
      </c>
      <c r="N20" s="106">
        <v>17070211.563999999</v>
      </c>
      <c r="O20" s="106">
        <v>3379534.63</v>
      </c>
      <c r="P20" s="106">
        <v>46531876.262000002</v>
      </c>
      <c r="Q20" s="106">
        <v>17883670.48</v>
      </c>
      <c r="R20" s="106">
        <v>151258721.15099999</v>
      </c>
      <c r="S20" s="106">
        <v>8014704.2130000005</v>
      </c>
      <c r="T20" s="106">
        <v>48504744.001999997</v>
      </c>
      <c r="U20" s="106">
        <v>1251068.5560000001</v>
      </c>
      <c r="V20" s="110">
        <v>14401233.241</v>
      </c>
      <c r="W20" s="115">
        <v>12024665.277000001</v>
      </c>
      <c r="X20" s="106">
        <v>67609258.423999995</v>
      </c>
      <c r="Y20" s="106">
        <v>25702467.662</v>
      </c>
      <c r="AA20" s="110">
        <v>17030987.938999999</v>
      </c>
    </row>
    <row r="21" spans="1:27" x14ac:dyDescent="0.25">
      <c r="A21" s="37" t="s">
        <v>288</v>
      </c>
      <c r="B21" s="88">
        <v>43</v>
      </c>
      <c r="C21" s="106">
        <v>1439720.5560000001</v>
      </c>
      <c r="D21" s="106">
        <v>517663.321</v>
      </c>
      <c r="E21" s="106">
        <v>679281.21299999999</v>
      </c>
      <c r="F21" s="106">
        <v>265462.61300000001</v>
      </c>
      <c r="G21" s="106">
        <v>632955.58400000003</v>
      </c>
      <c r="H21" s="106">
        <v>31774670.114</v>
      </c>
      <c r="I21" s="106">
        <v>2618134.14</v>
      </c>
      <c r="J21" s="106">
        <v>9951025.5999999996</v>
      </c>
      <c r="K21" s="106">
        <v>5256965.2479999997</v>
      </c>
      <c r="L21" s="106">
        <v>43200157.056999996</v>
      </c>
      <c r="M21" s="106">
        <v>8433023.0059999991</v>
      </c>
      <c r="N21" s="106">
        <v>36345008.398999996</v>
      </c>
      <c r="O21" s="106">
        <v>5431454.7769999998</v>
      </c>
      <c r="P21" s="106">
        <v>59637340.148000002</v>
      </c>
      <c r="R21" s="106">
        <v>198821342.89300001</v>
      </c>
      <c r="S21" s="106">
        <v>8490448.4179999996</v>
      </c>
      <c r="T21" s="106">
        <v>47550027.090000004</v>
      </c>
      <c r="U21" s="106">
        <v>2529411.5759999999</v>
      </c>
      <c r="V21" s="110">
        <v>12551888.926999999</v>
      </c>
      <c r="W21" s="115">
        <v>8064077.5099999998</v>
      </c>
      <c r="X21" s="106">
        <v>46039928.332999997</v>
      </c>
      <c r="Y21" s="106">
        <v>28672810.090999998</v>
      </c>
      <c r="AA21" s="110">
        <v>11985473.595000001</v>
      </c>
    </row>
    <row r="22" spans="1:27" x14ac:dyDescent="0.25">
      <c r="A22" s="37" t="s">
        <v>288</v>
      </c>
      <c r="B22" s="88">
        <v>57</v>
      </c>
      <c r="C22" s="106">
        <v>0</v>
      </c>
      <c r="D22" s="106">
        <v>0</v>
      </c>
      <c r="E22" s="106">
        <v>0</v>
      </c>
      <c r="F22" s="106">
        <v>0</v>
      </c>
      <c r="G22" s="106">
        <v>0</v>
      </c>
      <c r="H22" s="106">
        <v>7899618.8729999997</v>
      </c>
      <c r="I22" s="106">
        <v>1119566.4890000001</v>
      </c>
      <c r="J22" s="106">
        <v>13654859.732999999</v>
      </c>
      <c r="K22" s="106">
        <v>5548940.6909999996</v>
      </c>
      <c r="L22" s="106">
        <v>127354803.27500001</v>
      </c>
      <c r="M22" s="106">
        <v>9662851.5789999999</v>
      </c>
      <c r="N22" s="106">
        <v>87056934.307999998</v>
      </c>
      <c r="O22" s="106">
        <v>5271278.7259999998</v>
      </c>
      <c r="P22" s="106">
        <v>101990516.917</v>
      </c>
      <c r="Q22" s="106">
        <v>14485863.959000001</v>
      </c>
      <c r="R22" s="106">
        <v>235919704.38100001</v>
      </c>
      <c r="S22" s="106">
        <v>7262199.4069999997</v>
      </c>
      <c r="T22" s="106">
        <v>39327895.788999997</v>
      </c>
      <c r="U22" s="106">
        <v>273998.56400000001</v>
      </c>
      <c r="V22" s="110">
        <v>4047393.4849999999</v>
      </c>
      <c r="W22" s="115">
        <v>16658201.209000001</v>
      </c>
      <c r="X22" s="106">
        <v>92257567.045000002</v>
      </c>
      <c r="Y22" s="106">
        <v>23037615.796999998</v>
      </c>
      <c r="AA22" s="110">
        <v>23053729.412</v>
      </c>
    </row>
    <row r="23" spans="1:27" x14ac:dyDescent="0.25">
      <c r="A23" s="37" t="s">
        <v>288</v>
      </c>
      <c r="B23" s="88">
        <v>68</v>
      </c>
      <c r="C23" s="106">
        <v>0</v>
      </c>
      <c r="D23" s="106">
        <v>0</v>
      </c>
      <c r="E23" s="106">
        <v>0</v>
      </c>
      <c r="F23" s="106">
        <v>0</v>
      </c>
      <c r="G23" s="106">
        <v>606753.17000000004</v>
      </c>
      <c r="H23" s="106">
        <v>7363213.7620000001</v>
      </c>
      <c r="I23" s="106">
        <v>1465695.9350000001</v>
      </c>
      <c r="J23" s="106">
        <v>10593818.422</v>
      </c>
      <c r="K23" s="106">
        <v>4589951.824</v>
      </c>
      <c r="L23" s="106">
        <v>75453152.566</v>
      </c>
      <c r="M23" s="106">
        <v>7113872.8820000002</v>
      </c>
      <c r="N23" s="106">
        <v>54392528.958999999</v>
      </c>
      <c r="O23" s="106">
        <v>5118348.835</v>
      </c>
      <c r="P23" s="106">
        <v>67295571.567000002</v>
      </c>
      <c r="Q23" s="106">
        <v>17928332.743000001</v>
      </c>
      <c r="R23" s="106">
        <v>186661536.65099999</v>
      </c>
      <c r="S23" s="106">
        <v>10217909.157</v>
      </c>
      <c r="T23" s="106">
        <v>41853970.564000003</v>
      </c>
      <c r="U23" s="106">
        <v>4501051.4079999998</v>
      </c>
      <c r="V23" s="110">
        <v>8450088.5620000008</v>
      </c>
      <c r="W23" s="115">
        <v>14501249.254000001</v>
      </c>
      <c r="X23" s="106">
        <v>108834243.19</v>
      </c>
      <c r="Y23" s="106">
        <v>46533951.528999999</v>
      </c>
      <c r="AA23" s="110">
        <v>25669486.877</v>
      </c>
    </row>
    <row r="24" spans="1:27" x14ac:dyDescent="0.25">
      <c r="A24" s="37" t="s">
        <v>288</v>
      </c>
      <c r="B24" s="88">
        <v>93</v>
      </c>
      <c r="C24" s="106">
        <v>0</v>
      </c>
      <c r="D24" s="106">
        <v>0</v>
      </c>
      <c r="E24" s="106">
        <v>0</v>
      </c>
      <c r="F24" s="106">
        <v>0</v>
      </c>
      <c r="G24" s="106">
        <v>0</v>
      </c>
      <c r="H24" s="106">
        <v>2358543.344</v>
      </c>
      <c r="I24" s="106">
        <v>796094.09299999999</v>
      </c>
      <c r="J24" s="106">
        <v>3784790.86</v>
      </c>
      <c r="K24" s="106">
        <v>3415631.5780000002</v>
      </c>
      <c r="L24" s="106">
        <v>21150430.182999998</v>
      </c>
      <c r="M24" s="106">
        <v>8617743.0289999992</v>
      </c>
      <c r="N24" s="106">
        <v>26497230.618000001</v>
      </c>
      <c r="O24" s="106">
        <v>8367136.534</v>
      </c>
      <c r="P24" s="106">
        <v>65862949.658</v>
      </c>
      <c r="Q24" s="106">
        <v>15665338.596999999</v>
      </c>
      <c r="R24" s="106">
        <v>165579604.56099999</v>
      </c>
      <c r="S24" s="106">
        <v>6353470.335</v>
      </c>
      <c r="T24" s="106">
        <v>21830894.725000001</v>
      </c>
      <c r="U24" s="106">
        <v>1153079.2949999999</v>
      </c>
      <c r="V24" s="110">
        <v>3162466.2489999998</v>
      </c>
      <c r="W24" s="115">
        <v>7155083.4649999999</v>
      </c>
      <c r="X24" s="106">
        <v>45517335.713</v>
      </c>
      <c r="Y24" s="106">
        <v>18585949.011</v>
      </c>
      <c r="AA24" s="110">
        <v>10269079.084000001</v>
      </c>
    </row>
    <row r="25" spans="1:27" x14ac:dyDescent="0.25">
      <c r="A25" s="37" t="s">
        <v>288</v>
      </c>
      <c r="B25" s="88">
        <v>117</v>
      </c>
      <c r="C25" s="106">
        <v>0</v>
      </c>
      <c r="D25" s="106">
        <v>0</v>
      </c>
      <c r="E25" s="106">
        <v>0</v>
      </c>
      <c r="F25" s="106">
        <v>0</v>
      </c>
      <c r="G25" s="106">
        <v>290861.69300000003</v>
      </c>
      <c r="H25" s="106">
        <v>3486769.1850000001</v>
      </c>
      <c r="I25" s="106">
        <v>1256588.486</v>
      </c>
      <c r="J25" s="106">
        <v>4663493.9790000003</v>
      </c>
      <c r="K25" s="106">
        <v>3862562.568</v>
      </c>
      <c r="L25" s="106">
        <v>30251929.903000001</v>
      </c>
      <c r="M25" s="106">
        <v>5963075.0669999998</v>
      </c>
      <c r="N25" s="106">
        <v>37519251.648000002</v>
      </c>
      <c r="O25" s="106">
        <v>6727010.3099999996</v>
      </c>
      <c r="P25" s="106">
        <v>76454231.335999995</v>
      </c>
      <c r="Q25" s="106">
        <v>15469101.404999999</v>
      </c>
      <c r="R25" s="106">
        <v>181327200.692</v>
      </c>
      <c r="S25" s="106">
        <v>6879901.9900000002</v>
      </c>
      <c r="T25" s="106">
        <v>50745512.240999997</v>
      </c>
      <c r="U25" s="106">
        <v>1587713.426</v>
      </c>
      <c r="V25" s="110">
        <v>6540941.4040000001</v>
      </c>
      <c r="W25" s="115">
        <v>8398366.4790000003</v>
      </c>
      <c r="X25" s="106">
        <v>60775265.486000001</v>
      </c>
      <c r="Y25" s="106">
        <v>16983697.658</v>
      </c>
      <c r="AA25" s="110">
        <v>16830630.267999999</v>
      </c>
    </row>
    <row r="26" spans="1:27" x14ac:dyDescent="0.25">
      <c r="A26" s="37" t="s">
        <v>288</v>
      </c>
      <c r="B26" s="88">
        <v>127</v>
      </c>
      <c r="C26" s="106">
        <v>0</v>
      </c>
      <c r="D26" s="106">
        <v>0</v>
      </c>
      <c r="E26" s="106">
        <v>0</v>
      </c>
      <c r="F26" s="106">
        <v>0</v>
      </c>
      <c r="G26" s="106">
        <v>249547.511</v>
      </c>
      <c r="H26" s="106">
        <v>2612486.5389999999</v>
      </c>
      <c r="I26" s="106">
        <v>817491.12300000002</v>
      </c>
      <c r="J26" s="106">
        <v>4175743.3909999998</v>
      </c>
      <c r="K26" s="106">
        <v>2568051.9640000002</v>
      </c>
      <c r="L26" s="106">
        <v>21558180.304000001</v>
      </c>
      <c r="M26" s="106">
        <v>4986021.9759999998</v>
      </c>
      <c r="N26" s="106">
        <v>26627529.691</v>
      </c>
      <c r="O26" s="106">
        <v>4854718.4289999995</v>
      </c>
      <c r="P26" s="106">
        <v>79583263.603</v>
      </c>
      <c r="Q26" s="106">
        <v>18011252.237</v>
      </c>
      <c r="R26" s="106">
        <v>263882229.34400001</v>
      </c>
      <c r="S26" s="106">
        <v>11882447.344000001</v>
      </c>
      <c r="T26" s="106">
        <v>88350641.651999995</v>
      </c>
      <c r="U26" s="106">
        <v>1826373.54</v>
      </c>
      <c r="V26" s="110">
        <v>11886134.776000001</v>
      </c>
      <c r="W26" s="115">
        <v>9508940.7909999993</v>
      </c>
      <c r="X26" s="106">
        <v>67965450.710999995</v>
      </c>
      <c r="Y26" s="106">
        <v>20847695</v>
      </c>
      <c r="AA26" s="110">
        <v>19636023.607000001</v>
      </c>
    </row>
    <row r="27" spans="1:27" x14ac:dyDescent="0.25">
      <c r="A27" s="37" t="s">
        <v>288</v>
      </c>
      <c r="B27" s="88">
        <v>132</v>
      </c>
      <c r="C27" s="106">
        <v>0</v>
      </c>
      <c r="D27" s="106">
        <v>0</v>
      </c>
      <c r="E27" s="106">
        <v>0</v>
      </c>
      <c r="F27" s="106">
        <v>0</v>
      </c>
      <c r="G27" s="106">
        <v>0</v>
      </c>
      <c r="H27" s="106">
        <v>2711978.9440000001</v>
      </c>
      <c r="I27" s="106">
        <v>1405937.165</v>
      </c>
      <c r="J27" s="106">
        <v>5429957.5240000002</v>
      </c>
      <c r="K27" s="106">
        <v>4774206.6880000001</v>
      </c>
      <c r="L27" s="106">
        <v>24835254.653999999</v>
      </c>
      <c r="M27" s="106">
        <v>12068639.467</v>
      </c>
      <c r="N27" s="106">
        <v>41547568.994000003</v>
      </c>
      <c r="O27" s="106">
        <v>11390957.42</v>
      </c>
      <c r="P27" s="106">
        <v>73032552.686000004</v>
      </c>
      <c r="Q27" s="106">
        <v>20620875.357999999</v>
      </c>
      <c r="R27" s="106">
        <v>197302613.331</v>
      </c>
      <c r="S27" s="106">
        <v>11988930.551000001</v>
      </c>
      <c r="T27" s="106">
        <v>94808201.361000001</v>
      </c>
      <c r="U27" s="106">
        <v>3582748.64</v>
      </c>
      <c r="V27" s="110">
        <v>13696086.732000001</v>
      </c>
      <c r="W27" s="115">
        <v>29773870.497000001</v>
      </c>
      <c r="X27" s="106">
        <v>117382696.707</v>
      </c>
      <c r="Y27" s="106">
        <v>22887100.065000001</v>
      </c>
      <c r="AA27" s="110">
        <v>30399074.212000001</v>
      </c>
    </row>
    <row r="28" spans="1:27" ht="15.75" thickBot="1" x14ac:dyDescent="0.3">
      <c r="A28" s="39" t="s">
        <v>288</v>
      </c>
      <c r="B28" s="90">
        <v>143</v>
      </c>
      <c r="C28" s="111">
        <v>0</v>
      </c>
      <c r="D28" s="111">
        <v>0</v>
      </c>
      <c r="E28" s="111">
        <v>0</v>
      </c>
      <c r="F28" s="111">
        <v>0</v>
      </c>
      <c r="G28" s="111">
        <v>252981.185</v>
      </c>
      <c r="H28" s="111">
        <v>2136307.7349999999</v>
      </c>
      <c r="I28" s="111">
        <v>4207565.54</v>
      </c>
      <c r="J28" s="111">
        <v>12002072.211999999</v>
      </c>
      <c r="K28" s="111">
        <v>5150897.7510000002</v>
      </c>
      <c r="L28" s="111">
        <v>35990761.016999997</v>
      </c>
      <c r="M28" s="111">
        <v>10751418.810000001</v>
      </c>
      <c r="N28" s="111">
        <v>44844258.321000002</v>
      </c>
      <c r="O28" s="111">
        <v>9088737</v>
      </c>
      <c r="P28" s="111">
        <v>63176642.313000001</v>
      </c>
      <c r="Q28" s="111">
        <v>16583998.573999999</v>
      </c>
      <c r="R28" s="111">
        <v>158062717.30899999</v>
      </c>
      <c r="S28" s="111">
        <v>9192572.0399999991</v>
      </c>
      <c r="T28" s="111">
        <v>109053884.09199999</v>
      </c>
      <c r="U28" s="111">
        <v>4598805.07</v>
      </c>
      <c r="V28" s="112">
        <v>21504713.851</v>
      </c>
      <c r="W28" s="116">
        <v>42396281.158</v>
      </c>
      <c r="X28" s="111">
        <v>152107336.23300001</v>
      </c>
      <c r="Y28" s="111">
        <v>19448313.055</v>
      </c>
      <c r="Z28" s="111"/>
      <c r="AA28" s="112">
        <v>32430137.026999999</v>
      </c>
    </row>
    <row r="29" spans="1:27" x14ac:dyDescent="0.25">
      <c r="A29" s="34" t="s">
        <v>289</v>
      </c>
      <c r="B29" s="48">
        <v>5</v>
      </c>
      <c r="C29" s="108">
        <v>527315.67099999997</v>
      </c>
      <c r="D29" s="108">
        <v>202984.535</v>
      </c>
      <c r="E29" s="108">
        <v>1088498.129</v>
      </c>
      <c r="F29" s="108">
        <v>2348717.3420000002</v>
      </c>
      <c r="G29" s="108">
        <v>4449460.233</v>
      </c>
      <c r="H29" s="108">
        <v>4483012.841</v>
      </c>
      <c r="I29" s="108">
        <v>6342574.1140000001</v>
      </c>
      <c r="J29" s="108">
        <v>8705173.5260000005</v>
      </c>
      <c r="K29" s="108">
        <v>9328385.0099999998</v>
      </c>
      <c r="L29" s="108">
        <v>31036521.311000001</v>
      </c>
      <c r="M29" s="108">
        <v>8641634.8269999996</v>
      </c>
      <c r="N29" s="108">
        <v>28060504.092</v>
      </c>
      <c r="O29" s="108">
        <v>6628231.068</v>
      </c>
      <c r="P29" s="108">
        <v>24324720.397</v>
      </c>
      <c r="Q29" s="108">
        <v>7739428.9510000004</v>
      </c>
      <c r="R29" s="108">
        <v>54700383.927000001</v>
      </c>
      <c r="S29" s="108">
        <v>6426178.1459999997</v>
      </c>
      <c r="T29" s="108">
        <v>73650429.886999995</v>
      </c>
      <c r="U29" s="108">
        <v>3380344.9920000001</v>
      </c>
      <c r="V29" s="109">
        <v>41923564.607000001</v>
      </c>
      <c r="W29" s="107">
        <v>2740198.4819999998</v>
      </c>
      <c r="X29" s="108">
        <v>5098296.7740000002</v>
      </c>
      <c r="Y29" s="108">
        <v>106815200.398</v>
      </c>
      <c r="Z29" s="108">
        <v>5417124.3370000003</v>
      </c>
      <c r="AA29" s="109">
        <v>3934820.4019999998</v>
      </c>
    </row>
    <row r="30" spans="1:27" x14ac:dyDescent="0.25">
      <c r="A30" s="37" t="s">
        <v>289</v>
      </c>
      <c r="B30" s="88">
        <v>10</v>
      </c>
      <c r="C30" s="106">
        <v>545702.29099999997</v>
      </c>
      <c r="D30" s="106">
        <v>221202.054</v>
      </c>
      <c r="E30" s="106">
        <v>211872.41</v>
      </c>
      <c r="F30" s="106">
        <v>171238.12299999999</v>
      </c>
      <c r="G30" s="106">
        <v>366821.04100000003</v>
      </c>
      <c r="H30" s="106">
        <v>518147.29100000003</v>
      </c>
      <c r="I30" s="106">
        <v>1329581.548</v>
      </c>
      <c r="J30" s="106">
        <v>2074099.138</v>
      </c>
      <c r="K30" s="106">
        <v>2551748.094</v>
      </c>
      <c r="L30" s="106">
        <v>6997849.9270000001</v>
      </c>
      <c r="M30" s="106">
        <v>1774230.801</v>
      </c>
      <c r="N30" s="106">
        <v>6313717.2850000001</v>
      </c>
      <c r="O30" s="106">
        <v>1002331.613</v>
      </c>
      <c r="P30" s="106">
        <v>5075501.068</v>
      </c>
      <c r="Q30" s="106">
        <v>1345434.5830000001</v>
      </c>
      <c r="R30" s="106">
        <v>14186118.140000001</v>
      </c>
      <c r="S30" s="106">
        <v>1490741.692</v>
      </c>
      <c r="T30" s="106">
        <v>18174652.352000002</v>
      </c>
      <c r="U30" s="106">
        <v>577742.48600000003</v>
      </c>
      <c r="V30" s="110">
        <v>6330353.2740000002</v>
      </c>
      <c r="W30" s="115">
        <v>0</v>
      </c>
      <c r="X30" s="106">
        <v>1910560.18</v>
      </c>
      <c r="Y30" s="106">
        <v>39117204.931999996</v>
      </c>
      <c r="Z30" s="106">
        <v>1990501.949</v>
      </c>
      <c r="AA30" s="110">
        <v>1842757.851</v>
      </c>
    </row>
    <row r="31" spans="1:27" x14ac:dyDescent="0.25">
      <c r="A31" s="37" t="s">
        <v>289</v>
      </c>
      <c r="B31" s="88">
        <v>15</v>
      </c>
      <c r="C31" s="106">
        <v>330347.46500000003</v>
      </c>
      <c r="D31" s="106">
        <v>0</v>
      </c>
      <c r="E31" s="106">
        <v>179719.245</v>
      </c>
      <c r="F31" s="106">
        <v>245730.606</v>
      </c>
      <c r="G31" s="106">
        <v>1087932.4569999999</v>
      </c>
      <c r="H31" s="106">
        <v>1439866.3659999999</v>
      </c>
      <c r="I31" s="106">
        <v>4133579.477</v>
      </c>
      <c r="J31" s="106">
        <v>4001920.7340000002</v>
      </c>
      <c r="K31" s="106">
        <v>5458585.5999999996</v>
      </c>
      <c r="L31" s="106">
        <v>16721015.166999999</v>
      </c>
      <c r="M31" s="106">
        <v>9400564.0390000008</v>
      </c>
      <c r="N31" s="106">
        <v>17731033.421</v>
      </c>
      <c r="O31" s="106">
        <v>8294630.8619999997</v>
      </c>
      <c r="P31" s="106">
        <v>11387117.418</v>
      </c>
      <c r="Q31" s="106">
        <v>5801703.6150000002</v>
      </c>
      <c r="R31" s="106">
        <v>14225463.418</v>
      </c>
      <c r="S31" s="106">
        <v>2051430.55</v>
      </c>
      <c r="T31" s="106">
        <v>22263687.41</v>
      </c>
      <c r="U31" s="106">
        <v>2210301.0920000002</v>
      </c>
      <c r="V31" s="110">
        <v>11132667.026000001</v>
      </c>
      <c r="W31" s="115">
        <v>1495902.977</v>
      </c>
      <c r="X31" s="106">
        <v>5120066.1140000001</v>
      </c>
      <c r="Y31" s="106">
        <v>81866068.363999993</v>
      </c>
      <c r="Z31" s="106">
        <v>5018140.9409999996</v>
      </c>
      <c r="AA31" s="110">
        <v>3154625.986</v>
      </c>
    </row>
    <row r="32" spans="1:27" s="105" customFormat="1" x14ac:dyDescent="0.25">
      <c r="A32" s="115" t="s">
        <v>289</v>
      </c>
      <c r="B32" s="88">
        <v>20</v>
      </c>
      <c r="C32" s="106">
        <v>209165.55499999999</v>
      </c>
      <c r="D32" s="106">
        <v>0</v>
      </c>
      <c r="E32" s="106">
        <v>141234.26999999999</v>
      </c>
      <c r="F32" s="106">
        <v>56074.546999999999</v>
      </c>
      <c r="G32" s="106">
        <v>211059.65900000001</v>
      </c>
      <c r="H32" s="106">
        <v>661923.84299999999</v>
      </c>
      <c r="I32" s="106">
        <v>2167351.477</v>
      </c>
      <c r="J32" s="106">
        <v>4373319.1090000002</v>
      </c>
      <c r="K32" s="106">
        <v>6269284.9529999997</v>
      </c>
      <c r="L32" s="106">
        <v>13683995.108999999</v>
      </c>
      <c r="M32" s="106">
        <v>4228039.32</v>
      </c>
      <c r="N32" s="106">
        <v>10112413.107999999</v>
      </c>
      <c r="O32" s="106">
        <v>2017821.699</v>
      </c>
      <c r="P32" s="106">
        <v>8559881.0879999995</v>
      </c>
      <c r="Q32" s="106">
        <v>1838138.5160000001</v>
      </c>
      <c r="R32" s="106">
        <v>13290828.050000001</v>
      </c>
      <c r="S32" s="106">
        <v>2323150.2790000001</v>
      </c>
      <c r="T32" s="106">
        <v>21625412.405000001</v>
      </c>
      <c r="U32" s="106">
        <v>662610.91200000001</v>
      </c>
      <c r="V32" s="106">
        <v>10102976.937000001</v>
      </c>
      <c r="W32" s="115">
        <v>4330898.8569999998</v>
      </c>
      <c r="X32" s="106">
        <v>10130194.265000001</v>
      </c>
      <c r="Y32" s="106">
        <v>43651967.961000003</v>
      </c>
      <c r="Z32" s="106">
        <v>5929782.4790000003</v>
      </c>
      <c r="AA32" s="110">
        <v>6734500.8600000003</v>
      </c>
    </row>
    <row r="33" spans="1:27" x14ac:dyDescent="0.25">
      <c r="A33" s="37" t="s">
        <v>289</v>
      </c>
      <c r="B33" s="88">
        <v>25</v>
      </c>
      <c r="C33" s="106">
        <v>209581.443</v>
      </c>
      <c r="D33" s="106">
        <v>0</v>
      </c>
      <c r="E33" s="106">
        <v>196787.18700000001</v>
      </c>
      <c r="F33" s="106">
        <v>260210.511</v>
      </c>
      <c r="G33" s="106">
        <v>1324329.679</v>
      </c>
      <c r="H33" s="106">
        <v>2260282.2579999999</v>
      </c>
      <c r="I33" s="106">
        <v>4477940.8909999998</v>
      </c>
      <c r="J33" s="106">
        <v>8205837.8380000005</v>
      </c>
      <c r="K33" s="106">
        <v>11693714.205</v>
      </c>
      <c r="L33" s="106">
        <v>49471572.557999998</v>
      </c>
      <c r="M33" s="106">
        <v>28604600.363000002</v>
      </c>
      <c r="N33" s="106">
        <v>59233640.740999997</v>
      </c>
      <c r="O33" s="106">
        <v>24033840.195999999</v>
      </c>
      <c r="P33" s="106">
        <v>36636214.089000002</v>
      </c>
      <c r="Q33" s="106">
        <v>7228009.1639999999</v>
      </c>
      <c r="R33" s="106">
        <v>28579213.611000001</v>
      </c>
      <c r="S33" s="106">
        <v>4871137.3650000002</v>
      </c>
      <c r="T33" s="106">
        <v>52622725.851000004</v>
      </c>
      <c r="U33" s="106">
        <v>3300285.074</v>
      </c>
      <c r="V33" s="110">
        <v>27624046.227000002</v>
      </c>
      <c r="W33" s="115">
        <v>3810667.14</v>
      </c>
      <c r="X33" s="106">
        <v>10012097.186000001</v>
      </c>
      <c r="Y33" s="106">
        <v>45003776.530000001</v>
      </c>
      <c r="Z33" s="106">
        <v>7139961.3020000001</v>
      </c>
      <c r="AA33" s="110">
        <v>4774010.3990000002</v>
      </c>
    </row>
    <row r="34" spans="1:27" x14ac:dyDescent="0.25">
      <c r="A34" s="37" t="s">
        <v>289</v>
      </c>
      <c r="B34" s="88">
        <v>50</v>
      </c>
      <c r="C34" s="106">
        <v>144520.56200000001</v>
      </c>
      <c r="D34" s="106">
        <v>0</v>
      </c>
      <c r="E34" s="106">
        <v>399313.16800000001</v>
      </c>
      <c r="F34" s="106">
        <v>278703.04399999999</v>
      </c>
      <c r="G34" s="106">
        <v>1298152.6910000001</v>
      </c>
      <c r="H34" s="106">
        <v>13920122.23</v>
      </c>
      <c r="I34" s="106">
        <v>6128065.9579999996</v>
      </c>
      <c r="J34" s="106">
        <v>15754912.001</v>
      </c>
      <c r="K34" s="106">
        <v>14060323.880999999</v>
      </c>
      <c r="L34" s="106">
        <v>275785757.52100003</v>
      </c>
      <c r="M34" s="106">
        <v>42648962.291000001</v>
      </c>
      <c r="N34" s="106">
        <v>346887084.71200001</v>
      </c>
      <c r="O34" s="106">
        <v>25534888.693</v>
      </c>
      <c r="P34" s="106">
        <v>253546273.72600001</v>
      </c>
      <c r="Q34" s="106">
        <v>10533566.993000001</v>
      </c>
      <c r="R34" s="106">
        <v>70620134.359999999</v>
      </c>
      <c r="S34" s="106">
        <v>1811999.773</v>
      </c>
      <c r="T34" s="106">
        <v>29021376.563999999</v>
      </c>
      <c r="U34" s="106">
        <v>1629587.6</v>
      </c>
      <c r="V34" s="110">
        <v>8829517.432</v>
      </c>
      <c r="W34" s="115">
        <v>4633411.2829999998</v>
      </c>
      <c r="X34" s="106">
        <v>113124122.88500001</v>
      </c>
      <c r="Y34" s="106">
        <v>38490838.693000004</v>
      </c>
      <c r="Z34" s="106">
        <v>8699821.2029999997</v>
      </c>
      <c r="AA34" s="110">
        <v>19315697.289000001</v>
      </c>
    </row>
    <row r="35" spans="1:27" x14ac:dyDescent="0.25">
      <c r="A35" s="37" t="s">
        <v>289</v>
      </c>
      <c r="B35" s="88">
        <v>95</v>
      </c>
      <c r="C35" s="106">
        <v>256118.226</v>
      </c>
      <c r="D35" s="106">
        <v>0</v>
      </c>
      <c r="E35" s="106">
        <v>875073.73199999996</v>
      </c>
      <c r="F35" s="106">
        <v>580284.26199999999</v>
      </c>
      <c r="G35" s="106">
        <v>3273450.6269999999</v>
      </c>
      <c r="H35" s="106">
        <v>6257194.4689999996</v>
      </c>
      <c r="I35" s="106">
        <v>4538075.3820000002</v>
      </c>
      <c r="J35" s="106">
        <v>6227327.0700000003</v>
      </c>
      <c r="K35" s="106">
        <v>9347502.4859999996</v>
      </c>
      <c r="L35" s="106">
        <v>43455472.686999999</v>
      </c>
      <c r="M35" s="106">
        <v>26605305.576000001</v>
      </c>
      <c r="N35" s="106">
        <v>76458705.238999993</v>
      </c>
      <c r="O35" s="106">
        <v>24702059.907000002</v>
      </c>
      <c r="P35" s="106">
        <v>62059912.107000001</v>
      </c>
      <c r="Q35" s="106">
        <v>8619788.2510000002</v>
      </c>
      <c r="R35" s="106">
        <v>42157730.571999997</v>
      </c>
      <c r="S35" s="106">
        <v>9581978.8859999999</v>
      </c>
      <c r="T35" s="106">
        <v>43748586.237000003</v>
      </c>
      <c r="U35" s="106">
        <v>3719764.0580000002</v>
      </c>
      <c r="V35" s="110">
        <v>19913557.899</v>
      </c>
      <c r="W35" s="115">
        <v>4270089.5420000004</v>
      </c>
      <c r="X35" s="106">
        <v>19304912.506999999</v>
      </c>
      <c r="Y35" s="106">
        <v>15456296.515000001</v>
      </c>
      <c r="Z35" s="106">
        <v>5350627.2980000004</v>
      </c>
      <c r="AA35" s="110">
        <v>5082138.93</v>
      </c>
    </row>
    <row r="36" spans="1:27" x14ac:dyDescent="0.25">
      <c r="A36" s="37" t="s">
        <v>289</v>
      </c>
      <c r="B36" s="88">
        <v>150</v>
      </c>
      <c r="C36" s="106">
        <v>265248.01699999999</v>
      </c>
      <c r="D36" s="106">
        <v>675672.25600000005</v>
      </c>
      <c r="E36" s="106">
        <v>262898.03000000003</v>
      </c>
      <c r="F36" s="106">
        <v>266664.73300000001</v>
      </c>
      <c r="G36" s="106">
        <v>1155264.03</v>
      </c>
      <c r="H36" s="106">
        <v>6410203.6299999999</v>
      </c>
      <c r="I36" s="106">
        <v>2690038.78</v>
      </c>
      <c r="J36" s="106">
        <v>12127765.229</v>
      </c>
      <c r="K36" s="106">
        <v>8672319.1420000009</v>
      </c>
      <c r="L36" s="106">
        <v>279775143.796</v>
      </c>
      <c r="M36" s="106">
        <v>30224784.431000002</v>
      </c>
      <c r="N36" s="106">
        <v>351135391.56300002</v>
      </c>
      <c r="O36" s="106">
        <v>14602443.153000001</v>
      </c>
      <c r="P36" s="106">
        <v>237302162.669</v>
      </c>
      <c r="Q36" s="106">
        <v>7428109.8320000004</v>
      </c>
      <c r="R36" s="106">
        <v>89921285.002000004</v>
      </c>
      <c r="S36" s="106">
        <v>2711275.534</v>
      </c>
      <c r="T36" s="106">
        <v>25818931.679000001</v>
      </c>
      <c r="U36" s="106">
        <v>1240185.7050000001</v>
      </c>
      <c r="V36" s="110">
        <v>6522146.0240000002</v>
      </c>
      <c r="W36" s="115">
        <v>0</v>
      </c>
      <c r="X36" s="106">
        <v>40535493.603</v>
      </c>
      <c r="Y36" s="106">
        <v>54138400.667999998</v>
      </c>
      <c r="Z36" s="106">
        <v>17835821.385000002</v>
      </c>
      <c r="AA36" s="110">
        <v>29091271.41</v>
      </c>
    </row>
    <row r="37" spans="1:27" x14ac:dyDescent="0.25">
      <c r="A37" s="37" t="s">
        <v>289</v>
      </c>
      <c r="B37" s="88">
        <v>200</v>
      </c>
      <c r="C37" s="106">
        <v>269974.43</v>
      </c>
      <c r="D37" s="106">
        <v>0</v>
      </c>
      <c r="E37" s="106">
        <v>207132.77499999999</v>
      </c>
      <c r="F37" s="106">
        <v>134148.62100000001</v>
      </c>
      <c r="G37" s="106">
        <v>730885.79200000002</v>
      </c>
      <c r="H37" s="106">
        <v>1472467.1980000001</v>
      </c>
      <c r="I37" s="106">
        <v>1957286.0109999999</v>
      </c>
      <c r="J37" s="106">
        <v>7511191.9639999997</v>
      </c>
      <c r="K37" s="106">
        <v>5869710.8049999997</v>
      </c>
      <c r="L37" s="106">
        <v>151147838.27900001</v>
      </c>
      <c r="M37" s="106">
        <v>29199650.399</v>
      </c>
      <c r="N37" s="106">
        <v>249528453.227</v>
      </c>
      <c r="O37" s="106">
        <v>23323198.272</v>
      </c>
      <c r="P37" s="106">
        <v>200668788.921</v>
      </c>
      <c r="Q37" s="106">
        <v>7352768.0429999996</v>
      </c>
      <c r="R37" s="106">
        <v>54407260.833999999</v>
      </c>
      <c r="S37" s="106">
        <v>3665665.66</v>
      </c>
      <c r="T37" s="106">
        <v>18895890.098000001</v>
      </c>
      <c r="U37" s="106">
        <v>0</v>
      </c>
      <c r="V37" s="110">
        <v>5852934.1840000004</v>
      </c>
      <c r="W37" s="115">
        <v>1676804.3770000001</v>
      </c>
      <c r="X37" s="106">
        <v>20728662.489</v>
      </c>
      <c r="Y37" s="106">
        <v>58164618.490000002</v>
      </c>
      <c r="Z37" s="106">
        <v>19292429.818</v>
      </c>
      <c r="AA37" s="110">
        <v>23975064.032000002</v>
      </c>
    </row>
    <row r="38" spans="1:27" ht="15.75" thickBot="1" x14ac:dyDescent="0.3">
      <c r="A38" s="39" t="s">
        <v>289</v>
      </c>
      <c r="B38" s="90">
        <v>233</v>
      </c>
      <c r="C38" s="111">
        <v>596354.08299999998</v>
      </c>
      <c r="D38" s="111">
        <v>110705.891</v>
      </c>
      <c r="E38" s="111">
        <v>524586.16599999997</v>
      </c>
      <c r="F38" s="111">
        <v>468384.109</v>
      </c>
      <c r="G38" s="111">
        <v>3201717.8229999999</v>
      </c>
      <c r="H38" s="111">
        <v>2018252.79</v>
      </c>
      <c r="I38" s="111">
        <v>2662287.8199999998</v>
      </c>
      <c r="J38" s="111">
        <v>6215477.034</v>
      </c>
      <c r="K38" s="111">
        <v>5737281.1289999997</v>
      </c>
      <c r="L38" s="111">
        <v>28833714.475000001</v>
      </c>
      <c r="M38" s="111">
        <v>16755949.124</v>
      </c>
      <c r="N38" s="111">
        <v>41985673.895999998</v>
      </c>
      <c r="O38" s="111">
        <v>12526404.422</v>
      </c>
      <c r="P38" s="111">
        <v>23414172.43</v>
      </c>
      <c r="Q38" s="111">
        <v>0</v>
      </c>
      <c r="R38" s="111">
        <v>11425626.319</v>
      </c>
      <c r="S38" s="111">
        <v>0</v>
      </c>
      <c r="T38" s="111">
        <v>11641286.297</v>
      </c>
      <c r="U38" s="111">
        <v>0</v>
      </c>
      <c r="V38" s="112">
        <v>3913864.6850000001</v>
      </c>
      <c r="W38" s="116">
        <v>3807189.3620000002</v>
      </c>
      <c r="X38" s="111">
        <v>24122746.761</v>
      </c>
      <c r="Y38" s="111">
        <v>5209395.3710000003</v>
      </c>
      <c r="Z38" s="111">
        <v>1512731.37</v>
      </c>
      <c r="AA38" s="112">
        <v>3795193.5210000002</v>
      </c>
    </row>
    <row r="39" spans="1:27" x14ac:dyDescent="0.25">
      <c r="A39" s="34" t="s">
        <v>290</v>
      </c>
      <c r="B39" s="48">
        <v>2</v>
      </c>
      <c r="C39" s="108">
        <v>0</v>
      </c>
      <c r="D39" s="108">
        <v>0</v>
      </c>
      <c r="E39" s="108">
        <v>0</v>
      </c>
      <c r="F39" s="108">
        <v>11756678.732000001</v>
      </c>
      <c r="G39" s="108">
        <v>927519.00899999996</v>
      </c>
      <c r="H39" s="108">
        <v>6514357.04</v>
      </c>
      <c r="I39" s="108">
        <v>27912345.828000002</v>
      </c>
      <c r="J39" s="108">
        <v>60136304.615000002</v>
      </c>
      <c r="K39" s="108">
        <v>46988494.670999996</v>
      </c>
      <c r="L39" s="108">
        <v>201421941.09099999</v>
      </c>
      <c r="M39" s="108">
        <v>52589465.413000003</v>
      </c>
      <c r="N39" s="108">
        <v>147038749.17699999</v>
      </c>
      <c r="O39" s="108">
        <v>39167215.454999998</v>
      </c>
      <c r="P39" s="108">
        <v>127025214.02</v>
      </c>
      <c r="Q39" s="108">
        <v>27351970.984000001</v>
      </c>
      <c r="R39" s="108">
        <v>69716231.238999993</v>
      </c>
      <c r="S39" s="108">
        <v>20551166.530999999</v>
      </c>
      <c r="T39" s="108">
        <v>17407319.34</v>
      </c>
      <c r="U39" s="108">
        <v>8044521.4249999998</v>
      </c>
      <c r="V39" s="109">
        <v>4620178.0140000004</v>
      </c>
      <c r="W39" s="107">
        <v>2744836.2689999999</v>
      </c>
      <c r="X39" s="108">
        <v>97264488.373999998</v>
      </c>
      <c r="Y39" s="108">
        <v>241231939.27900001</v>
      </c>
      <c r="Z39" s="108">
        <v>14718405.492000001</v>
      </c>
      <c r="AA39" s="109">
        <v>82180008.357999995</v>
      </c>
    </row>
    <row r="40" spans="1:27" x14ac:dyDescent="0.25">
      <c r="A40" s="37" t="s">
        <v>290</v>
      </c>
      <c r="B40" s="88">
        <v>13</v>
      </c>
      <c r="C40" s="106">
        <v>0</v>
      </c>
      <c r="D40" s="106">
        <v>0</v>
      </c>
      <c r="E40" s="106">
        <v>0</v>
      </c>
      <c r="F40" s="106">
        <v>12133549.421</v>
      </c>
      <c r="G40" s="106">
        <v>2841180.696</v>
      </c>
      <c r="H40" s="106">
        <v>14401539.244000001</v>
      </c>
      <c r="I40" s="106">
        <v>16417245.473999999</v>
      </c>
      <c r="J40" s="106">
        <v>29433767.157000002</v>
      </c>
      <c r="K40" s="106">
        <v>24796735.647999998</v>
      </c>
      <c r="L40" s="106">
        <v>179730769.98199999</v>
      </c>
      <c r="M40" s="106">
        <v>30988700.427999999</v>
      </c>
      <c r="N40" s="106">
        <v>92921468.419</v>
      </c>
      <c r="O40" s="106">
        <v>11079882.382999999</v>
      </c>
      <c r="P40" s="106">
        <v>40284447.145000003</v>
      </c>
      <c r="Q40" s="106">
        <v>7696879.5829999996</v>
      </c>
      <c r="R40" s="106">
        <v>15139324.973999999</v>
      </c>
      <c r="S40" s="106">
        <v>2348966.0279999999</v>
      </c>
      <c r="T40" s="106">
        <v>3359403.548</v>
      </c>
      <c r="U40" s="106">
        <v>0</v>
      </c>
      <c r="V40" s="110">
        <v>0</v>
      </c>
      <c r="W40" s="115">
        <v>822337.06599999999</v>
      </c>
      <c r="X40" s="106">
        <v>47704387.192000002</v>
      </c>
      <c r="Y40" s="106">
        <v>41187790.994999997</v>
      </c>
      <c r="Z40" s="106">
        <v>7608667.2460000003</v>
      </c>
      <c r="AA40" s="110">
        <v>39714874.042000003</v>
      </c>
    </row>
    <row r="41" spans="1:27" x14ac:dyDescent="0.25">
      <c r="A41" s="37" t="s">
        <v>290</v>
      </c>
      <c r="B41" s="88">
        <v>27</v>
      </c>
      <c r="C41" s="106">
        <v>1055328.625</v>
      </c>
      <c r="D41" s="106">
        <v>273757.62300000002</v>
      </c>
      <c r="E41" s="106">
        <v>1994173.689</v>
      </c>
      <c r="F41" s="106">
        <v>777712.98400000005</v>
      </c>
      <c r="G41" s="106">
        <v>8192678.5039999997</v>
      </c>
      <c r="H41" s="106">
        <v>8180134.8689999999</v>
      </c>
      <c r="I41" s="106">
        <v>19791737.454999998</v>
      </c>
      <c r="J41" s="106">
        <v>20412227.181000002</v>
      </c>
      <c r="K41" s="106">
        <v>30320334.265000001</v>
      </c>
      <c r="L41" s="106">
        <v>169580918.67500001</v>
      </c>
      <c r="M41" s="106">
        <v>49436184.743000001</v>
      </c>
      <c r="N41" s="106">
        <v>158345112.69800001</v>
      </c>
      <c r="O41" s="106">
        <v>44232782.388999999</v>
      </c>
      <c r="P41" s="106">
        <v>228904846.67199999</v>
      </c>
      <c r="Q41" s="106">
        <v>39080092.115000002</v>
      </c>
      <c r="R41" s="106">
        <v>266636731.928</v>
      </c>
      <c r="S41" s="106">
        <v>24757929.475000001</v>
      </c>
      <c r="T41" s="106">
        <v>26007093.028999999</v>
      </c>
      <c r="U41" s="106">
        <v>13450027.711999999</v>
      </c>
      <c r="V41" s="110">
        <v>22771089.263</v>
      </c>
      <c r="W41" s="115"/>
      <c r="X41" s="106">
        <v>24908482.114999998</v>
      </c>
      <c r="Y41" s="106">
        <v>26166871.077</v>
      </c>
      <c r="Z41" s="106">
        <v>6667538.0310000004</v>
      </c>
      <c r="AA41" s="110">
        <v>23730956.502</v>
      </c>
    </row>
    <row r="42" spans="1:27" x14ac:dyDescent="0.25">
      <c r="A42" s="37" t="s">
        <v>290</v>
      </c>
      <c r="B42" s="88">
        <v>47</v>
      </c>
      <c r="C42" s="106">
        <v>0</v>
      </c>
      <c r="D42" s="106">
        <v>0</v>
      </c>
      <c r="E42" s="106">
        <v>0</v>
      </c>
      <c r="F42" s="106">
        <v>18062151.278999999</v>
      </c>
      <c r="G42" s="106">
        <v>11442596.242000001</v>
      </c>
      <c r="H42" s="106">
        <v>18004443.208000001</v>
      </c>
      <c r="I42" s="106">
        <v>35327906.395999998</v>
      </c>
      <c r="J42" s="106">
        <v>36366436.479000002</v>
      </c>
      <c r="K42" s="106">
        <v>54818645.550999999</v>
      </c>
      <c r="L42" s="106">
        <v>447354292.73500001</v>
      </c>
      <c r="M42" s="106">
        <v>71024734.946999997</v>
      </c>
      <c r="N42" s="106">
        <v>271972409.99299997</v>
      </c>
      <c r="O42" s="106">
        <v>37570874.115000002</v>
      </c>
      <c r="P42" s="106">
        <v>189484404.14199999</v>
      </c>
      <c r="Q42" s="106">
        <v>19144132.721999999</v>
      </c>
      <c r="R42" s="106">
        <v>103277339.211</v>
      </c>
      <c r="S42" s="106">
        <v>9772924.4360000007</v>
      </c>
      <c r="T42" s="106">
        <v>15637777.845000001</v>
      </c>
      <c r="U42" s="106">
        <v>0</v>
      </c>
      <c r="V42" s="110">
        <v>5509131.7620000001</v>
      </c>
      <c r="W42" s="115"/>
      <c r="X42" s="106">
        <v>75835933.331</v>
      </c>
      <c r="Y42" s="106">
        <v>66845376.843000002</v>
      </c>
      <c r="Z42" s="106">
        <v>30683861.704999998</v>
      </c>
      <c r="AA42" s="110">
        <v>85132392.544</v>
      </c>
    </row>
    <row r="43" spans="1:27" x14ac:dyDescent="0.25">
      <c r="A43" s="37" t="s">
        <v>290</v>
      </c>
      <c r="B43" s="88">
        <v>67</v>
      </c>
      <c r="C43" s="106">
        <v>0</v>
      </c>
      <c r="D43" s="106">
        <v>0</v>
      </c>
      <c r="E43" s="106">
        <v>0</v>
      </c>
      <c r="F43" s="106">
        <v>2944437.7370000002</v>
      </c>
      <c r="G43" s="106">
        <v>3410750.5630000001</v>
      </c>
      <c r="H43" s="106">
        <v>5660528.1339999996</v>
      </c>
      <c r="I43" s="106">
        <v>19373658.131000001</v>
      </c>
      <c r="J43" s="106">
        <v>15591305.971000001</v>
      </c>
      <c r="K43" s="106">
        <v>25739945.706999999</v>
      </c>
      <c r="L43" s="106">
        <v>225864460.25799999</v>
      </c>
      <c r="M43" s="106">
        <v>31683410.000999998</v>
      </c>
      <c r="N43" s="106">
        <v>115037892.682</v>
      </c>
      <c r="O43" s="106">
        <v>14703660.790999999</v>
      </c>
      <c r="P43" s="106">
        <v>78778671.938999996</v>
      </c>
      <c r="Q43" s="106">
        <v>0</v>
      </c>
      <c r="R43" s="106">
        <v>41063263.927000001</v>
      </c>
      <c r="S43" s="106">
        <v>2479597.1970000002</v>
      </c>
      <c r="T43" s="106">
        <v>2613305.79</v>
      </c>
      <c r="U43" s="106">
        <v>517964.87900000002</v>
      </c>
      <c r="V43" s="110">
        <v>0</v>
      </c>
      <c r="W43" s="115"/>
      <c r="X43" s="106">
        <v>17839264.517000001</v>
      </c>
      <c r="Y43" s="106">
        <v>21771280.499000002</v>
      </c>
      <c r="Z43" s="106">
        <v>8840225.0669999998</v>
      </c>
      <c r="AA43" s="110">
        <v>29905835.805</v>
      </c>
    </row>
    <row r="44" spans="1:27" x14ac:dyDescent="0.25">
      <c r="A44" s="37" t="s">
        <v>290</v>
      </c>
      <c r="B44" s="88">
        <v>107</v>
      </c>
      <c r="C44" s="106">
        <v>308237.48599999998</v>
      </c>
      <c r="D44" s="106">
        <v>266048.98499999999</v>
      </c>
      <c r="E44" s="106">
        <v>312682.45</v>
      </c>
      <c r="F44" s="106">
        <v>4546323.1540000001</v>
      </c>
      <c r="G44" s="106">
        <v>2452655.642</v>
      </c>
      <c r="H44" s="106">
        <v>3548360.094</v>
      </c>
      <c r="I44" s="106">
        <v>20242428.510000002</v>
      </c>
      <c r="J44" s="106">
        <v>8061328.1399999997</v>
      </c>
      <c r="K44" s="106">
        <v>44768891.829999998</v>
      </c>
      <c r="L44" s="106">
        <v>313515764.48699999</v>
      </c>
      <c r="M44" s="106">
        <v>64588274.147</v>
      </c>
      <c r="N44" s="106">
        <v>167409007.359</v>
      </c>
      <c r="O44" s="106">
        <v>35768044.441</v>
      </c>
      <c r="P44" s="106">
        <v>123462422.94499999</v>
      </c>
      <c r="Q44" s="106">
        <v>22594254.287</v>
      </c>
      <c r="R44" s="106">
        <v>52809942.118000001</v>
      </c>
      <c r="S44" s="106">
        <v>16558406.387</v>
      </c>
      <c r="T44" s="106">
        <v>5828485.3609999996</v>
      </c>
      <c r="U44" s="106">
        <v>9334937.0600000005</v>
      </c>
      <c r="V44" s="110">
        <v>3094738.05</v>
      </c>
      <c r="W44" s="115"/>
      <c r="X44" s="106">
        <v>8825305.8110000007</v>
      </c>
      <c r="Y44" s="106">
        <v>16234514.103</v>
      </c>
      <c r="Z44" s="106">
        <v>10717719.183</v>
      </c>
      <c r="AA44" s="110">
        <v>17110799.5</v>
      </c>
    </row>
    <row r="45" spans="1:27" x14ac:dyDescent="0.25">
      <c r="A45" s="37" t="s">
        <v>290</v>
      </c>
      <c r="B45" s="88">
        <v>143</v>
      </c>
      <c r="C45" s="106">
        <v>0</v>
      </c>
      <c r="D45" s="106">
        <v>0</v>
      </c>
      <c r="E45" s="106">
        <v>0</v>
      </c>
      <c r="F45" s="106">
        <v>2555367.3709999998</v>
      </c>
      <c r="G45" s="106">
        <v>2965222.395</v>
      </c>
      <c r="H45" s="106">
        <v>3061556.8629999999</v>
      </c>
      <c r="I45" s="106">
        <v>13810715.145</v>
      </c>
      <c r="J45" s="106">
        <v>5208701.0039999997</v>
      </c>
      <c r="K45" s="106">
        <v>30002417.859999999</v>
      </c>
      <c r="L45" s="106">
        <v>234992592.25799999</v>
      </c>
      <c r="M45" s="106">
        <v>36964775.583999999</v>
      </c>
      <c r="N45" s="106">
        <v>126182731.164</v>
      </c>
      <c r="O45" s="106">
        <v>19615950.399</v>
      </c>
      <c r="P45" s="106">
        <v>65533371.512999997</v>
      </c>
      <c r="Q45" s="106">
        <v>13703357.609999999</v>
      </c>
      <c r="R45" s="106">
        <v>20708534.576000001</v>
      </c>
      <c r="S45" s="106">
        <v>10546671.778999999</v>
      </c>
      <c r="T45" s="106">
        <v>1662733.733</v>
      </c>
      <c r="U45" s="106">
        <v>5999480.5350000001</v>
      </c>
      <c r="V45" s="110">
        <v>0</v>
      </c>
      <c r="W45" s="115"/>
      <c r="X45" s="106">
        <v>7303851.625</v>
      </c>
      <c r="Y45" s="106">
        <v>21752377.026000001</v>
      </c>
      <c r="Z45" s="106">
        <v>9234946.7750000004</v>
      </c>
      <c r="AA45" s="110">
        <v>13451662.004000001</v>
      </c>
    </row>
    <row r="46" spans="1:27" ht="15.75" thickBot="1" x14ac:dyDescent="0.3">
      <c r="A46" s="39" t="s">
        <v>290</v>
      </c>
      <c r="B46" s="90">
        <v>172</v>
      </c>
      <c r="C46" s="111">
        <v>0</v>
      </c>
      <c r="D46" s="111">
        <v>0</v>
      </c>
      <c r="E46" s="111">
        <v>0</v>
      </c>
      <c r="F46" s="111">
        <v>0</v>
      </c>
      <c r="G46" s="111">
        <v>655456.27399999998</v>
      </c>
      <c r="H46" s="111">
        <v>1254716.925</v>
      </c>
      <c r="I46" s="111">
        <v>10557387.375</v>
      </c>
      <c r="J46" s="111">
        <v>4308477.5999999996</v>
      </c>
      <c r="K46" s="111">
        <v>22435640.359000001</v>
      </c>
      <c r="L46" s="111">
        <v>269004578.57599998</v>
      </c>
      <c r="M46" s="111">
        <v>41939770.089000002</v>
      </c>
      <c r="N46" s="111">
        <v>140551422.96700001</v>
      </c>
      <c r="O46" s="111">
        <v>19380386.859000001</v>
      </c>
      <c r="P46" s="111">
        <v>60292874.295999996</v>
      </c>
      <c r="Q46" s="111">
        <v>15154743.892999999</v>
      </c>
      <c r="R46" s="111">
        <v>17682437.635000002</v>
      </c>
      <c r="S46" s="111">
        <v>13675512.611</v>
      </c>
      <c r="T46" s="111">
        <v>3067283.9139999999</v>
      </c>
      <c r="U46" s="111">
        <v>6469379.3039999995</v>
      </c>
      <c r="V46" s="112">
        <v>0</v>
      </c>
      <c r="W46" s="116"/>
      <c r="X46" s="111">
        <v>28747316.111000001</v>
      </c>
      <c r="Y46" s="111">
        <v>69658518.297999993</v>
      </c>
      <c r="Z46" s="111">
        <v>11937075.478</v>
      </c>
      <c r="AA46" s="112">
        <v>47532687.776000001</v>
      </c>
    </row>
    <row r="47" spans="1:27" x14ac:dyDescent="0.25">
      <c r="A47" s="34" t="s">
        <v>291</v>
      </c>
      <c r="B47" s="48">
        <v>5</v>
      </c>
      <c r="C47" s="108">
        <v>0</v>
      </c>
      <c r="D47" s="108">
        <v>0</v>
      </c>
      <c r="E47" s="108">
        <v>0</v>
      </c>
      <c r="F47" s="108">
        <v>0</v>
      </c>
      <c r="G47" s="108">
        <v>908993.54700000002</v>
      </c>
      <c r="H47" s="108">
        <v>1618892.8060000001</v>
      </c>
      <c r="I47" s="108">
        <v>2307286.0610000002</v>
      </c>
      <c r="J47" s="108">
        <v>19013378.16</v>
      </c>
      <c r="K47" s="108">
        <v>50113989.715000004</v>
      </c>
      <c r="L47" s="108">
        <v>975973943.87600005</v>
      </c>
      <c r="M47" s="108">
        <v>45785197.546999998</v>
      </c>
      <c r="N47" s="108">
        <v>48929496.542999998</v>
      </c>
      <c r="O47" s="108">
        <v>14499606.062000001</v>
      </c>
      <c r="P47" s="108">
        <v>52663515.476999998</v>
      </c>
      <c r="Q47" s="108">
        <v>15044408.322000001</v>
      </c>
      <c r="R47" s="108">
        <v>109341293.266</v>
      </c>
      <c r="S47" s="108">
        <v>12223966.434</v>
      </c>
      <c r="T47" s="108">
        <v>308405691.92199999</v>
      </c>
      <c r="U47" s="108">
        <v>12316489.109999999</v>
      </c>
      <c r="V47" s="109">
        <v>160366917.94299999</v>
      </c>
      <c r="W47" s="107">
        <v>3553194.145</v>
      </c>
      <c r="X47" s="108">
        <v>162655488.10699999</v>
      </c>
      <c r="Y47" s="108">
        <v>28677584.653000001</v>
      </c>
      <c r="Z47" s="108"/>
      <c r="AA47" s="109">
        <v>20664204.795000002</v>
      </c>
    </row>
    <row r="48" spans="1:27" x14ac:dyDescent="0.25">
      <c r="A48" s="37" t="s">
        <v>291</v>
      </c>
      <c r="B48" s="88">
        <v>10</v>
      </c>
      <c r="C48" s="106">
        <v>0</v>
      </c>
      <c r="D48" s="106">
        <v>0</v>
      </c>
      <c r="E48" s="106">
        <v>0</v>
      </c>
      <c r="F48" s="106">
        <v>0</v>
      </c>
      <c r="G48" s="106">
        <v>536241.23199999996</v>
      </c>
      <c r="H48" s="106">
        <v>1124928.696</v>
      </c>
      <c r="I48" s="106">
        <v>1631000.7009999999</v>
      </c>
      <c r="J48" s="106">
        <v>7642352.3339999998</v>
      </c>
      <c r="K48" s="106">
        <v>27970821.679000001</v>
      </c>
      <c r="L48" s="106">
        <v>724307067.78100002</v>
      </c>
      <c r="M48" s="106">
        <v>31941691.243999999</v>
      </c>
      <c r="N48" s="106">
        <v>26066584.263999999</v>
      </c>
      <c r="O48" s="106">
        <v>8242666.3399999999</v>
      </c>
      <c r="P48" s="106">
        <v>28447993.749000002</v>
      </c>
      <c r="Q48" s="106">
        <v>6609032.2680000002</v>
      </c>
      <c r="R48" s="106">
        <v>59938500.039999999</v>
      </c>
      <c r="S48" s="106">
        <v>6380960.8119999999</v>
      </c>
      <c r="T48" s="106">
        <v>213917503.52500001</v>
      </c>
      <c r="U48" s="106">
        <v>7233080.3940000003</v>
      </c>
      <c r="V48" s="110">
        <v>116787140.96699999</v>
      </c>
      <c r="W48" s="115">
        <v>5470902.7709999997</v>
      </c>
      <c r="X48" s="106">
        <v>374297426.213</v>
      </c>
      <c r="Y48" s="106">
        <v>29621476.554000001</v>
      </c>
      <c r="AA48" s="110">
        <v>24931180.853999998</v>
      </c>
    </row>
    <row r="49" spans="1:27" x14ac:dyDescent="0.25">
      <c r="A49" s="37" t="s">
        <v>291</v>
      </c>
      <c r="B49" s="88">
        <v>15</v>
      </c>
      <c r="C49" s="106">
        <v>0</v>
      </c>
      <c r="D49" s="106">
        <v>0</v>
      </c>
      <c r="E49" s="106">
        <v>0</v>
      </c>
      <c r="F49" s="106">
        <v>0</v>
      </c>
      <c r="G49" s="106">
        <v>509985.42599999998</v>
      </c>
      <c r="H49" s="106">
        <v>1827425.4110000001</v>
      </c>
      <c r="I49" s="106">
        <v>1723018.699</v>
      </c>
      <c r="J49" s="106">
        <v>11209650.441</v>
      </c>
      <c r="K49" s="106">
        <v>33479896.936000001</v>
      </c>
      <c r="L49" s="106">
        <v>818120920.21800005</v>
      </c>
      <c r="M49" s="106">
        <v>32470794.964000002</v>
      </c>
      <c r="N49" s="106">
        <v>39219714.296999998</v>
      </c>
      <c r="O49" s="106">
        <v>7779534.3300000001</v>
      </c>
      <c r="P49" s="106">
        <v>27924083.013</v>
      </c>
      <c r="Q49" s="106">
        <v>5491307.7340000002</v>
      </c>
      <c r="R49" s="106">
        <v>49720650.498999998</v>
      </c>
      <c r="S49" s="106">
        <v>4283695.5190000003</v>
      </c>
      <c r="T49" s="106">
        <v>159938886.17300001</v>
      </c>
      <c r="U49" s="106">
        <v>3119918.0449999999</v>
      </c>
      <c r="V49" s="110">
        <v>86514915.299999997</v>
      </c>
      <c r="W49" s="115">
        <v>5573672.1730000004</v>
      </c>
      <c r="X49" s="106">
        <v>483644950.67799997</v>
      </c>
      <c r="Y49" s="106">
        <v>24071908.960999999</v>
      </c>
      <c r="AA49" s="110">
        <v>23294746.090999998</v>
      </c>
    </row>
    <row r="50" spans="1:27" x14ac:dyDescent="0.25">
      <c r="A50" s="37" t="s">
        <v>291</v>
      </c>
      <c r="B50" s="88">
        <v>20</v>
      </c>
      <c r="C50" s="106">
        <v>0</v>
      </c>
      <c r="D50" s="106">
        <v>0</v>
      </c>
      <c r="E50" s="106">
        <v>0</v>
      </c>
      <c r="F50" s="106">
        <v>0</v>
      </c>
      <c r="G50" s="106">
        <v>450737.23</v>
      </c>
      <c r="H50" s="106">
        <v>1688244.8759999999</v>
      </c>
      <c r="I50" s="106">
        <v>1946620.841</v>
      </c>
      <c r="J50" s="106">
        <v>11521202.866</v>
      </c>
      <c r="K50" s="106">
        <v>41213719.822999999</v>
      </c>
      <c r="L50" s="106">
        <v>796381559.35500002</v>
      </c>
      <c r="M50" s="106">
        <v>37484436.064000003</v>
      </c>
      <c r="N50" s="106">
        <v>44459821.844999999</v>
      </c>
      <c r="O50" s="106">
        <v>8396958.5350000001</v>
      </c>
      <c r="P50" s="106">
        <v>30849805.651000001</v>
      </c>
      <c r="Q50" s="106">
        <v>8434578.216</v>
      </c>
      <c r="R50" s="106">
        <v>54722826.089000002</v>
      </c>
      <c r="S50" s="106">
        <v>5383610.0209999997</v>
      </c>
      <c r="T50" s="106">
        <v>115983096.07600001</v>
      </c>
      <c r="U50" s="106">
        <v>2135717.3289999999</v>
      </c>
      <c r="V50" s="110">
        <v>68753205.564999998</v>
      </c>
      <c r="W50" s="115">
        <v>7816949.3329999996</v>
      </c>
      <c r="X50" s="106">
        <v>687317962.50300002</v>
      </c>
      <c r="Y50" s="106">
        <v>29066929.173</v>
      </c>
      <c r="AA50" s="110">
        <v>35832958.464000002</v>
      </c>
    </row>
    <row r="51" spans="1:27" x14ac:dyDescent="0.25">
      <c r="A51" s="37" t="s">
        <v>291</v>
      </c>
      <c r="B51" s="88">
        <v>25</v>
      </c>
      <c r="C51" s="106">
        <v>0</v>
      </c>
      <c r="D51" s="106">
        <v>0</v>
      </c>
      <c r="E51" s="106">
        <v>0</v>
      </c>
      <c r="F51" s="106">
        <v>451170.07</v>
      </c>
      <c r="G51" s="106">
        <v>2073423.1</v>
      </c>
      <c r="H51" s="106">
        <v>5686104.2960000001</v>
      </c>
      <c r="I51" s="106">
        <v>4511201.5619999999</v>
      </c>
      <c r="J51" s="106">
        <v>30986168.576000001</v>
      </c>
      <c r="K51" s="106">
        <v>63266637.534000002</v>
      </c>
      <c r="L51" s="106">
        <v>1653562249.7869999</v>
      </c>
      <c r="M51" s="106">
        <v>54869278.862000003</v>
      </c>
      <c r="N51" s="106">
        <v>66363006.351000004</v>
      </c>
      <c r="O51" s="106">
        <v>15213497.249</v>
      </c>
      <c r="P51" s="106">
        <v>69093291.430999994</v>
      </c>
      <c r="Q51" s="106">
        <v>23784337.555</v>
      </c>
      <c r="R51" s="106">
        <v>91965064.194000006</v>
      </c>
      <c r="S51" s="106">
        <v>10489707.284</v>
      </c>
      <c r="T51" s="106">
        <v>218615426.252</v>
      </c>
      <c r="U51" s="106">
        <v>52113543.387000002</v>
      </c>
      <c r="V51" s="110">
        <v>159551528.979</v>
      </c>
      <c r="W51" s="115">
        <v>13515184.851</v>
      </c>
      <c r="X51" s="106">
        <v>1269306166.1229999</v>
      </c>
      <c r="Y51" s="106">
        <v>78566547.744000003</v>
      </c>
      <c r="AA51" s="110">
        <v>67940521.327000007</v>
      </c>
    </row>
    <row r="52" spans="1:27" x14ac:dyDescent="0.25">
      <c r="A52" s="37" t="s">
        <v>291</v>
      </c>
      <c r="B52" s="88">
        <v>30</v>
      </c>
      <c r="C52" s="106">
        <v>0</v>
      </c>
      <c r="D52" s="106">
        <v>0</v>
      </c>
      <c r="E52" s="106">
        <v>0</v>
      </c>
      <c r="F52" s="106">
        <v>0</v>
      </c>
      <c r="G52" s="106">
        <v>652141.33100000001</v>
      </c>
      <c r="H52" s="106">
        <v>5826527.2300000004</v>
      </c>
      <c r="I52" s="106">
        <v>3053758.6159999999</v>
      </c>
      <c r="J52" s="106">
        <v>44622135.832000002</v>
      </c>
      <c r="K52" s="106">
        <v>40092845.162</v>
      </c>
      <c r="L52" s="106">
        <v>938820903.65999997</v>
      </c>
      <c r="M52" s="106">
        <v>30496566.826000001</v>
      </c>
      <c r="N52" s="106">
        <v>47831968.734999999</v>
      </c>
      <c r="O52" s="106">
        <v>14816693.555</v>
      </c>
      <c r="P52" s="106">
        <v>61626152.827</v>
      </c>
      <c r="Q52" s="106">
        <v>15389888.967</v>
      </c>
      <c r="R52" s="106">
        <v>77213519.363999993</v>
      </c>
      <c r="S52" s="106">
        <v>9048039.3949999996</v>
      </c>
      <c r="T52" s="106">
        <v>167631228.815</v>
      </c>
      <c r="U52" s="106">
        <v>6101682.9970000004</v>
      </c>
      <c r="V52" s="110">
        <v>99429489.079999998</v>
      </c>
      <c r="W52" s="115">
        <v>9189370.2359999996</v>
      </c>
      <c r="X52" s="106">
        <v>740058237.26900005</v>
      </c>
      <c r="Y52" s="106">
        <v>37280632.059</v>
      </c>
      <c r="AA52" s="110">
        <v>33158754.160999998</v>
      </c>
    </row>
    <row r="53" spans="1:27" x14ac:dyDescent="0.25">
      <c r="A53" s="37" t="s">
        <v>291</v>
      </c>
      <c r="B53" s="88">
        <v>50</v>
      </c>
      <c r="C53" s="106">
        <v>0</v>
      </c>
      <c r="D53" s="106">
        <v>0</v>
      </c>
      <c r="E53" s="106">
        <v>0</v>
      </c>
      <c r="F53" s="106">
        <v>0</v>
      </c>
      <c r="G53" s="106">
        <v>426741.01799999998</v>
      </c>
      <c r="H53" s="106">
        <v>3014952.6869999999</v>
      </c>
      <c r="I53" s="106">
        <v>1555047.102</v>
      </c>
      <c r="J53" s="106">
        <v>26331886.592</v>
      </c>
      <c r="K53" s="106">
        <v>7919086.2570000002</v>
      </c>
      <c r="L53" s="106">
        <v>53782498.566</v>
      </c>
      <c r="M53" s="106">
        <v>8734892.3890000004</v>
      </c>
      <c r="N53" s="106">
        <v>37582642.666000001</v>
      </c>
      <c r="O53" s="106">
        <v>6304041.0489999996</v>
      </c>
      <c r="P53" s="106">
        <v>36116806.588</v>
      </c>
      <c r="Q53" s="106">
        <v>8052820.4709999999</v>
      </c>
      <c r="R53" s="106">
        <v>86543545.278999999</v>
      </c>
      <c r="S53" s="106">
        <v>10663039.107999999</v>
      </c>
      <c r="T53" s="106">
        <v>639527.01899999997</v>
      </c>
      <c r="U53" s="106">
        <v>159463515.33000001</v>
      </c>
      <c r="V53" s="110">
        <v>108174754.639</v>
      </c>
      <c r="W53" s="115">
        <v>25426619.590999998</v>
      </c>
      <c r="X53" s="106">
        <v>1606303727.9260001</v>
      </c>
      <c r="Y53" s="106">
        <v>16374343.24</v>
      </c>
      <c r="AA53" s="110">
        <v>59543470.369999997</v>
      </c>
    </row>
    <row r="54" spans="1:27" x14ac:dyDescent="0.25">
      <c r="A54" s="37" t="s">
        <v>291</v>
      </c>
      <c r="B54" s="88">
        <v>75</v>
      </c>
      <c r="C54" s="106">
        <v>1321147.9569999999</v>
      </c>
      <c r="D54" s="106">
        <v>0</v>
      </c>
      <c r="E54" s="106">
        <v>643451.30599999998</v>
      </c>
      <c r="F54" s="106">
        <v>110437.374</v>
      </c>
      <c r="G54" s="106">
        <v>970313.75699999998</v>
      </c>
      <c r="H54" s="106">
        <v>6681692.0640000002</v>
      </c>
      <c r="I54" s="106">
        <v>3895362.7080000001</v>
      </c>
      <c r="J54" s="106">
        <v>50363310.340000004</v>
      </c>
      <c r="K54" s="106">
        <v>41137312.434</v>
      </c>
      <c r="L54" s="106">
        <v>1009433150.654</v>
      </c>
      <c r="M54" s="106">
        <v>28570193.98</v>
      </c>
      <c r="N54" s="106">
        <v>43046795.777999997</v>
      </c>
      <c r="O54" s="106">
        <v>6258912.852</v>
      </c>
      <c r="P54" s="106">
        <v>27901772.614</v>
      </c>
      <c r="Q54" s="106">
        <v>12157590.141000001</v>
      </c>
      <c r="R54" s="106">
        <v>53206461.912</v>
      </c>
      <c r="S54" s="106">
        <v>5134811.9519999996</v>
      </c>
      <c r="T54" s="106">
        <v>126025693.116</v>
      </c>
      <c r="U54" s="106">
        <v>23446621.160999998</v>
      </c>
      <c r="V54" s="110">
        <v>71468738.524000004</v>
      </c>
      <c r="W54" s="115">
        <v>7683330.5899999999</v>
      </c>
      <c r="X54" s="106">
        <v>596831689.92700005</v>
      </c>
      <c r="Y54" s="106">
        <v>20365288.252999999</v>
      </c>
      <c r="AA54" s="110">
        <v>25282950.318</v>
      </c>
    </row>
    <row r="55" spans="1:27" ht="15.75" thickBot="1" x14ac:dyDescent="0.3">
      <c r="A55" s="39" t="s">
        <v>291</v>
      </c>
      <c r="B55" s="90">
        <v>100</v>
      </c>
      <c r="C55" s="111">
        <v>0</v>
      </c>
      <c r="D55" s="111">
        <v>0</v>
      </c>
      <c r="E55" s="111">
        <v>0</v>
      </c>
      <c r="F55" s="111">
        <v>0</v>
      </c>
      <c r="G55" s="111">
        <v>783544.076</v>
      </c>
      <c r="H55" s="111">
        <v>6538526.318</v>
      </c>
      <c r="I55" s="111">
        <v>1954818.656</v>
      </c>
      <c r="J55" s="111">
        <v>49377071.498000003</v>
      </c>
      <c r="K55" s="111">
        <v>13134055.356000001</v>
      </c>
      <c r="L55" s="111">
        <v>197098466.76899999</v>
      </c>
      <c r="M55" s="111">
        <v>20979894.684999999</v>
      </c>
      <c r="N55" s="111">
        <v>113933545.29899999</v>
      </c>
      <c r="O55" s="111">
        <v>10751218.426999999</v>
      </c>
      <c r="P55" s="111">
        <v>65511898.538999997</v>
      </c>
      <c r="Q55" s="111">
        <v>9634940.5519999992</v>
      </c>
      <c r="R55" s="111">
        <v>110675058.175</v>
      </c>
      <c r="S55" s="111">
        <v>0</v>
      </c>
      <c r="T55" s="111">
        <v>8626629.0120000001</v>
      </c>
      <c r="U55" s="111">
        <v>294760950.93099999</v>
      </c>
      <c r="V55" s="112">
        <v>169018520.93700001</v>
      </c>
      <c r="W55" s="116">
        <v>30950758.395</v>
      </c>
      <c r="X55" s="111">
        <v>1577237981.237</v>
      </c>
      <c r="Y55" s="111">
        <v>16979158.48</v>
      </c>
      <c r="Z55" s="111"/>
      <c r="AA55" s="112">
        <v>50259519.972999997</v>
      </c>
    </row>
    <row r="56" spans="1:27" x14ac:dyDescent="0.25">
      <c r="A56" s="34" t="s">
        <v>292</v>
      </c>
      <c r="B56" s="48">
        <v>3</v>
      </c>
      <c r="C56" s="108">
        <v>0</v>
      </c>
      <c r="D56" s="108">
        <v>0</v>
      </c>
      <c r="E56" s="108">
        <v>0</v>
      </c>
      <c r="F56" s="108">
        <v>627005.08799999999</v>
      </c>
      <c r="G56" s="108">
        <v>5055602.5020000003</v>
      </c>
      <c r="H56" s="108">
        <v>8720151.5940000005</v>
      </c>
      <c r="I56" s="108">
        <v>10767289.845000001</v>
      </c>
      <c r="J56" s="108">
        <v>3965878.8960000002</v>
      </c>
      <c r="K56" s="108">
        <v>13737268.223999999</v>
      </c>
      <c r="L56" s="108">
        <v>11744028.478</v>
      </c>
      <c r="M56" s="108">
        <v>21646078.460999999</v>
      </c>
      <c r="N56" s="108">
        <v>21234540.736000001</v>
      </c>
      <c r="O56" s="108">
        <v>13585363.231000001</v>
      </c>
      <c r="P56" s="108">
        <v>35319437.223999999</v>
      </c>
      <c r="Q56" s="108">
        <v>14588673.630000001</v>
      </c>
      <c r="R56" s="108">
        <v>71627527.451000005</v>
      </c>
      <c r="S56" s="108">
        <v>10988060.631999999</v>
      </c>
      <c r="T56" s="108">
        <v>50150931.295999996</v>
      </c>
      <c r="U56" s="108">
        <v>5647779.3370000003</v>
      </c>
      <c r="V56" s="109">
        <v>8574411.0460000001</v>
      </c>
      <c r="W56" s="107">
        <v>5503216.6330000004</v>
      </c>
      <c r="X56" s="108">
        <v>20187067.800000001</v>
      </c>
      <c r="Y56" s="108">
        <v>31785088.105</v>
      </c>
      <c r="Z56" s="108"/>
      <c r="AA56" s="109">
        <v>4581940.8039999995</v>
      </c>
    </row>
    <row r="57" spans="1:27" x14ac:dyDescent="0.25">
      <c r="A57" s="37" t="s">
        <v>292</v>
      </c>
      <c r="B57" s="88">
        <v>12</v>
      </c>
      <c r="C57" s="106">
        <v>0</v>
      </c>
      <c r="D57" s="106">
        <v>0</v>
      </c>
      <c r="E57" s="106">
        <v>0</v>
      </c>
      <c r="F57" s="106">
        <v>0</v>
      </c>
      <c r="G57" s="106">
        <v>0</v>
      </c>
      <c r="H57" s="106">
        <v>396007.00199999998</v>
      </c>
      <c r="I57" s="106">
        <v>2486024.5699999998</v>
      </c>
      <c r="J57" s="106">
        <v>1469929.673</v>
      </c>
      <c r="K57" s="106">
        <v>6824043.3459999999</v>
      </c>
      <c r="L57" s="106">
        <v>4264417.0920000002</v>
      </c>
      <c r="M57" s="106">
        <v>13800088.084000001</v>
      </c>
      <c r="N57" s="106">
        <v>5110641.1469999999</v>
      </c>
      <c r="O57" s="106">
        <v>6115794.7230000002</v>
      </c>
      <c r="P57" s="106">
        <v>5183041.0140000004</v>
      </c>
      <c r="Q57" s="106">
        <v>3663256.8859999999</v>
      </c>
      <c r="R57" s="106">
        <v>7686645.5489999996</v>
      </c>
      <c r="S57" s="106">
        <v>2097317.7779999999</v>
      </c>
      <c r="T57" s="106">
        <v>4947839.6490000002</v>
      </c>
      <c r="U57" s="106">
        <v>1722677.476</v>
      </c>
      <c r="V57" s="110">
        <v>1152279.4169999999</v>
      </c>
      <c r="W57" s="115">
        <v>9320941.3389999997</v>
      </c>
      <c r="X57" s="106">
        <v>50828745.586000003</v>
      </c>
      <c r="Y57" s="106">
        <v>17947326.767999999</v>
      </c>
      <c r="AA57" s="110">
        <v>6863043.0420000004</v>
      </c>
    </row>
    <row r="58" spans="1:27" x14ac:dyDescent="0.25">
      <c r="A58" s="37" t="s">
        <v>292</v>
      </c>
      <c r="B58" s="88">
        <v>17</v>
      </c>
      <c r="C58" s="106">
        <v>0</v>
      </c>
      <c r="D58" s="106">
        <v>0</v>
      </c>
      <c r="E58" s="106">
        <v>0</v>
      </c>
      <c r="F58" s="106">
        <v>0</v>
      </c>
      <c r="G58" s="106">
        <v>3102317.2</v>
      </c>
      <c r="H58" s="106">
        <v>3244548.6379999998</v>
      </c>
      <c r="I58" s="106">
        <v>7560321.3439999996</v>
      </c>
      <c r="J58" s="106">
        <v>3827743.2059999998</v>
      </c>
      <c r="K58" s="106">
        <v>13601247.136</v>
      </c>
      <c r="L58" s="106">
        <v>11689547.623</v>
      </c>
      <c r="M58" s="106">
        <v>23541000.835999999</v>
      </c>
      <c r="N58" s="106">
        <v>21078712.181000002</v>
      </c>
      <c r="O58" s="106">
        <v>8484415.1030000001</v>
      </c>
      <c r="P58" s="106">
        <v>15514924.747</v>
      </c>
      <c r="Q58" s="106">
        <v>5265493.301</v>
      </c>
      <c r="R58" s="106">
        <v>27643048.717999998</v>
      </c>
      <c r="S58" s="106">
        <v>0</v>
      </c>
      <c r="T58" s="106">
        <v>3259410.54</v>
      </c>
      <c r="U58" s="106">
        <v>10891059.948000001</v>
      </c>
      <c r="V58" s="110">
        <v>2585389.267</v>
      </c>
      <c r="W58" s="115">
        <v>62990871.097999997</v>
      </c>
      <c r="X58" s="106">
        <v>329406015.87300003</v>
      </c>
      <c r="Y58" s="106">
        <v>30048233.307</v>
      </c>
      <c r="AA58" s="110">
        <v>37415300.244999997</v>
      </c>
    </row>
    <row r="59" spans="1:27" x14ac:dyDescent="0.25">
      <c r="A59" s="37" t="s">
        <v>292</v>
      </c>
      <c r="B59" s="88">
        <v>58</v>
      </c>
      <c r="C59" s="106">
        <v>0</v>
      </c>
      <c r="D59" s="106">
        <v>0</v>
      </c>
      <c r="E59" s="106">
        <v>0</v>
      </c>
      <c r="F59" s="106">
        <v>0</v>
      </c>
      <c r="G59" s="106">
        <v>3788093.1809999999</v>
      </c>
      <c r="H59" s="106">
        <v>25179763.23</v>
      </c>
      <c r="I59" s="106">
        <v>8416495.9849999994</v>
      </c>
      <c r="J59" s="106">
        <v>7113784.1140000001</v>
      </c>
      <c r="K59" s="106">
        <v>14055568.563999999</v>
      </c>
      <c r="L59" s="106">
        <v>11702301.198000001</v>
      </c>
      <c r="M59" s="106">
        <v>37045162.137000002</v>
      </c>
      <c r="N59" s="106">
        <v>16110908.813999999</v>
      </c>
      <c r="O59" s="106">
        <v>10178302.134</v>
      </c>
      <c r="P59" s="106">
        <v>19623593.318</v>
      </c>
      <c r="Q59" s="106">
        <v>9357000.8949999996</v>
      </c>
      <c r="R59" s="106">
        <v>28369033.159000002</v>
      </c>
      <c r="S59" s="106">
        <v>4935853.585</v>
      </c>
      <c r="T59" s="106">
        <v>15681167.77</v>
      </c>
      <c r="U59" s="106">
        <v>3371814.5690000001</v>
      </c>
      <c r="V59" s="110">
        <v>3913751.179</v>
      </c>
      <c r="W59" s="115">
        <v>101693177.411</v>
      </c>
      <c r="X59" s="106">
        <v>375255973.102</v>
      </c>
      <c r="Y59" s="106">
        <v>9154507.0999999996</v>
      </c>
      <c r="AA59" s="110">
        <v>42108958.421999998</v>
      </c>
    </row>
    <row r="60" spans="1:27" x14ac:dyDescent="0.25">
      <c r="A60" s="37" t="s">
        <v>292</v>
      </c>
      <c r="B60" s="88">
        <v>128</v>
      </c>
      <c r="C60" s="106">
        <v>0</v>
      </c>
      <c r="D60" s="106">
        <v>0</v>
      </c>
      <c r="E60" s="106">
        <v>0</v>
      </c>
      <c r="F60" s="106">
        <v>0</v>
      </c>
      <c r="G60" s="106">
        <v>440203.77500000002</v>
      </c>
      <c r="H60" s="106">
        <v>9942416.4020000007</v>
      </c>
      <c r="I60" s="106">
        <v>5792713.7539999997</v>
      </c>
      <c r="J60" s="106">
        <v>1923480.9</v>
      </c>
      <c r="K60" s="106">
        <v>11651204.452</v>
      </c>
      <c r="L60" s="106">
        <v>3323233.605</v>
      </c>
      <c r="M60" s="106">
        <v>27568369.670000002</v>
      </c>
      <c r="N60" s="106">
        <v>4422738.517</v>
      </c>
      <c r="O60" s="106">
        <v>9766449.0749999993</v>
      </c>
      <c r="P60" s="106">
        <v>4916975.7719999999</v>
      </c>
      <c r="Q60" s="106">
        <v>5403791.5159999998</v>
      </c>
      <c r="R60" s="106">
        <v>10675823.328</v>
      </c>
      <c r="S60" s="106">
        <v>4248647.4919999996</v>
      </c>
      <c r="T60" s="106">
        <v>11368034.685000001</v>
      </c>
      <c r="U60" s="106">
        <v>0</v>
      </c>
      <c r="V60" s="110">
        <v>2528982.9369999999</v>
      </c>
      <c r="W60" s="115">
        <v>76057108.856000006</v>
      </c>
      <c r="X60" s="106">
        <v>465828861.00800002</v>
      </c>
      <c r="Y60" s="106">
        <v>9729490.9680000003</v>
      </c>
      <c r="AA60" s="110">
        <v>41484647.221000001</v>
      </c>
    </row>
    <row r="61" spans="1:27" x14ac:dyDescent="0.25">
      <c r="A61" s="37" t="s">
        <v>292</v>
      </c>
      <c r="B61" s="88">
        <v>192</v>
      </c>
      <c r="C61" s="106">
        <v>0</v>
      </c>
      <c r="D61" s="106">
        <v>0</v>
      </c>
      <c r="E61" s="106">
        <v>0</v>
      </c>
      <c r="F61" s="106">
        <v>0</v>
      </c>
      <c r="G61" s="106">
        <v>116582.035</v>
      </c>
      <c r="H61" s="106">
        <v>6831803.0410000002</v>
      </c>
      <c r="I61" s="106">
        <v>2691953.3829999999</v>
      </c>
      <c r="J61" s="106">
        <v>2547803.1060000001</v>
      </c>
      <c r="K61" s="106">
        <v>5269882.568</v>
      </c>
      <c r="L61" s="106">
        <v>5403426.4610000001</v>
      </c>
      <c r="M61" s="106">
        <v>11266944.088</v>
      </c>
      <c r="N61" s="106">
        <v>9107397.1459999997</v>
      </c>
      <c r="O61" s="106">
        <v>4899442.5319999997</v>
      </c>
      <c r="P61" s="106">
        <v>11153541.378</v>
      </c>
      <c r="Q61" s="106">
        <v>3121567.798</v>
      </c>
      <c r="R61" s="106">
        <v>14211976.130999999</v>
      </c>
      <c r="S61" s="106">
        <v>2484072.1039999998</v>
      </c>
      <c r="T61" s="106">
        <v>11422147.119999999</v>
      </c>
      <c r="U61" s="106">
        <v>1246084.3430000001</v>
      </c>
      <c r="V61" s="110">
        <v>2949019.3429999999</v>
      </c>
      <c r="W61" s="115">
        <v>27749936.333999999</v>
      </c>
      <c r="X61" s="106">
        <v>109740673.058</v>
      </c>
      <c r="Y61" s="106">
        <v>23110835.02</v>
      </c>
      <c r="AA61" s="110">
        <v>30255277.074999999</v>
      </c>
    </row>
    <row r="62" spans="1:27" x14ac:dyDescent="0.25">
      <c r="A62" s="37" t="s">
        <v>292</v>
      </c>
      <c r="B62" s="88">
        <v>359</v>
      </c>
      <c r="C62" s="106">
        <v>0</v>
      </c>
      <c r="D62" s="106">
        <v>0</v>
      </c>
      <c r="E62" s="106">
        <v>0</v>
      </c>
      <c r="F62" s="106">
        <v>83840.581000000006</v>
      </c>
      <c r="G62" s="106">
        <v>866574.473</v>
      </c>
      <c r="H62" s="106">
        <v>4410333.5990000004</v>
      </c>
      <c r="I62" s="106">
        <v>5252033.6009999998</v>
      </c>
      <c r="J62" s="106">
        <v>3446173.645</v>
      </c>
      <c r="K62" s="106">
        <v>8297680.1540000001</v>
      </c>
      <c r="L62" s="106">
        <v>3066195.9959999998</v>
      </c>
      <c r="M62" s="106">
        <v>8864144.3090000004</v>
      </c>
      <c r="N62" s="106">
        <v>3020931.9029999999</v>
      </c>
      <c r="O62" s="106">
        <v>3025083.8629999999</v>
      </c>
      <c r="P62" s="106">
        <v>2719089.8250000002</v>
      </c>
      <c r="Q62" s="106">
        <v>1714190.6</v>
      </c>
      <c r="R62" s="106">
        <v>3565518.7919999999</v>
      </c>
      <c r="S62" s="106">
        <v>0</v>
      </c>
      <c r="T62" s="106">
        <v>1701067.0660000001</v>
      </c>
      <c r="U62" s="106">
        <v>0</v>
      </c>
      <c r="V62" s="110">
        <v>526916.43900000001</v>
      </c>
      <c r="W62" s="115">
        <v>17927336.577</v>
      </c>
      <c r="X62" s="106">
        <v>103884674.15099999</v>
      </c>
      <c r="Y62" s="106">
        <v>5332821.9939999999</v>
      </c>
      <c r="AA62" s="110">
        <v>8190500.6440000003</v>
      </c>
    </row>
    <row r="63" spans="1:27" x14ac:dyDescent="0.25">
      <c r="A63" s="37" t="s">
        <v>292</v>
      </c>
      <c r="B63" s="88">
        <v>450</v>
      </c>
      <c r="C63" s="106">
        <v>0</v>
      </c>
      <c r="D63" s="106">
        <v>0</v>
      </c>
      <c r="E63" s="106">
        <v>0</v>
      </c>
      <c r="F63" s="106">
        <v>480389.76199999999</v>
      </c>
      <c r="G63" s="106">
        <v>139389.519</v>
      </c>
      <c r="H63" s="106">
        <v>3660861.676</v>
      </c>
      <c r="I63" s="106">
        <v>1828577.1740000001</v>
      </c>
      <c r="J63" s="106">
        <v>8119761.5480000004</v>
      </c>
      <c r="K63" s="106">
        <v>1714129.2390000001</v>
      </c>
      <c r="L63" s="106">
        <v>4005065.7379999999</v>
      </c>
      <c r="M63" s="106">
        <v>11676725.624</v>
      </c>
      <c r="N63" s="106">
        <v>7697446.7029999997</v>
      </c>
      <c r="O63" s="106">
        <v>6898291.7479999997</v>
      </c>
      <c r="P63" s="106">
        <v>6390654.017</v>
      </c>
      <c r="Q63" s="106">
        <v>2466690.4449999998</v>
      </c>
      <c r="R63" s="106">
        <v>32050946.666000001</v>
      </c>
      <c r="S63" s="106">
        <v>4649449.2960000001</v>
      </c>
      <c r="T63" s="106">
        <v>21714540.732000001</v>
      </c>
      <c r="U63" s="106">
        <v>1083489.8999999999</v>
      </c>
      <c r="V63" s="110">
        <v>4567772.4579999996</v>
      </c>
      <c r="W63" s="115">
        <v>53108015.592</v>
      </c>
      <c r="X63" s="106">
        <v>196854712.33700001</v>
      </c>
      <c r="Y63" s="106">
        <v>80345836.039000005</v>
      </c>
      <c r="AA63" s="110">
        <v>41496783.417999998</v>
      </c>
    </row>
    <row r="64" spans="1:27" ht="15.75" thickBot="1" x14ac:dyDescent="0.3">
      <c r="A64" s="39" t="s">
        <v>292</v>
      </c>
      <c r="B64" s="90">
        <v>563</v>
      </c>
      <c r="C64" s="111">
        <v>0</v>
      </c>
      <c r="D64" s="111">
        <v>0</v>
      </c>
      <c r="E64" s="111">
        <v>0</v>
      </c>
      <c r="F64" s="111">
        <v>0</v>
      </c>
      <c r="G64" s="111">
        <v>0</v>
      </c>
      <c r="H64" s="111">
        <v>0</v>
      </c>
      <c r="I64" s="111">
        <v>0</v>
      </c>
      <c r="J64" s="111">
        <v>285772.39899999998</v>
      </c>
      <c r="K64" s="111">
        <v>334330.42700000003</v>
      </c>
      <c r="L64" s="111">
        <v>266488.44300000003</v>
      </c>
      <c r="M64" s="111">
        <v>325509.935</v>
      </c>
      <c r="N64" s="111">
        <v>655644.68000000005</v>
      </c>
      <c r="O64" s="111">
        <v>138369.66800000001</v>
      </c>
      <c r="P64" s="111">
        <v>1271061.7409999999</v>
      </c>
      <c r="Q64" s="111">
        <v>86625.433999999994</v>
      </c>
      <c r="R64" s="111">
        <v>2532851.69</v>
      </c>
      <c r="S64" s="111">
        <v>146545.307</v>
      </c>
      <c r="T64" s="111">
        <v>1185034.122</v>
      </c>
      <c r="U64" s="111">
        <v>0</v>
      </c>
      <c r="V64" s="112">
        <v>554982.18099999998</v>
      </c>
      <c r="W64" s="116"/>
      <c r="X64" s="111">
        <v>436260.25799999997</v>
      </c>
      <c r="Y64" s="111"/>
      <c r="Z64" s="111"/>
      <c r="AA64" s="112"/>
    </row>
    <row r="65" spans="1:27" x14ac:dyDescent="0.25">
      <c r="A65" s="34" t="s">
        <v>293</v>
      </c>
      <c r="B65" s="48">
        <v>2</v>
      </c>
      <c r="C65" s="108">
        <v>0</v>
      </c>
      <c r="D65" s="108">
        <v>0</v>
      </c>
      <c r="E65" s="108">
        <v>0</v>
      </c>
      <c r="F65" s="108">
        <v>0</v>
      </c>
      <c r="G65" s="108">
        <v>736941.71100000001</v>
      </c>
      <c r="H65" s="108">
        <v>375688.50900000002</v>
      </c>
      <c r="I65" s="108">
        <v>685995.77500000002</v>
      </c>
      <c r="J65" s="108">
        <v>1619623.52</v>
      </c>
      <c r="K65" s="108">
        <v>1451989.9180000001</v>
      </c>
      <c r="L65" s="108">
        <v>4350007.7630000003</v>
      </c>
      <c r="M65" s="108">
        <v>2463270.3969999999</v>
      </c>
      <c r="N65" s="108">
        <v>8634661.3029999994</v>
      </c>
      <c r="O65" s="108">
        <v>2759855.389</v>
      </c>
      <c r="P65" s="108">
        <v>52217658.002999999</v>
      </c>
      <c r="Q65" s="108">
        <v>6129987.1270000003</v>
      </c>
      <c r="R65" s="108">
        <v>189626855.66100001</v>
      </c>
      <c r="S65" s="108">
        <v>12197728.142999999</v>
      </c>
      <c r="T65" s="108">
        <v>107780693.928</v>
      </c>
      <c r="U65" s="108">
        <v>1303817.28</v>
      </c>
      <c r="V65" s="109">
        <v>16738995.775</v>
      </c>
      <c r="W65" s="107"/>
      <c r="X65" s="108">
        <v>0</v>
      </c>
      <c r="Y65" s="108">
        <v>14125905.41</v>
      </c>
      <c r="Z65" s="108">
        <v>0</v>
      </c>
      <c r="AA65" s="109">
        <v>0</v>
      </c>
    </row>
    <row r="66" spans="1:27" x14ac:dyDescent="0.25">
      <c r="A66" s="37" t="s">
        <v>293</v>
      </c>
      <c r="B66" s="88">
        <v>17</v>
      </c>
      <c r="C66" s="106">
        <v>0</v>
      </c>
      <c r="D66" s="106">
        <v>0</v>
      </c>
      <c r="E66" s="106">
        <v>0</v>
      </c>
      <c r="F66" s="106">
        <v>0</v>
      </c>
      <c r="G66" s="106">
        <v>0</v>
      </c>
      <c r="H66" s="106">
        <v>728043.59600000002</v>
      </c>
      <c r="I66" s="106">
        <v>901317.01500000001</v>
      </c>
      <c r="J66" s="106">
        <v>2422577.9019999998</v>
      </c>
      <c r="K66" s="106">
        <v>2059277.611</v>
      </c>
      <c r="L66" s="106">
        <v>7918313.8389999997</v>
      </c>
      <c r="M66" s="106">
        <v>5714928.3200000003</v>
      </c>
      <c r="N66" s="106">
        <v>9221911.2080000006</v>
      </c>
      <c r="O66" s="106">
        <v>3817403.42</v>
      </c>
      <c r="P66" s="106">
        <v>22140705.390000001</v>
      </c>
      <c r="Q66" s="106">
        <v>10000874.557</v>
      </c>
      <c r="R66" s="106">
        <v>130513972.85699999</v>
      </c>
      <c r="S66" s="106">
        <v>11490006.164000001</v>
      </c>
      <c r="T66" s="106">
        <v>138288575.83700001</v>
      </c>
      <c r="U66" s="106">
        <v>6499674.4289999995</v>
      </c>
      <c r="V66" s="110">
        <v>26876795.335000001</v>
      </c>
      <c r="W66" s="115">
        <v>1047563.469</v>
      </c>
      <c r="X66" s="106">
        <v>23344186.085000001</v>
      </c>
      <c r="Y66" s="106">
        <v>35214211.413999997</v>
      </c>
      <c r="Z66" s="106">
        <v>2854402.9070000001</v>
      </c>
      <c r="AA66" s="110">
        <v>5154424.0010000002</v>
      </c>
    </row>
    <row r="67" spans="1:27" x14ac:dyDescent="0.25">
      <c r="A67" s="37" t="s">
        <v>293</v>
      </c>
      <c r="B67" s="88">
        <v>48</v>
      </c>
      <c r="C67" s="106">
        <v>145358.09099999999</v>
      </c>
      <c r="D67" s="106">
        <v>0</v>
      </c>
      <c r="E67" s="106">
        <v>85762.903999999995</v>
      </c>
      <c r="F67" s="106">
        <v>112276.90700000001</v>
      </c>
      <c r="G67" s="106">
        <v>190208.625</v>
      </c>
      <c r="H67" s="106">
        <v>452934.80599999998</v>
      </c>
      <c r="I67" s="106">
        <v>323690.85100000002</v>
      </c>
      <c r="J67" s="106">
        <v>789206.06</v>
      </c>
      <c r="K67" s="106">
        <v>805960.478</v>
      </c>
      <c r="L67" s="106">
        <v>1498570.9920000001</v>
      </c>
      <c r="M67" s="106">
        <v>3085211.8459999999</v>
      </c>
      <c r="N67" s="106">
        <v>1289378.98</v>
      </c>
      <c r="O67" s="106">
        <v>548984.77399999998</v>
      </c>
      <c r="P67" s="106">
        <v>1729180.851</v>
      </c>
      <c r="Q67" s="106">
        <v>283558.99699999997</v>
      </c>
      <c r="R67" s="106">
        <v>3205911.7910000002</v>
      </c>
      <c r="S67" s="106">
        <v>334808.33500000002</v>
      </c>
      <c r="T67" s="106">
        <v>2941922.4449999998</v>
      </c>
      <c r="U67" s="106">
        <v>0</v>
      </c>
      <c r="V67" s="110">
        <v>524535.93000000005</v>
      </c>
      <c r="W67" s="115">
        <v>7970210.7489999998</v>
      </c>
      <c r="X67" s="106">
        <v>140426586.43799999</v>
      </c>
      <c r="Y67" s="106">
        <v>3545503.3859999999</v>
      </c>
      <c r="AA67" s="110">
        <v>8089434.9510000004</v>
      </c>
    </row>
    <row r="68" spans="1:27" x14ac:dyDescent="0.25">
      <c r="A68" s="37" t="s">
        <v>293</v>
      </c>
      <c r="B68" s="88">
        <v>128</v>
      </c>
      <c r="C68" s="106">
        <v>0</v>
      </c>
      <c r="D68" s="106">
        <v>0</v>
      </c>
      <c r="E68" s="106">
        <v>0</v>
      </c>
      <c r="F68" s="106">
        <v>0</v>
      </c>
      <c r="G68" s="106">
        <v>0</v>
      </c>
      <c r="H68" s="106">
        <v>1245039.4709999999</v>
      </c>
      <c r="I68" s="106">
        <v>95457.319000000003</v>
      </c>
      <c r="J68" s="106">
        <v>464959.78899999999</v>
      </c>
      <c r="K68" s="106">
        <v>358559.19699999999</v>
      </c>
      <c r="L68" s="106">
        <v>402224.54100000003</v>
      </c>
      <c r="M68" s="106">
        <v>439384.674</v>
      </c>
      <c r="N68" s="106">
        <v>621268.51699999999</v>
      </c>
      <c r="O68" s="106">
        <v>182437.859</v>
      </c>
      <c r="P68" s="106">
        <v>1712013.1640000001</v>
      </c>
      <c r="Q68" s="106">
        <v>203743.22</v>
      </c>
      <c r="R68" s="106">
        <v>3607607.264</v>
      </c>
      <c r="S68" s="106">
        <v>0</v>
      </c>
      <c r="T68" s="106">
        <v>565891.25199999998</v>
      </c>
      <c r="U68" s="106">
        <v>0</v>
      </c>
      <c r="V68" s="110">
        <v>0</v>
      </c>
      <c r="W68" s="115">
        <v>109097501.54799999</v>
      </c>
      <c r="X68" s="106">
        <v>1032674657.592</v>
      </c>
      <c r="Y68" s="106">
        <v>22825539.789999999</v>
      </c>
      <c r="AA68" s="110">
        <v>77669538.006999999</v>
      </c>
    </row>
    <row r="69" spans="1:27" ht="15.75" thickBot="1" x14ac:dyDescent="0.3">
      <c r="A69" s="39" t="s">
        <v>293</v>
      </c>
      <c r="B69" s="90">
        <v>148</v>
      </c>
      <c r="C69" s="111">
        <v>572246.25699999998</v>
      </c>
      <c r="D69" s="111">
        <v>0</v>
      </c>
      <c r="E69" s="111">
        <v>171757.91200000001</v>
      </c>
      <c r="F69" s="111">
        <v>0</v>
      </c>
      <c r="G69" s="111">
        <v>387658.70799999998</v>
      </c>
      <c r="H69" s="111">
        <v>11644664.521</v>
      </c>
      <c r="I69" s="111">
        <v>2382761.7620000001</v>
      </c>
      <c r="J69" s="111">
        <v>6176060.9649999999</v>
      </c>
      <c r="K69" s="111">
        <v>5984371.1919999998</v>
      </c>
      <c r="L69" s="111">
        <v>13429630.708000001</v>
      </c>
      <c r="M69" s="111">
        <v>7315094.7580000004</v>
      </c>
      <c r="N69" s="111">
        <v>11697414.050000001</v>
      </c>
      <c r="O69" s="111">
        <v>3742037.5460000001</v>
      </c>
      <c r="P69" s="111">
        <v>19436078.032000002</v>
      </c>
      <c r="Q69" s="111">
        <v>3886574.0320000001</v>
      </c>
      <c r="R69" s="111">
        <v>46652239.519000001</v>
      </c>
      <c r="S69" s="111">
        <v>4815390.0750000002</v>
      </c>
      <c r="T69" s="111">
        <v>31699386.478</v>
      </c>
      <c r="U69" s="111">
        <v>0</v>
      </c>
      <c r="V69" s="112">
        <v>4941721.7340000002</v>
      </c>
      <c r="W69" s="116">
        <v>29448236.526000001</v>
      </c>
      <c r="X69" s="111">
        <v>207817597.19499999</v>
      </c>
      <c r="Y69" s="111">
        <v>3629107.0090000001</v>
      </c>
      <c r="Z69" s="111"/>
      <c r="AA69" s="112">
        <v>13377225.218</v>
      </c>
    </row>
  </sheetData>
  <mergeCells count="3">
    <mergeCell ref="C1:V1"/>
    <mergeCell ref="W1:AA1"/>
    <mergeCell ref="A1:B1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6617-3250-4B40-95BE-C5B5C5313B85}">
  <dimension ref="A1:D33"/>
  <sheetViews>
    <sheetView topLeftCell="A3" workbookViewId="0">
      <selection activeCell="H22" sqref="H22"/>
    </sheetView>
  </sheetViews>
  <sheetFormatPr defaultRowHeight="15" x14ac:dyDescent="0.25"/>
  <cols>
    <col min="1" max="1" width="48.28515625" bestFit="1" customWidth="1"/>
    <col min="3" max="4" width="40.5703125" bestFit="1" customWidth="1"/>
  </cols>
  <sheetData>
    <row r="1" spans="1:4" ht="18.75" thickBot="1" x14ac:dyDescent="0.35">
      <c r="A1" s="156" t="s">
        <v>1</v>
      </c>
      <c r="B1" s="157" t="s">
        <v>9</v>
      </c>
      <c r="C1" s="158" t="s">
        <v>341</v>
      </c>
      <c r="D1" s="159" t="s">
        <v>350</v>
      </c>
    </row>
    <row r="2" spans="1:4" x14ac:dyDescent="0.25">
      <c r="A2" s="37" t="s">
        <v>294</v>
      </c>
      <c r="B2" s="88">
        <v>6.5</v>
      </c>
      <c r="C2" s="38">
        <v>0.27142857142857146</v>
      </c>
      <c r="D2" s="48"/>
    </row>
    <row r="3" spans="1:4" x14ac:dyDescent="0.25">
      <c r="A3" s="37" t="s">
        <v>295</v>
      </c>
      <c r="B3" s="88">
        <v>3.7</v>
      </c>
      <c r="C3" s="38">
        <v>0.29166666666666669</v>
      </c>
      <c r="D3" s="88"/>
    </row>
    <row r="4" spans="1:4" x14ac:dyDescent="0.25">
      <c r="A4" s="37" t="s">
        <v>94</v>
      </c>
      <c r="B4" s="88">
        <v>3</v>
      </c>
      <c r="C4" s="38">
        <v>0.41666666666666663</v>
      </c>
      <c r="D4" s="88">
        <v>3.3809999999999989</v>
      </c>
    </row>
    <row r="5" spans="1:4" x14ac:dyDescent="0.25">
      <c r="A5" s="37" t="s">
        <v>126</v>
      </c>
      <c r="B5" s="88">
        <v>4.7</v>
      </c>
      <c r="C5" s="38">
        <v>0.10714285714285712</v>
      </c>
      <c r="D5" s="88">
        <v>2.3246428571428561</v>
      </c>
    </row>
    <row r="6" spans="1:4" x14ac:dyDescent="0.25">
      <c r="A6" s="37" t="s">
        <v>296</v>
      </c>
      <c r="B6" s="88">
        <v>4.3</v>
      </c>
      <c r="C6" s="38">
        <v>2.7777777777777776E-2</v>
      </c>
      <c r="D6" s="88"/>
    </row>
    <row r="7" spans="1:4" x14ac:dyDescent="0.25">
      <c r="A7" s="37" t="s">
        <v>297</v>
      </c>
      <c r="B7" s="88">
        <v>3.7</v>
      </c>
      <c r="C7" s="38">
        <v>2.7397260273972601E-2</v>
      </c>
      <c r="D7" s="88"/>
    </row>
    <row r="8" spans="1:4" x14ac:dyDescent="0.25">
      <c r="A8" s="37" t="s">
        <v>298</v>
      </c>
      <c r="B8" s="88">
        <v>5.95</v>
      </c>
      <c r="C8" s="38">
        <v>0.23809523809523808</v>
      </c>
      <c r="D8" s="88"/>
    </row>
    <row r="9" spans="1:4" x14ac:dyDescent="0.25">
      <c r="A9" s="37" t="s">
        <v>299</v>
      </c>
      <c r="B9" s="88">
        <v>5.09</v>
      </c>
      <c r="C9" s="38">
        <v>0.1125</v>
      </c>
      <c r="D9" s="88"/>
    </row>
    <row r="10" spans="1:4" x14ac:dyDescent="0.25">
      <c r="A10" s="37" t="s">
        <v>300</v>
      </c>
      <c r="B10" s="88">
        <v>3.83</v>
      </c>
      <c r="C10" s="38">
        <v>6.9444444444444434E-2</v>
      </c>
      <c r="D10" s="88"/>
    </row>
    <row r="11" spans="1:4" x14ac:dyDescent="0.25">
      <c r="A11" s="37" t="s">
        <v>301</v>
      </c>
      <c r="B11" s="88">
        <v>3.915</v>
      </c>
      <c r="C11" s="38">
        <v>0.15151515151515152</v>
      </c>
      <c r="D11" s="88"/>
    </row>
    <row r="12" spans="1:4" x14ac:dyDescent="0.25">
      <c r="A12" s="37" t="s">
        <v>302</v>
      </c>
      <c r="B12" s="88">
        <v>6.08</v>
      </c>
      <c r="C12" s="38">
        <v>0.62962962962962965</v>
      </c>
      <c r="D12" s="88"/>
    </row>
    <row r="13" spans="1:4" x14ac:dyDescent="0.25">
      <c r="A13" s="37" t="s">
        <v>303</v>
      </c>
      <c r="B13" s="88">
        <v>5.7</v>
      </c>
      <c r="C13" s="38">
        <v>0.66666666666666674</v>
      </c>
      <c r="D13" s="88"/>
    </row>
    <row r="14" spans="1:4" x14ac:dyDescent="0.25">
      <c r="A14" s="37" t="s">
        <v>304</v>
      </c>
      <c r="B14" s="88">
        <v>3.9</v>
      </c>
      <c r="C14" s="38">
        <v>0.15517241379310345</v>
      </c>
      <c r="D14" s="88"/>
    </row>
    <row r="15" spans="1:4" x14ac:dyDescent="0.25">
      <c r="A15" s="37" t="s">
        <v>151</v>
      </c>
      <c r="B15" s="88">
        <v>3.82</v>
      </c>
      <c r="C15" s="38">
        <v>7.0422535211267595E-2</v>
      </c>
      <c r="D15" s="88"/>
    </row>
    <row r="16" spans="1:4" x14ac:dyDescent="0.25">
      <c r="A16" s="37" t="s">
        <v>133</v>
      </c>
      <c r="B16" s="88">
        <v>4.28</v>
      </c>
      <c r="C16" s="38">
        <v>0.15909090909090912</v>
      </c>
      <c r="D16" s="88"/>
    </row>
    <row r="17" spans="1:4" x14ac:dyDescent="0.25">
      <c r="A17" s="37" t="s">
        <v>135</v>
      </c>
      <c r="B17" s="88">
        <v>7.94</v>
      </c>
      <c r="C17" s="38">
        <v>0.40625</v>
      </c>
      <c r="D17" s="88"/>
    </row>
    <row r="18" spans="1:4" x14ac:dyDescent="0.25">
      <c r="A18" s="37" t="s">
        <v>137</v>
      </c>
      <c r="B18" s="88">
        <v>6.65</v>
      </c>
      <c r="C18" s="38">
        <v>0.5714285714285714</v>
      </c>
      <c r="D18" s="88"/>
    </row>
    <row r="19" spans="1:4" x14ac:dyDescent="0.25">
      <c r="A19" s="37" t="s">
        <v>138</v>
      </c>
      <c r="B19" s="88">
        <v>7.85</v>
      </c>
      <c r="C19" s="38">
        <v>0.90697674418604657</v>
      </c>
      <c r="D19" s="88"/>
    </row>
    <row r="20" spans="1:4" x14ac:dyDescent="0.25">
      <c r="A20" s="37" t="s">
        <v>140</v>
      </c>
      <c r="B20" s="88">
        <v>7.14</v>
      </c>
      <c r="C20" s="38">
        <v>0.46153846153846151</v>
      </c>
      <c r="D20" s="88">
        <v>-8.7900000000000027</v>
      </c>
    </row>
    <row r="21" spans="1:4" x14ac:dyDescent="0.25">
      <c r="A21" s="37" t="s">
        <v>141</v>
      </c>
      <c r="B21" s="88">
        <v>4.53</v>
      </c>
      <c r="C21" s="38">
        <v>0.26315789473684209</v>
      </c>
      <c r="D21" s="88">
        <v>-1.7850000000000001</v>
      </c>
    </row>
    <row r="22" spans="1:4" x14ac:dyDescent="0.25">
      <c r="A22" s="37" t="s">
        <v>142</v>
      </c>
      <c r="B22" s="88">
        <v>3.14</v>
      </c>
      <c r="C22" s="38">
        <v>3.125E-2</v>
      </c>
      <c r="D22" s="88">
        <v>-2.2650000000000006</v>
      </c>
    </row>
    <row r="23" spans="1:4" x14ac:dyDescent="0.25">
      <c r="A23" s="37" t="s">
        <v>143</v>
      </c>
      <c r="B23" s="88">
        <v>6.51</v>
      </c>
      <c r="C23" s="38">
        <v>0</v>
      </c>
      <c r="D23" s="88"/>
    </row>
    <row r="24" spans="1:4" x14ac:dyDescent="0.25">
      <c r="A24" s="37" t="s">
        <v>305</v>
      </c>
      <c r="B24" s="88">
        <v>4</v>
      </c>
      <c r="C24" s="38">
        <v>3.3333333333333326E-2</v>
      </c>
      <c r="D24" s="88"/>
    </row>
    <row r="25" spans="1:4" x14ac:dyDescent="0.25">
      <c r="A25" s="37" t="s">
        <v>306</v>
      </c>
      <c r="B25" s="88">
        <v>4</v>
      </c>
      <c r="C25" s="38">
        <v>5.1724137931034475E-2</v>
      </c>
      <c r="D25" s="88">
        <v>-2.0449999999999982</v>
      </c>
    </row>
    <row r="26" spans="1:4" x14ac:dyDescent="0.25">
      <c r="A26" s="37" t="s">
        <v>307</v>
      </c>
      <c r="B26" s="88">
        <v>5.5</v>
      </c>
      <c r="C26" s="38">
        <v>0.23931388365554232</v>
      </c>
      <c r="D26" s="88"/>
    </row>
    <row r="27" spans="1:4" x14ac:dyDescent="0.25">
      <c r="A27" s="37" t="s">
        <v>308</v>
      </c>
      <c r="B27" s="88">
        <v>6.6</v>
      </c>
      <c r="C27" s="38">
        <v>0.77142909864459663</v>
      </c>
      <c r="D27" s="88">
        <v>-13.632802699432544</v>
      </c>
    </row>
    <row r="28" spans="1:4" x14ac:dyDescent="0.25">
      <c r="A28" s="37" t="s">
        <v>309</v>
      </c>
      <c r="B28" s="88">
        <v>5.37</v>
      </c>
      <c r="C28" s="38">
        <v>0.24306482403500229</v>
      </c>
      <c r="D28" s="88">
        <v>-4.6015772490399485</v>
      </c>
    </row>
    <row r="29" spans="1:4" x14ac:dyDescent="0.25">
      <c r="A29" s="37" t="s">
        <v>310</v>
      </c>
      <c r="B29" s="88">
        <v>6.6340000000000003</v>
      </c>
      <c r="C29" s="38">
        <v>0.66527327709488293</v>
      </c>
      <c r="D29" s="88">
        <v>-14.633264403414525</v>
      </c>
    </row>
    <row r="30" spans="1:4" x14ac:dyDescent="0.25">
      <c r="A30" s="37" t="s">
        <v>311</v>
      </c>
      <c r="B30" s="88">
        <v>4.8</v>
      </c>
      <c r="C30" s="38">
        <v>4.8427354229859464E-2</v>
      </c>
      <c r="D30" s="88">
        <v>0.19530592891720033</v>
      </c>
    </row>
    <row r="31" spans="1:4" x14ac:dyDescent="0.25">
      <c r="A31" s="37" t="s">
        <v>312</v>
      </c>
      <c r="B31" s="88">
        <v>6.63</v>
      </c>
      <c r="C31" s="38">
        <v>0.36886901107548764</v>
      </c>
      <c r="D31" s="88">
        <v>-5.9886916907470011</v>
      </c>
    </row>
    <row r="32" spans="1:4" x14ac:dyDescent="0.25">
      <c r="A32" s="37" t="s">
        <v>313</v>
      </c>
      <c r="B32" s="88">
        <v>4.04</v>
      </c>
      <c r="C32" s="38">
        <v>0.52197220505535724</v>
      </c>
      <c r="D32" s="88">
        <v>-0.92265996686870011</v>
      </c>
    </row>
    <row r="33" spans="1:4" ht="15.75" thickBot="1" x14ac:dyDescent="0.3">
      <c r="A33" s="39" t="s">
        <v>314</v>
      </c>
      <c r="B33" s="90">
        <v>3.95</v>
      </c>
      <c r="C33" s="41">
        <v>0.20152667601232574</v>
      </c>
      <c r="D33" s="90">
        <v>-1.7397885273126501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E725F-F5F9-4E0E-A428-9AEF1E827CD2}">
  <dimension ref="A1:G70"/>
  <sheetViews>
    <sheetView workbookViewId="0">
      <selection activeCell="K9" sqref="K9"/>
    </sheetView>
  </sheetViews>
  <sheetFormatPr defaultRowHeight="15" x14ac:dyDescent="0.25"/>
  <cols>
    <col min="3" max="3" width="8" bestFit="1" customWidth="1"/>
    <col min="4" max="4" width="9" bestFit="1" customWidth="1"/>
    <col min="5" max="5" width="9.5703125" bestFit="1" customWidth="1"/>
    <col min="6" max="6" width="17.7109375" bestFit="1" customWidth="1"/>
    <col min="7" max="7" width="12.7109375" bestFit="1" customWidth="1"/>
  </cols>
  <sheetData>
    <row r="1" spans="1:7" ht="18.75" thickBot="1" x14ac:dyDescent="0.3">
      <c r="A1" s="141" t="s">
        <v>163</v>
      </c>
      <c r="B1" s="142" t="s">
        <v>1</v>
      </c>
      <c r="C1" s="143" t="s">
        <v>315</v>
      </c>
      <c r="D1" s="143" t="s">
        <v>316</v>
      </c>
      <c r="E1" s="143" t="s">
        <v>317</v>
      </c>
      <c r="F1" s="144" t="s">
        <v>318</v>
      </c>
      <c r="G1" s="142" t="s">
        <v>319</v>
      </c>
    </row>
    <row r="2" spans="1:7" x14ac:dyDescent="0.25">
      <c r="A2" s="126">
        <v>2</v>
      </c>
      <c r="B2" s="129" t="s">
        <v>30</v>
      </c>
      <c r="C2" s="120">
        <v>1.52919</v>
      </c>
      <c r="D2" s="120">
        <v>48.908999999999999</v>
      </c>
      <c r="E2" s="120">
        <v>31.983499999999999</v>
      </c>
      <c r="F2" s="133"/>
      <c r="G2" s="102">
        <v>-30.703676062728874</v>
      </c>
    </row>
    <row r="3" spans="1:7" x14ac:dyDescent="0.25">
      <c r="A3" s="127">
        <v>17</v>
      </c>
      <c r="B3" s="130" t="s">
        <v>30</v>
      </c>
      <c r="C3" s="125">
        <v>2.3387199999999999</v>
      </c>
      <c r="D3" s="125">
        <v>49.596910000000001</v>
      </c>
      <c r="E3" s="125">
        <v>21.206900000000001</v>
      </c>
      <c r="F3" s="96"/>
      <c r="G3" s="103">
        <v>-30.889000627098429</v>
      </c>
    </row>
    <row r="4" spans="1:7" x14ac:dyDescent="0.25">
      <c r="A4" s="127">
        <v>48</v>
      </c>
      <c r="B4" s="130" t="s">
        <v>30</v>
      </c>
      <c r="C4" s="125">
        <v>2.2478600000000002</v>
      </c>
      <c r="D4" s="125">
        <v>56.038600000000002</v>
      </c>
      <c r="E4" s="125">
        <v>24.9298</v>
      </c>
      <c r="F4" s="96"/>
      <c r="G4" s="103">
        <v>-30.170178003971355</v>
      </c>
    </row>
    <row r="5" spans="1:7" x14ac:dyDescent="0.25">
      <c r="A5" s="127">
        <v>148</v>
      </c>
      <c r="B5" s="130" t="s">
        <v>30</v>
      </c>
      <c r="C5" s="125">
        <v>1.3853500000000001</v>
      </c>
      <c r="D5" s="125">
        <v>48.699869999999997</v>
      </c>
      <c r="E5" s="125">
        <v>35.153500000000001</v>
      </c>
      <c r="F5" s="96"/>
      <c r="G5" s="103"/>
    </row>
    <row r="6" spans="1:7" ht="15.75" thickBot="1" x14ac:dyDescent="0.3">
      <c r="A6" s="127">
        <v>178</v>
      </c>
      <c r="B6" s="130" t="s">
        <v>30</v>
      </c>
      <c r="C6" s="125">
        <v>1.15218</v>
      </c>
      <c r="D6" s="125">
        <v>51.516629999999999</v>
      </c>
      <c r="E6" s="125">
        <v>44.712200000000003</v>
      </c>
      <c r="F6" s="96"/>
      <c r="G6" s="103"/>
    </row>
    <row r="7" spans="1:7" x14ac:dyDescent="0.25">
      <c r="A7" s="121">
        <v>3</v>
      </c>
      <c r="B7" s="122" t="s">
        <v>34</v>
      </c>
      <c r="C7" s="118"/>
      <c r="D7" s="118"/>
      <c r="E7" s="118"/>
      <c r="F7" s="133"/>
      <c r="G7" s="102"/>
    </row>
    <row r="8" spans="1:7" x14ac:dyDescent="0.25">
      <c r="A8" s="117">
        <v>12</v>
      </c>
      <c r="B8" s="131" t="s">
        <v>34</v>
      </c>
      <c r="C8" s="124">
        <v>1.9117599999999999</v>
      </c>
      <c r="D8" s="124">
        <v>37.628070000000001</v>
      </c>
      <c r="E8" s="124">
        <v>19.682400000000001</v>
      </c>
      <c r="F8" s="96"/>
      <c r="G8" s="103">
        <v>-29.011349857150449</v>
      </c>
    </row>
    <row r="9" spans="1:7" x14ac:dyDescent="0.25">
      <c r="A9" s="117">
        <v>17</v>
      </c>
      <c r="B9" s="131" t="s">
        <v>34</v>
      </c>
      <c r="C9" s="124">
        <v>2.6112799999999998</v>
      </c>
      <c r="D9" s="124">
        <v>49.927579999999999</v>
      </c>
      <c r="E9" s="124">
        <v>19.12</v>
      </c>
      <c r="F9" s="96"/>
      <c r="G9" s="103">
        <v>-28.845349672645074</v>
      </c>
    </row>
    <row r="10" spans="1:7" x14ac:dyDescent="0.25">
      <c r="A10" s="117">
        <v>58</v>
      </c>
      <c r="B10" s="131" t="s">
        <v>34</v>
      </c>
      <c r="C10" s="124">
        <v>1.65177</v>
      </c>
      <c r="D10" s="124">
        <v>52.94323</v>
      </c>
      <c r="E10" s="124">
        <v>32.052500000000002</v>
      </c>
      <c r="F10" s="96"/>
      <c r="G10" s="103">
        <v>-29.548661265143288</v>
      </c>
    </row>
    <row r="11" spans="1:7" x14ac:dyDescent="0.25">
      <c r="A11" s="117">
        <v>128</v>
      </c>
      <c r="B11" s="131" t="s">
        <v>34</v>
      </c>
      <c r="C11" s="124">
        <v>1.4596499999999999</v>
      </c>
      <c r="D11" s="124">
        <v>52.103050000000003</v>
      </c>
      <c r="E11" s="124">
        <v>35.695700000000002</v>
      </c>
      <c r="F11" s="96"/>
      <c r="G11" s="103"/>
    </row>
    <row r="12" spans="1:7" x14ac:dyDescent="0.25">
      <c r="A12" s="117">
        <v>192</v>
      </c>
      <c r="B12" s="131" t="s">
        <v>34</v>
      </c>
      <c r="C12" s="124">
        <v>2.5077699999999998</v>
      </c>
      <c r="D12" s="124">
        <v>53.22045</v>
      </c>
      <c r="E12" s="124">
        <v>21.222300000000001</v>
      </c>
      <c r="F12" s="96"/>
      <c r="G12" s="103"/>
    </row>
    <row r="13" spans="1:7" x14ac:dyDescent="0.25">
      <c r="A13" s="117">
        <v>359</v>
      </c>
      <c r="B13" s="131" t="s">
        <v>34</v>
      </c>
      <c r="C13" s="124">
        <v>0.92693999999999999</v>
      </c>
      <c r="D13" s="124">
        <v>52.6937</v>
      </c>
      <c r="E13" s="124">
        <v>56.847099999999998</v>
      </c>
      <c r="F13" s="96"/>
      <c r="G13" s="103"/>
    </row>
    <row r="14" spans="1:7" x14ac:dyDescent="0.25">
      <c r="A14" s="117">
        <v>450</v>
      </c>
      <c r="B14" s="131" t="s">
        <v>34</v>
      </c>
      <c r="C14" s="124">
        <v>2.2410100000000002</v>
      </c>
      <c r="D14" s="124">
        <v>53.509450000000001</v>
      </c>
      <c r="E14" s="124">
        <v>23.877400000000002</v>
      </c>
      <c r="F14" s="96"/>
      <c r="G14" s="103"/>
    </row>
    <row r="15" spans="1:7" ht="15.75" thickBot="1" x14ac:dyDescent="0.3">
      <c r="A15" s="119">
        <v>563</v>
      </c>
      <c r="B15" s="132" t="s">
        <v>34</v>
      </c>
      <c r="C15" s="123">
        <v>0.27861000000000002</v>
      </c>
      <c r="D15" s="123">
        <v>3.65543</v>
      </c>
      <c r="E15" s="123">
        <v>13.120200000000001</v>
      </c>
      <c r="F15" s="97"/>
      <c r="G15" s="101"/>
    </row>
    <row r="16" spans="1:7" x14ac:dyDescent="0.25">
      <c r="A16" s="121">
        <v>3</v>
      </c>
      <c r="B16" s="122" t="s">
        <v>23</v>
      </c>
      <c r="C16" s="120">
        <v>1.90947</v>
      </c>
      <c r="D16" s="120">
        <v>39.407440000000001</v>
      </c>
      <c r="E16" s="120">
        <v>20.637899999999998</v>
      </c>
      <c r="F16" s="134">
        <v>0.128057331</v>
      </c>
      <c r="G16" s="102">
        <v>-31.587481790602453</v>
      </c>
    </row>
    <row r="17" spans="1:7" x14ac:dyDescent="0.25">
      <c r="A17" s="117">
        <v>8</v>
      </c>
      <c r="B17" s="131" t="s">
        <v>23</v>
      </c>
      <c r="C17" s="125">
        <v>1.6645300000000001</v>
      </c>
      <c r="D17" s="125">
        <v>38.766599999999997</v>
      </c>
      <c r="E17" s="125">
        <v>23.289899999999999</v>
      </c>
      <c r="F17" s="135">
        <v>0.10926997500000001</v>
      </c>
      <c r="G17" s="103">
        <v>-31.909322094295632</v>
      </c>
    </row>
    <row r="18" spans="1:7" x14ac:dyDescent="0.25">
      <c r="A18" s="117">
        <v>13</v>
      </c>
      <c r="B18" s="131" t="s">
        <v>23</v>
      </c>
      <c r="C18" s="125">
        <v>1.77617</v>
      </c>
      <c r="D18" s="125">
        <v>35.953090000000003</v>
      </c>
      <c r="E18" s="125">
        <v>20.242000000000001</v>
      </c>
      <c r="F18" s="135">
        <v>0.117758238</v>
      </c>
      <c r="G18" s="103">
        <v>-31.7863396540689</v>
      </c>
    </row>
    <row r="19" spans="1:7" x14ac:dyDescent="0.25">
      <c r="A19" s="117">
        <v>23</v>
      </c>
      <c r="B19" s="131" t="s">
        <v>23</v>
      </c>
      <c r="C19" s="125">
        <v>2.1232500000000001</v>
      </c>
      <c r="D19" s="125">
        <v>43.863460000000003</v>
      </c>
      <c r="E19" s="125">
        <v>20.6586</v>
      </c>
      <c r="F19" s="135">
        <v>0.10723279199999999</v>
      </c>
      <c r="G19" s="103">
        <v>-31.464208797470086</v>
      </c>
    </row>
    <row r="20" spans="1:7" x14ac:dyDescent="0.25">
      <c r="A20" s="117">
        <v>33</v>
      </c>
      <c r="B20" s="131" t="s">
        <v>23</v>
      </c>
      <c r="C20" s="125">
        <v>1.55505</v>
      </c>
      <c r="D20" s="125">
        <v>37.25609</v>
      </c>
      <c r="E20" s="125">
        <v>23.958200000000001</v>
      </c>
      <c r="F20" s="135">
        <v>8.2361475000000003E-2</v>
      </c>
      <c r="G20" s="103">
        <v>-32.290538310371723</v>
      </c>
    </row>
    <row r="21" spans="1:7" x14ac:dyDescent="0.25">
      <c r="A21" s="117">
        <v>43</v>
      </c>
      <c r="B21" s="131" t="s">
        <v>23</v>
      </c>
      <c r="C21" s="125">
        <v>1.78392</v>
      </c>
      <c r="D21" s="125">
        <v>36.753889999999998</v>
      </c>
      <c r="E21" s="125">
        <v>20.602799999999998</v>
      </c>
      <c r="F21" s="135">
        <v>0.110515364</v>
      </c>
      <c r="G21" s="103">
        <v>-31.030030823546092</v>
      </c>
    </row>
    <row r="22" spans="1:7" ht="15.75" thickBot="1" x14ac:dyDescent="0.3">
      <c r="A22" s="117">
        <v>68</v>
      </c>
      <c r="B22" s="131" t="s">
        <v>23</v>
      </c>
      <c r="C22" s="125">
        <v>1.36788</v>
      </c>
      <c r="D22" s="125">
        <v>23.993230000000001</v>
      </c>
      <c r="E22" s="125">
        <v>17.540400000000002</v>
      </c>
      <c r="F22" s="135">
        <v>0.10035498900000001</v>
      </c>
      <c r="G22" s="103">
        <v>-31.039691713451646</v>
      </c>
    </row>
    <row r="23" spans="1:7" x14ac:dyDescent="0.25">
      <c r="A23" s="121">
        <v>8</v>
      </c>
      <c r="B23" s="122" t="s">
        <v>18</v>
      </c>
      <c r="C23" s="118">
        <v>2.3511299999999999</v>
      </c>
      <c r="D23" s="118">
        <v>45.13429</v>
      </c>
      <c r="E23" s="118">
        <v>19.196899999999999</v>
      </c>
      <c r="F23" s="133">
        <v>6.0832551469997345E-2</v>
      </c>
      <c r="G23" s="102">
        <v>-30.544974217177906</v>
      </c>
    </row>
    <row r="24" spans="1:7" x14ac:dyDescent="0.25">
      <c r="A24" s="117">
        <v>18</v>
      </c>
      <c r="B24" s="131" t="s">
        <v>18</v>
      </c>
      <c r="C24" s="124">
        <v>2.37005</v>
      </c>
      <c r="D24" s="124">
        <v>46.668120000000002</v>
      </c>
      <c r="E24" s="124">
        <v>19.6907</v>
      </c>
      <c r="F24" s="96">
        <v>5.5739593672509247E-2</v>
      </c>
      <c r="G24" s="103">
        <v>-30.031517283620012</v>
      </c>
    </row>
    <row r="25" spans="1:7" x14ac:dyDescent="0.25">
      <c r="A25" s="117">
        <v>28</v>
      </c>
      <c r="B25" s="131" t="s">
        <v>18</v>
      </c>
      <c r="C25" s="124">
        <v>2.5322399999999998</v>
      </c>
      <c r="D25" s="124">
        <v>43.784500000000001</v>
      </c>
      <c r="E25" s="124">
        <v>17.290800000000001</v>
      </c>
      <c r="F25" s="96">
        <v>3.434917092305885E-2</v>
      </c>
      <c r="G25" s="103">
        <v>-29.547369776826383</v>
      </c>
    </row>
    <row r="26" spans="1:7" x14ac:dyDescent="0.25">
      <c r="A26" s="117">
        <v>38</v>
      </c>
      <c r="B26" s="131" t="s">
        <v>18</v>
      </c>
      <c r="C26" s="124">
        <v>2.05803</v>
      </c>
      <c r="D26" s="124">
        <v>46.942390000000003</v>
      </c>
      <c r="E26" s="124">
        <v>22.8094</v>
      </c>
      <c r="F26" s="96">
        <v>4.561026649750502E-2</v>
      </c>
      <c r="G26" s="103">
        <v>-29.066235875352469</v>
      </c>
    </row>
    <row r="27" spans="1:7" x14ac:dyDescent="0.25">
      <c r="A27" s="117">
        <v>43</v>
      </c>
      <c r="B27" s="131" t="s">
        <v>18</v>
      </c>
      <c r="C27" s="124">
        <v>2.3635799999999998</v>
      </c>
      <c r="D27" s="124">
        <v>47.745600000000003</v>
      </c>
      <c r="E27" s="124">
        <v>20.200600000000001</v>
      </c>
      <c r="F27" s="96">
        <v>0.11877909352141826</v>
      </c>
      <c r="G27" s="103">
        <v>-29.3455441898024</v>
      </c>
    </row>
    <row r="28" spans="1:7" x14ac:dyDescent="0.25">
      <c r="A28" s="117">
        <v>58</v>
      </c>
      <c r="B28" s="131" t="s">
        <v>18</v>
      </c>
      <c r="C28" s="124">
        <v>1.99196</v>
      </c>
      <c r="D28" s="124">
        <v>46.50712</v>
      </c>
      <c r="E28" s="124">
        <v>23.3474</v>
      </c>
      <c r="F28" s="96">
        <v>0.21650729481321862</v>
      </c>
      <c r="G28" s="103">
        <v>-29.044031845390069</v>
      </c>
    </row>
    <row r="29" spans="1:7" x14ac:dyDescent="0.25">
      <c r="A29" s="117">
        <v>68</v>
      </c>
      <c r="B29" s="131" t="s">
        <v>18</v>
      </c>
      <c r="C29" s="124">
        <v>2.0740099999999999</v>
      </c>
      <c r="D29" s="124">
        <v>48.094279999999998</v>
      </c>
      <c r="E29" s="124">
        <v>23.189</v>
      </c>
      <c r="F29" s="96">
        <v>9.5521252912888946E-2</v>
      </c>
      <c r="G29" s="103">
        <v>-29.056555351180393</v>
      </c>
    </row>
    <row r="30" spans="1:7" x14ac:dyDescent="0.25">
      <c r="A30" s="117">
        <v>93</v>
      </c>
      <c r="B30" s="131" t="s">
        <v>18</v>
      </c>
      <c r="C30">
        <v>1.74932</v>
      </c>
      <c r="D30">
        <v>47.55874</v>
      </c>
      <c r="E30">
        <v>27.187000000000001</v>
      </c>
      <c r="F30" s="96">
        <v>8.092144056008968E-2</v>
      </c>
      <c r="G30" s="103">
        <v>-29.079539940791356</v>
      </c>
    </row>
    <row r="31" spans="1:7" x14ac:dyDescent="0.25">
      <c r="A31" s="117">
        <v>118</v>
      </c>
      <c r="B31" s="131" t="s">
        <v>18</v>
      </c>
      <c r="C31" s="124">
        <v>1.6304399999999999</v>
      </c>
      <c r="D31" s="124">
        <v>42.391030000000001</v>
      </c>
      <c r="E31" s="124">
        <v>25.9998</v>
      </c>
      <c r="F31" s="96">
        <v>8.4995806798080248E-2</v>
      </c>
      <c r="G31" s="103"/>
    </row>
    <row r="32" spans="1:7" x14ac:dyDescent="0.25">
      <c r="A32" s="117">
        <v>128</v>
      </c>
      <c r="B32" s="131" t="s">
        <v>18</v>
      </c>
      <c r="C32" s="124">
        <v>1.8141499999999999</v>
      </c>
      <c r="D32" s="124">
        <v>48.810609999999997</v>
      </c>
      <c r="E32" s="124">
        <v>26.9055</v>
      </c>
      <c r="F32" s="96">
        <v>0.14016951627086841</v>
      </c>
      <c r="G32" s="103"/>
    </row>
    <row r="33" spans="1:7" x14ac:dyDescent="0.25">
      <c r="A33" s="117">
        <v>133</v>
      </c>
      <c r="B33" s="131" t="s">
        <v>18</v>
      </c>
      <c r="C33" s="124">
        <v>1.81979</v>
      </c>
      <c r="D33" s="124">
        <v>41.932009999999998</v>
      </c>
      <c r="E33" s="124">
        <v>23.042300000000001</v>
      </c>
      <c r="F33" s="96">
        <v>8.3354742618889435E-2</v>
      </c>
      <c r="G33" s="103"/>
    </row>
    <row r="34" spans="1:7" x14ac:dyDescent="0.25">
      <c r="A34" s="117">
        <v>143</v>
      </c>
      <c r="B34" s="131" t="s">
        <v>18</v>
      </c>
      <c r="C34" s="124">
        <v>1.5224599999999999</v>
      </c>
      <c r="D34" s="124">
        <v>32.309179999999998</v>
      </c>
      <c r="E34" s="124">
        <v>21.221699999999998</v>
      </c>
      <c r="F34" s="96">
        <v>6.1511612509662354E-2</v>
      </c>
      <c r="G34" s="103"/>
    </row>
    <row r="35" spans="1:7" x14ac:dyDescent="0.25">
      <c r="A35" s="117">
        <v>163</v>
      </c>
      <c r="B35" s="131" t="s">
        <v>18</v>
      </c>
      <c r="C35" s="124">
        <v>0.30652000000000001</v>
      </c>
      <c r="D35" s="124">
        <v>4.1776900000000001</v>
      </c>
      <c r="E35" s="124">
        <v>13.629200000000001</v>
      </c>
      <c r="F35" s="96">
        <v>0.6550675495969206</v>
      </c>
      <c r="G35" s="103"/>
    </row>
    <row r="36" spans="1:7" ht="15.75" thickBot="1" x14ac:dyDescent="0.3">
      <c r="A36" s="117">
        <v>198</v>
      </c>
      <c r="B36" s="131" t="s">
        <v>18</v>
      </c>
      <c r="C36" s="124">
        <v>0.28189999999999998</v>
      </c>
      <c r="D36" s="124">
        <v>0.82525000000000004</v>
      </c>
      <c r="E36" s="124">
        <v>2.9275000000000002</v>
      </c>
      <c r="F36" s="96">
        <v>0.65461484223714395</v>
      </c>
      <c r="G36" s="103"/>
    </row>
    <row r="37" spans="1:7" x14ac:dyDescent="0.25">
      <c r="A37" s="121">
        <v>3</v>
      </c>
      <c r="B37" s="122" t="s">
        <v>27</v>
      </c>
      <c r="C37" s="118">
        <v>1.7191000000000001</v>
      </c>
      <c r="D37" s="118">
        <v>39.025880000000001</v>
      </c>
      <c r="E37" s="118">
        <v>22.7014</v>
      </c>
      <c r="F37" s="134">
        <v>0.104160773</v>
      </c>
      <c r="G37" s="102">
        <v>-30.448931733216838</v>
      </c>
    </row>
    <row r="38" spans="1:7" x14ac:dyDescent="0.25">
      <c r="A38" s="117">
        <v>8</v>
      </c>
      <c r="B38" s="131" t="s">
        <v>27</v>
      </c>
      <c r="C38" s="124">
        <v>1.6858299999999999</v>
      </c>
      <c r="D38" s="124">
        <v>37.420479999999998</v>
      </c>
      <c r="E38" s="124">
        <v>22.197099999999999</v>
      </c>
      <c r="F38" s="135">
        <v>6.6762473000000003E-2</v>
      </c>
      <c r="G38" s="103">
        <v>-31.022938454488411</v>
      </c>
    </row>
    <row r="39" spans="1:7" x14ac:dyDescent="0.25">
      <c r="A39" s="117">
        <v>13</v>
      </c>
      <c r="B39" s="131" t="s">
        <v>27</v>
      </c>
      <c r="C39" s="124">
        <v>1.57145</v>
      </c>
      <c r="D39" s="124">
        <v>42.252490000000002</v>
      </c>
      <c r="E39" s="124">
        <v>26.887499999999999</v>
      </c>
      <c r="F39" s="135">
        <v>0.12090797</v>
      </c>
      <c r="G39" s="103">
        <v>-30.676000398442945</v>
      </c>
    </row>
    <row r="40" spans="1:7" x14ac:dyDescent="0.25">
      <c r="A40" s="117">
        <v>23</v>
      </c>
      <c r="B40" s="131" t="s">
        <v>27</v>
      </c>
      <c r="C40" s="124">
        <v>1.24451</v>
      </c>
      <c r="D40" s="124">
        <v>32.0824</v>
      </c>
      <c r="E40" s="124">
        <v>25.7791</v>
      </c>
      <c r="F40" s="135">
        <v>0.13590123700000001</v>
      </c>
      <c r="G40" s="103">
        <v>-30.045943420661189</v>
      </c>
    </row>
    <row r="41" spans="1:7" x14ac:dyDescent="0.25">
      <c r="A41" s="117">
        <v>33</v>
      </c>
      <c r="B41" s="131" t="s">
        <v>27</v>
      </c>
      <c r="C41" s="124">
        <v>1.2286300000000001</v>
      </c>
      <c r="D41" s="124">
        <v>33.27149</v>
      </c>
      <c r="E41" s="124">
        <v>27.080200000000001</v>
      </c>
      <c r="F41" s="135">
        <v>0.187840177</v>
      </c>
      <c r="G41" s="103">
        <v>-29.902680719504851</v>
      </c>
    </row>
    <row r="42" spans="1:7" x14ac:dyDescent="0.25">
      <c r="A42" s="117">
        <v>43</v>
      </c>
      <c r="B42" s="131" t="s">
        <v>27</v>
      </c>
      <c r="C42" s="124">
        <v>1.19956</v>
      </c>
      <c r="D42" s="124">
        <v>39.583919999999999</v>
      </c>
      <c r="E42" s="124">
        <v>32.998699999999999</v>
      </c>
      <c r="F42" s="135">
        <v>8.6847793000000006E-2</v>
      </c>
      <c r="G42" s="103">
        <v>-29.517327992865937</v>
      </c>
    </row>
    <row r="43" spans="1:7" ht="15.75" thickBot="1" x14ac:dyDescent="0.3">
      <c r="A43" s="117">
        <v>68</v>
      </c>
      <c r="B43" s="131" t="s">
        <v>27</v>
      </c>
      <c r="C43" s="124">
        <v>0.88890999999999998</v>
      </c>
      <c r="D43" s="124">
        <v>31.359749999999998</v>
      </c>
      <c r="E43" s="124">
        <v>35.278700000000001</v>
      </c>
      <c r="F43" s="135">
        <v>7.8757086000000004E-2</v>
      </c>
      <c r="G43" s="103">
        <v>-29.705654808357114</v>
      </c>
    </row>
    <row r="44" spans="1:7" x14ac:dyDescent="0.25">
      <c r="A44" s="121">
        <v>3</v>
      </c>
      <c r="B44" s="122" t="s">
        <v>45</v>
      </c>
      <c r="C44" s="118">
        <v>3.8998499999999998</v>
      </c>
      <c r="D44" s="118">
        <v>48.528030000000001</v>
      </c>
      <c r="E44" s="118">
        <v>12.4436</v>
      </c>
      <c r="F44" s="133"/>
      <c r="G44" s="102">
        <v>-28.413512475185975</v>
      </c>
    </row>
    <row r="45" spans="1:7" x14ac:dyDescent="0.25">
      <c r="A45" s="117">
        <v>13</v>
      </c>
      <c r="B45" s="131" t="s">
        <v>45</v>
      </c>
      <c r="C45" s="124">
        <v>4.1814</v>
      </c>
      <c r="D45" s="124">
        <v>51.467469999999999</v>
      </c>
      <c r="E45" s="124">
        <v>12.3087</v>
      </c>
      <c r="F45" s="96"/>
      <c r="G45" s="103">
        <v>-26.084203912153601</v>
      </c>
    </row>
    <row r="46" spans="1:7" x14ac:dyDescent="0.25">
      <c r="A46" s="117">
        <v>28</v>
      </c>
      <c r="B46" s="131" t="s">
        <v>45</v>
      </c>
      <c r="C46" s="124">
        <v>3.4234200000000001</v>
      </c>
      <c r="D46" s="124">
        <v>48.462699999999998</v>
      </c>
      <c r="E46" s="124">
        <v>14.1562</v>
      </c>
      <c r="F46" s="96"/>
      <c r="G46" s="103"/>
    </row>
    <row r="47" spans="1:7" x14ac:dyDescent="0.25">
      <c r="A47" s="117">
        <v>43</v>
      </c>
      <c r="B47" s="131" t="s">
        <v>45</v>
      </c>
      <c r="C47" s="124">
        <v>3.81677</v>
      </c>
      <c r="D47" s="124">
        <v>49.97636</v>
      </c>
      <c r="E47" s="124">
        <v>13.0939</v>
      </c>
      <c r="F47" s="96"/>
      <c r="G47" s="103"/>
    </row>
    <row r="48" spans="1:7" x14ac:dyDescent="0.25">
      <c r="A48" s="117">
        <v>68</v>
      </c>
      <c r="B48" s="131" t="s">
        <v>45</v>
      </c>
      <c r="C48" s="124">
        <v>3.60337</v>
      </c>
      <c r="D48" s="124">
        <v>50.173769999999998</v>
      </c>
      <c r="E48" s="124">
        <v>13.924099999999999</v>
      </c>
      <c r="F48" s="96"/>
      <c r="G48" s="103">
        <v>-27.021246383461538</v>
      </c>
    </row>
    <row r="49" spans="1:7" x14ac:dyDescent="0.25">
      <c r="A49" s="117">
        <v>108</v>
      </c>
      <c r="B49" s="131" t="s">
        <v>45</v>
      </c>
      <c r="C49" s="124">
        <v>2.6787700000000001</v>
      </c>
      <c r="D49" s="124">
        <v>49.622489999999999</v>
      </c>
      <c r="E49" s="124">
        <v>18.5243</v>
      </c>
      <c r="F49" s="96"/>
      <c r="G49" s="103"/>
    </row>
    <row r="50" spans="1:7" x14ac:dyDescent="0.25">
      <c r="A50" s="117">
        <v>143</v>
      </c>
      <c r="B50" s="131" t="s">
        <v>45</v>
      </c>
      <c r="C50" s="124">
        <v>2.8177099999999999</v>
      </c>
      <c r="D50" s="124">
        <v>51.35521</v>
      </c>
      <c r="E50" s="124">
        <v>18.225899999999999</v>
      </c>
      <c r="F50" s="96"/>
      <c r="G50" s="103"/>
    </row>
    <row r="51" spans="1:7" ht="15.75" thickBot="1" x14ac:dyDescent="0.3">
      <c r="A51" s="117">
        <v>173</v>
      </c>
      <c r="B51" s="131" t="s">
        <v>45</v>
      </c>
      <c r="C51" s="124">
        <v>2.9540799999999998</v>
      </c>
      <c r="D51" s="124">
        <v>46.59507</v>
      </c>
      <c r="E51" s="124">
        <v>15.773099999999999</v>
      </c>
      <c r="F51" s="96"/>
      <c r="G51" s="103"/>
    </row>
    <row r="52" spans="1:7" x14ac:dyDescent="0.25">
      <c r="A52" s="121">
        <v>5</v>
      </c>
      <c r="B52" s="122" t="s">
        <v>51</v>
      </c>
      <c r="C52" s="100">
        <v>2.09721</v>
      </c>
      <c r="D52" s="100">
        <v>45.751010000000001</v>
      </c>
      <c r="E52" s="100">
        <v>21.815200000000001</v>
      </c>
      <c r="F52" s="133"/>
      <c r="G52" s="102">
        <v>-26.375330855880645</v>
      </c>
    </row>
    <row r="53" spans="1:7" x14ac:dyDescent="0.25">
      <c r="A53" s="117">
        <v>10</v>
      </c>
      <c r="B53" s="131" t="s">
        <v>51</v>
      </c>
      <c r="C53" s="124">
        <v>2.20234</v>
      </c>
      <c r="D53" s="124">
        <v>46.519039999999997</v>
      </c>
      <c r="E53" s="124">
        <v>21.122499999999999</v>
      </c>
      <c r="F53" s="96"/>
      <c r="G53" s="103">
        <v>-26.017974260965374</v>
      </c>
    </row>
    <row r="54" spans="1:7" x14ac:dyDescent="0.25">
      <c r="A54" s="117">
        <v>15</v>
      </c>
      <c r="B54" s="131" t="s">
        <v>51</v>
      </c>
      <c r="C54" s="124">
        <v>2.2551000000000001</v>
      </c>
      <c r="D54" s="124">
        <v>51.035299999999999</v>
      </c>
      <c r="E54" s="124">
        <v>22.631</v>
      </c>
      <c r="F54" s="96"/>
      <c r="G54" s="103">
        <v>-26.326511290103102</v>
      </c>
    </row>
    <row r="55" spans="1:7" x14ac:dyDescent="0.25">
      <c r="A55" s="117">
        <v>20</v>
      </c>
      <c r="B55" s="131" t="s">
        <v>51</v>
      </c>
      <c r="C55" s="124">
        <v>2.4610300000000001</v>
      </c>
      <c r="D55" s="124">
        <v>45.81279</v>
      </c>
      <c r="E55" s="124">
        <v>18.615300000000001</v>
      </c>
      <c r="F55" s="96"/>
      <c r="G55" s="103">
        <v>-26.740541864292151</v>
      </c>
    </row>
    <row r="56" spans="1:7" x14ac:dyDescent="0.25">
      <c r="A56" s="117">
        <v>25</v>
      </c>
      <c r="B56" s="131" t="s">
        <v>51</v>
      </c>
      <c r="C56" s="124">
        <v>2.5832600000000001</v>
      </c>
      <c r="D56" s="124">
        <v>48.44782</v>
      </c>
      <c r="E56" s="124">
        <v>18.7546</v>
      </c>
      <c r="F56" s="96"/>
      <c r="G56" s="103">
        <v>-26.937014673570928</v>
      </c>
    </row>
    <row r="57" spans="1:7" x14ac:dyDescent="0.25">
      <c r="A57" s="117">
        <v>30</v>
      </c>
      <c r="B57" s="131" t="s">
        <v>51</v>
      </c>
      <c r="C57" s="124">
        <v>2.5974599999999999</v>
      </c>
      <c r="D57" s="124">
        <v>49.09872</v>
      </c>
      <c r="E57" s="124">
        <v>18.9026</v>
      </c>
      <c r="F57" s="96"/>
      <c r="G57" s="103">
        <v>-26.986230264909462</v>
      </c>
    </row>
    <row r="58" spans="1:7" x14ac:dyDescent="0.25">
      <c r="A58" s="117">
        <v>50</v>
      </c>
      <c r="B58" s="131" t="s">
        <v>51</v>
      </c>
      <c r="C58" s="124">
        <v>1.5161100000000001</v>
      </c>
      <c r="D58" s="124">
        <v>52.581710000000001</v>
      </c>
      <c r="E58" s="124">
        <v>34.682000000000002</v>
      </c>
      <c r="F58" s="96"/>
      <c r="G58" s="103">
        <v>-27.078770657766281</v>
      </c>
    </row>
    <row r="59" spans="1:7" x14ac:dyDescent="0.25">
      <c r="A59" s="117">
        <v>75</v>
      </c>
      <c r="B59" s="131" t="s">
        <v>51</v>
      </c>
      <c r="C59" s="124">
        <v>2.0376099999999999</v>
      </c>
      <c r="D59" s="124">
        <v>48.939799999999998</v>
      </c>
      <c r="E59" s="124">
        <v>24.0182</v>
      </c>
      <c r="F59" s="96"/>
      <c r="G59" s="103">
        <v>-26.23102636812796</v>
      </c>
    </row>
    <row r="60" spans="1:7" ht="15.75" thickBot="1" x14ac:dyDescent="0.3">
      <c r="A60" s="117">
        <v>100</v>
      </c>
      <c r="B60" s="131" t="s">
        <v>51</v>
      </c>
      <c r="C60" s="124">
        <v>1.39133</v>
      </c>
      <c r="D60" s="124">
        <v>49.502549999999999</v>
      </c>
      <c r="E60" s="124">
        <v>35.5792</v>
      </c>
      <c r="F60" s="96"/>
      <c r="G60" s="103">
        <v>-24.782327816727857</v>
      </c>
    </row>
    <row r="61" spans="1:7" x14ac:dyDescent="0.25">
      <c r="A61" s="121">
        <v>5</v>
      </c>
      <c r="B61" s="122" t="s">
        <v>38</v>
      </c>
      <c r="C61" s="118">
        <v>2.0682399999999999</v>
      </c>
      <c r="D61" s="118">
        <v>36.184440000000002</v>
      </c>
      <c r="E61" s="118">
        <v>17.4953</v>
      </c>
      <c r="F61" s="133">
        <v>9.2999999999999999E-2</v>
      </c>
      <c r="G61" s="102">
        <v>-18.61641673227134</v>
      </c>
    </row>
    <row r="62" spans="1:7" x14ac:dyDescent="0.25">
      <c r="A62" s="117">
        <v>10</v>
      </c>
      <c r="B62" s="131" t="s">
        <v>38</v>
      </c>
      <c r="C62" s="124">
        <v>2.31358</v>
      </c>
      <c r="D62" s="124">
        <v>39.802430000000001</v>
      </c>
      <c r="E62" s="124">
        <v>17.203800000000001</v>
      </c>
      <c r="F62" s="96">
        <v>7.1999999999999995E-2</v>
      </c>
      <c r="G62" s="103">
        <v>-17.472984905776144</v>
      </c>
    </row>
    <row r="63" spans="1:7" x14ac:dyDescent="0.25">
      <c r="A63" s="117">
        <v>15</v>
      </c>
      <c r="B63" s="131" t="s">
        <v>38</v>
      </c>
      <c r="C63" s="124">
        <v>2.3715000000000002</v>
      </c>
      <c r="D63" s="124">
        <v>44.68038</v>
      </c>
      <c r="E63" s="124">
        <v>18.840599999999998</v>
      </c>
      <c r="F63" s="96">
        <v>0.111</v>
      </c>
      <c r="G63" s="103">
        <v>-15.307972671056191</v>
      </c>
    </row>
    <row r="64" spans="1:7" x14ac:dyDescent="0.25">
      <c r="A64" s="117">
        <v>20</v>
      </c>
      <c r="B64" s="131" t="s">
        <v>38</v>
      </c>
      <c r="C64" s="124">
        <v>1.4415199999999999</v>
      </c>
      <c r="D64" s="124">
        <v>23.714300000000001</v>
      </c>
      <c r="E64" s="124">
        <v>16.450900000000001</v>
      </c>
      <c r="F64" s="96">
        <v>0.11799999999999999</v>
      </c>
      <c r="G64" s="103">
        <v>-15.655960176917784</v>
      </c>
    </row>
    <row r="65" spans="1:7" x14ac:dyDescent="0.25">
      <c r="A65" s="117">
        <v>25</v>
      </c>
      <c r="B65" s="131" t="s">
        <v>38</v>
      </c>
      <c r="C65" s="124">
        <v>2.0266600000000001</v>
      </c>
      <c r="D65" s="124">
        <v>30.24614</v>
      </c>
      <c r="E65" s="124">
        <v>14.924099999999999</v>
      </c>
      <c r="F65" s="96">
        <v>0.128</v>
      </c>
      <c r="G65" s="103">
        <v>-14.976121893608742</v>
      </c>
    </row>
    <row r="66" spans="1:7" x14ac:dyDescent="0.25">
      <c r="A66" s="117">
        <v>50</v>
      </c>
      <c r="B66" s="131" t="s">
        <v>38</v>
      </c>
      <c r="C66" s="124">
        <v>1.77172</v>
      </c>
      <c r="D66" s="124">
        <v>36.393540000000002</v>
      </c>
      <c r="E66" s="124">
        <v>20.541399999999999</v>
      </c>
      <c r="F66" s="96">
        <v>0.52900000000000003</v>
      </c>
      <c r="G66" s="103">
        <v>-18.501430594406386</v>
      </c>
    </row>
    <row r="67" spans="1:7" x14ac:dyDescent="0.25">
      <c r="A67" s="117">
        <v>95</v>
      </c>
      <c r="B67" s="131" t="s">
        <v>38</v>
      </c>
      <c r="C67" s="124">
        <v>0.50931000000000004</v>
      </c>
      <c r="D67" s="124">
        <v>9.0640300000000007</v>
      </c>
      <c r="E67" s="124">
        <v>17.796800000000001</v>
      </c>
      <c r="F67" s="96">
        <v>0.438</v>
      </c>
      <c r="G67" s="103">
        <v>-15.82884583741583</v>
      </c>
    </row>
    <row r="68" spans="1:7" x14ac:dyDescent="0.25">
      <c r="A68" s="117">
        <v>150</v>
      </c>
      <c r="B68" s="131" t="s">
        <v>38</v>
      </c>
      <c r="C68" s="124">
        <v>2.0946699999999998</v>
      </c>
      <c r="D68" s="124">
        <v>40.730089999999997</v>
      </c>
      <c r="E68" s="124">
        <v>19.444600000000001</v>
      </c>
      <c r="F68" s="96">
        <v>0.159</v>
      </c>
      <c r="G68" s="103"/>
    </row>
    <row r="69" spans="1:7" x14ac:dyDescent="0.25">
      <c r="A69" s="117">
        <v>200</v>
      </c>
      <c r="B69" s="131" t="s">
        <v>38</v>
      </c>
      <c r="C69" s="124">
        <v>1.46452</v>
      </c>
      <c r="D69" s="124">
        <v>26.868279999999999</v>
      </c>
      <c r="E69" s="124">
        <v>18.3462</v>
      </c>
      <c r="F69" s="96">
        <v>0.255</v>
      </c>
      <c r="G69" s="103"/>
    </row>
    <row r="70" spans="1:7" ht="15.75" thickBot="1" x14ac:dyDescent="0.3">
      <c r="A70" s="119">
        <v>233</v>
      </c>
      <c r="B70" s="132" t="s">
        <v>38</v>
      </c>
      <c r="C70" s="123">
        <v>0.90434999999999999</v>
      </c>
      <c r="D70" s="123">
        <v>28.423719999999999</v>
      </c>
      <c r="E70" s="123">
        <v>31.430099999999999</v>
      </c>
      <c r="F70" s="97">
        <v>0.28899999999999998</v>
      </c>
      <c r="G70" s="10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7E47-3403-4E22-984D-BCF806AB8B99}">
  <dimension ref="A1:K45"/>
  <sheetViews>
    <sheetView zoomScale="70" zoomScaleNormal="70" workbookViewId="0">
      <selection activeCell="G2" sqref="G2"/>
    </sheetView>
  </sheetViews>
  <sheetFormatPr defaultRowHeight="15" x14ac:dyDescent="0.25"/>
  <cols>
    <col min="1" max="1" width="39.85546875" bestFit="1" customWidth="1"/>
    <col min="2" max="2" width="40.42578125" bestFit="1" customWidth="1"/>
    <col min="3" max="3" width="33.42578125" bestFit="1" customWidth="1"/>
    <col min="4" max="4" width="25.85546875" customWidth="1"/>
    <col min="5" max="5" width="36.7109375" bestFit="1" customWidth="1"/>
    <col min="6" max="6" width="22.7109375" bestFit="1" customWidth="1"/>
    <col min="7" max="7" width="23.7109375" bestFit="1" customWidth="1"/>
    <col min="8" max="8" width="27.5703125" bestFit="1" customWidth="1"/>
    <col min="9" max="9" width="28" bestFit="1" customWidth="1"/>
    <col min="10" max="10" width="36.7109375" bestFit="1" customWidth="1"/>
    <col min="11" max="11" width="37.5703125" bestFit="1" customWidth="1"/>
    <col min="12" max="12" width="30.85546875" bestFit="1" customWidth="1"/>
  </cols>
  <sheetData>
    <row r="1" spans="1:11" ht="51" customHeight="1" thickBot="1" x14ac:dyDescent="0.3">
      <c r="A1" s="42" t="s">
        <v>1</v>
      </c>
      <c r="B1" s="43" t="s">
        <v>320</v>
      </c>
      <c r="C1" s="44" t="s">
        <v>321</v>
      </c>
      <c r="D1" s="45" t="s">
        <v>322</v>
      </c>
      <c r="E1" s="46" t="s">
        <v>323</v>
      </c>
      <c r="F1" s="44" t="s">
        <v>324</v>
      </c>
      <c r="G1" s="47" t="s">
        <v>325</v>
      </c>
      <c r="H1" s="77" t="s">
        <v>326</v>
      </c>
      <c r="I1" s="45" t="s">
        <v>327</v>
      </c>
      <c r="J1" s="43" t="s">
        <v>347</v>
      </c>
      <c r="K1" s="47" t="s">
        <v>346</v>
      </c>
    </row>
    <row r="2" spans="1:11" x14ac:dyDescent="0.25">
      <c r="A2" s="48" t="s">
        <v>328</v>
      </c>
      <c r="B2" s="34">
        <v>7.5</v>
      </c>
      <c r="C2" s="35">
        <v>3</v>
      </c>
      <c r="D2" s="35">
        <v>4.5</v>
      </c>
      <c r="E2" s="48">
        <v>366.8</v>
      </c>
      <c r="F2" s="35">
        <v>1.054852E-4</v>
      </c>
      <c r="G2" s="36">
        <v>4.9135019799999999E-2</v>
      </c>
      <c r="H2" s="35">
        <v>8.9830999999999994E-2</v>
      </c>
      <c r="I2" s="36">
        <v>11.700052208000001</v>
      </c>
      <c r="J2" s="34">
        <v>23.22</v>
      </c>
      <c r="K2" s="36">
        <v>76.78</v>
      </c>
    </row>
    <row r="3" spans="1:11" x14ac:dyDescent="0.25">
      <c r="A3" s="49" t="s">
        <v>328</v>
      </c>
      <c r="B3" s="50">
        <v>17.5</v>
      </c>
      <c r="C3" s="51">
        <v>13</v>
      </c>
      <c r="D3" s="51">
        <v>4.5</v>
      </c>
      <c r="E3" s="49">
        <v>184</v>
      </c>
      <c r="F3" s="51">
        <v>6.2787779999999994E-5</v>
      </c>
      <c r="G3" s="52">
        <v>1.0276270000000001E-2</v>
      </c>
      <c r="H3" s="51">
        <v>1.9442999999999998E-2</v>
      </c>
      <c r="I3" s="52">
        <v>3.7009003269999998</v>
      </c>
      <c r="J3" s="37">
        <f>100-K3</f>
        <v>47.46</v>
      </c>
      <c r="K3" s="38">
        <v>52.54</v>
      </c>
    </row>
    <row r="4" spans="1:11" x14ac:dyDescent="0.25">
      <c r="A4" s="49" t="s">
        <v>328</v>
      </c>
      <c r="B4" s="50">
        <v>42.5</v>
      </c>
      <c r="C4" s="51">
        <v>43</v>
      </c>
      <c r="D4" s="51">
        <v>-0.5</v>
      </c>
      <c r="E4" s="49">
        <v>53</v>
      </c>
      <c r="F4" s="51">
        <v>3.895826E-5</v>
      </c>
      <c r="G4" s="52">
        <v>6.8176949999999999E-4</v>
      </c>
      <c r="H4" s="51">
        <v>1.8699999999999999E-3</v>
      </c>
      <c r="I4" s="52">
        <v>0.444567936</v>
      </c>
      <c r="J4" s="37">
        <f t="shared" ref="J4:J45" si="0">100-K4</f>
        <v>57.94</v>
      </c>
      <c r="K4" s="38">
        <v>42.06</v>
      </c>
    </row>
    <row r="5" spans="1:11" x14ac:dyDescent="0.25">
      <c r="A5" s="49" t="s">
        <v>328</v>
      </c>
      <c r="B5" s="50">
        <v>92.5</v>
      </c>
      <c r="C5" s="51">
        <v>100</v>
      </c>
      <c r="D5" s="51">
        <v>-7.5</v>
      </c>
      <c r="E5" s="49">
        <v>74.8</v>
      </c>
      <c r="F5" s="51">
        <v>1.7293260000000001E-4</v>
      </c>
      <c r="G5" s="52">
        <v>2.6285750000000002E-3</v>
      </c>
      <c r="H5" s="51">
        <v>5.6889999999999996E-3</v>
      </c>
      <c r="I5" s="52">
        <v>1.5935290129999999</v>
      </c>
      <c r="J5" s="37">
        <f t="shared" si="0"/>
        <v>64.3</v>
      </c>
      <c r="K5" s="38">
        <v>35.700000000000003</v>
      </c>
    </row>
    <row r="6" spans="1:11" x14ac:dyDescent="0.25">
      <c r="A6" s="49" t="s">
        <v>328</v>
      </c>
      <c r="B6" s="50">
        <v>142.5</v>
      </c>
      <c r="C6" s="51">
        <v>143</v>
      </c>
      <c r="D6" s="51">
        <v>-0.5</v>
      </c>
      <c r="E6" s="49">
        <v>60.4</v>
      </c>
      <c r="F6" s="51">
        <v>0</v>
      </c>
      <c r="G6" s="52">
        <v>1.9926340000000001E-3</v>
      </c>
      <c r="H6" s="51">
        <v>4.6610000000000002E-3</v>
      </c>
      <c r="I6" s="52">
        <v>1.33367269</v>
      </c>
      <c r="J6" s="37">
        <f t="shared" si="0"/>
        <v>65.05</v>
      </c>
      <c r="K6" s="38">
        <v>34.950000000000003</v>
      </c>
    </row>
    <row r="7" spans="1:11" ht="15.75" thickBot="1" x14ac:dyDescent="0.3">
      <c r="A7" s="49" t="s">
        <v>328</v>
      </c>
      <c r="B7" s="50">
        <v>197.5</v>
      </c>
      <c r="C7" s="51">
        <v>198</v>
      </c>
      <c r="D7" s="51">
        <v>-0.5</v>
      </c>
      <c r="E7" s="53">
        <v>6.22</v>
      </c>
      <c r="F7" s="51">
        <v>0</v>
      </c>
      <c r="G7" s="52">
        <v>4.4330960000000001E-3</v>
      </c>
      <c r="H7" s="51">
        <v>4.8050000000000002E-3</v>
      </c>
      <c r="I7" s="52">
        <v>0.71368376700000002</v>
      </c>
      <c r="J7" s="39">
        <f t="shared" si="0"/>
        <v>32.67</v>
      </c>
      <c r="K7" s="41">
        <v>67.33</v>
      </c>
    </row>
    <row r="8" spans="1:11" x14ac:dyDescent="0.25">
      <c r="A8" s="34" t="s">
        <v>329</v>
      </c>
      <c r="B8" s="34">
        <v>2</v>
      </c>
      <c r="C8" s="35">
        <v>3</v>
      </c>
      <c r="D8" s="35">
        <v>-1</v>
      </c>
      <c r="E8" s="48">
        <v>208</v>
      </c>
      <c r="F8" s="35">
        <v>1.892834E-4</v>
      </c>
      <c r="G8" s="36">
        <v>3.785668E-4</v>
      </c>
      <c r="H8" s="35">
        <v>1.6720000000000001E-3</v>
      </c>
      <c r="I8" s="36">
        <v>0.33251772400000001</v>
      </c>
      <c r="J8" s="34">
        <f t="shared" si="0"/>
        <v>49.72</v>
      </c>
      <c r="K8" s="36">
        <v>50.28</v>
      </c>
    </row>
    <row r="9" spans="1:11" x14ac:dyDescent="0.25">
      <c r="A9" s="50" t="s">
        <v>329</v>
      </c>
      <c r="B9" s="50">
        <v>12</v>
      </c>
      <c r="C9" s="51">
        <v>13</v>
      </c>
      <c r="D9" s="51">
        <v>-1</v>
      </c>
      <c r="E9" s="49">
        <v>136.80000000000001</v>
      </c>
      <c r="F9" s="51">
        <v>1.6726453000000001E-3</v>
      </c>
      <c r="G9" s="52">
        <v>9.0014750000000001E-3</v>
      </c>
      <c r="H9" s="51">
        <v>4.2124000000000002E-2</v>
      </c>
      <c r="I9" s="52">
        <v>5.8865139170000003</v>
      </c>
      <c r="J9" s="37">
        <f t="shared" si="0"/>
        <v>28.439999999999998</v>
      </c>
      <c r="K9" s="38">
        <v>71.56</v>
      </c>
    </row>
    <row r="10" spans="1:11" x14ac:dyDescent="0.25">
      <c r="A10" s="50" t="s">
        <v>329</v>
      </c>
      <c r="B10" s="50">
        <v>43</v>
      </c>
      <c r="C10" s="51">
        <v>43</v>
      </c>
      <c r="D10" s="51">
        <v>0</v>
      </c>
      <c r="E10" s="49">
        <v>86.6</v>
      </c>
      <c r="F10" s="51">
        <v>1.979316E-4</v>
      </c>
      <c r="G10" s="52">
        <v>7.6698499999999998E-4</v>
      </c>
      <c r="H10" s="51">
        <v>1.237E-3</v>
      </c>
      <c r="I10" s="52">
        <v>0.21714583500000001</v>
      </c>
      <c r="J10" s="37">
        <f t="shared" si="0"/>
        <v>43.03</v>
      </c>
      <c r="K10" s="38">
        <v>56.97</v>
      </c>
    </row>
    <row r="11" spans="1:11" ht="15.75" thickBot="1" x14ac:dyDescent="0.3">
      <c r="A11" s="50" t="s">
        <v>329</v>
      </c>
      <c r="B11" s="50">
        <v>68</v>
      </c>
      <c r="C11" s="51">
        <v>68</v>
      </c>
      <c r="D11" s="51">
        <v>0</v>
      </c>
      <c r="E11" s="49">
        <v>16.399999999999999</v>
      </c>
      <c r="F11" s="51">
        <v>4.1703159999999999E-4</v>
      </c>
      <c r="G11" s="52">
        <v>1.4804620000000001E-3</v>
      </c>
      <c r="H11" s="51">
        <v>3.2950000000000002E-3</v>
      </c>
      <c r="I11" s="52">
        <v>0.59717287799999996</v>
      </c>
      <c r="J11" s="39">
        <f t="shared" si="0"/>
        <v>44.83</v>
      </c>
      <c r="K11" s="41">
        <v>55.17</v>
      </c>
    </row>
    <row r="12" spans="1:11" x14ac:dyDescent="0.25">
      <c r="A12" s="34" t="s">
        <v>330</v>
      </c>
      <c r="B12" s="34">
        <v>2</v>
      </c>
      <c r="C12" s="35">
        <v>5</v>
      </c>
      <c r="D12" s="35">
        <v>-3</v>
      </c>
      <c r="E12" s="34">
        <v>5.23</v>
      </c>
      <c r="F12" s="54" t="s">
        <v>57</v>
      </c>
      <c r="G12" s="55" t="s">
        <v>57</v>
      </c>
      <c r="H12" s="35">
        <v>1.2543E-2</v>
      </c>
      <c r="I12" s="36">
        <v>1.254441693</v>
      </c>
      <c r="J12" s="34">
        <f t="shared" si="0"/>
        <v>1.0000000000005116E-2</v>
      </c>
      <c r="K12" s="36">
        <v>99.99</v>
      </c>
    </row>
    <row r="13" spans="1:11" x14ac:dyDescent="0.25">
      <c r="A13" s="50" t="s">
        <v>330</v>
      </c>
      <c r="B13" s="50">
        <v>12</v>
      </c>
      <c r="C13" s="51">
        <v>15</v>
      </c>
      <c r="D13" s="51">
        <v>-3</v>
      </c>
      <c r="E13" s="50">
        <v>120</v>
      </c>
      <c r="F13" s="56" t="s">
        <v>57</v>
      </c>
      <c r="G13" s="57" t="s">
        <v>57</v>
      </c>
      <c r="H13" s="51">
        <v>4.7244000000000001E-2</v>
      </c>
      <c r="I13" s="52">
        <v>4.7248765810000002</v>
      </c>
      <c r="J13" s="37">
        <f t="shared" si="0"/>
        <v>1.0000000000005116E-2</v>
      </c>
      <c r="K13" s="38">
        <v>99.99</v>
      </c>
    </row>
    <row r="14" spans="1:11" x14ac:dyDescent="0.25">
      <c r="A14" s="50" t="s">
        <v>330</v>
      </c>
      <c r="B14" s="50">
        <v>32</v>
      </c>
      <c r="C14" s="51">
        <v>30</v>
      </c>
      <c r="D14" s="51">
        <v>2</v>
      </c>
      <c r="E14" s="50">
        <v>78.8</v>
      </c>
      <c r="F14" s="56" t="s">
        <v>57</v>
      </c>
      <c r="G14" s="57" t="s">
        <v>57</v>
      </c>
      <c r="H14" s="51">
        <v>2.8747999999999999E-2</v>
      </c>
      <c r="I14" s="52">
        <v>2.875193399</v>
      </c>
      <c r="J14" s="37">
        <f t="shared" si="0"/>
        <v>1.0000000000005116E-2</v>
      </c>
      <c r="K14" s="38">
        <v>99.99</v>
      </c>
    </row>
    <row r="15" spans="1:11" ht="15.75" thickBot="1" x14ac:dyDescent="0.3">
      <c r="A15" s="50" t="s">
        <v>330</v>
      </c>
      <c r="B15" s="50">
        <v>43</v>
      </c>
      <c r="C15" s="51">
        <v>40</v>
      </c>
      <c r="D15" s="51">
        <v>3</v>
      </c>
      <c r="E15" s="50">
        <v>128</v>
      </c>
      <c r="F15" s="58" t="s">
        <v>57</v>
      </c>
      <c r="G15" s="59" t="s">
        <v>57</v>
      </c>
      <c r="H15" s="51">
        <v>1.2815E-2</v>
      </c>
      <c r="I15" s="52">
        <v>1.350669398</v>
      </c>
      <c r="J15" s="39">
        <f t="shared" si="0"/>
        <v>5.1200000000000045</v>
      </c>
      <c r="K15" s="41">
        <v>94.88</v>
      </c>
    </row>
    <row r="16" spans="1:11" x14ac:dyDescent="0.25">
      <c r="A16" s="48" t="s">
        <v>331</v>
      </c>
      <c r="B16" s="60">
        <v>5</v>
      </c>
      <c r="C16" s="61">
        <v>5</v>
      </c>
      <c r="D16" s="61">
        <v>0</v>
      </c>
      <c r="E16" s="62">
        <v>0.56299999999999994</v>
      </c>
      <c r="F16" s="63">
        <v>1.07675783E-2</v>
      </c>
      <c r="G16" s="38">
        <v>2.5574677300000001E-2</v>
      </c>
      <c r="H16" s="35">
        <v>1.9200628000000001E-2</v>
      </c>
      <c r="I16" s="64">
        <v>2.22743826</v>
      </c>
      <c r="J16" s="168">
        <f t="shared" si="0"/>
        <v>13.799999999999997</v>
      </c>
      <c r="K16" s="36">
        <v>86.2</v>
      </c>
    </row>
    <row r="17" spans="1:11" x14ac:dyDescent="0.25">
      <c r="A17" s="49" t="s">
        <v>331</v>
      </c>
      <c r="B17" s="65">
        <v>10</v>
      </c>
      <c r="C17" s="66">
        <v>10</v>
      </c>
      <c r="D17" s="66">
        <v>0</v>
      </c>
      <c r="E17" s="53">
        <v>31.1</v>
      </c>
      <c r="F17" s="67">
        <v>5.8240916000000002E-3</v>
      </c>
      <c r="G17" s="52">
        <v>2.6141541000000001E-2</v>
      </c>
      <c r="H17" s="51">
        <v>1.4755261E-2</v>
      </c>
      <c r="I17" s="68">
        <v>1.7021930300000001</v>
      </c>
      <c r="J17" s="169">
        <f t="shared" si="0"/>
        <v>13.319999999999993</v>
      </c>
      <c r="K17" s="38">
        <v>86.68</v>
      </c>
    </row>
    <row r="18" spans="1:11" x14ac:dyDescent="0.25">
      <c r="A18" s="49" t="s">
        <v>331</v>
      </c>
      <c r="B18" s="65">
        <v>15</v>
      </c>
      <c r="C18" s="66">
        <v>15</v>
      </c>
      <c r="D18" s="66">
        <v>0</v>
      </c>
      <c r="E18" s="53">
        <v>33.700000000000003</v>
      </c>
      <c r="F18" s="67">
        <v>5.5390133100000002E-3</v>
      </c>
      <c r="G18" s="52">
        <v>9.6409841999999992E-3</v>
      </c>
      <c r="H18" s="51">
        <v>9.5387000000000007E-3</v>
      </c>
      <c r="I18" s="68">
        <v>1.0666959300000001</v>
      </c>
      <c r="J18" s="169">
        <f t="shared" si="0"/>
        <v>10.579999999999998</v>
      </c>
      <c r="K18" s="38">
        <v>89.42</v>
      </c>
    </row>
    <row r="19" spans="1:11" x14ac:dyDescent="0.25">
      <c r="A19" s="49" t="s">
        <v>331</v>
      </c>
      <c r="B19" s="65">
        <v>20</v>
      </c>
      <c r="C19" s="66">
        <v>20</v>
      </c>
      <c r="D19" s="66">
        <v>0</v>
      </c>
      <c r="E19" s="53">
        <v>71.2</v>
      </c>
      <c r="F19" s="67">
        <v>3.1091713000000001E-3</v>
      </c>
      <c r="G19" s="52">
        <v>1.17303383E-2</v>
      </c>
      <c r="H19" s="51">
        <v>8.2639770000000005E-3</v>
      </c>
      <c r="I19" s="68">
        <v>0.91206147999999998</v>
      </c>
      <c r="J19" s="169">
        <f t="shared" si="0"/>
        <v>9.39</v>
      </c>
      <c r="K19" s="38">
        <v>90.61</v>
      </c>
    </row>
    <row r="20" spans="1:11" x14ac:dyDescent="0.25">
      <c r="A20" s="49" t="s">
        <v>331</v>
      </c>
      <c r="B20" s="65">
        <v>25</v>
      </c>
      <c r="C20" s="66">
        <v>25</v>
      </c>
      <c r="D20" s="66">
        <v>0</v>
      </c>
      <c r="E20" s="53">
        <v>22.9</v>
      </c>
      <c r="F20" s="67">
        <v>1.7714729000000002E-3</v>
      </c>
      <c r="G20" s="52">
        <v>1.0627037000000001E-2</v>
      </c>
      <c r="H20" s="51">
        <v>7.438137E-3</v>
      </c>
      <c r="I20" s="68">
        <v>0.81709266999999997</v>
      </c>
      <c r="J20" s="169">
        <f t="shared" si="0"/>
        <v>8.9699999999999989</v>
      </c>
      <c r="K20" s="38">
        <v>91.03</v>
      </c>
    </row>
    <row r="21" spans="1:11" x14ac:dyDescent="0.25">
      <c r="A21" s="49" t="s">
        <v>331</v>
      </c>
      <c r="B21" s="65">
        <v>50</v>
      </c>
      <c r="C21" s="66">
        <v>50</v>
      </c>
      <c r="D21" s="66">
        <v>0</v>
      </c>
      <c r="E21" s="53">
        <v>26</v>
      </c>
      <c r="F21" s="67">
        <v>2.8346983999999998E-3</v>
      </c>
      <c r="G21" s="52">
        <v>8.9674912000000002E-3</v>
      </c>
      <c r="H21" s="51">
        <v>1.0583409E-2</v>
      </c>
      <c r="I21" s="68">
        <v>1.2079109699999999</v>
      </c>
      <c r="J21" s="169">
        <f t="shared" si="0"/>
        <v>12.379999999999995</v>
      </c>
      <c r="K21" s="38">
        <v>87.62</v>
      </c>
    </row>
    <row r="22" spans="1:11" x14ac:dyDescent="0.25">
      <c r="A22" s="49" t="s">
        <v>331</v>
      </c>
      <c r="B22" s="65">
        <v>95</v>
      </c>
      <c r="C22" s="66">
        <v>95</v>
      </c>
      <c r="D22" s="66">
        <v>0</v>
      </c>
      <c r="E22" s="53">
        <v>11.2</v>
      </c>
      <c r="F22" s="67">
        <v>4.947501E-4</v>
      </c>
      <c r="G22" s="52">
        <v>1.8961900000000001E-3</v>
      </c>
      <c r="H22" s="51">
        <v>5.7931099999999998E-3</v>
      </c>
      <c r="I22" s="68">
        <v>0.67310380000000003</v>
      </c>
      <c r="J22" s="169">
        <f t="shared" si="0"/>
        <v>13.930000000000007</v>
      </c>
      <c r="K22" s="38">
        <v>86.07</v>
      </c>
    </row>
    <row r="23" spans="1:11" x14ac:dyDescent="0.25">
      <c r="A23" s="49" t="s">
        <v>331</v>
      </c>
      <c r="B23" s="50">
        <v>150</v>
      </c>
      <c r="C23" s="51">
        <v>150</v>
      </c>
      <c r="D23" s="66">
        <v>0</v>
      </c>
      <c r="E23" s="53">
        <v>0.96499999999999997</v>
      </c>
      <c r="F23" s="51">
        <v>2.0914714300000001E-3</v>
      </c>
      <c r="G23" s="52">
        <v>9.1235299999999997E-4</v>
      </c>
      <c r="H23" s="67">
        <v>3.2190400000000003E-4</v>
      </c>
      <c r="I23" s="68">
        <v>0.11015493</v>
      </c>
      <c r="J23" s="169">
        <f t="shared" si="0"/>
        <v>80.52</v>
      </c>
      <c r="K23" s="38">
        <v>19.48</v>
      </c>
    </row>
    <row r="24" spans="1:11" x14ac:dyDescent="0.25">
      <c r="A24" s="49" t="s">
        <v>331</v>
      </c>
      <c r="B24" s="50">
        <v>200</v>
      </c>
      <c r="C24" s="51">
        <v>200</v>
      </c>
      <c r="D24" s="66">
        <v>0</v>
      </c>
      <c r="E24" s="53">
        <v>1.1299999999999999</v>
      </c>
      <c r="F24" s="51">
        <v>2.9969915999999998E-3</v>
      </c>
      <c r="G24" s="52">
        <v>1.1825169999999999E-3</v>
      </c>
      <c r="H24" s="67">
        <v>1.5668279999999999E-3</v>
      </c>
      <c r="I24" s="68">
        <v>0.36896287</v>
      </c>
      <c r="J24" s="169">
        <f t="shared" si="0"/>
        <v>57.53</v>
      </c>
      <c r="K24" s="38">
        <v>42.47</v>
      </c>
    </row>
    <row r="25" spans="1:11" ht="15.75" thickBot="1" x14ac:dyDescent="0.3">
      <c r="A25" s="69" t="s">
        <v>331</v>
      </c>
      <c r="B25" s="70">
        <v>233</v>
      </c>
      <c r="C25" s="71">
        <v>233</v>
      </c>
      <c r="D25" s="72">
        <v>0</v>
      </c>
      <c r="E25" s="73">
        <v>1.78</v>
      </c>
      <c r="F25" s="71">
        <v>4.7632939999999995E-3</v>
      </c>
      <c r="G25" s="74">
        <v>2.5820639999999998E-3</v>
      </c>
      <c r="H25" s="75">
        <v>6.9733499999999999E-5</v>
      </c>
      <c r="I25" s="76">
        <v>1.8687809999999999E-2</v>
      </c>
      <c r="J25" s="170">
        <f t="shared" si="0"/>
        <v>62.69</v>
      </c>
      <c r="K25" s="41">
        <v>37.31</v>
      </c>
    </row>
    <row r="26" spans="1:11" x14ac:dyDescent="0.25">
      <c r="A26" s="48" t="s">
        <v>332</v>
      </c>
      <c r="B26" s="34">
        <v>5</v>
      </c>
      <c r="C26" s="35">
        <v>5</v>
      </c>
      <c r="D26" s="35">
        <v>0</v>
      </c>
      <c r="E26" s="48">
        <v>19.8</v>
      </c>
      <c r="F26" s="35">
        <v>0</v>
      </c>
      <c r="G26" s="36">
        <v>5.9219377400000002E-2</v>
      </c>
      <c r="H26" s="35">
        <v>0.52907700000000002</v>
      </c>
      <c r="I26" s="36">
        <v>17.637130476999999</v>
      </c>
      <c r="J26" s="34">
        <f t="shared" si="0"/>
        <v>1.0000000000005116E-2</v>
      </c>
      <c r="K26" s="36">
        <v>99.99</v>
      </c>
    </row>
    <row r="27" spans="1:11" x14ac:dyDescent="0.25">
      <c r="A27" s="49" t="s">
        <v>332</v>
      </c>
      <c r="B27" s="50">
        <v>20</v>
      </c>
      <c r="C27" s="51">
        <v>20</v>
      </c>
      <c r="D27" s="51">
        <v>0</v>
      </c>
      <c r="E27" s="49">
        <v>24.433333333333337</v>
      </c>
      <c r="F27" s="51">
        <v>0</v>
      </c>
      <c r="G27" s="52">
        <v>0.12153771310000001</v>
      </c>
      <c r="H27" s="51">
        <v>0.459426</v>
      </c>
      <c r="I27" s="52">
        <v>15.740869005</v>
      </c>
      <c r="J27" s="37">
        <f t="shared" si="0"/>
        <v>2.7099999999999937</v>
      </c>
      <c r="K27" s="38">
        <v>97.29</v>
      </c>
    </row>
    <row r="28" spans="1:11" x14ac:dyDescent="0.25">
      <c r="A28" s="49" t="s">
        <v>332</v>
      </c>
      <c r="B28" s="50">
        <v>50</v>
      </c>
      <c r="C28" s="51">
        <v>50</v>
      </c>
      <c r="D28" s="51">
        <v>0</v>
      </c>
      <c r="E28" s="49">
        <v>22.776666666666667</v>
      </c>
      <c r="F28" s="51">
        <v>0</v>
      </c>
      <c r="G28" s="52">
        <v>2.2636443700000002E-2</v>
      </c>
      <c r="H28" s="51">
        <v>0.10489900000000001</v>
      </c>
      <c r="I28" s="52">
        <v>6.3111179330000002</v>
      </c>
      <c r="J28" s="37">
        <f t="shared" si="0"/>
        <v>44.6</v>
      </c>
      <c r="K28" s="38">
        <v>55.4</v>
      </c>
    </row>
    <row r="29" spans="1:11" ht="15.75" thickBot="1" x14ac:dyDescent="0.3">
      <c r="A29" s="49" t="s">
        <v>332</v>
      </c>
      <c r="B29" s="50">
        <v>100</v>
      </c>
      <c r="C29" s="51">
        <v>100</v>
      </c>
      <c r="D29" s="51">
        <v>0</v>
      </c>
      <c r="E29" s="49">
        <v>3.1233333333333335</v>
      </c>
      <c r="F29" s="51">
        <v>0</v>
      </c>
      <c r="G29" s="52">
        <v>2.2665302999999998E-3</v>
      </c>
      <c r="H29" s="51">
        <v>2.7455E-2</v>
      </c>
      <c r="I29" s="52">
        <v>2.1138833400000001</v>
      </c>
      <c r="J29" s="39">
        <f t="shared" si="0"/>
        <v>56.71</v>
      </c>
      <c r="K29" s="41">
        <v>43.29</v>
      </c>
    </row>
    <row r="30" spans="1:11" x14ac:dyDescent="0.25">
      <c r="A30" s="34" t="s">
        <v>333</v>
      </c>
      <c r="B30" s="34">
        <v>2.5</v>
      </c>
      <c r="C30" s="35">
        <v>5</v>
      </c>
      <c r="D30" s="35">
        <v>-2.5</v>
      </c>
      <c r="E30" s="48">
        <v>27.233333333333331</v>
      </c>
      <c r="F30" s="35">
        <v>0</v>
      </c>
      <c r="G30" s="36">
        <v>0</v>
      </c>
      <c r="H30" s="35">
        <v>6.0300000000000002E-4</v>
      </c>
      <c r="I30" s="36">
        <v>6.244508E-2</v>
      </c>
      <c r="J30" s="34">
        <f t="shared" si="0"/>
        <v>67.84</v>
      </c>
      <c r="K30" s="36">
        <v>32.159999999999997</v>
      </c>
    </row>
    <row r="31" spans="1:11" x14ac:dyDescent="0.25">
      <c r="A31" s="50" t="s">
        <v>333</v>
      </c>
      <c r="B31" s="50">
        <v>47.5</v>
      </c>
      <c r="C31" s="51">
        <v>40</v>
      </c>
      <c r="D31" s="51">
        <v>7.5</v>
      </c>
      <c r="E31" s="49">
        <v>11.366666666666667</v>
      </c>
      <c r="F31" s="51">
        <v>0</v>
      </c>
      <c r="G31" s="52">
        <v>0</v>
      </c>
      <c r="H31" s="51">
        <v>1.024E-3</v>
      </c>
      <c r="I31" s="52">
        <v>0.10425019000000001</v>
      </c>
      <c r="J31" s="37">
        <f t="shared" si="0"/>
        <v>67.259999999999991</v>
      </c>
      <c r="K31" s="38">
        <v>32.74</v>
      </c>
    </row>
    <row r="32" spans="1:11" x14ac:dyDescent="0.25">
      <c r="A32" s="50" t="s">
        <v>333</v>
      </c>
      <c r="B32" s="50">
        <v>107.5</v>
      </c>
      <c r="C32" s="51">
        <v>90</v>
      </c>
      <c r="D32" s="51">
        <v>17.5</v>
      </c>
      <c r="E32" s="49">
        <v>6.6000000000000005</v>
      </c>
      <c r="F32" s="51">
        <v>0</v>
      </c>
      <c r="G32" s="52">
        <v>0</v>
      </c>
      <c r="H32" s="51">
        <v>0</v>
      </c>
      <c r="I32" s="52">
        <v>0</v>
      </c>
      <c r="J32" s="37">
        <f t="shared" si="0"/>
        <v>67.180000000000007</v>
      </c>
      <c r="K32" s="38">
        <v>32.82</v>
      </c>
    </row>
    <row r="33" spans="1:11" x14ac:dyDescent="0.25">
      <c r="A33" s="50" t="s">
        <v>333</v>
      </c>
      <c r="B33" s="50">
        <v>142.5</v>
      </c>
      <c r="C33" s="51">
        <v>140</v>
      </c>
      <c r="D33" s="51">
        <v>2.5</v>
      </c>
      <c r="E33" s="49">
        <v>4.0730000000000004</v>
      </c>
      <c r="F33" s="51">
        <v>5.4931960000000003E-4</v>
      </c>
      <c r="G33" s="52">
        <v>2.9313997999999997E-3</v>
      </c>
      <c r="H33" s="51">
        <v>1.0099E-2</v>
      </c>
      <c r="I33" s="52">
        <v>0.62847657000000001</v>
      </c>
      <c r="J33" s="37">
        <f t="shared" si="0"/>
        <v>46.43</v>
      </c>
      <c r="K33" s="38">
        <v>53.57</v>
      </c>
    </row>
    <row r="34" spans="1:11" ht="15.75" thickBot="1" x14ac:dyDescent="0.3">
      <c r="A34" s="70" t="s">
        <v>333</v>
      </c>
      <c r="B34" s="70">
        <v>172.5</v>
      </c>
      <c r="C34" s="71">
        <v>190</v>
      </c>
      <c r="D34" s="71">
        <v>-17.5</v>
      </c>
      <c r="E34" s="69">
        <v>3.35</v>
      </c>
      <c r="F34" s="71">
        <v>0</v>
      </c>
      <c r="G34" s="74">
        <v>0</v>
      </c>
      <c r="H34" s="71">
        <v>1.7000000000000001E-4</v>
      </c>
      <c r="I34" s="74">
        <v>2.027004E-2</v>
      </c>
      <c r="J34" s="39">
        <f t="shared" si="0"/>
        <v>72.069999999999993</v>
      </c>
      <c r="K34" s="41">
        <v>27.93</v>
      </c>
    </row>
    <row r="35" spans="1:11" x14ac:dyDescent="0.25">
      <c r="A35" s="50" t="s">
        <v>293</v>
      </c>
      <c r="B35" s="50">
        <v>2</v>
      </c>
      <c r="C35" s="51">
        <v>1</v>
      </c>
      <c r="D35" s="51">
        <v>1</v>
      </c>
      <c r="E35" s="49">
        <v>15.600000000000001</v>
      </c>
      <c r="F35" s="51">
        <v>0</v>
      </c>
      <c r="G35" s="52">
        <v>5.0415024999999995E-3</v>
      </c>
      <c r="H35" s="51">
        <v>3.8487E-2</v>
      </c>
      <c r="I35" s="52">
        <v>1.34385322</v>
      </c>
      <c r="J35" s="34">
        <f t="shared" si="0"/>
        <v>4.5400000000000063</v>
      </c>
      <c r="K35" s="36">
        <v>95.46</v>
      </c>
    </row>
    <row r="36" spans="1:11" x14ac:dyDescent="0.25">
      <c r="A36" s="50" t="s">
        <v>293</v>
      </c>
      <c r="B36" s="50">
        <v>17</v>
      </c>
      <c r="C36" s="51">
        <v>23</v>
      </c>
      <c r="D36" s="51">
        <v>-6</v>
      </c>
      <c r="E36" s="49">
        <v>13</v>
      </c>
      <c r="F36" s="51">
        <v>0</v>
      </c>
      <c r="G36" s="52">
        <v>7.7097754000000004E-3</v>
      </c>
      <c r="H36" s="51">
        <v>2.7765000000000001E-2</v>
      </c>
      <c r="I36" s="52">
        <v>2.0441108300000002</v>
      </c>
      <c r="J36" s="37">
        <f t="shared" si="0"/>
        <v>3.9500000000000028</v>
      </c>
      <c r="K36" s="38">
        <v>96.05</v>
      </c>
    </row>
    <row r="37" spans="1:11" x14ac:dyDescent="0.25">
      <c r="A37" s="50" t="s">
        <v>293</v>
      </c>
      <c r="B37" s="50">
        <v>48</v>
      </c>
      <c r="C37" s="51">
        <v>48</v>
      </c>
      <c r="D37" s="51">
        <v>0</v>
      </c>
      <c r="E37" s="49">
        <v>7.7366666666666672</v>
      </c>
      <c r="F37" s="51">
        <v>0</v>
      </c>
      <c r="G37" s="52">
        <v>4.9981434999999998E-3</v>
      </c>
      <c r="H37" s="51">
        <v>1.1507E-2</v>
      </c>
      <c r="I37" s="52">
        <v>1.08730865</v>
      </c>
      <c r="J37" s="37">
        <f t="shared" si="0"/>
        <v>54.72</v>
      </c>
      <c r="K37" s="38">
        <v>45.28</v>
      </c>
    </row>
    <row r="38" spans="1:11" x14ac:dyDescent="0.25">
      <c r="A38" s="50" t="s">
        <v>293</v>
      </c>
      <c r="B38" s="50">
        <v>148</v>
      </c>
      <c r="C38" s="51">
        <v>98</v>
      </c>
      <c r="D38" s="51">
        <v>50</v>
      </c>
      <c r="E38" s="49"/>
      <c r="F38" s="51">
        <v>0</v>
      </c>
      <c r="G38" s="52">
        <v>1.4751728000000001E-3</v>
      </c>
      <c r="H38" s="51">
        <v>8.6529999999999992E-3</v>
      </c>
      <c r="I38" s="52">
        <v>2.1237604000000001</v>
      </c>
      <c r="J38" s="37">
        <f t="shared" si="0"/>
        <v>86.42</v>
      </c>
      <c r="K38" s="38">
        <v>13.58</v>
      </c>
    </row>
    <row r="39" spans="1:11" x14ac:dyDescent="0.25">
      <c r="A39" s="50" t="s">
        <v>293</v>
      </c>
      <c r="B39" s="50">
        <v>178</v>
      </c>
      <c r="C39" s="51">
        <v>183</v>
      </c>
      <c r="D39" s="51">
        <v>-5</v>
      </c>
      <c r="E39" s="49">
        <v>0.99666666666666659</v>
      </c>
      <c r="F39" s="51">
        <v>0</v>
      </c>
      <c r="G39" s="52">
        <v>2.6991359999999998E-4</v>
      </c>
      <c r="H39" s="51">
        <v>1.6969999999999999E-3</v>
      </c>
      <c r="I39" s="52">
        <v>0.5448054</v>
      </c>
      <c r="J39" s="37">
        <f t="shared" si="0"/>
        <v>84.43</v>
      </c>
      <c r="K39" s="38">
        <v>15.57</v>
      </c>
    </row>
    <row r="40" spans="1:11" ht="15.75" thickBot="1" x14ac:dyDescent="0.3">
      <c r="A40" s="50" t="s">
        <v>293</v>
      </c>
      <c r="B40" s="50"/>
      <c r="C40" s="51">
        <v>200</v>
      </c>
      <c r="D40" s="51"/>
      <c r="E40" s="49"/>
      <c r="F40" s="51">
        <v>0</v>
      </c>
      <c r="G40" s="52">
        <v>2.7774350000000001E-4</v>
      </c>
      <c r="H40" s="51">
        <v>2.7799999999999998E-4</v>
      </c>
      <c r="I40" s="52">
        <v>8.5110270000000002E-2</v>
      </c>
      <c r="J40" s="39">
        <f t="shared" si="0"/>
        <v>83.68</v>
      </c>
      <c r="K40" s="41">
        <v>16.32</v>
      </c>
    </row>
    <row r="41" spans="1:11" x14ac:dyDescent="0.25">
      <c r="A41" s="34" t="s">
        <v>292</v>
      </c>
      <c r="B41" s="34">
        <v>2.5</v>
      </c>
      <c r="C41" s="35">
        <v>2</v>
      </c>
      <c r="D41" s="35">
        <v>0.5</v>
      </c>
      <c r="E41" s="48">
        <v>9.4233333333333338</v>
      </c>
      <c r="F41" s="35">
        <v>5.182858E-4</v>
      </c>
      <c r="G41" s="36">
        <v>2.2450114699999999E-2</v>
      </c>
      <c r="H41" s="35">
        <v>6.3565999999999998E-2</v>
      </c>
      <c r="I41" s="36">
        <v>2.4359137999999998</v>
      </c>
      <c r="J41" s="34">
        <f t="shared" si="0"/>
        <v>13.019999999999996</v>
      </c>
      <c r="K41" s="36">
        <v>86.98</v>
      </c>
    </row>
    <row r="42" spans="1:11" x14ac:dyDescent="0.25">
      <c r="A42" s="50" t="s">
        <v>292</v>
      </c>
      <c r="B42" s="50">
        <v>17</v>
      </c>
      <c r="C42" s="51">
        <v>12</v>
      </c>
      <c r="D42" s="51">
        <v>5</v>
      </c>
      <c r="E42" s="49">
        <v>7.1933333333333325</v>
      </c>
      <c r="F42" s="51">
        <v>1.4055599999999999E-4</v>
      </c>
      <c r="G42" s="52">
        <v>1.0216319800000002E-2</v>
      </c>
      <c r="H42" s="51">
        <v>4.2409000000000002E-2</v>
      </c>
      <c r="I42" s="52">
        <v>3.3572655999999998</v>
      </c>
      <c r="J42" s="37">
        <f t="shared" si="0"/>
        <v>57.89</v>
      </c>
      <c r="K42" s="38">
        <v>42.11</v>
      </c>
    </row>
    <row r="43" spans="1:11" x14ac:dyDescent="0.25">
      <c r="A43" s="50" t="s">
        <v>292</v>
      </c>
      <c r="B43" s="50">
        <v>58</v>
      </c>
      <c r="C43" s="51">
        <v>53</v>
      </c>
      <c r="D43" s="51">
        <v>5</v>
      </c>
      <c r="E43" s="49">
        <v>4.5333333333333332</v>
      </c>
      <c r="F43" s="51">
        <v>0</v>
      </c>
      <c r="G43" s="52">
        <v>0</v>
      </c>
      <c r="H43" s="51">
        <v>1.5994000000000001E-2</v>
      </c>
      <c r="I43" s="52">
        <v>1.7124725000000001</v>
      </c>
      <c r="J43" s="37">
        <f t="shared" si="0"/>
        <v>51.47</v>
      </c>
      <c r="K43" s="38">
        <v>48.53</v>
      </c>
    </row>
    <row r="44" spans="1:11" x14ac:dyDescent="0.25">
      <c r="A44" s="50" t="s">
        <v>292</v>
      </c>
      <c r="B44" s="50">
        <v>128</v>
      </c>
      <c r="C44" s="51">
        <v>132</v>
      </c>
      <c r="D44" s="51">
        <v>-4</v>
      </c>
      <c r="E44" s="49">
        <v>4.7633333333333328</v>
      </c>
      <c r="F44" s="51">
        <v>2.9609699999999999E-4</v>
      </c>
      <c r="G44" s="52">
        <v>1.4640422999999999E-3</v>
      </c>
      <c r="H44" s="51">
        <v>7.7920000000000003E-3</v>
      </c>
      <c r="I44" s="52">
        <v>1.2042632</v>
      </c>
      <c r="J44" s="37">
        <f t="shared" si="0"/>
        <v>81.84</v>
      </c>
      <c r="K44" s="38">
        <v>18.16</v>
      </c>
    </row>
    <row r="45" spans="1:11" ht="15.75" thickBot="1" x14ac:dyDescent="0.3">
      <c r="A45" s="70" t="s">
        <v>292</v>
      </c>
      <c r="B45" s="70">
        <v>192</v>
      </c>
      <c r="C45" s="71">
        <v>198</v>
      </c>
      <c r="D45" s="71">
        <v>-6</v>
      </c>
      <c r="E45" s="69">
        <v>4.003333333333333</v>
      </c>
      <c r="F45" s="71">
        <v>0</v>
      </c>
      <c r="G45" s="74">
        <v>2.6937666000000001E-4</v>
      </c>
      <c r="H45" s="71">
        <v>1.918E-3</v>
      </c>
      <c r="I45" s="74">
        <v>0.34590179999999998</v>
      </c>
      <c r="J45" s="39">
        <f t="shared" si="0"/>
        <v>81.52</v>
      </c>
      <c r="K45" s="41">
        <v>18.48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7467F-67C7-4999-AE60-F51B49D6BEBF}">
  <dimension ref="A1:G246"/>
  <sheetViews>
    <sheetView tabSelected="1" zoomScale="130" zoomScaleNormal="130" workbookViewId="0">
      <selection activeCell="G247" sqref="G247"/>
    </sheetView>
  </sheetViews>
  <sheetFormatPr defaultRowHeight="15" x14ac:dyDescent="0.25"/>
  <cols>
    <col min="1" max="1" width="15.85546875" style="3" bestFit="1" customWidth="1"/>
    <col min="2" max="2" width="15.85546875" style="3" customWidth="1"/>
    <col min="3" max="3" width="13.42578125" style="3" bestFit="1" customWidth="1"/>
    <col min="4" max="4" width="7.140625" style="3" bestFit="1" customWidth="1"/>
    <col min="5" max="5" width="19.7109375" style="3" bestFit="1" customWidth="1"/>
    <col min="6" max="6" width="17.7109375" style="3" bestFit="1" customWidth="1"/>
    <col min="7" max="7" width="15.85546875" customWidth="1"/>
  </cols>
  <sheetData>
    <row r="1" spans="1:7" ht="18" thickBot="1" x14ac:dyDescent="0.3">
      <c r="A1" s="78" t="s">
        <v>0</v>
      </c>
      <c r="B1" s="79" t="s">
        <v>334</v>
      </c>
      <c r="C1" s="79" t="s">
        <v>1</v>
      </c>
      <c r="D1" s="80" t="s">
        <v>163</v>
      </c>
      <c r="E1" s="79" t="s">
        <v>335</v>
      </c>
      <c r="F1" s="80" t="s">
        <v>336</v>
      </c>
      <c r="G1" s="81" t="s">
        <v>337</v>
      </c>
    </row>
    <row r="2" spans="1:7" x14ac:dyDescent="0.25">
      <c r="A2" s="34" t="s">
        <v>338</v>
      </c>
      <c r="B2" s="35"/>
      <c r="C2" s="35" t="s">
        <v>152</v>
      </c>
      <c r="D2" s="36"/>
      <c r="E2" s="35">
        <v>7.5911604414976876</v>
      </c>
      <c r="F2" s="36"/>
      <c r="G2" s="187" t="s">
        <v>342</v>
      </c>
    </row>
    <row r="3" spans="1:7" x14ac:dyDescent="0.25">
      <c r="A3" s="37" t="s">
        <v>338</v>
      </c>
      <c r="C3" s="3" t="s">
        <v>152</v>
      </c>
      <c r="D3" s="38"/>
      <c r="E3" s="3">
        <v>7.2717951510319265</v>
      </c>
      <c r="F3" s="38">
        <v>-17.399999999999999</v>
      </c>
      <c r="G3" s="188"/>
    </row>
    <row r="4" spans="1:7" x14ac:dyDescent="0.25">
      <c r="A4" s="37" t="s">
        <v>338</v>
      </c>
      <c r="C4" s="3" t="s">
        <v>152</v>
      </c>
      <c r="D4" s="38"/>
      <c r="E4" s="3">
        <v>7.5561201044512236</v>
      </c>
      <c r="F4" s="38"/>
      <c r="G4" s="188"/>
    </row>
    <row r="5" spans="1:7" x14ac:dyDescent="0.25">
      <c r="A5" s="37" t="s">
        <v>338</v>
      </c>
      <c r="C5" s="3" t="s">
        <v>152</v>
      </c>
      <c r="D5" s="38"/>
      <c r="E5" s="3">
        <v>7.2429798360757234</v>
      </c>
      <c r="F5" s="38">
        <v>-18.495000000000001</v>
      </c>
      <c r="G5" s="188"/>
    </row>
    <row r="6" spans="1:7" x14ac:dyDescent="0.25">
      <c r="A6" s="37" t="s">
        <v>338</v>
      </c>
      <c r="C6" s="3" t="s">
        <v>152</v>
      </c>
      <c r="D6" s="38"/>
      <c r="E6" s="3">
        <v>7.2046967094654617</v>
      </c>
      <c r="F6" s="38"/>
      <c r="G6" s="188"/>
    </row>
    <row r="7" spans="1:7" x14ac:dyDescent="0.25">
      <c r="A7" s="37" t="s">
        <v>338</v>
      </c>
      <c r="C7" s="3" t="s">
        <v>152</v>
      </c>
      <c r="D7" s="38"/>
      <c r="E7" s="3">
        <v>6.6116273922917124</v>
      </c>
      <c r="F7" s="38"/>
      <c r="G7" s="188"/>
    </row>
    <row r="8" spans="1:7" x14ac:dyDescent="0.25">
      <c r="A8" s="37" t="s">
        <v>338</v>
      </c>
      <c r="C8" s="3" t="s">
        <v>152</v>
      </c>
      <c r="D8" s="38"/>
      <c r="E8" s="3">
        <v>7.0257066024649264</v>
      </c>
      <c r="F8" s="38"/>
      <c r="G8" s="188"/>
    </row>
    <row r="9" spans="1:7" x14ac:dyDescent="0.25">
      <c r="A9" s="37" t="s">
        <v>338</v>
      </c>
      <c r="C9" s="3" t="s">
        <v>152</v>
      </c>
      <c r="D9" s="38"/>
      <c r="E9" s="3">
        <v>7.1411038707918308</v>
      </c>
      <c r="F9" s="38">
        <v>-23.055</v>
      </c>
      <c r="G9" s="188"/>
    </row>
    <row r="10" spans="1:7" x14ac:dyDescent="0.25">
      <c r="A10" s="37" t="s">
        <v>338</v>
      </c>
      <c r="C10" s="3" t="s">
        <v>152</v>
      </c>
      <c r="D10" s="38"/>
      <c r="E10" s="3">
        <v>6.4716962991220157</v>
      </c>
      <c r="F10" s="38">
        <v>-11.670000000000002</v>
      </c>
      <c r="G10" s="188"/>
    </row>
    <row r="11" spans="1:7" x14ac:dyDescent="0.25">
      <c r="A11" s="37" t="s">
        <v>338</v>
      </c>
      <c r="C11" s="3" t="s">
        <v>152</v>
      </c>
      <c r="D11" s="38"/>
      <c r="E11" s="3">
        <v>6.4678289125066346</v>
      </c>
      <c r="F11" s="38">
        <v>-27.555</v>
      </c>
      <c r="G11" s="188"/>
    </row>
    <row r="12" spans="1:7" x14ac:dyDescent="0.25">
      <c r="A12" s="37" t="s">
        <v>338</v>
      </c>
      <c r="C12" s="3" t="s">
        <v>152</v>
      </c>
      <c r="D12" s="38"/>
      <c r="E12" s="3">
        <v>5.7138572028156176</v>
      </c>
      <c r="F12" s="38">
        <v>-13.319999999999997</v>
      </c>
      <c r="G12" s="188"/>
    </row>
    <row r="13" spans="1:7" x14ac:dyDescent="0.25">
      <c r="A13" s="37" t="s">
        <v>338</v>
      </c>
      <c r="C13" s="3" t="s">
        <v>152</v>
      </c>
      <c r="D13" s="38"/>
      <c r="E13" s="3">
        <v>6.1283425843942494</v>
      </c>
      <c r="F13" s="38">
        <v>-16.199999999999996</v>
      </c>
      <c r="G13" s="188"/>
    </row>
    <row r="14" spans="1:7" x14ac:dyDescent="0.25">
      <c r="A14" s="37" t="s">
        <v>338</v>
      </c>
      <c r="C14" s="3" t="s">
        <v>152</v>
      </c>
      <c r="D14" s="38"/>
      <c r="E14" s="3">
        <v>6.368455435447868</v>
      </c>
      <c r="F14" s="38">
        <v>-20.815000000000005</v>
      </c>
      <c r="G14" s="188"/>
    </row>
    <row r="15" spans="1:7" x14ac:dyDescent="0.25">
      <c r="A15" s="37" t="s">
        <v>338</v>
      </c>
      <c r="C15" s="3" t="s">
        <v>152</v>
      </c>
      <c r="D15" s="38"/>
      <c r="E15" s="3">
        <v>6.6164281800940987</v>
      </c>
      <c r="F15" s="38">
        <v>-19.414999999999999</v>
      </c>
      <c r="G15" s="188"/>
    </row>
    <row r="16" spans="1:7" x14ac:dyDescent="0.25">
      <c r="A16" s="37" t="s">
        <v>338</v>
      </c>
      <c r="C16" s="3" t="s">
        <v>152</v>
      </c>
      <c r="D16" s="38"/>
      <c r="E16" s="3">
        <v>6.2207984548488122</v>
      </c>
      <c r="F16" s="38"/>
      <c r="G16" s="188"/>
    </row>
    <row r="17" spans="1:7" x14ac:dyDescent="0.25">
      <c r="A17" s="37" t="s">
        <v>338</v>
      </c>
      <c r="C17" s="3" t="s">
        <v>152</v>
      </c>
      <c r="D17" s="38"/>
      <c r="E17" s="3">
        <v>5.1482722739074323</v>
      </c>
      <c r="F17" s="38"/>
      <c r="G17" s="188"/>
    </row>
    <row r="18" spans="1:7" x14ac:dyDescent="0.25">
      <c r="A18" s="37" t="s">
        <v>338</v>
      </c>
      <c r="C18" s="3" t="s">
        <v>152</v>
      </c>
      <c r="D18" s="38"/>
      <c r="E18" s="3">
        <v>6.5745142696200949</v>
      </c>
      <c r="F18" s="38"/>
      <c r="G18" s="188"/>
    </row>
    <row r="19" spans="1:7" x14ac:dyDescent="0.25">
      <c r="A19" s="37" t="s">
        <v>338</v>
      </c>
      <c r="C19" s="3" t="s">
        <v>152</v>
      </c>
      <c r="D19" s="38"/>
      <c r="E19" s="3">
        <v>5.8018899808516604</v>
      </c>
      <c r="F19" s="38">
        <v>-28.619999999999997</v>
      </c>
      <c r="G19" s="188"/>
    </row>
    <row r="20" spans="1:7" x14ac:dyDescent="0.25">
      <c r="A20" s="37" t="s">
        <v>338</v>
      </c>
      <c r="C20" s="3" t="s">
        <v>152</v>
      </c>
      <c r="D20" s="38"/>
      <c r="E20" s="3">
        <v>6.2198176040395357</v>
      </c>
      <c r="F20" s="38">
        <v>-15.82</v>
      </c>
      <c r="G20" s="188"/>
    </row>
    <row r="21" spans="1:7" x14ac:dyDescent="0.25">
      <c r="A21" s="37" t="s">
        <v>338</v>
      </c>
      <c r="C21" s="3" t="s">
        <v>152</v>
      </c>
      <c r="D21" s="38"/>
      <c r="E21" s="3">
        <v>5.6039461306527745</v>
      </c>
      <c r="F21" s="38">
        <v>-5.990000000000002</v>
      </c>
      <c r="G21" s="188"/>
    </row>
    <row r="22" spans="1:7" x14ac:dyDescent="0.25">
      <c r="A22" s="37" t="s">
        <v>338</v>
      </c>
      <c r="C22" s="3" t="s">
        <v>152</v>
      </c>
      <c r="D22" s="38"/>
      <c r="E22" s="3">
        <v>5.883996619869496</v>
      </c>
      <c r="F22" s="38">
        <v>-6.2550000000000026</v>
      </c>
      <c r="G22" s="188"/>
    </row>
    <row r="23" spans="1:7" x14ac:dyDescent="0.25">
      <c r="A23" s="37" t="s">
        <v>338</v>
      </c>
      <c r="C23" s="3" t="s">
        <v>152</v>
      </c>
      <c r="D23" s="38"/>
      <c r="E23" s="3">
        <v>5.5737131635610702</v>
      </c>
      <c r="F23" s="38">
        <v>-11.654999999999998</v>
      </c>
      <c r="G23" s="188"/>
    </row>
    <row r="24" spans="1:7" x14ac:dyDescent="0.25">
      <c r="A24" s="37" t="s">
        <v>338</v>
      </c>
      <c r="C24" s="3" t="s">
        <v>152</v>
      </c>
      <c r="D24" s="38"/>
      <c r="E24" s="3">
        <v>5.4498408399625475</v>
      </c>
      <c r="F24" s="38">
        <v>-1.870000000000001</v>
      </c>
      <c r="G24" s="188"/>
    </row>
    <row r="25" spans="1:7" x14ac:dyDescent="0.25">
      <c r="A25" s="37" t="s">
        <v>338</v>
      </c>
      <c r="C25" s="3" t="s">
        <v>152</v>
      </c>
      <c r="D25" s="38"/>
      <c r="E25" s="3">
        <v>4.9403692290938075</v>
      </c>
      <c r="F25" s="38">
        <v>-2.6000000000000014</v>
      </c>
      <c r="G25" s="188"/>
    </row>
    <row r="26" spans="1:7" x14ac:dyDescent="0.25">
      <c r="A26" s="37" t="s">
        <v>338</v>
      </c>
      <c r="C26" s="3" t="s">
        <v>152</v>
      </c>
      <c r="D26" s="38"/>
      <c r="E26" s="3">
        <v>5.081165253428912</v>
      </c>
      <c r="F26" s="38">
        <v>-1.634999999999998</v>
      </c>
      <c r="G26" s="188"/>
    </row>
    <row r="27" spans="1:7" x14ac:dyDescent="0.25">
      <c r="A27" s="37" t="s">
        <v>338</v>
      </c>
      <c r="C27" s="3" t="s">
        <v>152</v>
      </c>
      <c r="D27" s="38"/>
      <c r="E27" s="3">
        <v>5.0709645758631892</v>
      </c>
      <c r="F27" s="38">
        <v>-4.1149999999999984</v>
      </c>
      <c r="G27" s="188"/>
    </row>
    <row r="28" spans="1:7" ht="15.75" thickBot="1" x14ac:dyDescent="0.3">
      <c r="A28" s="39" t="s">
        <v>338</v>
      </c>
      <c r="B28" s="40"/>
      <c r="C28" s="40" t="s">
        <v>152</v>
      </c>
      <c r="D28" s="41"/>
      <c r="E28" s="40">
        <v>6.7464807580967197</v>
      </c>
      <c r="F28" s="41">
        <v>-2.7250000000000014</v>
      </c>
      <c r="G28" s="189"/>
    </row>
    <row r="29" spans="1:7" x14ac:dyDescent="0.25">
      <c r="A29" s="34" t="s">
        <v>153</v>
      </c>
      <c r="B29" s="35"/>
      <c r="C29" s="35" t="s">
        <v>154</v>
      </c>
      <c r="D29" s="36"/>
      <c r="E29" s="35">
        <v>6.6057020991727624</v>
      </c>
      <c r="F29" s="36"/>
      <c r="G29" s="187" t="s">
        <v>343</v>
      </c>
    </row>
    <row r="30" spans="1:7" x14ac:dyDescent="0.25">
      <c r="A30" s="37" t="s">
        <v>153</v>
      </c>
      <c r="C30" s="3" t="s">
        <v>154</v>
      </c>
      <c r="D30" s="38"/>
      <c r="E30" s="3">
        <v>6.6784731782567288</v>
      </c>
      <c r="F30" s="38"/>
      <c r="G30" s="188"/>
    </row>
    <row r="31" spans="1:7" x14ac:dyDescent="0.25">
      <c r="A31" s="37" t="s">
        <v>153</v>
      </c>
      <c r="C31" s="3" t="s">
        <v>154</v>
      </c>
      <c r="D31" s="38"/>
      <c r="E31" s="3">
        <v>4.7843794997547882</v>
      </c>
      <c r="F31" s="38">
        <v>0.97814735764293914</v>
      </c>
      <c r="G31" s="188"/>
    </row>
    <row r="32" spans="1:7" x14ac:dyDescent="0.25">
      <c r="A32" s="37" t="s">
        <v>153</v>
      </c>
      <c r="C32" s="3" t="s">
        <v>154</v>
      </c>
      <c r="D32" s="38"/>
      <c r="E32" s="3">
        <v>4.6087460496787251</v>
      </c>
      <c r="F32" s="38">
        <v>3.8357070062903738</v>
      </c>
      <c r="G32" s="188"/>
    </row>
    <row r="33" spans="1:7" x14ac:dyDescent="0.25">
      <c r="A33" s="37" t="s">
        <v>153</v>
      </c>
      <c r="C33" s="3" t="s">
        <v>154</v>
      </c>
      <c r="D33" s="38"/>
      <c r="E33" s="3">
        <v>5.2782546253561975</v>
      </c>
      <c r="F33" s="38">
        <v>-6.6287019484968361</v>
      </c>
      <c r="G33" s="188"/>
    </row>
    <row r="34" spans="1:7" x14ac:dyDescent="0.25">
      <c r="A34" s="37" t="s">
        <v>153</v>
      </c>
      <c r="C34" s="3" t="s">
        <v>154</v>
      </c>
      <c r="D34" s="38"/>
      <c r="E34" s="3">
        <v>5.3751125029646953</v>
      </c>
      <c r="F34" s="38">
        <v>-1.9589134201184422</v>
      </c>
      <c r="G34" s="188"/>
    </row>
    <row r="35" spans="1:7" x14ac:dyDescent="0.25">
      <c r="A35" s="37" t="s">
        <v>153</v>
      </c>
      <c r="C35" s="3" t="s">
        <v>154</v>
      </c>
      <c r="D35" s="38"/>
      <c r="E35" s="3">
        <v>5.3194668056581937</v>
      </c>
      <c r="F35" s="38">
        <v>0.76873525491470218</v>
      </c>
      <c r="G35" s="188"/>
    </row>
    <row r="36" spans="1:7" x14ac:dyDescent="0.25">
      <c r="A36" s="37" t="s">
        <v>153</v>
      </c>
      <c r="C36" s="3" t="s">
        <v>154</v>
      </c>
      <c r="D36" s="38"/>
      <c r="E36" s="3">
        <v>5.150876770949024</v>
      </c>
      <c r="F36" s="38">
        <v>-0.55154027824995566</v>
      </c>
      <c r="G36" s="188"/>
    </row>
    <row r="37" spans="1:7" x14ac:dyDescent="0.25">
      <c r="A37" s="37" t="s">
        <v>153</v>
      </c>
      <c r="C37" s="3" t="s">
        <v>154</v>
      </c>
      <c r="D37" s="38"/>
      <c r="E37" s="3">
        <v>5.1936701808141343</v>
      </c>
      <c r="F37" s="38">
        <v>-9.3692507170361132</v>
      </c>
      <c r="G37" s="188"/>
    </row>
    <row r="38" spans="1:7" x14ac:dyDescent="0.25">
      <c r="A38" s="37" t="s">
        <v>153</v>
      </c>
      <c r="C38" s="3" t="s">
        <v>154</v>
      </c>
      <c r="D38" s="38"/>
      <c r="E38" s="3">
        <v>6.2555074573947937</v>
      </c>
      <c r="F38" s="38"/>
      <c r="G38" s="188"/>
    </row>
    <row r="39" spans="1:7" x14ac:dyDescent="0.25">
      <c r="A39" s="37" t="s">
        <v>153</v>
      </c>
      <c r="C39" s="3" t="s">
        <v>154</v>
      </c>
      <c r="D39" s="38"/>
      <c r="E39" s="3">
        <v>6.309514851470313</v>
      </c>
      <c r="F39" s="38">
        <v>-2.369321159380128</v>
      </c>
      <c r="G39" s="188"/>
    </row>
    <row r="40" spans="1:7" x14ac:dyDescent="0.25">
      <c r="A40" s="37" t="s">
        <v>153</v>
      </c>
      <c r="C40" s="3" t="s">
        <v>154</v>
      </c>
      <c r="D40" s="38"/>
      <c r="E40" s="3">
        <v>6.210860207751054</v>
      </c>
      <c r="F40" s="38">
        <v>-0.83114473053140614</v>
      </c>
      <c r="G40" s="188"/>
    </row>
    <row r="41" spans="1:7" x14ac:dyDescent="0.25">
      <c r="A41" s="37" t="s">
        <v>153</v>
      </c>
      <c r="C41" s="3" t="s">
        <v>154</v>
      </c>
      <c r="D41" s="38"/>
      <c r="E41" s="3">
        <v>5.6694249239252299</v>
      </c>
      <c r="F41" s="38">
        <v>-8.605497574202353</v>
      </c>
      <c r="G41" s="188"/>
    </row>
    <row r="42" spans="1:7" x14ac:dyDescent="0.25">
      <c r="A42" s="37" t="s">
        <v>153</v>
      </c>
      <c r="C42" s="3" t="s">
        <v>154</v>
      </c>
      <c r="D42" s="38"/>
      <c r="E42" s="3">
        <v>5.975453804808736</v>
      </c>
      <c r="F42" s="38">
        <v>-6.0697825355374633</v>
      </c>
      <c r="G42" s="188"/>
    </row>
    <row r="43" spans="1:7" x14ac:dyDescent="0.25">
      <c r="A43" s="37" t="s">
        <v>153</v>
      </c>
      <c r="C43" s="3" t="s">
        <v>154</v>
      </c>
      <c r="D43" s="38"/>
      <c r="E43" s="3">
        <v>6.4281305568332874</v>
      </c>
      <c r="F43" s="38">
        <v>-13.873795439718535</v>
      </c>
      <c r="G43" s="188"/>
    </row>
    <row r="44" spans="1:7" x14ac:dyDescent="0.25">
      <c r="A44" s="37" t="s">
        <v>153</v>
      </c>
      <c r="C44" s="3" t="s">
        <v>154</v>
      </c>
      <c r="D44" s="38"/>
      <c r="E44" s="3">
        <v>6.0557751719820558</v>
      </c>
      <c r="F44" s="38"/>
      <c r="G44" s="188"/>
    </row>
    <row r="45" spans="1:7" x14ac:dyDescent="0.25">
      <c r="A45" s="37" t="s">
        <v>153</v>
      </c>
      <c r="C45" s="3" t="s">
        <v>154</v>
      </c>
      <c r="D45" s="38"/>
      <c r="E45" s="3">
        <v>6.3619751134956282</v>
      </c>
      <c r="F45" s="38">
        <v>-25.113495203128629</v>
      </c>
      <c r="G45" s="188"/>
    </row>
    <row r="46" spans="1:7" x14ac:dyDescent="0.25">
      <c r="A46" s="37" t="s">
        <v>153</v>
      </c>
      <c r="C46" s="3" t="s">
        <v>154</v>
      </c>
      <c r="D46" s="38"/>
      <c r="E46" s="3">
        <v>5.9534752381328735</v>
      </c>
      <c r="F46" s="38">
        <v>-21.661952531811902</v>
      </c>
      <c r="G46" s="188"/>
    </row>
    <row r="47" spans="1:7" x14ac:dyDescent="0.25">
      <c r="A47" s="37" t="s">
        <v>153</v>
      </c>
      <c r="C47" s="3" t="s">
        <v>154</v>
      </c>
      <c r="D47" s="38"/>
      <c r="E47" s="3">
        <v>5.7199197427214763</v>
      </c>
      <c r="F47" s="38">
        <v>-29.793100161271145</v>
      </c>
      <c r="G47" s="188"/>
    </row>
    <row r="48" spans="1:7" x14ac:dyDescent="0.25">
      <c r="A48" s="37" t="s">
        <v>153</v>
      </c>
      <c r="C48" s="3" t="s">
        <v>154</v>
      </c>
      <c r="D48" s="38"/>
      <c r="E48" s="3">
        <v>6.3697738230707355</v>
      </c>
      <c r="F48" s="38">
        <v>-20.947934292984144</v>
      </c>
      <c r="G48" s="188"/>
    </row>
    <row r="49" spans="1:7" x14ac:dyDescent="0.25">
      <c r="A49" s="37" t="s">
        <v>153</v>
      </c>
      <c r="C49" s="3" t="s">
        <v>154</v>
      </c>
      <c r="D49" s="38"/>
      <c r="E49" s="3">
        <v>5.3188600596872764</v>
      </c>
      <c r="F49" s="38">
        <v>-0.8712080217645628</v>
      </c>
      <c r="G49" s="188"/>
    </row>
    <row r="50" spans="1:7" x14ac:dyDescent="0.25">
      <c r="A50" s="37" t="s">
        <v>153</v>
      </c>
      <c r="C50" s="3" t="s">
        <v>154</v>
      </c>
      <c r="D50" s="38"/>
      <c r="E50" s="3">
        <v>5.1820885188978476</v>
      </c>
      <c r="F50" s="38"/>
      <c r="G50" s="188"/>
    </row>
    <row r="51" spans="1:7" x14ac:dyDescent="0.25">
      <c r="A51" s="37" t="s">
        <v>153</v>
      </c>
      <c r="C51" s="3" t="s">
        <v>154</v>
      </c>
      <c r="D51" s="38"/>
      <c r="E51" s="3">
        <v>5.7837855656959478</v>
      </c>
      <c r="F51" s="38"/>
      <c r="G51" s="188"/>
    </row>
    <row r="52" spans="1:7" ht="15.75" thickBot="1" x14ac:dyDescent="0.3">
      <c r="A52" s="39" t="s">
        <v>153</v>
      </c>
      <c r="B52" s="40"/>
      <c r="C52" s="40" t="s">
        <v>154</v>
      </c>
      <c r="D52" s="41"/>
      <c r="E52" s="40">
        <v>5.0998223528094595</v>
      </c>
      <c r="F52" s="41">
        <v>-3.7057484426434328</v>
      </c>
      <c r="G52" s="189"/>
    </row>
    <row r="53" spans="1:7" x14ac:dyDescent="0.25">
      <c r="A53" s="34" t="s">
        <v>75</v>
      </c>
      <c r="B53" s="35"/>
      <c r="C53" s="35" t="s">
        <v>156</v>
      </c>
      <c r="D53" s="36"/>
      <c r="E53" s="35">
        <v>7.5616901517876096</v>
      </c>
      <c r="F53" s="36">
        <v>-18.102499999999992</v>
      </c>
      <c r="G53" s="187" t="s">
        <v>344</v>
      </c>
    </row>
    <row r="54" spans="1:7" x14ac:dyDescent="0.25">
      <c r="A54" s="37" t="s">
        <v>75</v>
      </c>
      <c r="C54" s="3" t="s">
        <v>156</v>
      </c>
      <c r="D54" s="38"/>
      <c r="E54" s="3">
        <v>6.40270126922732</v>
      </c>
      <c r="F54" s="38">
        <v>-13.588999999999999</v>
      </c>
      <c r="G54" s="188"/>
    </row>
    <row r="55" spans="1:7" x14ac:dyDescent="0.25">
      <c r="A55" s="37" t="s">
        <v>75</v>
      </c>
      <c r="C55" s="3" t="s">
        <v>156</v>
      </c>
      <c r="D55" s="38"/>
      <c r="E55" s="3">
        <v>6.4854939624370305</v>
      </c>
      <c r="F55" s="38"/>
      <c r="G55" s="188"/>
    </row>
    <row r="56" spans="1:7" x14ac:dyDescent="0.25">
      <c r="A56" s="37" t="s">
        <v>75</v>
      </c>
      <c r="C56" s="3" t="s">
        <v>156</v>
      </c>
      <c r="D56" s="38"/>
      <c r="E56" s="3">
        <v>6.3799381664012227</v>
      </c>
      <c r="F56" s="38">
        <v>-14.786999999999999</v>
      </c>
      <c r="G56" s="188"/>
    </row>
    <row r="57" spans="1:7" x14ac:dyDescent="0.25">
      <c r="A57" s="37" t="s">
        <v>75</v>
      </c>
      <c r="C57" s="3" t="s">
        <v>156</v>
      </c>
      <c r="D57" s="38"/>
      <c r="E57" s="3">
        <v>6.4281327097501819</v>
      </c>
      <c r="F57" s="38"/>
      <c r="G57" s="188"/>
    </row>
    <row r="58" spans="1:7" x14ac:dyDescent="0.25">
      <c r="A58" s="37" t="s">
        <v>75</v>
      </c>
      <c r="C58" s="3" t="s">
        <v>156</v>
      </c>
      <c r="D58" s="38"/>
      <c r="E58" s="3">
        <v>6.2885432720074066</v>
      </c>
      <c r="F58" s="38">
        <v>-14.119474999999994</v>
      </c>
      <c r="G58" s="188"/>
    </row>
    <row r="59" spans="1:7" x14ac:dyDescent="0.25">
      <c r="A59" s="37" t="s">
        <v>75</v>
      </c>
      <c r="C59" s="3" t="s">
        <v>156</v>
      </c>
      <c r="D59" s="38"/>
      <c r="E59" s="3">
        <v>6.3336317915226719</v>
      </c>
      <c r="F59" s="38"/>
      <c r="G59" s="188"/>
    </row>
    <row r="60" spans="1:7" x14ac:dyDescent="0.25">
      <c r="A60" s="37" t="s">
        <v>75</v>
      </c>
      <c r="C60" s="3" t="s">
        <v>156</v>
      </c>
      <c r="D60" s="38"/>
      <c r="E60" s="3">
        <v>6.2319543295123667</v>
      </c>
      <c r="F60" s="38">
        <v>-16.0595</v>
      </c>
      <c r="G60" s="188"/>
    </row>
    <row r="61" spans="1:7" x14ac:dyDescent="0.25">
      <c r="A61" s="37" t="s">
        <v>75</v>
      </c>
      <c r="C61" s="3" t="s">
        <v>156</v>
      </c>
      <c r="D61" s="38"/>
      <c r="E61" s="3">
        <v>6.2343990988784084</v>
      </c>
      <c r="F61" s="38">
        <v>-18.792718749999999</v>
      </c>
      <c r="G61" s="188"/>
    </row>
    <row r="62" spans="1:7" x14ac:dyDescent="0.25">
      <c r="A62" s="37" t="s">
        <v>75</v>
      </c>
      <c r="C62" s="3" t="s">
        <v>156</v>
      </c>
      <c r="D62" s="38"/>
      <c r="E62" s="3">
        <v>6.1957962349811817</v>
      </c>
      <c r="F62" s="38"/>
      <c r="G62" s="188"/>
    </row>
    <row r="63" spans="1:7" x14ac:dyDescent="0.25">
      <c r="A63" s="37" t="s">
        <v>75</v>
      </c>
      <c r="C63" s="3" t="s">
        <v>156</v>
      </c>
      <c r="D63" s="38"/>
      <c r="E63" s="3">
        <v>6.3068585170444784</v>
      </c>
      <c r="F63" s="38">
        <v>-13.086000000000006</v>
      </c>
      <c r="G63" s="188"/>
    </row>
    <row r="64" spans="1:7" x14ac:dyDescent="0.25">
      <c r="A64" s="37" t="s">
        <v>75</v>
      </c>
      <c r="C64" s="3" t="s">
        <v>156</v>
      </c>
      <c r="D64" s="38"/>
      <c r="E64" s="3">
        <v>6.3316543260025977</v>
      </c>
      <c r="F64" s="38">
        <v>-12.837500000000006</v>
      </c>
      <c r="G64" s="188"/>
    </row>
    <row r="65" spans="1:7" x14ac:dyDescent="0.25">
      <c r="A65" s="37" t="s">
        <v>75</v>
      </c>
      <c r="C65" s="3" t="s">
        <v>156</v>
      </c>
      <c r="D65" s="38"/>
      <c r="E65" s="3">
        <v>6.2954504496721997</v>
      </c>
      <c r="F65" s="38">
        <v>-7.8315000000000019</v>
      </c>
      <c r="G65" s="188"/>
    </row>
    <row r="66" spans="1:7" x14ac:dyDescent="0.25">
      <c r="A66" s="37" t="s">
        <v>75</v>
      </c>
      <c r="C66" s="3" t="s">
        <v>156</v>
      </c>
      <c r="D66" s="38"/>
      <c r="E66" s="3">
        <v>6.3833677220194378</v>
      </c>
      <c r="F66" s="38">
        <v>-8.4135000000000026</v>
      </c>
      <c r="G66" s="188"/>
    </row>
    <row r="67" spans="1:7" x14ac:dyDescent="0.25">
      <c r="A67" s="37" t="s">
        <v>75</v>
      </c>
      <c r="C67" s="3" t="s">
        <v>156</v>
      </c>
      <c r="D67" s="38"/>
      <c r="E67" s="3">
        <v>6.4338981286334835</v>
      </c>
      <c r="F67" s="38"/>
      <c r="G67" s="188"/>
    </row>
    <row r="68" spans="1:7" x14ac:dyDescent="0.25">
      <c r="A68" s="37" t="s">
        <v>75</v>
      </c>
      <c r="C68" s="3" t="s">
        <v>156</v>
      </c>
      <c r="D68" s="38"/>
      <c r="E68" s="3">
        <v>6.513531450179662</v>
      </c>
      <c r="F68" s="38">
        <v>-10.523400000000002</v>
      </c>
      <c r="G68" s="188"/>
    </row>
    <row r="69" spans="1:7" x14ac:dyDescent="0.25">
      <c r="A69" s="37" t="s">
        <v>75</v>
      </c>
      <c r="C69" s="3" t="s">
        <v>156</v>
      </c>
      <c r="D69" s="38"/>
      <c r="E69" s="3">
        <v>6.5057716327975355</v>
      </c>
      <c r="F69" s="38">
        <v>-9.7478105468750016</v>
      </c>
      <c r="G69" s="188"/>
    </row>
    <row r="70" spans="1:7" x14ac:dyDescent="0.25">
      <c r="A70" s="37" t="s">
        <v>75</v>
      </c>
      <c r="C70" s="3" t="s">
        <v>156</v>
      </c>
      <c r="D70" s="38"/>
      <c r="E70" s="3">
        <v>6.3724296347818772</v>
      </c>
      <c r="F70" s="38">
        <v>-5.9275484375000005</v>
      </c>
      <c r="G70" s="188"/>
    </row>
    <row r="71" spans="1:7" x14ac:dyDescent="0.25">
      <c r="A71" s="37" t="s">
        <v>75</v>
      </c>
      <c r="C71" s="3" t="s">
        <v>156</v>
      </c>
      <c r="D71" s="38"/>
      <c r="E71" s="3">
        <v>6.3265295695960724</v>
      </c>
      <c r="F71" s="38">
        <v>-3.8134999999999977</v>
      </c>
      <c r="G71" s="188"/>
    </row>
    <row r="72" spans="1:7" x14ac:dyDescent="0.25">
      <c r="A72" s="37" t="s">
        <v>75</v>
      </c>
      <c r="C72" s="3" t="s">
        <v>156</v>
      </c>
      <c r="D72" s="38"/>
      <c r="E72" s="3">
        <v>6.2878663608960714</v>
      </c>
      <c r="F72" s="38">
        <v>-4.8505000000000003</v>
      </c>
      <c r="G72" s="188"/>
    </row>
    <row r="73" spans="1:7" x14ac:dyDescent="0.25">
      <c r="A73" s="37" t="s">
        <v>75</v>
      </c>
      <c r="C73" s="3" t="s">
        <v>156</v>
      </c>
      <c r="D73" s="38"/>
      <c r="E73" s="3">
        <v>6.3162467840134395</v>
      </c>
      <c r="F73" s="38"/>
      <c r="G73" s="188"/>
    </row>
    <row r="74" spans="1:7" x14ac:dyDescent="0.25">
      <c r="A74" s="37" t="s">
        <v>75</v>
      </c>
      <c r="C74" s="3" t="s">
        <v>156</v>
      </c>
      <c r="D74" s="38"/>
      <c r="E74" s="3">
        <v>6.0332637739852926</v>
      </c>
      <c r="F74" s="38"/>
      <c r="G74" s="188"/>
    </row>
    <row r="75" spans="1:7" x14ac:dyDescent="0.25">
      <c r="A75" s="37" t="s">
        <v>75</v>
      </c>
      <c r="C75" s="3" t="s">
        <v>156</v>
      </c>
      <c r="D75" s="38"/>
      <c r="E75" s="3">
        <v>6.1156347588826314</v>
      </c>
      <c r="F75" s="38"/>
      <c r="G75" s="188"/>
    </row>
    <row r="76" spans="1:7" x14ac:dyDescent="0.25">
      <c r="A76" s="37" t="s">
        <v>75</v>
      </c>
      <c r="C76" s="3" t="s">
        <v>156</v>
      </c>
      <c r="D76" s="38"/>
      <c r="E76" s="3">
        <v>6.4281698515704964</v>
      </c>
      <c r="F76" s="38">
        <v>-7.2280000000000015</v>
      </c>
      <c r="G76" s="188"/>
    </row>
    <row r="77" spans="1:7" x14ac:dyDescent="0.25">
      <c r="A77" s="37" t="s">
        <v>75</v>
      </c>
      <c r="C77" s="3" t="s">
        <v>156</v>
      </c>
      <c r="D77" s="38"/>
      <c r="E77" s="3">
        <v>6.3600488562260225</v>
      </c>
      <c r="F77" s="38">
        <v>-7.954500000000003</v>
      </c>
      <c r="G77" s="188"/>
    </row>
    <row r="78" spans="1:7" x14ac:dyDescent="0.25">
      <c r="A78" s="37" t="s">
        <v>75</v>
      </c>
      <c r="C78" s="3" t="s">
        <v>156</v>
      </c>
      <c r="D78" s="38"/>
      <c r="E78" s="3">
        <v>6.0740579775524575</v>
      </c>
      <c r="F78" s="38"/>
      <c r="G78" s="188"/>
    </row>
    <row r="79" spans="1:7" x14ac:dyDescent="0.25">
      <c r="A79" s="37" t="s">
        <v>75</v>
      </c>
      <c r="C79" s="3" t="s">
        <v>156</v>
      </c>
      <c r="D79" s="38"/>
      <c r="E79" s="3">
        <v>6.2246289100441627</v>
      </c>
      <c r="F79" s="38"/>
      <c r="G79" s="188"/>
    </row>
    <row r="80" spans="1:7" x14ac:dyDescent="0.25">
      <c r="A80" s="37" t="s">
        <v>75</v>
      </c>
      <c r="C80" s="3" t="s">
        <v>156</v>
      </c>
      <c r="D80" s="38"/>
      <c r="E80" s="3">
        <v>6.6122621939266644</v>
      </c>
      <c r="F80" s="38"/>
      <c r="G80" s="188"/>
    </row>
    <row r="81" spans="1:7" x14ac:dyDescent="0.25">
      <c r="A81" s="37" t="s">
        <v>75</v>
      </c>
      <c r="C81" s="3" t="s">
        <v>156</v>
      </c>
      <c r="D81" s="38"/>
      <c r="E81" s="3">
        <v>6.2551477354092544</v>
      </c>
      <c r="F81" s="38">
        <v>-8.4871000000000016</v>
      </c>
      <c r="G81" s="188"/>
    </row>
    <row r="82" spans="1:7" x14ac:dyDescent="0.25">
      <c r="A82" s="37" t="s">
        <v>75</v>
      </c>
      <c r="C82" s="3" t="s">
        <v>156</v>
      </c>
      <c r="D82" s="38"/>
      <c r="E82" s="3">
        <v>6.3429311902377048</v>
      </c>
      <c r="F82" s="38">
        <v>-2.9066666666666663</v>
      </c>
      <c r="G82" s="188"/>
    </row>
    <row r="83" spans="1:7" x14ac:dyDescent="0.25">
      <c r="A83" s="37" t="s">
        <v>75</v>
      </c>
      <c r="C83" s="3" t="s">
        <v>156</v>
      </c>
      <c r="D83" s="38"/>
      <c r="E83" s="3">
        <v>6.2943812228063649</v>
      </c>
      <c r="F83" s="38">
        <v>-2.2019999999999982</v>
      </c>
      <c r="G83" s="188"/>
    </row>
    <row r="84" spans="1:7" x14ac:dyDescent="0.25">
      <c r="A84" s="37" t="s">
        <v>75</v>
      </c>
      <c r="C84" s="3" t="s">
        <v>156</v>
      </c>
      <c r="D84" s="38"/>
      <c r="E84" s="3">
        <v>6.2553896168035656</v>
      </c>
      <c r="F84" s="38"/>
      <c r="G84" s="188"/>
    </row>
    <row r="85" spans="1:7" x14ac:dyDescent="0.25">
      <c r="A85" s="37" t="s">
        <v>75</v>
      </c>
      <c r="C85" s="3" t="s">
        <v>156</v>
      </c>
      <c r="D85" s="38"/>
      <c r="E85" s="3">
        <v>6.4159806922880342</v>
      </c>
      <c r="F85" s="38">
        <v>-2.601666666666663</v>
      </c>
      <c r="G85" s="188"/>
    </row>
    <row r="86" spans="1:7" x14ac:dyDescent="0.25">
      <c r="A86" s="37" t="s">
        <v>75</v>
      </c>
      <c r="C86" s="3" t="s">
        <v>156</v>
      </c>
      <c r="D86" s="38"/>
      <c r="E86" s="3">
        <v>6.5451484583229398</v>
      </c>
      <c r="F86" s="38"/>
      <c r="G86" s="188"/>
    </row>
    <row r="87" spans="1:7" x14ac:dyDescent="0.25">
      <c r="A87" s="37" t="s">
        <v>75</v>
      </c>
      <c r="C87" s="3" t="s">
        <v>156</v>
      </c>
      <c r="D87" s="38"/>
      <c r="E87" s="3">
        <v>6.4369245148374379</v>
      </c>
      <c r="F87" s="38">
        <v>-3.1268333333333302</v>
      </c>
      <c r="G87" s="188"/>
    </row>
    <row r="88" spans="1:7" x14ac:dyDescent="0.25">
      <c r="A88" s="37" t="s">
        <v>75</v>
      </c>
      <c r="C88" s="3" t="s">
        <v>156</v>
      </c>
      <c r="D88" s="38"/>
      <c r="E88" s="3">
        <v>6.6049627133305178</v>
      </c>
      <c r="F88" s="38"/>
      <c r="G88" s="188"/>
    </row>
    <row r="89" spans="1:7" x14ac:dyDescent="0.25">
      <c r="A89" s="37" t="s">
        <v>75</v>
      </c>
      <c r="C89" s="3" t="s">
        <v>156</v>
      </c>
      <c r="D89" s="38"/>
      <c r="E89" s="3">
        <v>6.1459842092394963</v>
      </c>
      <c r="F89" s="38">
        <v>-4.4636666666666649</v>
      </c>
      <c r="G89" s="188"/>
    </row>
    <row r="90" spans="1:7" x14ac:dyDescent="0.25">
      <c r="A90" s="37" t="s">
        <v>75</v>
      </c>
      <c r="C90" s="3" t="s">
        <v>156</v>
      </c>
      <c r="D90" s="38"/>
      <c r="E90" s="3">
        <v>6.0061581845018841</v>
      </c>
      <c r="F90" s="38"/>
      <c r="G90" s="188"/>
    </row>
    <row r="91" spans="1:7" x14ac:dyDescent="0.25">
      <c r="A91" s="37" t="s">
        <v>75</v>
      </c>
      <c r="C91" s="3" t="s">
        <v>156</v>
      </c>
      <c r="D91" s="38"/>
      <c r="E91" s="3">
        <v>6.407530043468002</v>
      </c>
      <c r="F91" s="38"/>
      <c r="G91" s="188"/>
    </row>
    <row r="92" spans="1:7" x14ac:dyDescent="0.25">
      <c r="A92" s="37" t="s">
        <v>75</v>
      </c>
      <c r="C92" s="3" t="s">
        <v>156</v>
      </c>
      <c r="D92" s="38"/>
      <c r="E92" s="3">
        <v>6.0812007281169445</v>
      </c>
      <c r="F92" s="38"/>
      <c r="G92" s="188"/>
    </row>
    <row r="93" spans="1:7" x14ac:dyDescent="0.25">
      <c r="A93" s="37" t="s">
        <v>75</v>
      </c>
      <c r="C93" s="3" t="s">
        <v>156</v>
      </c>
      <c r="D93" s="38"/>
      <c r="E93" s="3">
        <v>6.1416290633258344</v>
      </c>
      <c r="F93" s="38">
        <v>-4.8000000000000007</v>
      </c>
      <c r="G93" s="188"/>
    </row>
    <row r="94" spans="1:7" x14ac:dyDescent="0.25">
      <c r="A94" s="37" t="s">
        <v>75</v>
      </c>
      <c r="C94" s="3" t="s">
        <v>156</v>
      </c>
      <c r="D94" s="38"/>
      <c r="E94" s="3">
        <v>6.4654575215578882</v>
      </c>
      <c r="F94" s="38">
        <v>-2.8269999999999946</v>
      </c>
      <c r="G94" s="188"/>
    </row>
    <row r="95" spans="1:7" x14ac:dyDescent="0.25">
      <c r="A95" s="37" t="s">
        <v>75</v>
      </c>
      <c r="C95" s="3" t="s">
        <v>156</v>
      </c>
      <c r="D95" s="38"/>
      <c r="E95" s="3">
        <v>6.1460825516529178</v>
      </c>
      <c r="F95" s="38"/>
      <c r="G95" s="188"/>
    </row>
    <row r="96" spans="1:7" x14ac:dyDescent="0.25">
      <c r="A96" s="37" t="s">
        <v>75</v>
      </c>
      <c r="C96" s="3" t="s">
        <v>156</v>
      </c>
      <c r="D96" s="38"/>
      <c r="E96" s="3">
        <v>6.3595842930939845</v>
      </c>
      <c r="F96" s="38"/>
      <c r="G96" s="188"/>
    </row>
    <row r="97" spans="1:7" x14ac:dyDescent="0.25">
      <c r="A97" s="37" t="s">
        <v>75</v>
      </c>
      <c r="C97" s="3" t="s">
        <v>156</v>
      </c>
      <c r="D97" s="38"/>
      <c r="E97" s="3">
        <v>6.4870650865093644</v>
      </c>
      <c r="F97" s="38">
        <v>-5.311666666666671</v>
      </c>
      <c r="G97" s="188"/>
    </row>
    <row r="98" spans="1:7" x14ac:dyDescent="0.25">
      <c r="A98" s="37" t="s">
        <v>75</v>
      </c>
      <c r="C98" s="3" t="s">
        <v>156</v>
      </c>
      <c r="D98" s="38"/>
      <c r="E98" s="3">
        <v>6.0686958697054463</v>
      </c>
      <c r="F98" s="38"/>
      <c r="G98" s="188"/>
    </row>
    <row r="99" spans="1:7" x14ac:dyDescent="0.25">
      <c r="A99" s="37" t="s">
        <v>75</v>
      </c>
      <c r="C99" s="3" t="s">
        <v>156</v>
      </c>
      <c r="D99" s="38"/>
      <c r="E99" s="3">
        <v>6.1202961338142421</v>
      </c>
      <c r="F99" s="38"/>
      <c r="G99" s="188"/>
    </row>
    <row r="100" spans="1:7" x14ac:dyDescent="0.25">
      <c r="A100" s="37" t="s">
        <v>75</v>
      </c>
      <c r="C100" s="3" t="s">
        <v>156</v>
      </c>
      <c r="D100" s="38"/>
      <c r="E100" s="3">
        <v>6.1903497659238775</v>
      </c>
      <c r="F100" s="38">
        <v>-7.9638333333333371</v>
      </c>
      <c r="G100" s="188"/>
    </row>
    <row r="101" spans="1:7" x14ac:dyDescent="0.25">
      <c r="A101" s="37" t="s">
        <v>75</v>
      </c>
      <c r="C101" s="3" t="s">
        <v>156</v>
      </c>
      <c r="D101" s="38"/>
      <c r="E101" s="3">
        <v>6.3262152595404348</v>
      </c>
      <c r="F101" s="38"/>
      <c r="G101" s="188"/>
    </row>
    <row r="102" spans="1:7" x14ac:dyDescent="0.25">
      <c r="A102" s="37" t="s">
        <v>75</v>
      </c>
      <c r="C102" s="3" t="s">
        <v>156</v>
      </c>
      <c r="D102" s="38"/>
      <c r="E102" s="3">
        <v>6.3948059957438508</v>
      </c>
      <c r="F102" s="38"/>
      <c r="G102" s="188"/>
    </row>
    <row r="103" spans="1:7" x14ac:dyDescent="0.25">
      <c r="A103" s="37" t="s">
        <v>75</v>
      </c>
      <c r="C103" s="3" t="s">
        <v>156</v>
      </c>
      <c r="D103" s="38"/>
      <c r="E103" s="3">
        <v>6.2460588955825509</v>
      </c>
      <c r="F103" s="38">
        <v>-12.940000000000005</v>
      </c>
      <c r="G103" s="188"/>
    </row>
    <row r="104" spans="1:7" x14ac:dyDescent="0.25">
      <c r="A104" s="37" t="s">
        <v>75</v>
      </c>
      <c r="C104" s="3" t="s">
        <v>156</v>
      </c>
      <c r="D104" s="38"/>
      <c r="E104" s="3">
        <v>6.1099454975923964</v>
      </c>
      <c r="F104" s="38"/>
      <c r="G104" s="188"/>
    </row>
    <row r="105" spans="1:7" x14ac:dyDescent="0.25">
      <c r="A105" s="37" t="s">
        <v>75</v>
      </c>
      <c r="C105" s="3" t="s">
        <v>156</v>
      </c>
      <c r="D105" s="38"/>
      <c r="E105" s="3">
        <v>5.9123851487748889</v>
      </c>
      <c r="F105" s="38">
        <v>-5.7100000000000009</v>
      </c>
      <c r="G105" s="188"/>
    </row>
    <row r="106" spans="1:7" x14ac:dyDescent="0.25">
      <c r="A106" s="37" t="s">
        <v>75</v>
      </c>
      <c r="C106" s="3" t="s">
        <v>156</v>
      </c>
      <c r="D106" s="38"/>
      <c r="E106" s="3">
        <v>6.3241631824257007</v>
      </c>
      <c r="F106" s="38">
        <v>-9.5314999999999941</v>
      </c>
      <c r="G106" s="188"/>
    </row>
    <row r="107" spans="1:7" x14ac:dyDescent="0.25">
      <c r="A107" s="37" t="s">
        <v>75</v>
      </c>
      <c r="C107" s="3" t="s">
        <v>156</v>
      </c>
      <c r="D107" s="38"/>
      <c r="E107" s="3">
        <v>5.9691071098316479</v>
      </c>
      <c r="F107" s="38">
        <v>-10.760000000000005</v>
      </c>
      <c r="G107" s="188"/>
    </row>
    <row r="108" spans="1:7" x14ac:dyDescent="0.25">
      <c r="A108" s="37" t="s">
        <v>75</v>
      </c>
      <c r="C108" s="3" t="s">
        <v>156</v>
      </c>
      <c r="D108" s="38"/>
      <c r="E108" s="3">
        <v>6.0550302065027042</v>
      </c>
      <c r="F108" s="38"/>
      <c r="G108" s="188"/>
    </row>
    <row r="109" spans="1:7" x14ac:dyDescent="0.25">
      <c r="A109" s="37" t="s">
        <v>75</v>
      </c>
      <c r="C109" s="3" t="s">
        <v>156</v>
      </c>
      <c r="D109" s="38"/>
      <c r="E109" s="3">
        <v>6.0572264733699148</v>
      </c>
      <c r="F109" s="38">
        <v>-12.411500000000004</v>
      </c>
      <c r="G109" s="188"/>
    </row>
    <row r="110" spans="1:7" x14ac:dyDescent="0.25">
      <c r="A110" s="37" t="s">
        <v>75</v>
      </c>
      <c r="C110" s="3" t="s">
        <v>156</v>
      </c>
      <c r="D110" s="38"/>
      <c r="E110" s="3">
        <v>6.1310790074272532</v>
      </c>
      <c r="F110" s="38">
        <v>-7.2955000000000041</v>
      </c>
      <c r="G110" s="188"/>
    </row>
    <row r="111" spans="1:7" x14ac:dyDescent="0.25">
      <c r="A111" s="37" t="s">
        <v>75</v>
      </c>
      <c r="C111" s="3" t="s">
        <v>156</v>
      </c>
      <c r="D111" s="38"/>
      <c r="E111" s="3">
        <v>6.2185064532017567</v>
      </c>
      <c r="F111" s="38">
        <v>-6.6189999999999998</v>
      </c>
      <c r="G111" s="188"/>
    </row>
    <row r="112" spans="1:7" x14ac:dyDescent="0.25">
      <c r="A112" s="37" t="s">
        <v>75</v>
      </c>
      <c r="C112" s="3" t="s">
        <v>156</v>
      </c>
      <c r="D112" s="38"/>
      <c r="E112" s="3">
        <v>5.9597444912455213</v>
      </c>
      <c r="F112" s="38"/>
      <c r="G112" s="188"/>
    </row>
    <row r="113" spans="1:7" x14ac:dyDescent="0.25">
      <c r="A113" s="37" t="s">
        <v>75</v>
      </c>
      <c r="C113" s="3" t="s">
        <v>156</v>
      </c>
      <c r="D113" s="38"/>
      <c r="E113" s="3">
        <v>5.9052320571127588</v>
      </c>
      <c r="F113" s="38"/>
      <c r="G113" s="188"/>
    </row>
    <row r="114" spans="1:7" x14ac:dyDescent="0.25">
      <c r="A114" s="37" t="s">
        <v>75</v>
      </c>
      <c r="C114" s="3" t="s">
        <v>156</v>
      </c>
      <c r="D114" s="38"/>
      <c r="E114" s="3">
        <v>6.0231760357192883</v>
      </c>
      <c r="F114" s="38">
        <v>-11.222999999999999</v>
      </c>
      <c r="G114" s="188"/>
    </row>
    <row r="115" spans="1:7" x14ac:dyDescent="0.25">
      <c r="A115" s="37" t="s">
        <v>75</v>
      </c>
      <c r="C115" s="3" t="s">
        <v>156</v>
      </c>
      <c r="D115" s="38"/>
      <c r="E115" s="3">
        <v>6.196163908415782</v>
      </c>
      <c r="F115" s="38">
        <v>-8.7615000000000052</v>
      </c>
      <c r="G115" s="188"/>
    </row>
    <row r="116" spans="1:7" x14ac:dyDescent="0.25">
      <c r="A116" s="37" t="s">
        <v>75</v>
      </c>
      <c r="C116" s="3" t="s">
        <v>156</v>
      </c>
      <c r="D116" s="38"/>
      <c r="E116" s="3">
        <v>6.0619986206020773</v>
      </c>
      <c r="F116" s="38"/>
      <c r="G116" s="188"/>
    </row>
    <row r="117" spans="1:7" x14ac:dyDescent="0.25">
      <c r="A117" s="37" t="s">
        <v>75</v>
      </c>
      <c r="C117" s="3" t="s">
        <v>156</v>
      </c>
      <c r="D117" s="38"/>
      <c r="E117" s="3">
        <v>6.030493006772276</v>
      </c>
      <c r="F117" s="38"/>
      <c r="G117" s="188"/>
    </row>
    <row r="118" spans="1:7" x14ac:dyDescent="0.25">
      <c r="A118" s="37" t="s">
        <v>75</v>
      </c>
      <c r="C118" s="3" t="s">
        <v>156</v>
      </c>
      <c r="D118" s="38"/>
      <c r="E118" s="3">
        <v>6.0874591302366667</v>
      </c>
      <c r="F118" s="38">
        <v>-4.9679999999999964</v>
      </c>
      <c r="G118" s="188"/>
    </row>
    <row r="119" spans="1:7" ht="15.75" thickBot="1" x14ac:dyDescent="0.3">
      <c r="A119" s="39" t="s">
        <v>75</v>
      </c>
      <c r="B119" s="40"/>
      <c r="C119" s="40" t="s">
        <v>156</v>
      </c>
      <c r="D119" s="41"/>
      <c r="E119" s="40">
        <v>5.9110920273024679</v>
      </c>
      <c r="F119" s="41">
        <v>-3.6310000000000002</v>
      </c>
      <c r="G119" s="189"/>
    </row>
    <row r="120" spans="1:7" x14ac:dyDescent="0.25">
      <c r="A120" s="34" t="s">
        <v>36</v>
      </c>
      <c r="B120" s="35"/>
      <c r="C120" s="35" t="s">
        <v>339</v>
      </c>
      <c r="D120" s="36">
        <v>150</v>
      </c>
      <c r="E120" s="35">
        <v>5.5418779456199996</v>
      </c>
      <c r="F120" s="36">
        <v>-18.351440717383859</v>
      </c>
      <c r="G120" s="187" t="s">
        <v>21</v>
      </c>
    </row>
    <row r="121" spans="1:7" x14ac:dyDescent="0.25">
      <c r="A121" s="37" t="s">
        <v>36</v>
      </c>
      <c r="C121" s="3" t="s">
        <v>339</v>
      </c>
      <c r="D121" s="38">
        <v>200</v>
      </c>
      <c r="E121" s="3">
        <v>6.3177478547100003</v>
      </c>
      <c r="F121" s="38"/>
      <c r="G121" s="188"/>
    </row>
    <row r="122" spans="1:7" ht="15.75" thickBot="1" x14ac:dyDescent="0.3">
      <c r="A122" s="37" t="s">
        <v>36</v>
      </c>
      <c r="C122" s="3" t="s">
        <v>339</v>
      </c>
      <c r="D122" s="38">
        <v>233</v>
      </c>
      <c r="E122" s="3">
        <v>4.5979283105099995</v>
      </c>
      <c r="F122" s="38"/>
      <c r="G122" s="188"/>
    </row>
    <row r="123" spans="1:7" x14ac:dyDescent="0.25">
      <c r="A123" s="34" t="s">
        <v>16</v>
      </c>
      <c r="B123" s="35"/>
      <c r="C123" s="35" t="s">
        <v>340</v>
      </c>
      <c r="D123" s="36">
        <v>117</v>
      </c>
      <c r="E123" s="35">
        <v>3.3736767160799994</v>
      </c>
      <c r="F123" s="36">
        <v>-1.492171014787516</v>
      </c>
      <c r="G123" s="188"/>
    </row>
    <row r="124" spans="1:7" x14ac:dyDescent="0.25">
      <c r="A124" s="37" t="s">
        <v>16</v>
      </c>
      <c r="C124" s="3" t="s">
        <v>340</v>
      </c>
      <c r="D124" s="38">
        <v>127</v>
      </c>
      <c r="E124" s="3">
        <v>3.8454192303300001</v>
      </c>
      <c r="F124" s="38"/>
      <c r="G124" s="188"/>
    </row>
    <row r="125" spans="1:7" x14ac:dyDescent="0.25">
      <c r="A125" s="37" t="s">
        <v>16</v>
      </c>
      <c r="C125" s="3" t="s">
        <v>340</v>
      </c>
      <c r="D125" s="38">
        <v>132</v>
      </c>
      <c r="E125" s="3">
        <v>3.8582918505599997</v>
      </c>
      <c r="F125" s="38">
        <v>-8.6175342225576372</v>
      </c>
      <c r="G125" s="188"/>
    </row>
    <row r="126" spans="1:7" ht="15.75" thickBot="1" x14ac:dyDescent="0.3">
      <c r="A126" s="39" t="s">
        <v>16</v>
      </c>
      <c r="B126" s="40"/>
      <c r="C126" s="40" t="s">
        <v>340</v>
      </c>
      <c r="D126" s="41">
        <v>143</v>
      </c>
      <c r="E126" s="40">
        <v>2.9098986037799994</v>
      </c>
      <c r="F126" s="41">
        <v>-8.1402671313274126</v>
      </c>
      <c r="G126" s="188"/>
    </row>
    <row r="127" spans="1:7" x14ac:dyDescent="0.25">
      <c r="A127" s="37" t="s">
        <v>43</v>
      </c>
      <c r="C127" s="3" t="s">
        <v>261</v>
      </c>
      <c r="D127" s="38">
        <v>107</v>
      </c>
      <c r="E127" s="3">
        <v>5.8744537224300002</v>
      </c>
      <c r="F127" s="38">
        <v>-3.8973784200895949</v>
      </c>
      <c r="G127" s="188"/>
    </row>
    <row r="128" spans="1:7" x14ac:dyDescent="0.25">
      <c r="A128" s="37" t="s">
        <v>43</v>
      </c>
      <c r="C128" s="3" t="s">
        <v>261</v>
      </c>
      <c r="D128" s="38">
        <v>143</v>
      </c>
      <c r="E128" s="3">
        <v>5.87958335151</v>
      </c>
      <c r="F128" s="38">
        <v>-5.2011642635598569</v>
      </c>
      <c r="G128" s="188"/>
    </row>
    <row r="129" spans="1:7" ht="15.75" thickBot="1" x14ac:dyDescent="0.3">
      <c r="A129" s="37" t="s">
        <v>43</v>
      </c>
      <c r="C129" s="3" t="s">
        <v>261</v>
      </c>
      <c r="D129" s="38">
        <v>172</v>
      </c>
      <c r="E129" s="3">
        <v>6.1671046599599997</v>
      </c>
      <c r="F129" s="38">
        <v>-5.25570927806233</v>
      </c>
      <c r="G129" s="188"/>
    </row>
    <row r="130" spans="1:7" x14ac:dyDescent="0.25">
      <c r="A130" s="34" t="s">
        <v>28</v>
      </c>
      <c r="B130" s="35"/>
      <c r="C130" s="35" t="s">
        <v>30</v>
      </c>
      <c r="D130" s="36">
        <v>148</v>
      </c>
      <c r="E130" s="35">
        <v>2.1873931222200005</v>
      </c>
      <c r="F130" s="36">
        <v>-4.8433726000871644</v>
      </c>
      <c r="G130" s="188"/>
    </row>
    <row r="131" spans="1:7" ht="15.75" thickBot="1" x14ac:dyDescent="0.3">
      <c r="A131" s="39" t="s">
        <v>28</v>
      </c>
      <c r="B131" s="40"/>
      <c r="C131" s="40" t="s">
        <v>30</v>
      </c>
      <c r="D131" s="41">
        <v>178</v>
      </c>
      <c r="E131" s="40">
        <v>2.7471669520499997</v>
      </c>
      <c r="F131" s="41">
        <v>-3.4722778950419908</v>
      </c>
      <c r="G131" s="188"/>
    </row>
    <row r="132" spans="1:7" x14ac:dyDescent="0.25">
      <c r="A132" s="37" t="s">
        <v>28</v>
      </c>
      <c r="C132" s="3" t="s">
        <v>34</v>
      </c>
      <c r="D132" s="38">
        <v>128</v>
      </c>
      <c r="E132" s="3">
        <v>2.6925170744699995</v>
      </c>
      <c r="F132" s="38">
        <v>-1.1211277830715858</v>
      </c>
      <c r="G132" s="188"/>
    </row>
    <row r="133" spans="1:7" x14ac:dyDescent="0.25">
      <c r="A133" s="37" t="s">
        <v>28</v>
      </c>
      <c r="C133" s="3" t="s">
        <v>34</v>
      </c>
      <c r="D133" s="38">
        <v>192</v>
      </c>
      <c r="E133" s="3">
        <v>3.23238214665</v>
      </c>
      <c r="F133" s="38">
        <v>-0.79231567101387412</v>
      </c>
      <c r="G133" s="188"/>
    </row>
    <row r="134" spans="1:7" x14ac:dyDescent="0.25">
      <c r="A134" s="37" t="s">
        <v>28</v>
      </c>
      <c r="C134" s="3" t="s">
        <v>34</v>
      </c>
      <c r="D134" s="38">
        <v>359</v>
      </c>
      <c r="E134" s="3">
        <v>4.8867144219299998</v>
      </c>
      <c r="F134" s="38">
        <v>1.1651675399267134</v>
      </c>
      <c r="G134" s="188"/>
    </row>
    <row r="135" spans="1:7" x14ac:dyDescent="0.25">
      <c r="A135" s="37" t="s">
        <v>28</v>
      </c>
      <c r="C135" s="3" t="s">
        <v>34</v>
      </c>
      <c r="D135" s="38">
        <v>450</v>
      </c>
      <c r="E135" s="3">
        <v>3.4806205004699997</v>
      </c>
      <c r="F135" s="38">
        <v>-2.1322605218339703</v>
      </c>
      <c r="G135" s="188"/>
    </row>
    <row r="136" spans="1:7" ht="15.75" thickBot="1" x14ac:dyDescent="0.3">
      <c r="A136" s="39" t="s">
        <v>28</v>
      </c>
      <c r="B136" s="40"/>
      <c r="C136" s="40" t="s">
        <v>34</v>
      </c>
      <c r="D136" s="41">
        <v>563</v>
      </c>
      <c r="E136" s="40">
        <v>6.5031848204400005</v>
      </c>
      <c r="F136" s="41">
        <v>0</v>
      </c>
      <c r="G136" s="189"/>
    </row>
    <row r="137" spans="1:7" x14ac:dyDescent="0.25">
      <c r="A137" s="34" t="s">
        <v>75</v>
      </c>
      <c r="B137" s="35"/>
      <c r="C137" s="35" t="s">
        <v>158</v>
      </c>
      <c r="D137" s="36">
        <v>46</v>
      </c>
      <c r="E137" s="34">
        <v>5.9552783102103275</v>
      </c>
      <c r="F137" s="36"/>
      <c r="G137" s="187" t="s">
        <v>345</v>
      </c>
    </row>
    <row r="138" spans="1:7" x14ac:dyDescent="0.25">
      <c r="A138" s="37" t="s">
        <v>75</v>
      </c>
      <c r="C138" s="3" t="s">
        <v>158</v>
      </c>
      <c r="D138" s="38">
        <v>54</v>
      </c>
      <c r="E138" s="37">
        <v>5.9968868890046902</v>
      </c>
      <c r="F138" s="38"/>
      <c r="G138" s="188"/>
    </row>
    <row r="139" spans="1:7" x14ac:dyDescent="0.25">
      <c r="A139" s="37" t="s">
        <v>75</v>
      </c>
      <c r="C139" s="3" t="s">
        <v>158</v>
      </c>
      <c r="D139" s="38">
        <v>62</v>
      </c>
      <c r="E139" s="37">
        <v>5.9643163050609784</v>
      </c>
      <c r="F139" s="38">
        <v>1.3713056864576032</v>
      </c>
      <c r="G139" s="188"/>
    </row>
    <row r="140" spans="1:7" x14ac:dyDescent="0.25">
      <c r="A140" s="37" t="s">
        <v>75</v>
      </c>
      <c r="C140" s="3" t="s">
        <v>158</v>
      </c>
      <c r="D140" s="38">
        <v>70</v>
      </c>
      <c r="E140" s="37">
        <v>6.0212840132885042</v>
      </c>
      <c r="F140" s="38"/>
      <c r="G140" s="188"/>
    </row>
    <row r="141" spans="1:7" x14ac:dyDescent="0.25">
      <c r="A141" s="37" t="s">
        <v>75</v>
      </c>
      <c r="C141" s="3" t="s">
        <v>158</v>
      </c>
      <c r="D141" s="38">
        <v>78</v>
      </c>
      <c r="E141" s="37">
        <v>5.7363060541775077</v>
      </c>
      <c r="F141" s="38"/>
      <c r="G141" s="188"/>
    </row>
    <row r="142" spans="1:7" x14ac:dyDescent="0.25">
      <c r="A142" s="37" t="s">
        <v>75</v>
      </c>
      <c r="C142" s="3" t="s">
        <v>158</v>
      </c>
      <c r="D142" s="38">
        <v>86</v>
      </c>
      <c r="E142" s="37">
        <v>6.2189295723714384</v>
      </c>
      <c r="F142" s="38"/>
      <c r="G142" s="188"/>
    </row>
    <row r="143" spans="1:7" x14ac:dyDescent="0.25">
      <c r="A143" s="37" t="s">
        <v>75</v>
      </c>
      <c r="C143" s="3" t="s">
        <v>158</v>
      </c>
      <c r="D143" s="38">
        <v>94</v>
      </c>
      <c r="E143" s="37">
        <v>6.760255604157452</v>
      </c>
      <c r="F143" s="38"/>
      <c r="G143" s="188"/>
    </row>
    <row r="144" spans="1:7" x14ac:dyDescent="0.25">
      <c r="A144" s="37" t="s">
        <v>75</v>
      </c>
      <c r="C144" s="3" t="s">
        <v>158</v>
      </c>
      <c r="D144" s="38">
        <v>102</v>
      </c>
      <c r="E144" s="37">
        <v>6.5101997578957969</v>
      </c>
      <c r="F144" s="38">
        <v>-1.9576054936552012</v>
      </c>
      <c r="G144" s="188"/>
    </row>
    <row r="145" spans="1:7" x14ac:dyDescent="0.25">
      <c r="A145" s="37" t="s">
        <v>75</v>
      </c>
      <c r="C145" s="3" t="s">
        <v>158</v>
      </c>
      <c r="D145" s="38">
        <v>110</v>
      </c>
      <c r="E145" s="37">
        <v>6.0417119057595654</v>
      </c>
      <c r="F145" s="38"/>
      <c r="G145" s="188"/>
    </row>
    <row r="146" spans="1:7" x14ac:dyDescent="0.25">
      <c r="A146" s="37" t="s">
        <v>75</v>
      </c>
      <c r="C146" s="3" t="s">
        <v>158</v>
      </c>
      <c r="D146" s="38">
        <v>118</v>
      </c>
      <c r="E146" s="37">
        <v>5.6052894537315119</v>
      </c>
      <c r="F146" s="38"/>
      <c r="G146" s="188"/>
    </row>
    <row r="147" spans="1:7" x14ac:dyDescent="0.25">
      <c r="A147" s="37" t="s">
        <v>75</v>
      </c>
      <c r="C147" s="3" t="s">
        <v>158</v>
      </c>
      <c r="D147" s="38">
        <v>126</v>
      </c>
      <c r="E147" s="37">
        <v>5.6234852694893362</v>
      </c>
      <c r="F147" s="38">
        <v>-0.93625963422500291</v>
      </c>
      <c r="G147" s="188"/>
    </row>
    <row r="148" spans="1:7" x14ac:dyDescent="0.25">
      <c r="A148" s="37" t="s">
        <v>75</v>
      </c>
      <c r="C148" s="3" t="s">
        <v>158</v>
      </c>
      <c r="D148" s="38">
        <v>134</v>
      </c>
      <c r="E148" s="37">
        <v>6.1474366514633543</v>
      </c>
      <c r="F148" s="38">
        <v>0.22384232385230263</v>
      </c>
      <c r="G148" s="188"/>
    </row>
    <row r="149" spans="1:7" x14ac:dyDescent="0.25">
      <c r="A149" s="37" t="s">
        <v>75</v>
      </c>
      <c r="C149" s="3" t="s">
        <v>158</v>
      </c>
      <c r="D149" s="38">
        <v>142</v>
      </c>
      <c r="E149" s="37">
        <v>6.0864928973610279</v>
      </c>
      <c r="F149" s="38"/>
      <c r="G149" s="188"/>
    </row>
    <row r="150" spans="1:7" x14ac:dyDescent="0.25">
      <c r="A150" s="37" t="s">
        <v>75</v>
      </c>
      <c r="C150" s="3" t="s">
        <v>158</v>
      </c>
      <c r="D150" s="38">
        <v>150</v>
      </c>
      <c r="E150" s="37">
        <v>5.977256108041753</v>
      </c>
      <c r="F150" s="38"/>
      <c r="G150" s="188"/>
    </row>
    <row r="151" spans="1:7" x14ac:dyDescent="0.25">
      <c r="A151" s="37" t="s">
        <v>75</v>
      </c>
      <c r="C151" s="3" t="s">
        <v>158</v>
      </c>
      <c r="D151" s="38">
        <v>158</v>
      </c>
      <c r="E151" s="37">
        <v>5.8492377739675163</v>
      </c>
      <c r="F151" s="38">
        <v>-1.0505412665709954</v>
      </c>
      <c r="G151" s="188"/>
    </row>
    <row r="152" spans="1:7" x14ac:dyDescent="0.25">
      <c r="A152" s="37" t="s">
        <v>75</v>
      </c>
      <c r="C152" s="3" t="s">
        <v>158</v>
      </c>
      <c r="D152" s="38">
        <v>166</v>
      </c>
      <c r="E152" s="37">
        <v>5.8542667458721027</v>
      </c>
      <c r="F152" s="38">
        <v>-2.2757167618060947</v>
      </c>
      <c r="G152" s="188"/>
    </row>
    <row r="153" spans="1:7" x14ac:dyDescent="0.25">
      <c r="A153" s="37" t="s">
        <v>75</v>
      </c>
      <c r="C153" s="3" t="s">
        <v>158</v>
      </c>
      <c r="D153" s="38">
        <v>174</v>
      </c>
      <c r="E153" s="37">
        <v>5.6509947491829902</v>
      </c>
      <c r="F153" s="38"/>
      <c r="G153" s="188"/>
    </row>
    <row r="154" spans="1:7" x14ac:dyDescent="0.25">
      <c r="A154" s="37" t="s">
        <v>75</v>
      </c>
      <c r="C154" s="3" t="s">
        <v>158</v>
      </c>
      <c r="D154" s="38">
        <v>182</v>
      </c>
      <c r="E154" s="37">
        <v>5.6867525620212191</v>
      </c>
      <c r="F154" s="38" t="s">
        <v>206</v>
      </c>
      <c r="G154" s="188"/>
    </row>
    <row r="155" spans="1:7" x14ac:dyDescent="0.25">
      <c r="A155" s="37" t="s">
        <v>75</v>
      </c>
      <c r="C155" s="3" t="s">
        <v>158</v>
      </c>
      <c r="D155" s="38">
        <v>190</v>
      </c>
      <c r="E155" s="37">
        <v>5.625433416628379</v>
      </c>
      <c r="F155" s="38">
        <v>0.83078270426000245</v>
      </c>
      <c r="G155" s="188"/>
    </row>
    <row r="156" spans="1:7" x14ac:dyDescent="0.25">
      <c r="A156" s="37" t="s">
        <v>75</v>
      </c>
      <c r="C156" s="3" t="s">
        <v>158</v>
      </c>
      <c r="D156" s="38">
        <v>198</v>
      </c>
      <c r="E156" s="37">
        <v>5.6582626728382799</v>
      </c>
      <c r="F156" s="38"/>
      <c r="G156" s="188"/>
    </row>
    <row r="157" spans="1:7" x14ac:dyDescent="0.25">
      <c r="A157" s="37" t="s">
        <v>75</v>
      </c>
      <c r="C157" s="3" t="s">
        <v>158</v>
      </c>
      <c r="D157" s="38">
        <v>206</v>
      </c>
      <c r="E157" s="37">
        <v>5.4139574465358367</v>
      </c>
      <c r="F157" s="38">
        <v>-0.3226207843514004</v>
      </c>
      <c r="G157" s="188"/>
    </row>
    <row r="158" spans="1:7" x14ac:dyDescent="0.25">
      <c r="A158" s="37" t="s">
        <v>75</v>
      </c>
      <c r="C158" s="3" t="s">
        <v>158</v>
      </c>
      <c r="D158" s="38">
        <v>214</v>
      </c>
      <c r="E158" s="37">
        <v>5.5432788132504873</v>
      </c>
      <c r="F158" s="38"/>
      <c r="G158" s="188"/>
    </row>
    <row r="159" spans="1:7" x14ac:dyDescent="0.25">
      <c r="A159" s="37" t="s">
        <v>75</v>
      </c>
      <c r="C159" s="3" t="s">
        <v>158</v>
      </c>
      <c r="D159" s="38">
        <v>222</v>
      </c>
      <c r="E159" s="37">
        <v>5.6533321234805634</v>
      </c>
      <c r="F159" s="38">
        <v>-4.3569792819283037</v>
      </c>
      <c r="G159" s="188"/>
    </row>
    <row r="160" spans="1:7" x14ac:dyDescent="0.25">
      <c r="A160" s="37" t="s">
        <v>75</v>
      </c>
      <c r="C160" s="3" t="s">
        <v>158</v>
      </c>
      <c r="D160" s="38">
        <v>230</v>
      </c>
      <c r="E160" s="37">
        <v>5.4490722962194074</v>
      </c>
      <c r="F160" s="38"/>
      <c r="G160" s="188"/>
    </row>
    <row r="161" spans="1:7" x14ac:dyDescent="0.25">
      <c r="A161" s="37" t="s">
        <v>75</v>
      </c>
      <c r="C161" s="3" t="s">
        <v>158</v>
      </c>
      <c r="D161" s="38">
        <v>238</v>
      </c>
      <c r="E161" s="37">
        <v>5.6513412897023629</v>
      </c>
      <c r="F161" s="38"/>
      <c r="G161" s="188"/>
    </row>
    <row r="162" spans="1:7" x14ac:dyDescent="0.25">
      <c r="A162" s="37" t="s">
        <v>75</v>
      </c>
      <c r="C162" s="3" t="s">
        <v>158</v>
      </c>
      <c r="D162" s="38">
        <v>246</v>
      </c>
      <c r="E162" s="37">
        <v>5.7466660453122511</v>
      </c>
      <c r="F162" s="38"/>
      <c r="G162" s="188"/>
    </row>
    <row r="163" spans="1:7" x14ac:dyDescent="0.25">
      <c r="A163" s="37" t="s">
        <v>75</v>
      </c>
      <c r="C163" s="3" t="s">
        <v>158</v>
      </c>
      <c r="D163" s="38">
        <v>254</v>
      </c>
      <c r="E163" s="37">
        <v>5.5520611725529125</v>
      </c>
      <c r="F163" s="38"/>
      <c r="G163" s="188"/>
    </row>
    <row r="164" spans="1:7" x14ac:dyDescent="0.25">
      <c r="A164" s="37" t="s">
        <v>75</v>
      </c>
      <c r="C164" s="3" t="s">
        <v>158</v>
      </c>
      <c r="D164" s="38">
        <v>262</v>
      </c>
      <c r="E164" s="37">
        <v>5.2860988717739925</v>
      </c>
      <c r="F164" s="38"/>
      <c r="G164" s="188"/>
    </row>
    <row r="165" spans="1:7" x14ac:dyDescent="0.25">
      <c r="A165" s="37" t="s">
        <v>75</v>
      </c>
      <c r="C165" s="3" t="s">
        <v>158</v>
      </c>
      <c r="D165" s="38">
        <v>270</v>
      </c>
      <c r="E165" s="37">
        <v>5.2376582125361066</v>
      </c>
      <c r="F165" s="38"/>
      <c r="G165" s="188"/>
    </row>
    <row r="166" spans="1:7" x14ac:dyDescent="0.25">
      <c r="A166" s="37" t="s">
        <v>75</v>
      </c>
      <c r="C166" s="3" t="s">
        <v>158</v>
      </c>
      <c r="D166" s="38">
        <v>278</v>
      </c>
      <c r="E166" s="37">
        <v>5.4887391037533391</v>
      </c>
      <c r="F166" s="38"/>
      <c r="G166" s="188"/>
    </row>
    <row r="167" spans="1:7" x14ac:dyDescent="0.25">
      <c r="A167" s="37" t="s">
        <v>75</v>
      </c>
      <c r="C167" s="3" t="s">
        <v>158</v>
      </c>
      <c r="D167" s="38">
        <v>286</v>
      </c>
      <c r="E167" s="37">
        <v>5.5055683544981342</v>
      </c>
      <c r="F167" s="38"/>
      <c r="G167" s="188"/>
    </row>
    <row r="168" spans="1:7" x14ac:dyDescent="0.25">
      <c r="A168" s="37" t="s">
        <v>75</v>
      </c>
      <c r="C168" s="3" t="s">
        <v>158</v>
      </c>
      <c r="D168" s="38">
        <v>294</v>
      </c>
      <c r="E168" s="37">
        <v>5.5429151582267391</v>
      </c>
      <c r="F168" s="38"/>
      <c r="G168" s="188"/>
    </row>
    <row r="169" spans="1:7" x14ac:dyDescent="0.25">
      <c r="A169" s="37" t="s">
        <v>75</v>
      </c>
      <c r="C169" s="3" t="s">
        <v>158</v>
      </c>
      <c r="D169" s="38">
        <v>302</v>
      </c>
      <c r="E169" s="37">
        <v>5.7254223226296164</v>
      </c>
      <c r="F169" s="38">
        <v>1.9235027266480031</v>
      </c>
      <c r="G169" s="188"/>
    </row>
    <row r="170" spans="1:7" x14ac:dyDescent="0.25">
      <c r="A170" s="37" t="s">
        <v>75</v>
      </c>
      <c r="C170" s="3" t="s">
        <v>158</v>
      </c>
      <c r="D170" s="38">
        <v>310</v>
      </c>
      <c r="E170" s="37">
        <v>5.8585865095728824</v>
      </c>
      <c r="F170" s="38"/>
      <c r="G170" s="188"/>
    </row>
    <row r="171" spans="1:7" x14ac:dyDescent="0.25">
      <c r="A171" s="37" t="s">
        <v>75</v>
      </c>
      <c r="C171" s="3" t="s">
        <v>158</v>
      </c>
      <c r="D171" s="38">
        <v>318</v>
      </c>
      <c r="E171" s="37">
        <v>5.7568642899915083</v>
      </c>
      <c r="F171" s="38"/>
      <c r="G171" s="188"/>
    </row>
    <row r="172" spans="1:7" x14ac:dyDescent="0.25">
      <c r="A172" s="37" t="s">
        <v>75</v>
      </c>
      <c r="C172" s="3" t="s">
        <v>158</v>
      </c>
      <c r="D172" s="38">
        <v>326</v>
      </c>
      <c r="E172" s="37">
        <v>5.8424904684238639</v>
      </c>
      <c r="F172" s="38"/>
      <c r="G172" s="188"/>
    </row>
    <row r="173" spans="1:7" x14ac:dyDescent="0.25">
      <c r="A173" s="37" t="s">
        <v>75</v>
      </c>
      <c r="C173" s="3" t="s">
        <v>158</v>
      </c>
      <c r="D173" s="38">
        <v>334</v>
      </c>
      <c r="E173" s="37">
        <v>5.6171785951903122</v>
      </c>
      <c r="F173" s="38">
        <v>0.90379677796730107</v>
      </c>
      <c r="G173" s="188"/>
    </row>
    <row r="174" spans="1:7" x14ac:dyDescent="0.25">
      <c r="A174" s="37" t="s">
        <v>75</v>
      </c>
      <c r="C174" s="3" t="s">
        <v>158</v>
      </c>
      <c r="D174" s="38">
        <v>342</v>
      </c>
      <c r="E174" s="37">
        <v>5.6942170282128277</v>
      </c>
      <c r="F174" s="38">
        <v>0.24532856557800642</v>
      </c>
      <c r="G174" s="188"/>
    </row>
    <row r="175" spans="1:7" x14ac:dyDescent="0.25">
      <c r="A175" s="37" t="s">
        <v>75</v>
      </c>
      <c r="C175" s="3" t="s">
        <v>158</v>
      </c>
      <c r="D175" s="38">
        <v>350</v>
      </c>
      <c r="E175" s="37">
        <v>5.712601032686182</v>
      </c>
      <c r="F175" s="38"/>
      <c r="G175" s="188"/>
    </row>
    <row r="176" spans="1:7" x14ac:dyDescent="0.25">
      <c r="A176" s="37" t="s">
        <v>75</v>
      </c>
      <c r="C176" s="3" t="s">
        <v>158</v>
      </c>
      <c r="D176" s="38">
        <v>358</v>
      </c>
      <c r="E176" s="37">
        <v>5.4604877287083848</v>
      </c>
      <c r="F176" s="38">
        <v>3.209462045361601</v>
      </c>
      <c r="G176" s="188"/>
    </row>
    <row r="177" spans="1:7" x14ac:dyDescent="0.25">
      <c r="A177" s="37" t="s">
        <v>75</v>
      </c>
      <c r="C177" s="3" t="s">
        <v>158</v>
      </c>
      <c r="D177" s="38">
        <v>366</v>
      </c>
      <c r="E177" s="37">
        <v>5.6327219451941684</v>
      </c>
      <c r="F177" s="38">
        <v>0.50216885278939571</v>
      </c>
      <c r="G177" s="188"/>
    </row>
    <row r="178" spans="1:7" x14ac:dyDescent="0.25">
      <c r="A178" s="37" t="s">
        <v>75</v>
      </c>
      <c r="C178" s="3" t="s">
        <v>158</v>
      </c>
      <c r="D178" s="38">
        <v>374</v>
      </c>
      <c r="E178" s="37">
        <v>5.507238488933262</v>
      </c>
      <c r="F178" s="38"/>
      <c r="G178" s="188"/>
    </row>
    <row r="179" spans="1:7" x14ac:dyDescent="0.25">
      <c r="A179" s="37" t="s">
        <v>75</v>
      </c>
      <c r="C179" s="3" t="s">
        <v>158</v>
      </c>
      <c r="D179" s="38">
        <v>382</v>
      </c>
      <c r="E179" s="37">
        <v>5.5760275940696324</v>
      </c>
      <c r="F179" s="38">
        <v>0.23011626552469977</v>
      </c>
      <c r="G179" s="188"/>
    </row>
    <row r="180" spans="1:7" x14ac:dyDescent="0.25">
      <c r="A180" s="37" t="s">
        <v>75</v>
      </c>
      <c r="C180" s="3" t="s">
        <v>158</v>
      </c>
      <c r="D180" s="38">
        <v>390</v>
      </c>
      <c r="E180" s="37">
        <v>5.5562639405671108</v>
      </c>
      <c r="F180" s="38"/>
      <c r="G180" s="188"/>
    </row>
    <row r="181" spans="1:7" x14ac:dyDescent="0.25">
      <c r="A181" s="37" t="s">
        <v>75</v>
      </c>
      <c r="C181" s="3" t="s">
        <v>158</v>
      </c>
      <c r="D181" s="38">
        <v>398</v>
      </c>
      <c r="E181" s="37">
        <v>5.6578107961408586</v>
      </c>
      <c r="F181" s="38">
        <v>1.1161600107447001</v>
      </c>
      <c r="G181" s="188"/>
    </row>
    <row r="182" spans="1:7" x14ac:dyDescent="0.25">
      <c r="A182" s="37" t="s">
        <v>75</v>
      </c>
      <c r="C182" s="3" t="s">
        <v>158</v>
      </c>
      <c r="D182" s="38">
        <v>406</v>
      </c>
      <c r="E182" s="37">
        <v>5.829582521188553</v>
      </c>
      <c r="F182" s="38">
        <v>0.67394355941450357</v>
      </c>
      <c r="G182" s="188"/>
    </row>
    <row r="183" spans="1:7" x14ac:dyDescent="0.25">
      <c r="A183" s="37" t="s">
        <v>75</v>
      </c>
      <c r="C183" s="3" t="s">
        <v>158</v>
      </c>
      <c r="D183" s="38">
        <v>414</v>
      </c>
      <c r="E183" s="37">
        <v>5.8458968078907603</v>
      </c>
      <c r="F183" s="38"/>
      <c r="G183" s="188"/>
    </row>
    <row r="184" spans="1:7" x14ac:dyDescent="0.25">
      <c r="A184" s="37" t="s">
        <v>75</v>
      </c>
      <c r="C184" s="3" t="s">
        <v>158</v>
      </c>
      <c r="D184" s="38">
        <v>422</v>
      </c>
      <c r="E184" s="37">
        <v>5.7397181792867187</v>
      </c>
      <c r="F184" s="38"/>
      <c r="G184" s="188"/>
    </row>
    <row r="185" spans="1:7" x14ac:dyDescent="0.25">
      <c r="A185" s="37" t="s">
        <v>75</v>
      </c>
      <c r="C185" s="3" t="s">
        <v>158</v>
      </c>
      <c r="D185" s="38">
        <v>430</v>
      </c>
      <c r="E185" s="37">
        <v>5.770500126999309</v>
      </c>
      <c r="F185" s="38"/>
      <c r="G185" s="188"/>
    </row>
    <row r="186" spans="1:7" x14ac:dyDescent="0.25">
      <c r="A186" s="37" t="s">
        <v>75</v>
      </c>
      <c r="C186" s="3" t="s">
        <v>158</v>
      </c>
      <c r="D186" s="38">
        <v>438</v>
      </c>
      <c r="E186" s="37">
        <v>5.7568621883071343</v>
      </c>
      <c r="F186" s="38"/>
      <c r="G186" s="188"/>
    </row>
    <row r="187" spans="1:7" x14ac:dyDescent="0.25">
      <c r="A187" s="37" t="s">
        <v>75</v>
      </c>
      <c r="C187" s="3" t="s">
        <v>158</v>
      </c>
      <c r="D187" s="38">
        <v>446</v>
      </c>
      <c r="E187" s="37">
        <v>5.7353366749875043</v>
      </c>
      <c r="F187" s="38">
        <v>-0.76164499979029898</v>
      </c>
      <c r="G187" s="188"/>
    </row>
    <row r="188" spans="1:7" x14ac:dyDescent="0.25">
      <c r="A188" s="37" t="s">
        <v>75</v>
      </c>
      <c r="C188" s="3" t="s">
        <v>158</v>
      </c>
      <c r="D188" s="38">
        <v>454</v>
      </c>
      <c r="E188" s="37">
        <v>5.9551114402004677</v>
      </c>
      <c r="F188" s="38">
        <v>2.7286336704241023</v>
      </c>
      <c r="G188" s="188"/>
    </row>
    <row r="189" spans="1:7" x14ac:dyDescent="0.25">
      <c r="A189" s="37" t="s">
        <v>75</v>
      </c>
      <c r="C189" s="3" t="s">
        <v>158</v>
      </c>
      <c r="D189" s="38">
        <v>462</v>
      </c>
      <c r="E189" s="37">
        <v>6.2130015879093534</v>
      </c>
      <c r="F189" s="38"/>
      <c r="G189" s="188"/>
    </row>
    <row r="190" spans="1:7" x14ac:dyDescent="0.25">
      <c r="A190" s="37" t="s">
        <v>75</v>
      </c>
      <c r="C190" s="3" t="s">
        <v>158</v>
      </c>
      <c r="D190" s="38">
        <v>470</v>
      </c>
      <c r="E190" s="37">
        <v>5.8956159408969064</v>
      </c>
      <c r="F190" s="38"/>
      <c r="G190" s="188"/>
    </row>
    <row r="191" spans="1:7" x14ac:dyDescent="0.25">
      <c r="A191" s="37" t="s">
        <v>75</v>
      </c>
      <c r="C191" s="3" t="s">
        <v>158</v>
      </c>
      <c r="D191" s="38">
        <v>478</v>
      </c>
      <c r="E191" s="37">
        <v>6.1345451782259239</v>
      </c>
      <c r="F191" s="38">
        <v>-0.69903447314920442</v>
      </c>
      <c r="G191" s="188"/>
    </row>
    <row r="192" spans="1:7" x14ac:dyDescent="0.25">
      <c r="A192" s="37" t="s">
        <v>75</v>
      </c>
      <c r="C192" s="3" t="s">
        <v>158</v>
      </c>
      <c r="D192" s="38">
        <v>486</v>
      </c>
      <c r="E192" s="37">
        <v>6.2434098310003128</v>
      </c>
      <c r="F192" s="38"/>
      <c r="G192" s="188"/>
    </row>
    <row r="193" spans="1:7" x14ac:dyDescent="0.25">
      <c r="A193" s="37" t="s">
        <v>75</v>
      </c>
      <c r="C193" s="3" t="s">
        <v>158</v>
      </c>
      <c r="D193" s="38">
        <v>494</v>
      </c>
      <c r="E193" s="37">
        <v>6.2320996041228671</v>
      </c>
      <c r="F193" s="38">
        <v>-2.2585000636300023</v>
      </c>
      <c r="G193" s="188"/>
    </row>
    <row r="194" spans="1:7" x14ac:dyDescent="0.25">
      <c r="A194" s="37" t="s">
        <v>75</v>
      </c>
      <c r="C194" s="3" t="s">
        <v>158</v>
      </c>
      <c r="D194" s="38">
        <v>502</v>
      </c>
      <c r="E194" s="37">
        <v>6.3055568862626394</v>
      </c>
      <c r="F194" s="38"/>
      <c r="G194" s="188"/>
    </row>
    <row r="195" spans="1:7" x14ac:dyDescent="0.25">
      <c r="A195" s="37" t="s">
        <v>75</v>
      </c>
      <c r="C195" s="3" t="s">
        <v>158</v>
      </c>
      <c r="D195" s="38">
        <v>510</v>
      </c>
      <c r="E195" s="37">
        <v>6.1794986358064525</v>
      </c>
      <c r="F195" s="38"/>
      <c r="G195" s="188"/>
    </row>
    <row r="196" spans="1:7" x14ac:dyDescent="0.25">
      <c r="A196" s="37" t="s">
        <v>75</v>
      </c>
      <c r="C196" s="3" t="s">
        <v>158</v>
      </c>
      <c r="D196" s="38">
        <v>518</v>
      </c>
      <c r="E196" s="37">
        <v>6.0656419532160601</v>
      </c>
      <c r="F196" s="38">
        <v>1.8944956057871991</v>
      </c>
      <c r="G196" s="188"/>
    </row>
    <row r="197" spans="1:7" x14ac:dyDescent="0.25">
      <c r="A197" s="37" t="s">
        <v>75</v>
      </c>
      <c r="C197" s="3" t="s">
        <v>158</v>
      </c>
      <c r="D197" s="38">
        <v>526</v>
      </c>
      <c r="E197" s="37">
        <v>6.3920394063985588</v>
      </c>
      <c r="F197" s="38">
        <v>2.2399304639337032</v>
      </c>
      <c r="G197" s="188"/>
    </row>
    <row r="198" spans="1:7" x14ac:dyDescent="0.25">
      <c r="A198" s="37" t="s">
        <v>75</v>
      </c>
      <c r="C198" s="3" t="s">
        <v>158</v>
      </c>
      <c r="D198" s="38">
        <v>534</v>
      </c>
      <c r="E198" s="37">
        <v>6.4128678438183568</v>
      </c>
      <c r="F198" s="38">
        <v>2.5952973245298026</v>
      </c>
      <c r="G198" s="188"/>
    </row>
    <row r="199" spans="1:7" x14ac:dyDescent="0.25">
      <c r="A199" s="37" t="s">
        <v>75</v>
      </c>
      <c r="C199" s="3" t="s">
        <v>158</v>
      </c>
      <c r="D199" s="38">
        <v>542</v>
      </c>
      <c r="E199" s="37">
        <v>6.404225338600761</v>
      </c>
      <c r="F199" s="38"/>
      <c r="G199" s="188"/>
    </row>
    <row r="200" spans="1:7" x14ac:dyDescent="0.25">
      <c r="A200" s="37" t="s">
        <v>75</v>
      </c>
      <c r="C200" s="3" t="s">
        <v>158</v>
      </c>
      <c r="D200" s="38">
        <v>550</v>
      </c>
      <c r="E200" s="37">
        <v>6.4323409526254469</v>
      </c>
      <c r="F200" s="38">
        <v>2.713268115364599</v>
      </c>
      <c r="G200" s="188"/>
    </row>
    <row r="201" spans="1:7" x14ac:dyDescent="0.25">
      <c r="A201" s="37" t="s">
        <v>75</v>
      </c>
      <c r="C201" s="3" t="s">
        <v>158</v>
      </c>
      <c r="D201" s="38">
        <v>558</v>
      </c>
      <c r="E201" s="37">
        <v>6.5420948164752248</v>
      </c>
      <c r="F201" s="38">
        <v>-0.58368770943629755</v>
      </c>
      <c r="G201" s="188"/>
    </row>
    <row r="202" spans="1:7" x14ac:dyDescent="0.25">
      <c r="A202" s="37" t="s">
        <v>75</v>
      </c>
      <c r="C202" s="3" t="s">
        <v>158</v>
      </c>
      <c r="D202" s="38">
        <v>566</v>
      </c>
      <c r="E202" s="37">
        <v>6.6532546659820646</v>
      </c>
      <c r="F202" s="38">
        <v>2.3077830448637044</v>
      </c>
      <c r="G202" s="188"/>
    </row>
    <row r="203" spans="1:7" x14ac:dyDescent="0.25">
      <c r="A203" s="37" t="s">
        <v>75</v>
      </c>
      <c r="C203" s="3" t="s">
        <v>158</v>
      </c>
      <c r="D203" s="38">
        <v>574</v>
      </c>
      <c r="E203" s="37">
        <v>6.7873529370238357</v>
      </c>
      <c r="F203" s="38">
        <v>1.0364102653776044</v>
      </c>
      <c r="G203" s="188"/>
    </row>
    <row r="204" spans="1:7" x14ac:dyDescent="0.25">
      <c r="A204" s="37" t="s">
        <v>75</v>
      </c>
      <c r="C204" s="3" t="s">
        <v>158</v>
      </c>
      <c r="D204" s="38">
        <v>575</v>
      </c>
      <c r="E204" s="37">
        <v>6.7607504979295108</v>
      </c>
      <c r="F204" s="38">
        <v>0.30156000548920048</v>
      </c>
      <c r="G204" s="188"/>
    </row>
    <row r="205" spans="1:7" x14ac:dyDescent="0.25">
      <c r="A205" s="37" t="s">
        <v>75</v>
      </c>
      <c r="C205" s="3" t="s">
        <v>158</v>
      </c>
      <c r="D205" s="38">
        <v>578</v>
      </c>
      <c r="E205" s="37">
        <v>6.7896905268395837</v>
      </c>
      <c r="F205" s="38">
        <v>1.1653133411231025</v>
      </c>
      <c r="G205" s="188"/>
    </row>
    <row r="206" spans="1:7" x14ac:dyDescent="0.25">
      <c r="A206" s="37" t="s">
        <v>75</v>
      </c>
      <c r="C206" s="3" t="s">
        <v>158</v>
      </c>
      <c r="D206" s="38">
        <v>582</v>
      </c>
      <c r="E206" s="37">
        <v>6.8373494538358042</v>
      </c>
      <c r="F206" s="38"/>
      <c r="G206" s="188"/>
    </row>
    <row r="207" spans="1:7" x14ac:dyDescent="0.25">
      <c r="A207" s="37" t="s">
        <v>75</v>
      </c>
      <c r="C207" s="3" t="s">
        <v>158</v>
      </c>
      <c r="D207" s="38">
        <v>585</v>
      </c>
      <c r="E207" s="37">
        <v>6.8472363996755679</v>
      </c>
      <c r="F207" s="38"/>
      <c r="G207" s="188"/>
    </row>
    <row r="208" spans="1:7" x14ac:dyDescent="0.25">
      <c r="A208" s="37" t="s">
        <v>75</v>
      </c>
      <c r="C208" s="3" t="s">
        <v>158</v>
      </c>
      <c r="D208" s="38">
        <v>590</v>
      </c>
      <c r="E208" s="37">
        <v>6.7849749635335144</v>
      </c>
      <c r="F208" s="38"/>
      <c r="G208" s="188"/>
    </row>
    <row r="209" spans="1:7" x14ac:dyDescent="0.25">
      <c r="A209" s="37" t="s">
        <v>75</v>
      </c>
      <c r="C209" s="3" t="s">
        <v>158</v>
      </c>
      <c r="D209" s="38">
        <v>598</v>
      </c>
      <c r="E209" s="37">
        <v>5.9629488339598904</v>
      </c>
      <c r="F209" s="38"/>
      <c r="G209" s="188"/>
    </row>
    <row r="210" spans="1:7" x14ac:dyDescent="0.25">
      <c r="A210" s="37" t="s">
        <v>75</v>
      </c>
      <c r="C210" s="3" t="s">
        <v>158</v>
      </c>
      <c r="D210" s="38">
        <v>606</v>
      </c>
      <c r="E210" s="37">
        <v>5.9132111228327426</v>
      </c>
      <c r="F210" s="38">
        <v>-2.2815758619226045</v>
      </c>
      <c r="G210" s="188"/>
    </row>
    <row r="211" spans="1:7" x14ac:dyDescent="0.25">
      <c r="A211" s="37" t="s">
        <v>75</v>
      </c>
      <c r="C211" s="3" t="s">
        <v>158</v>
      </c>
      <c r="D211" s="38">
        <v>614</v>
      </c>
      <c r="E211" s="37">
        <v>6.2695009313744929</v>
      </c>
      <c r="F211" s="38">
        <v>3.1135383317191057</v>
      </c>
      <c r="G211" s="188"/>
    </row>
    <row r="212" spans="1:7" x14ac:dyDescent="0.25">
      <c r="A212" s="37" t="s">
        <v>75</v>
      </c>
      <c r="C212" s="3" t="s">
        <v>158</v>
      </c>
      <c r="D212" s="38">
        <v>622</v>
      </c>
      <c r="E212" s="37">
        <v>5.9546484029058844</v>
      </c>
      <c r="F212" s="38"/>
      <c r="G212" s="188"/>
    </row>
    <row r="213" spans="1:7" x14ac:dyDescent="0.25">
      <c r="A213" s="37" t="s">
        <v>75</v>
      </c>
      <c r="C213" s="3" t="s">
        <v>158</v>
      </c>
      <c r="D213" s="38">
        <v>630</v>
      </c>
      <c r="E213" s="37">
        <v>6.1430013497569202</v>
      </c>
      <c r="F213" s="38"/>
      <c r="G213" s="188"/>
    </row>
    <row r="214" spans="1:7" x14ac:dyDescent="0.25">
      <c r="A214" s="37" t="s">
        <v>75</v>
      </c>
      <c r="C214" s="3" t="s">
        <v>158</v>
      </c>
      <c r="D214" s="38">
        <v>638</v>
      </c>
      <c r="E214" s="37">
        <v>6.0664368876578632</v>
      </c>
      <c r="F214" s="38"/>
      <c r="G214" s="188"/>
    </row>
    <row r="215" spans="1:7" x14ac:dyDescent="0.25">
      <c r="A215" s="37" t="s">
        <v>75</v>
      </c>
      <c r="C215" s="3" t="s">
        <v>158</v>
      </c>
      <c r="D215" s="38">
        <v>646</v>
      </c>
      <c r="E215" s="37">
        <v>5.9836362485109147</v>
      </c>
      <c r="F215" s="38"/>
      <c r="G215" s="188"/>
    </row>
    <row r="216" spans="1:7" x14ac:dyDescent="0.25">
      <c r="A216" s="37" t="s">
        <v>75</v>
      </c>
      <c r="C216" s="3" t="s">
        <v>158</v>
      </c>
      <c r="D216" s="38">
        <v>654</v>
      </c>
      <c r="E216" s="37">
        <v>6.2891165599089254</v>
      </c>
      <c r="F216" s="38">
        <v>1.3832901615609003</v>
      </c>
      <c r="G216" s="188"/>
    </row>
    <row r="217" spans="1:7" x14ac:dyDescent="0.25">
      <c r="A217" s="37" t="s">
        <v>75</v>
      </c>
      <c r="C217" s="3" t="s">
        <v>158</v>
      </c>
      <c r="D217" s="38">
        <v>662</v>
      </c>
      <c r="E217" s="37">
        <v>6.4579443364668778</v>
      </c>
      <c r="F217" s="38"/>
      <c r="G217" s="188"/>
    </row>
    <row r="218" spans="1:7" x14ac:dyDescent="0.25">
      <c r="A218" s="37" t="s">
        <v>75</v>
      </c>
      <c r="C218" s="3" t="s">
        <v>158</v>
      </c>
      <c r="D218" s="38">
        <v>670</v>
      </c>
      <c r="E218" s="37">
        <v>6.4640051309102038</v>
      </c>
      <c r="F218" s="38"/>
      <c r="G218" s="188"/>
    </row>
    <row r="219" spans="1:7" x14ac:dyDescent="0.25">
      <c r="A219" s="37" t="s">
        <v>75</v>
      </c>
      <c r="C219" s="3" t="s">
        <v>158</v>
      </c>
      <c r="D219" s="38">
        <v>678</v>
      </c>
      <c r="E219" s="37">
        <v>6.5343872046550402</v>
      </c>
      <c r="F219" s="38"/>
      <c r="G219" s="188"/>
    </row>
    <row r="220" spans="1:7" x14ac:dyDescent="0.25">
      <c r="A220" s="37" t="s">
        <v>75</v>
      </c>
      <c r="C220" s="3" t="s">
        <v>158</v>
      </c>
      <c r="D220" s="38">
        <v>686</v>
      </c>
      <c r="E220" s="37">
        <v>6.2774945350116074</v>
      </c>
      <c r="F220" s="38"/>
      <c r="G220" s="188"/>
    </row>
    <row r="221" spans="1:7" x14ac:dyDescent="0.25">
      <c r="A221" s="37" t="s">
        <v>75</v>
      </c>
      <c r="C221" s="3" t="s">
        <v>158</v>
      </c>
      <c r="D221" s="38">
        <v>694</v>
      </c>
      <c r="E221" s="37">
        <v>6.2359231272373554</v>
      </c>
      <c r="F221" s="38"/>
      <c r="G221" s="188"/>
    </row>
    <row r="222" spans="1:7" x14ac:dyDescent="0.25">
      <c r="A222" s="37" t="s">
        <v>75</v>
      </c>
      <c r="C222" s="3" t="s">
        <v>158</v>
      </c>
      <c r="D222" s="38">
        <v>702</v>
      </c>
      <c r="E222" s="37">
        <v>6.2260878867869556</v>
      </c>
      <c r="F222" s="38"/>
      <c r="G222" s="188"/>
    </row>
    <row r="223" spans="1:7" x14ac:dyDescent="0.25">
      <c r="A223" s="37" t="s">
        <v>75</v>
      </c>
      <c r="C223" s="3" t="s">
        <v>158</v>
      </c>
      <c r="D223" s="38">
        <v>710</v>
      </c>
      <c r="E223" s="37">
        <v>6.1309473243252919</v>
      </c>
      <c r="F223" s="38"/>
      <c r="G223" s="188"/>
    </row>
    <row r="224" spans="1:7" x14ac:dyDescent="0.25">
      <c r="A224" s="37" t="s">
        <v>75</v>
      </c>
      <c r="C224" s="3" t="s">
        <v>158</v>
      </c>
      <c r="D224" s="38">
        <v>718</v>
      </c>
      <c r="E224" s="37">
        <v>6.2588410928089715</v>
      </c>
      <c r="F224" s="38"/>
      <c r="G224" s="188"/>
    </row>
    <row r="225" spans="1:7" x14ac:dyDescent="0.25">
      <c r="A225" s="37" t="s">
        <v>75</v>
      </c>
      <c r="C225" s="3" t="s">
        <v>158</v>
      </c>
      <c r="D225" s="38">
        <v>726</v>
      </c>
      <c r="E225" s="37">
        <v>6.2881655055812722</v>
      </c>
      <c r="F225" s="38"/>
      <c r="G225" s="188"/>
    </row>
    <row r="226" spans="1:7" x14ac:dyDescent="0.25">
      <c r="A226" s="37" t="s">
        <v>75</v>
      </c>
      <c r="C226" s="3" t="s">
        <v>158</v>
      </c>
      <c r="D226" s="38">
        <v>734</v>
      </c>
      <c r="E226" s="37">
        <v>6.3539642746505764</v>
      </c>
      <c r="F226" s="38"/>
      <c r="G226" s="188"/>
    </row>
    <row r="227" spans="1:7" x14ac:dyDescent="0.25">
      <c r="A227" s="37" t="s">
        <v>75</v>
      </c>
      <c r="C227" s="3" t="s">
        <v>158</v>
      </c>
      <c r="D227" s="38">
        <v>742</v>
      </c>
      <c r="E227" s="37">
        <v>6.4663586883874675</v>
      </c>
      <c r="F227" s="38"/>
      <c r="G227" s="188"/>
    </row>
    <row r="228" spans="1:7" x14ac:dyDescent="0.25">
      <c r="A228" s="37" t="s">
        <v>75</v>
      </c>
      <c r="C228" s="3" t="s">
        <v>158</v>
      </c>
      <c r="D228" s="38">
        <v>750</v>
      </c>
      <c r="E228" s="37">
        <v>6.477285410528463</v>
      </c>
      <c r="F228" s="38"/>
      <c r="G228" s="188"/>
    </row>
    <row r="229" spans="1:7" x14ac:dyDescent="0.25">
      <c r="A229" s="37" t="s">
        <v>75</v>
      </c>
      <c r="C229" s="3" t="s">
        <v>158</v>
      </c>
      <c r="D229" s="38">
        <v>758</v>
      </c>
      <c r="E229" s="37">
        <v>6.405433341297587</v>
      </c>
      <c r="F229" s="38">
        <v>-1.2054590779333978</v>
      </c>
      <c r="G229" s="188"/>
    </row>
    <row r="230" spans="1:7" x14ac:dyDescent="0.25">
      <c r="A230" s="37" t="s">
        <v>75</v>
      </c>
      <c r="C230" s="3" t="s">
        <v>158</v>
      </c>
      <c r="D230" s="38">
        <v>766</v>
      </c>
      <c r="E230" s="37">
        <v>6.3406797625919982</v>
      </c>
      <c r="F230" s="38">
        <v>-0.63857490001510087</v>
      </c>
      <c r="G230" s="188"/>
    </row>
    <row r="231" spans="1:7" x14ac:dyDescent="0.25">
      <c r="A231" s="37" t="s">
        <v>75</v>
      </c>
      <c r="C231" s="3" t="s">
        <v>158</v>
      </c>
      <c r="D231" s="38">
        <v>774</v>
      </c>
      <c r="E231" s="37">
        <v>6.2030364779734093</v>
      </c>
      <c r="F231" s="38"/>
      <c r="G231" s="188"/>
    </row>
    <row r="232" spans="1:7" x14ac:dyDescent="0.25">
      <c r="A232" s="37" t="s">
        <v>75</v>
      </c>
      <c r="C232" s="3" t="s">
        <v>158</v>
      </c>
      <c r="D232" s="38">
        <v>782</v>
      </c>
      <c r="E232" s="37">
        <v>6.2394372949424</v>
      </c>
      <c r="F232" s="38">
        <v>-1.7996948139063988</v>
      </c>
      <c r="G232" s="188"/>
    </row>
    <row r="233" spans="1:7" x14ac:dyDescent="0.25">
      <c r="A233" s="37" t="s">
        <v>75</v>
      </c>
      <c r="C233" s="3" t="s">
        <v>158</v>
      </c>
      <c r="D233" s="38">
        <v>790</v>
      </c>
      <c r="E233" s="37">
        <v>6.1726155514543599</v>
      </c>
      <c r="F233" s="38"/>
      <c r="G233" s="188"/>
    </row>
    <row r="234" spans="1:7" x14ac:dyDescent="0.25">
      <c r="A234" s="37" t="s">
        <v>75</v>
      </c>
      <c r="C234" s="3" t="s">
        <v>158</v>
      </c>
      <c r="D234" s="38">
        <v>798</v>
      </c>
      <c r="E234" s="37">
        <v>6.1540856402244764</v>
      </c>
      <c r="F234" s="38">
        <v>-0.89399192273099715</v>
      </c>
      <c r="G234" s="188"/>
    </row>
    <row r="235" spans="1:7" x14ac:dyDescent="0.25">
      <c r="A235" s="37" t="s">
        <v>75</v>
      </c>
      <c r="C235" s="3" t="s">
        <v>158</v>
      </c>
      <c r="D235" s="38">
        <v>806</v>
      </c>
      <c r="E235" s="37">
        <v>5.8184226746318446</v>
      </c>
      <c r="F235" s="38">
        <v>-2.2110736726181983</v>
      </c>
      <c r="G235" s="188"/>
    </row>
    <row r="236" spans="1:7" x14ac:dyDescent="0.25">
      <c r="A236" s="37" t="s">
        <v>75</v>
      </c>
      <c r="C236" s="3" t="s">
        <v>158</v>
      </c>
      <c r="D236" s="38">
        <v>814</v>
      </c>
      <c r="E236" s="37">
        <v>6.1407514807763421</v>
      </c>
      <c r="F236" s="38"/>
      <c r="G236" s="188"/>
    </row>
    <row r="237" spans="1:7" x14ac:dyDescent="0.25">
      <c r="A237" s="37" t="s">
        <v>75</v>
      </c>
      <c r="C237" s="3" t="s">
        <v>158</v>
      </c>
      <c r="D237" s="38">
        <v>822</v>
      </c>
      <c r="E237" s="37">
        <v>6.0062797368202023</v>
      </c>
      <c r="F237" s="38"/>
      <c r="G237" s="188"/>
    </row>
    <row r="238" spans="1:7" x14ac:dyDescent="0.25">
      <c r="A238" s="37" t="s">
        <v>75</v>
      </c>
      <c r="C238" s="3" t="s">
        <v>158</v>
      </c>
      <c r="D238" s="38">
        <v>830</v>
      </c>
      <c r="E238" s="37">
        <v>6.0076164883419292</v>
      </c>
      <c r="F238" s="38">
        <v>-4.1214327199213017</v>
      </c>
      <c r="G238" s="188"/>
    </row>
    <row r="239" spans="1:7" x14ac:dyDescent="0.25">
      <c r="A239" s="37" t="s">
        <v>75</v>
      </c>
      <c r="C239" s="3" t="s">
        <v>158</v>
      </c>
      <c r="D239" s="38">
        <v>838</v>
      </c>
      <c r="E239" s="37">
        <v>6.0609841829197073</v>
      </c>
      <c r="F239" s="38">
        <v>-5.0658785466513976</v>
      </c>
      <c r="G239" s="188"/>
    </row>
    <row r="240" spans="1:7" x14ac:dyDescent="0.25">
      <c r="A240" s="37" t="s">
        <v>75</v>
      </c>
      <c r="C240" s="3" t="s">
        <v>158</v>
      </c>
      <c r="D240" s="38">
        <v>846</v>
      </c>
      <c r="E240" s="37">
        <v>6.1775602592387049</v>
      </c>
      <c r="F240" s="38"/>
      <c r="G240" s="188"/>
    </row>
    <row r="241" spans="1:7" x14ac:dyDescent="0.25">
      <c r="A241" s="37" t="s">
        <v>75</v>
      </c>
      <c r="C241" s="3" t="s">
        <v>158</v>
      </c>
      <c r="D241" s="38">
        <v>850</v>
      </c>
      <c r="E241" s="37">
        <v>6.5378165371734429</v>
      </c>
      <c r="F241" s="38"/>
      <c r="G241" s="188"/>
    </row>
    <row r="242" spans="1:7" x14ac:dyDescent="0.25">
      <c r="A242" s="37" t="s">
        <v>75</v>
      </c>
      <c r="C242" s="3" t="s">
        <v>158</v>
      </c>
      <c r="D242" s="38">
        <v>854</v>
      </c>
      <c r="E242" s="37">
        <v>6.6317588077733971</v>
      </c>
      <c r="F242" s="38"/>
      <c r="G242" s="188"/>
    </row>
    <row r="243" spans="1:7" x14ac:dyDescent="0.25">
      <c r="A243" s="37" t="s">
        <v>75</v>
      </c>
      <c r="C243" s="3" t="s">
        <v>158</v>
      </c>
      <c r="D243" s="38">
        <v>857</v>
      </c>
      <c r="E243" s="37">
        <v>6.6333837596446772</v>
      </c>
      <c r="F243" s="38"/>
      <c r="G243" s="188"/>
    </row>
    <row r="244" spans="1:7" x14ac:dyDescent="0.25">
      <c r="A244" s="37" t="s">
        <v>75</v>
      </c>
      <c r="C244" s="3" t="s">
        <v>158</v>
      </c>
      <c r="D244" s="38">
        <v>862</v>
      </c>
      <c r="E244" s="37">
        <v>7.1765607179414417</v>
      </c>
      <c r="F244" s="38"/>
      <c r="G244" s="188"/>
    </row>
    <row r="245" spans="1:7" x14ac:dyDescent="0.25">
      <c r="A245" s="37" t="s">
        <v>75</v>
      </c>
      <c r="C245" s="3" t="s">
        <v>158</v>
      </c>
      <c r="D245" s="38">
        <v>870</v>
      </c>
      <c r="E245" s="37">
        <v>7.1229215588125365</v>
      </c>
      <c r="F245" s="38"/>
      <c r="G245" s="188"/>
    </row>
    <row r="246" spans="1:7" ht="15.75" thickBot="1" x14ac:dyDescent="0.3">
      <c r="A246" s="39" t="s">
        <v>75</v>
      </c>
      <c r="B246" s="40"/>
      <c r="C246" s="40" t="s">
        <v>158</v>
      </c>
      <c r="D246" s="41">
        <v>878</v>
      </c>
      <c r="E246" s="39">
        <v>7.4017347482170228</v>
      </c>
      <c r="F246" s="41"/>
      <c r="G246" s="189"/>
    </row>
  </sheetData>
  <mergeCells count="5">
    <mergeCell ref="G2:G28"/>
    <mergeCell ref="G29:G52"/>
    <mergeCell ref="G53:G119"/>
    <mergeCell ref="G120:G136"/>
    <mergeCell ref="G137:G24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Site Data</vt:lpstr>
      <vt:lpstr>Biomarkers</vt:lpstr>
      <vt:lpstr>Biomarker Integrations</vt:lpstr>
      <vt:lpstr>Hopene Ratios</vt:lpstr>
      <vt:lpstr>Bulk Data</vt:lpstr>
      <vt:lpstr>Microbial Community Profile</vt:lpstr>
      <vt:lpstr>Paleo δ13C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 Jenkins</dc:creator>
  <cp:keywords/>
  <dc:description/>
  <cp:lastModifiedBy>Meg Jenkins</cp:lastModifiedBy>
  <cp:revision/>
  <dcterms:created xsi:type="dcterms:W3CDTF">2026-02-27T12:45:41Z</dcterms:created>
  <dcterms:modified xsi:type="dcterms:W3CDTF">2026-09-14T12:09:46Z</dcterms:modified>
  <cp:category/>
  <cp:contentStatus/>
</cp:coreProperties>
</file>