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9805"/>
  </bookViews>
  <sheets>
    <sheet name="基本信息" sheetId="1" r:id="rId1"/>
    <sheet name="7月" sheetId="2" r:id="rId2"/>
    <sheet name="8月" sheetId="3" r:id="rId3"/>
    <sheet name="9月" sheetId="4" r:id="rId4"/>
    <sheet name="10月" sheetId="5" r:id="rId5"/>
    <sheet name="11月" sheetId="6" r:id="rId6"/>
    <sheet name="Sheet1" sheetId="7" r:id="rId7"/>
  </sheets>
  <definedNames>
    <definedName name="_xlnm._FilterDatabase" localSheetId="0" hidden="1">基本信息!$M$4:$M$93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<sst xmlns="http://schemas.openxmlformats.org/spreadsheetml/2006/main" count="933" uniqueCount="161">
  <si>
    <t>脑灌注情况</t>
  </si>
  <si>
    <t>血管活性药用量</t>
  </si>
  <si>
    <t xml:space="preserve"> DSA结果</t>
  </si>
  <si>
    <t>血压波动情况</t>
  </si>
  <si>
    <t>入院血压</t>
  </si>
  <si>
    <t>入室血压</t>
  </si>
  <si>
    <t>血压基线</t>
  </si>
  <si>
    <t>术前</t>
  </si>
  <si>
    <t>术中</t>
  </si>
  <si>
    <t>术后</t>
  </si>
  <si>
    <t>直接动脉压血压基线</t>
  </si>
  <si>
    <t>序号</t>
  </si>
  <si>
    <t>姓名</t>
  </si>
  <si>
    <t>日期</t>
  </si>
  <si>
    <t>病历号</t>
  </si>
  <si>
    <t>Sex（女=1；男=2）</t>
  </si>
  <si>
    <t>Age</t>
  </si>
  <si>
    <t>Height（cm）</t>
  </si>
  <si>
    <t>Weight(Kg)</t>
  </si>
  <si>
    <t>ASA</t>
  </si>
  <si>
    <t>气道管理（喉罩=1；气管插管=2）</t>
  </si>
  <si>
    <t>出血量(ml)</t>
  </si>
  <si>
    <t>住院天数(d)</t>
  </si>
  <si>
    <t>Hunt-Hess</t>
  </si>
  <si>
    <t>NIHSS</t>
  </si>
  <si>
    <t>糖尿病病史</t>
  </si>
  <si>
    <t>高血压病史</t>
  </si>
  <si>
    <t>间羟胺（mg）</t>
  </si>
  <si>
    <t>麻黄碱(mg)</t>
  </si>
  <si>
    <t>乌拉地尔(mg)</t>
  </si>
  <si>
    <t>尼卡地平(mg)</t>
  </si>
  <si>
    <t>艾司洛尔(mg)</t>
  </si>
  <si>
    <t>位置</t>
  </si>
  <si>
    <t>大小</t>
  </si>
  <si>
    <t>是否SAH</t>
  </si>
  <si>
    <t>多发动脉瘤</t>
  </si>
  <si>
    <t>收缩压标准差</t>
  </si>
  <si>
    <t>收缩压方差</t>
  </si>
  <si>
    <t>舒张压标准差</t>
  </si>
  <si>
    <t>舒张压方差</t>
  </si>
  <si>
    <t>平均动脉压标准差</t>
  </si>
  <si>
    <t xml:space="preserve"> 平均动脉压方差</t>
  </si>
  <si>
    <t>收缩压</t>
  </si>
  <si>
    <t>舒张压</t>
  </si>
  <si>
    <t>平均动脉压</t>
  </si>
  <si>
    <t>VS</t>
  </si>
  <si>
    <t>VD</t>
  </si>
  <si>
    <t>VM</t>
  </si>
  <si>
    <t>PI</t>
  </si>
  <si>
    <t>收缩压最大值</t>
  </si>
  <si>
    <t>收缩压最小值</t>
  </si>
  <si>
    <t>最大值-基线</t>
  </si>
  <si>
    <t>基线-最小值</t>
  </si>
  <si>
    <t>刘国彬</t>
  </si>
  <si>
    <t>前循环</t>
  </si>
  <si>
    <t>小型</t>
  </si>
  <si>
    <t>否</t>
  </si>
  <si>
    <t>是</t>
  </si>
  <si>
    <t>付国君</t>
  </si>
  <si>
    <t>黄芹</t>
  </si>
  <si>
    <t>中型</t>
  </si>
  <si>
    <t>邓玉花</t>
  </si>
  <si>
    <t>董芳</t>
  </si>
  <si>
    <t>后循环</t>
  </si>
  <si>
    <t>徐艳华</t>
  </si>
  <si>
    <t>大型</t>
  </si>
  <si>
    <t>耿晓芹</t>
  </si>
  <si>
    <t>于凤武</t>
  </si>
  <si>
    <t xml:space="preserve">王淑香 </t>
  </si>
  <si>
    <t>李善宽</t>
  </si>
  <si>
    <t>隋淑荣</t>
  </si>
  <si>
    <t>庞海英</t>
  </si>
  <si>
    <t>孙凤芝</t>
  </si>
  <si>
    <t>李维丹</t>
  </si>
  <si>
    <t>卢继秋</t>
  </si>
  <si>
    <t>吴少勋</t>
  </si>
  <si>
    <t>于秀英</t>
  </si>
  <si>
    <t>张凤梅</t>
  </si>
  <si>
    <t>许忠景</t>
  </si>
  <si>
    <t>刘太全</t>
  </si>
  <si>
    <t>果建强</t>
  </si>
  <si>
    <t>李井玲</t>
  </si>
  <si>
    <t>张翠萍</t>
  </si>
  <si>
    <t>席光芳</t>
  </si>
  <si>
    <t>李秀兰</t>
  </si>
  <si>
    <t>姚婷婷</t>
  </si>
  <si>
    <t>张雨霞</t>
  </si>
  <si>
    <t>黄桂英</t>
  </si>
  <si>
    <t>孙静</t>
  </si>
  <si>
    <t>刘书华</t>
  </si>
  <si>
    <t>赵明华</t>
  </si>
  <si>
    <t>王玉玲</t>
  </si>
  <si>
    <t>金运凤</t>
  </si>
  <si>
    <t>谢淑华</t>
  </si>
  <si>
    <t>付柏君</t>
  </si>
  <si>
    <t>毕凤霞</t>
  </si>
  <si>
    <t>王东钢</t>
  </si>
  <si>
    <t>魏志刚</t>
  </si>
  <si>
    <t>辛凤敏</t>
  </si>
  <si>
    <t>贾玉桐</t>
  </si>
  <si>
    <t>巨大型</t>
  </si>
  <si>
    <t>赵宏伟</t>
  </si>
  <si>
    <t>张颂华</t>
  </si>
  <si>
    <t>赵光世</t>
  </si>
  <si>
    <t>李丽荣</t>
  </si>
  <si>
    <t>孟庆勃</t>
  </si>
  <si>
    <t>陶贵玉</t>
  </si>
  <si>
    <t>王桂清</t>
  </si>
  <si>
    <t>汪超彬</t>
  </si>
  <si>
    <t>严庆春</t>
  </si>
  <si>
    <t>李艳梅</t>
  </si>
  <si>
    <t>王文才</t>
  </si>
  <si>
    <t>刘守珍</t>
  </si>
  <si>
    <t>张凤珍</t>
  </si>
  <si>
    <t>许东英</t>
  </si>
  <si>
    <t>徐秀芝</t>
  </si>
  <si>
    <t>盛长运</t>
  </si>
  <si>
    <t>高长荣</t>
  </si>
  <si>
    <t>卢升艳</t>
  </si>
  <si>
    <t>王桂青</t>
  </si>
  <si>
    <t>高君富</t>
  </si>
  <si>
    <t>邱立刚</t>
  </si>
  <si>
    <t>马绍维</t>
  </si>
  <si>
    <t>杨景英</t>
  </si>
  <si>
    <t>刘海燕</t>
  </si>
  <si>
    <t>王向东</t>
  </si>
  <si>
    <t>杨桂兰</t>
  </si>
  <si>
    <t>杨淑霞</t>
  </si>
  <si>
    <t>周东良</t>
  </si>
  <si>
    <t>彭井艳</t>
  </si>
  <si>
    <t>仲昭君</t>
  </si>
  <si>
    <t>候培进</t>
  </si>
  <si>
    <t>孟淑艳</t>
  </si>
  <si>
    <t>林业静</t>
  </si>
  <si>
    <t>金广生</t>
  </si>
  <si>
    <t>马宝库</t>
  </si>
  <si>
    <t>周立君</t>
  </si>
  <si>
    <t>王桂玉</t>
  </si>
  <si>
    <t>聂君凤</t>
  </si>
  <si>
    <t>曲珊珊</t>
  </si>
  <si>
    <t>王学民</t>
  </si>
  <si>
    <t>郭淑云</t>
  </si>
  <si>
    <t>张敏丽</t>
  </si>
  <si>
    <t>高洪彩</t>
  </si>
  <si>
    <t>王玉海</t>
  </si>
  <si>
    <t>王旭东</t>
  </si>
  <si>
    <t>王海臣</t>
  </si>
  <si>
    <t>赵慧丽</t>
  </si>
  <si>
    <t>李英慧</t>
  </si>
  <si>
    <t>郭晓杰</t>
  </si>
  <si>
    <t>平均动脉压方差</t>
  </si>
  <si>
    <t>王淑香</t>
  </si>
  <si>
    <t>孙凤英</t>
  </si>
  <si>
    <t xml:space="preserve">收缩压 </t>
  </si>
  <si>
    <t>金运风</t>
  </si>
  <si>
    <t>正常灌注组</t>
  </si>
  <si>
    <t>间羟胺</t>
  </si>
  <si>
    <t>麻黄碱</t>
  </si>
  <si>
    <t>尼卡地平</t>
  </si>
  <si>
    <t>艾司洛尔</t>
  </si>
  <si>
    <t>低灌注组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</si>
</sst>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0"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1" borderId="7" applyNumberFormat="0" applyAlignment="0" applyProtection="0">
      <alignment vertical="center"/>
    </xf>
    <xf numFmtId="0" fontId="10" fillId="12" borderId="8" applyNumberFormat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2" fillId="13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Border="1">
      <alignment vertical="center"/>
    </xf>
    <xf numFmtId="0" fontId="0" fillId="0" borderId="1" xfId="0" applyBorder="1">
      <alignment vertical="center"/>
    </xf>
    <xf numFmtId="176" fontId="0" fillId="2" borderId="1" xfId="0" applyNumberFormat="1" applyFill="1" applyBorder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77" fontId="0" fillId="7" borderId="1" xfId="0" applyNumberFormat="1" applyFill="1" applyBorder="1" applyAlignment="1">
      <alignment horizontal="center" vertical="center"/>
    </xf>
    <xf numFmtId="176" fontId="0" fillId="7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77" fontId="0" fillId="8" borderId="1" xfId="0" applyNumberFormat="1" applyFill="1" applyBorder="1" applyAlignment="1">
      <alignment horizontal="center" vertical="center"/>
    </xf>
    <xf numFmtId="176" fontId="0" fillId="8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177" fontId="0" fillId="9" borderId="1" xfId="0" applyNumberFormat="1" applyFill="1" applyBorder="1" applyAlignment="1">
      <alignment horizontal="center" vertical="center"/>
    </xf>
    <xf numFmtId="176" fontId="0" fillId="9" borderId="1" xfId="0" applyNumberFormat="1" applyFill="1" applyBorder="1" applyAlignment="1">
      <alignment horizontal="center" vertical="center"/>
    </xf>
    <xf numFmtId="0" fontId="0" fillId="8" borderId="1" xfId="0" applyFill="1" applyBorder="1">
      <alignment vertical="center"/>
    </xf>
    <xf numFmtId="177" fontId="0" fillId="8" borderId="1" xfId="0" applyNumberFormat="1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9" borderId="1" xfId="0" applyFill="1" applyBorder="1">
      <alignment vertical="center"/>
    </xf>
    <xf numFmtId="177" fontId="0" fillId="9" borderId="1" xfId="0" applyNumberFormat="1" applyFill="1" applyBorder="1">
      <alignment vertical="center"/>
    </xf>
    <xf numFmtId="176" fontId="0" fillId="9" borderId="1" xfId="0" applyNumberFormat="1" applyFill="1" applyBorder="1">
      <alignment vertical="center"/>
    </xf>
    <xf numFmtId="58" fontId="0" fillId="0" borderId="0" xfId="0" applyNumberFormat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177" fontId="0" fillId="7" borderId="1" xfId="0" applyNumberFormat="1" applyFill="1" applyBorder="1">
      <alignment vertical="center"/>
    </xf>
    <xf numFmtId="176" fontId="0" fillId="7" borderId="1" xfId="0" applyNumberForma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numFmt numFmtId="176" formatCode="0.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95"/>
  <sheetViews>
    <sheetView tabSelected="1" zoomScale="83" zoomScaleNormal="83" topLeftCell="AT1" workbookViewId="0">
      <selection activeCell="AZ13" sqref="AZ13"/>
    </sheetView>
  </sheetViews>
  <sheetFormatPr defaultColWidth="22.775" defaultRowHeight="15"/>
  <cols>
    <col min="1" max="1" width="7.44166666666667" customWidth="1"/>
    <col min="2" max="14" width="15.95" customWidth="1"/>
    <col min="15" max="15" width="9.98333333333333" customWidth="1"/>
    <col min="16" max="16" width="7.425" customWidth="1"/>
    <col min="17" max="17" width="29.7583333333333" customWidth="1"/>
    <col min="18" max="18" width="41.025" customWidth="1"/>
    <col min="19" max="19" width="34.8666666666667" customWidth="1"/>
    <col min="20" max="20" width="40.175" customWidth="1"/>
    <col min="21" max="21" width="25.0833333333333" customWidth="1"/>
    <col min="22" max="22" width="28.4916666666667" customWidth="1"/>
    <col min="23" max="23" width="31.25" customWidth="1"/>
    <col min="24" max="24" width="4.31666666666667" customWidth="1"/>
    <col min="25" max="25" width="16.2583333333333" customWidth="1"/>
    <col min="26" max="26" width="12.1333333333333" style="7" customWidth="1"/>
    <col min="27" max="27" width="6.71666666666667" style="7" customWidth="1"/>
    <col min="28" max="29" width="2.125" style="7" customWidth="1"/>
    <col min="30" max="36" width="2.125" customWidth="1"/>
    <col min="37" max="37" width="12.2916666666667" customWidth="1"/>
    <col min="38" max="38" width="22.5416666666667" style="2" customWidth="1"/>
    <col min="39" max="39" width="29.5416666666667" style="2" customWidth="1"/>
    <col min="40" max="40" width="51.6416666666667" style="2" customWidth="1"/>
    <col min="41" max="42" width="22.775" customWidth="1"/>
    <col min="43" max="43" width="22.775" style="2" customWidth="1"/>
    <col min="44" max="44" width="22.775" style="1" customWidth="1"/>
    <col min="45" max="46" width="22.775" customWidth="1"/>
    <col min="47" max="47" width="22.775" style="2" customWidth="1"/>
    <col min="48" max="48" width="22.775" style="1" customWidth="1"/>
    <col min="49" max="50" width="22.775" customWidth="1"/>
    <col min="51" max="51" width="22.775" style="2" customWidth="1"/>
    <col min="52" max="52" width="22.775" style="1" customWidth="1"/>
    <col min="53" max="16384" width="22.775" customWidth="1"/>
  </cols>
  <sheetData>
    <row r="1" spans="1:59">
      <c r="Z1" s="8"/>
      <c r="AA1" s="8"/>
      <c r="AB1" s="8"/>
      <c r="AC1" s="8"/>
      <c r="AD1" s="8"/>
      <c r="AE1" s="8"/>
    </row>
    <row r="2" spans="1:59">
      <c r="Z2" s="8"/>
      <c r="AA2" s="8"/>
      <c r="AB2" s="8"/>
      <c r="AC2" s="8"/>
      <c r="AD2" s="8"/>
      <c r="AE2" s="8"/>
      <c r="AO2" s="4" t="s">
        <v>0</v>
      </c>
      <c r="AP2" s="4"/>
      <c r="AQ2" s="5"/>
      <c r="AR2" s="3"/>
      <c r="AS2" s="4"/>
      <c r="AT2" s="4"/>
      <c r="AU2" s="5"/>
      <c r="AV2" s="3"/>
      <c r="AW2" s="4"/>
      <c r="AX2" s="4"/>
      <c r="AY2" s="5"/>
      <c r="AZ2" s="3"/>
    </row>
    <row r="3" spans="1:5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 t="s">
        <v>1</v>
      </c>
      <c r="R3" s="4"/>
      <c r="S3" s="4"/>
      <c r="T3" s="4"/>
      <c r="U3" s="4"/>
      <c r="V3" s="4" t="s">
        <v>2</v>
      </c>
      <c r="W3" s="4"/>
      <c r="X3" s="4"/>
      <c r="Y3" s="4"/>
      <c r="Z3" s="9" t="s">
        <v>3</v>
      </c>
      <c r="AA3" s="9"/>
      <c r="AB3" s="9"/>
      <c r="AC3" s="9"/>
      <c r="AD3" s="9"/>
      <c r="AE3" s="9"/>
      <c r="AF3" s="10" t="s">
        <v>4</v>
      </c>
      <c r="AG3" s="11"/>
      <c r="AH3" s="11"/>
      <c r="AI3" s="12" t="s">
        <v>5</v>
      </c>
      <c r="AJ3" s="12"/>
      <c r="AK3" s="12"/>
      <c r="AL3" s="13" t="s">
        <v>6</v>
      </c>
      <c r="AM3" s="13"/>
      <c r="AN3" s="13"/>
      <c r="AO3" s="14" t="s">
        <v>7</v>
      </c>
      <c r="AP3" s="14"/>
      <c r="AQ3" s="15"/>
      <c r="AR3" s="16"/>
      <c r="AS3" s="17" t="s">
        <v>8</v>
      </c>
      <c r="AT3" s="17"/>
      <c r="AU3" s="18"/>
      <c r="AV3" s="19"/>
      <c r="AW3" s="20" t="s">
        <v>9</v>
      </c>
      <c r="AX3" s="20"/>
      <c r="AY3" s="21"/>
      <c r="AZ3" s="22"/>
      <c r="BA3" s="4" t="s">
        <v>10</v>
      </c>
      <c r="BB3" s="4"/>
      <c r="BC3" s="4"/>
      <c r="BD3" s="4"/>
      <c r="BF3" s="4"/>
      <c r="BG3" s="4"/>
    </row>
    <row r="4" spans="1:59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24</v>
      </c>
      <c r="O4" s="4" t="s">
        <v>25</v>
      </c>
      <c r="P4" s="4" t="s">
        <v>26</v>
      </c>
      <c r="Q4" s="4" t="s">
        <v>27</v>
      </c>
      <c r="R4" s="4" t="s">
        <v>28</v>
      </c>
      <c r="S4" s="4" t="s">
        <v>29</v>
      </c>
      <c r="T4" s="4" t="s">
        <v>30</v>
      </c>
      <c r="U4" s="4" t="s">
        <v>31</v>
      </c>
      <c r="V4" s="4" t="s">
        <v>32</v>
      </c>
      <c r="W4" s="4" t="s">
        <v>33</v>
      </c>
      <c r="X4" s="4" t="s">
        <v>34</v>
      </c>
      <c r="Y4" s="4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10" t="s">
        <v>42</v>
      </c>
      <c r="AG4" s="11" t="s">
        <v>43</v>
      </c>
      <c r="AH4" s="11" t="s">
        <v>44</v>
      </c>
      <c r="AI4" s="12" t="s">
        <v>42</v>
      </c>
      <c r="AJ4" s="12" t="s">
        <v>43</v>
      </c>
      <c r="AK4" s="12" t="s">
        <v>44</v>
      </c>
      <c r="AL4" s="13" t="s">
        <v>42</v>
      </c>
      <c r="AM4" s="13" t="s">
        <v>43</v>
      </c>
      <c r="AN4" s="13" t="s">
        <v>44</v>
      </c>
      <c r="AO4" s="14" t="s">
        <v>45</v>
      </c>
      <c r="AP4" s="14" t="s">
        <v>46</v>
      </c>
      <c r="AQ4" s="15" t="s">
        <v>47</v>
      </c>
      <c r="AR4" s="16" t="s">
        <v>48</v>
      </c>
      <c r="AS4" s="23" t="s">
        <v>45</v>
      </c>
      <c r="AT4" s="23" t="s">
        <v>46</v>
      </c>
      <c r="AU4" s="24" t="s">
        <v>47</v>
      </c>
      <c r="AV4" s="25" t="s">
        <v>48</v>
      </c>
      <c r="AW4" s="26" t="s">
        <v>45</v>
      </c>
      <c r="AX4" s="26" t="s">
        <v>46</v>
      </c>
      <c r="AY4" s="27" t="s">
        <v>47</v>
      </c>
      <c r="AZ4" s="28" t="s">
        <v>48</v>
      </c>
      <c r="BA4" s="4" t="s">
        <v>42</v>
      </c>
      <c r="BB4" s="4" t="s">
        <v>43</v>
      </c>
      <c r="BC4" s="4" t="s">
        <v>44</v>
      </c>
      <c r="BD4" t="s">
        <v>49</v>
      </c>
      <c r="BE4" t="s">
        <v>50</v>
      </c>
      <c r="BF4" t="s">
        <v>51</v>
      </c>
      <c r="BG4" t="s">
        <v>52</v>
      </c>
    </row>
    <row r="5" spans="1:59">
      <c r="A5" s="4">
        <v>1</v>
      </c>
      <c r="B5" s="4" t="s">
        <v>53</v>
      </c>
      <c r="C5" s="29">
        <v>44749</v>
      </c>
      <c r="D5" s="4">
        <v>920393346</v>
      </c>
      <c r="E5" s="4">
        <v>2</v>
      </c>
      <c r="F5" s="4">
        <v>51</v>
      </c>
      <c r="G5" s="4">
        <v>175</v>
      </c>
      <c r="H5" s="4">
        <v>82</v>
      </c>
      <c r="I5" s="4">
        <v>3</v>
      </c>
      <c r="J5" s="4">
        <v>1</v>
      </c>
      <c r="K5" s="4">
        <v>3</v>
      </c>
      <c r="L5" s="4">
        <v>5</v>
      </c>
      <c r="M5" s="4">
        <v>0</v>
      </c>
      <c r="N5">
        <v>0</v>
      </c>
      <c r="O5">
        <v>0</v>
      </c>
      <c r="P5" s="4">
        <v>0</v>
      </c>
      <c r="Q5" s="4">
        <v>0</v>
      </c>
      <c r="R5" s="4">
        <v>0</v>
      </c>
      <c r="S5" s="4"/>
      <c r="T5" s="4">
        <v>0</v>
      </c>
      <c r="U5" s="4">
        <v>0</v>
      </c>
      <c r="V5" s="4" t="s">
        <v>54</v>
      </c>
      <c r="W5" s="4" t="s">
        <v>55</v>
      </c>
      <c r="X5" s="4" t="s">
        <v>56</v>
      </c>
      <c r="Y5" s="4" t="s">
        <v>57</v>
      </c>
      <c r="Z5" s="9">
        <v>13.35</v>
      </c>
      <c r="AA5" s="9">
        <v>178.23</v>
      </c>
      <c r="AB5" s="9">
        <v>4.2</v>
      </c>
      <c r="AC5" s="9">
        <v>17.56</v>
      </c>
      <c r="AD5" s="9">
        <v>6.1</v>
      </c>
      <c r="AE5" s="9">
        <v>37.2</v>
      </c>
      <c r="AF5" s="10">
        <v>103</v>
      </c>
      <c r="AG5" s="11">
        <v>72</v>
      </c>
      <c r="AH5" s="30">
        <f>(1/3*AF5+2/3*AG5)</f>
        <v>82.3333333333333</v>
      </c>
      <c r="AI5" s="12">
        <v>138</v>
      </c>
      <c r="AJ5" s="12">
        <v>74</v>
      </c>
      <c r="AK5" s="31">
        <f>(1/3*AI5+2/3*AJ5)</f>
        <v>95.3333333333333</v>
      </c>
      <c r="AL5" s="13">
        <f>(AF5+AI5)/2</f>
        <v>120.5</v>
      </c>
      <c r="AM5" s="13">
        <f>(AG5+AJ5)/2</f>
        <v>73</v>
      </c>
      <c r="AN5" s="13">
        <f>(AH5+AK5)/2</f>
        <v>88.8333333333333</v>
      </c>
      <c r="AO5" s="32">
        <v>58</v>
      </c>
      <c r="AP5" s="32">
        <v>22</v>
      </c>
      <c r="AQ5" s="33">
        <f>(1/3*AO5+2/3*AP5)</f>
        <v>34</v>
      </c>
      <c r="AR5" s="34">
        <f>(AO5-AP5)/AQ5</f>
        <v>1.05882352941176</v>
      </c>
      <c r="AS5" s="23">
        <v>55</v>
      </c>
      <c r="AT5" s="23">
        <v>14</v>
      </c>
      <c r="AU5" s="24">
        <f>(1/3*AS5+2/3*AT5)</f>
        <v>27.6666666666667</v>
      </c>
      <c r="AV5" s="25">
        <f>(AS5-AT5)/AU5</f>
        <v>1.48192771084337</v>
      </c>
      <c r="AW5" s="26">
        <v>59</v>
      </c>
      <c r="AX5" s="26">
        <v>18</v>
      </c>
      <c r="AY5" s="27">
        <f>(1/3*AW5+2/3*AX5)</f>
        <v>31.6666666666667</v>
      </c>
      <c r="AZ5" s="28">
        <f>(AW5-AX5)/AY5</f>
        <v>1.29473684210526</v>
      </c>
      <c r="BA5">
        <v>84</v>
      </c>
      <c r="BB5">
        <v>53</v>
      </c>
      <c r="BC5" s="2">
        <f>(1/3*BA5+2/3*BB5)</f>
        <v>63.3333333333333</v>
      </c>
      <c r="BD5">
        <v>125</v>
      </c>
      <c r="BE5">
        <v>84</v>
      </c>
    </row>
    <row r="6" spans="1:59">
      <c r="A6" s="4">
        <v>2</v>
      </c>
      <c r="B6" s="4" t="s">
        <v>58</v>
      </c>
      <c r="C6" s="29">
        <v>44754</v>
      </c>
      <c r="D6" s="4">
        <v>920392225</v>
      </c>
      <c r="E6" s="4">
        <v>2</v>
      </c>
      <c r="F6" s="4">
        <v>60</v>
      </c>
      <c r="G6" s="4">
        <v>170</v>
      </c>
      <c r="H6" s="4">
        <v>72</v>
      </c>
      <c r="I6" s="4">
        <v>3</v>
      </c>
      <c r="J6" s="4">
        <v>1</v>
      </c>
      <c r="K6" s="4">
        <v>3</v>
      </c>
      <c r="L6" s="4">
        <v>14</v>
      </c>
      <c r="M6" s="4">
        <v>0</v>
      </c>
      <c r="N6">
        <v>0</v>
      </c>
      <c r="O6">
        <v>1</v>
      </c>
      <c r="P6" s="4">
        <v>1</v>
      </c>
      <c r="Q6" s="4">
        <v>0.6</v>
      </c>
      <c r="R6" s="4">
        <v>3</v>
      </c>
      <c r="S6" s="4">
        <v>0</v>
      </c>
      <c r="T6" s="4">
        <v>0</v>
      </c>
      <c r="U6" s="4">
        <v>0</v>
      </c>
      <c r="V6" s="4" t="s">
        <v>54</v>
      </c>
      <c r="W6" s="4" t="s">
        <v>55</v>
      </c>
      <c r="X6" s="4" t="s">
        <v>56</v>
      </c>
      <c r="Y6" s="4" t="s">
        <v>56</v>
      </c>
      <c r="Z6" s="9">
        <v>19.19</v>
      </c>
      <c r="AA6" s="9">
        <v>368.36</v>
      </c>
      <c r="AB6" s="9">
        <v>10.75</v>
      </c>
      <c r="AC6" s="9">
        <v>115.51</v>
      </c>
      <c r="AD6" s="9">
        <v>12.98</v>
      </c>
      <c r="AE6" s="9">
        <v>168.41</v>
      </c>
      <c r="AF6" s="10">
        <v>158</v>
      </c>
      <c r="AG6" s="11">
        <v>82</v>
      </c>
      <c r="AH6" s="30">
        <f t="shared" ref="AH6:AH11" si="0">(1/3*AF6+2/3*AG6)</f>
        <v>107.333333333333</v>
      </c>
      <c r="AI6" s="12">
        <v>157</v>
      </c>
      <c r="AJ6" s="12">
        <v>78</v>
      </c>
      <c r="AK6" s="31">
        <f t="shared" ref="AK6:AK37" si="1">(1/3*AI6+2/3*AJ6)</f>
        <v>104.333333333333</v>
      </c>
      <c r="AL6" s="13">
        <f t="shared" ref="AL6:AL16" si="2">(AF6+AI6)/2</f>
        <v>157.5</v>
      </c>
      <c r="AM6" s="13">
        <f t="shared" ref="AM6:AM37" si="3">(AG6+AJ6)/2</f>
        <v>80</v>
      </c>
      <c r="AN6" s="13">
        <f>(AH6+AK6)/2</f>
        <v>105.833333333333</v>
      </c>
      <c r="AO6" s="32">
        <v>36</v>
      </c>
      <c r="AP6" s="32">
        <v>9</v>
      </c>
      <c r="AQ6" s="33">
        <f>(1/3*AO6+2/3*AP6)</f>
        <v>18</v>
      </c>
      <c r="AR6" s="34">
        <f t="shared" ref="AR6:AR37" si="4">(AO6-AP6)/AQ6</f>
        <v>1.5</v>
      </c>
      <c r="AS6" s="23">
        <v>44</v>
      </c>
      <c r="AT6" s="23">
        <v>12</v>
      </c>
      <c r="AU6" s="24">
        <f t="shared" ref="AU6:AU23" si="5">(1/3*AS6+2/3*AT6)</f>
        <v>22.6666666666667</v>
      </c>
      <c r="AV6" s="25">
        <f t="shared" ref="AV6:AV15" si="6">(AS6-AT6)/AU6</f>
        <v>1.41176470588235</v>
      </c>
      <c r="AW6" s="26">
        <v>48</v>
      </c>
      <c r="AX6" s="26">
        <v>20</v>
      </c>
      <c r="AY6" s="27">
        <f t="shared" ref="AY6:AY37" si="7">(1/3*AW6+2/3*AX6)</f>
        <v>29.3333333333333</v>
      </c>
      <c r="AZ6" s="28">
        <f t="shared" ref="AZ6:AZ37" si="8">(AW6-AX6)/AY6</f>
        <v>0.954545454545455</v>
      </c>
      <c r="BA6">
        <v>156</v>
      </c>
      <c r="BB6">
        <v>89</v>
      </c>
      <c r="BC6" s="2">
        <f t="shared" ref="BC6:BC37" si="9">(1/3*BA6+2/3*BB6)</f>
        <v>111.333333333333</v>
      </c>
      <c r="BD6">
        <v>156</v>
      </c>
      <c r="BE6">
        <v>85</v>
      </c>
    </row>
    <row r="7" spans="1:59">
      <c r="A7" s="4">
        <v>3</v>
      </c>
      <c r="B7" s="4" t="s">
        <v>59</v>
      </c>
      <c r="C7" s="29">
        <v>44757</v>
      </c>
      <c r="D7" s="4">
        <v>920398447</v>
      </c>
      <c r="E7" s="4">
        <v>1</v>
      </c>
      <c r="F7" s="4">
        <v>71</v>
      </c>
      <c r="G7" s="4">
        <v>155</v>
      </c>
      <c r="H7" s="4">
        <v>67</v>
      </c>
      <c r="I7" s="4">
        <v>3</v>
      </c>
      <c r="J7" s="4">
        <v>1</v>
      </c>
      <c r="K7" s="4">
        <v>5</v>
      </c>
      <c r="L7" s="4">
        <v>9</v>
      </c>
      <c r="M7" s="4">
        <v>2</v>
      </c>
      <c r="N7">
        <v>3</v>
      </c>
      <c r="O7">
        <v>0</v>
      </c>
      <c r="P7" s="4">
        <v>1</v>
      </c>
      <c r="Q7" s="4">
        <v>0</v>
      </c>
      <c r="R7" s="4">
        <v>3</v>
      </c>
      <c r="S7" s="4">
        <v>5</v>
      </c>
      <c r="T7" s="4">
        <v>0</v>
      </c>
      <c r="U7" s="4">
        <v>10</v>
      </c>
      <c r="V7" s="4" t="s">
        <v>54</v>
      </c>
      <c r="W7" s="4" t="s">
        <v>60</v>
      </c>
      <c r="X7" s="4" t="s">
        <v>56</v>
      </c>
      <c r="Y7" s="4" t="s">
        <v>57</v>
      </c>
      <c r="Z7" s="9">
        <v>17.08</v>
      </c>
      <c r="AA7" s="9">
        <v>291.86</v>
      </c>
      <c r="AB7" s="9">
        <v>10.94</v>
      </c>
      <c r="AC7" s="9">
        <v>119.58</v>
      </c>
      <c r="AD7" s="9">
        <v>12.69</v>
      </c>
      <c r="AE7" s="9">
        <v>160.92</v>
      </c>
      <c r="AF7" s="10">
        <v>132</v>
      </c>
      <c r="AG7" s="11">
        <v>80</v>
      </c>
      <c r="AH7" s="30">
        <f t="shared" si="0"/>
        <v>97.3333333333333</v>
      </c>
      <c r="AI7" s="12">
        <v>143</v>
      </c>
      <c r="AJ7" s="12">
        <v>74</v>
      </c>
      <c r="AK7" s="31">
        <f t="shared" si="1"/>
        <v>97</v>
      </c>
      <c r="AL7" s="13">
        <f t="shared" si="2"/>
        <v>137.5</v>
      </c>
      <c r="AM7" s="13">
        <f t="shared" si="3"/>
        <v>77</v>
      </c>
      <c r="AN7" s="13">
        <f>(AH7+AK7)/2</f>
        <v>97.1666666666667</v>
      </c>
      <c r="AO7" s="32">
        <v>85</v>
      </c>
      <c r="AP7" s="32">
        <v>46</v>
      </c>
      <c r="AQ7" s="33">
        <f>(1/3*AO7+2/3*AP7)</f>
        <v>59</v>
      </c>
      <c r="AR7" s="34">
        <f t="shared" si="4"/>
        <v>0.661016949152542</v>
      </c>
      <c r="AS7" s="23">
        <v>73</v>
      </c>
      <c r="AT7" s="23">
        <v>37</v>
      </c>
      <c r="AU7" s="24">
        <f t="shared" si="5"/>
        <v>49</v>
      </c>
      <c r="AV7" s="25">
        <f t="shared" si="6"/>
        <v>0.73469387755102</v>
      </c>
      <c r="AW7" s="26">
        <v>82</v>
      </c>
      <c r="AX7" s="26">
        <v>35</v>
      </c>
      <c r="AY7" s="27">
        <f t="shared" si="7"/>
        <v>50.6666666666667</v>
      </c>
      <c r="AZ7" s="28">
        <f t="shared" si="8"/>
        <v>0.927631578947368</v>
      </c>
      <c r="BA7">
        <v>153</v>
      </c>
      <c r="BB7">
        <v>76</v>
      </c>
      <c r="BC7" s="2">
        <f t="shared" si="9"/>
        <v>101.666666666667</v>
      </c>
      <c r="BD7">
        <v>153</v>
      </c>
      <c r="BE7">
        <v>88</v>
      </c>
    </row>
    <row r="8" spans="1:59">
      <c r="A8" s="4">
        <v>4</v>
      </c>
      <c r="B8" s="4" t="s">
        <v>61</v>
      </c>
      <c r="C8" s="29">
        <v>44768</v>
      </c>
      <c r="D8" s="4">
        <v>920370932</v>
      </c>
      <c r="E8" s="4">
        <v>1</v>
      </c>
      <c r="F8" s="4">
        <v>70</v>
      </c>
      <c r="G8" s="4">
        <v>165</v>
      </c>
      <c r="H8" s="4">
        <v>58</v>
      </c>
      <c r="I8" s="4">
        <v>3</v>
      </c>
      <c r="J8" s="4">
        <v>1</v>
      </c>
      <c r="K8" s="4">
        <v>3</v>
      </c>
      <c r="L8" s="4">
        <v>8</v>
      </c>
      <c r="M8" s="4">
        <v>0</v>
      </c>
      <c r="N8">
        <v>0</v>
      </c>
      <c r="O8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 t="s">
        <v>54</v>
      </c>
      <c r="W8" s="4" t="s">
        <v>60</v>
      </c>
      <c r="X8" s="4" t="s">
        <v>56</v>
      </c>
      <c r="Y8" s="4" t="s">
        <v>57</v>
      </c>
      <c r="Z8" s="9">
        <v>29.68</v>
      </c>
      <c r="AA8" s="9">
        <v>880.88</v>
      </c>
      <c r="AB8" s="9">
        <v>6.83</v>
      </c>
      <c r="AC8" s="9">
        <v>46.64</v>
      </c>
      <c r="AD8" s="9">
        <v>13.94</v>
      </c>
      <c r="AE8" s="9">
        <v>194.45</v>
      </c>
      <c r="AF8" s="10">
        <v>169</v>
      </c>
      <c r="AG8" s="11">
        <v>92</v>
      </c>
      <c r="AH8" s="30">
        <f t="shared" si="0"/>
        <v>117.666666666667</v>
      </c>
      <c r="AI8" s="12">
        <v>209</v>
      </c>
      <c r="AJ8" s="12">
        <v>80</v>
      </c>
      <c r="AK8" s="31">
        <f t="shared" si="1"/>
        <v>123</v>
      </c>
      <c r="AL8" s="13">
        <f t="shared" si="2"/>
        <v>189</v>
      </c>
      <c r="AM8" s="13">
        <f t="shared" si="3"/>
        <v>86</v>
      </c>
      <c r="AN8" s="13">
        <f t="shared" ref="AN8:AN39" si="10">(AH8+AK8)/2</f>
        <v>120.333333333333</v>
      </c>
      <c r="AO8" s="32">
        <v>73</v>
      </c>
      <c r="AP8" s="32">
        <v>20</v>
      </c>
      <c r="AQ8" s="33">
        <f t="shared" ref="AQ8:AQ20" si="11">(1/3*AO8+2/3*AP8)</f>
        <v>37.6666666666667</v>
      </c>
      <c r="AR8" s="34">
        <f t="shared" si="4"/>
        <v>1.4070796460177</v>
      </c>
      <c r="AS8" s="23">
        <v>82</v>
      </c>
      <c r="AT8" s="23">
        <v>34</v>
      </c>
      <c r="AU8" s="24">
        <f t="shared" si="5"/>
        <v>50</v>
      </c>
      <c r="AV8" s="25">
        <f t="shared" si="6"/>
        <v>0.96</v>
      </c>
      <c r="AW8" s="26">
        <v>70</v>
      </c>
      <c r="AX8" s="26">
        <v>20</v>
      </c>
      <c r="AY8" s="27">
        <f t="shared" si="7"/>
        <v>36.6666666666667</v>
      </c>
      <c r="AZ8" s="28">
        <f t="shared" si="8"/>
        <v>1.36363636363636</v>
      </c>
      <c r="BA8">
        <v>212</v>
      </c>
      <c r="BB8">
        <v>76</v>
      </c>
      <c r="BC8" s="2">
        <f t="shared" si="9"/>
        <v>121.333333333333</v>
      </c>
      <c r="BD8">
        <v>212</v>
      </c>
      <c r="BE8">
        <v>100</v>
      </c>
    </row>
    <row r="9" spans="1:59">
      <c r="A9" s="4">
        <v>5</v>
      </c>
      <c r="B9" s="4" t="s">
        <v>62</v>
      </c>
      <c r="C9" s="29">
        <v>44768</v>
      </c>
      <c r="D9" s="4">
        <v>920404561</v>
      </c>
      <c r="E9" s="4">
        <v>2</v>
      </c>
      <c r="F9" s="4">
        <v>70</v>
      </c>
      <c r="G9" s="4">
        <v>164</v>
      </c>
      <c r="H9" s="4">
        <v>80</v>
      </c>
      <c r="I9" s="4">
        <v>3</v>
      </c>
      <c r="J9" s="4">
        <v>1</v>
      </c>
      <c r="K9" s="4">
        <v>3</v>
      </c>
      <c r="L9" s="4">
        <v>11</v>
      </c>
      <c r="M9" s="4">
        <v>0</v>
      </c>
      <c r="N9">
        <v>0</v>
      </c>
      <c r="O9">
        <v>0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 t="s">
        <v>63</v>
      </c>
      <c r="W9" s="4" t="s">
        <v>60</v>
      </c>
      <c r="X9" s="4" t="s">
        <v>56</v>
      </c>
      <c r="Y9" s="4" t="s">
        <v>56</v>
      </c>
      <c r="Z9" s="9">
        <v>21.73</v>
      </c>
      <c r="AA9" s="9">
        <v>472.2</v>
      </c>
      <c r="AB9" s="9">
        <v>8.56</v>
      </c>
      <c r="AC9" s="9">
        <v>73.31</v>
      </c>
      <c r="AD9" s="9">
        <v>12.67</v>
      </c>
      <c r="AE9" s="9">
        <v>160.53</v>
      </c>
      <c r="AF9" s="10">
        <v>109</v>
      </c>
      <c r="AG9" s="11">
        <v>63</v>
      </c>
      <c r="AH9" s="30">
        <f t="shared" si="0"/>
        <v>78.3333333333333</v>
      </c>
      <c r="AI9" s="12">
        <v>194</v>
      </c>
      <c r="AJ9" s="12">
        <v>105</v>
      </c>
      <c r="AK9" s="31">
        <f t="shared" si="1"/>
        <v>134.666666666667</v>
      </c>
      <c r="AL9" s="13">
        <f t="shared" si="2"/>
        <v>151.5</v>
      </c>
      <c r="AM9" s="13">
        <f t="shared" si="3"/>
        <v>84</v>
      </c>
      <c r="AN9" s="13">
        <f t="shared" si="10"/>
        <v>106.5</v>
      </c>
      <c r="AO9" s="32">
        <v>117</v>
      </c>
      <c r="AP9" s="32">
        <v>49</v>
      </c>
      <c r="AQ9" s="33">
        <f t="shared" si="11"/>
        <v>71.6666666666667</v>
      </c>
      <c r="AR9" s="34">
        <f t="shared" si="4"/>
        <v>0.948837209302326</v>
      </c>
      <c r="AS9" s="23">
        <v>141</v>
      </c>
      <c r="AT9" s="23">
        <v>80</v>
      </c>
      <c r="AU9" s="24">
        <f t="shared" si="5"/>
        <v>100.333333333333</v>
      </c>
      <c r="AV9" s="25">
        <f t="shared" si="6"/>
        <v>0.60797342192691</v>
      </c>
      <c r="AW9" s="26">
        <v>133</v>
      </c>
      <c r="AX9" s="26">
        <v>54</v>
      </c>
      <c r="AY9" s="27">
        <f t="shared" si="7"/>
        <v>80.3333333333333</v>
      </c>
      <c r="AZ9" s="28">
        <f t="shared" si="8"/>
        <v>0.983402489626556</v>
      </c>
      <c r="BA9">
        <v>192</v>
      </c>
      <c r="BB9">
        <v>89</v>
      </c>
      <c r="BC9" s="2">
        <f t="shared" si="9"/>
        <v>123.333333333333</v>
      </c>
      <c r="BD9">
        <v>192</v>
      </c>
      <c r="BE9">
        <v>90</v>
      </c>
    </row>
    <row r="10" spans="1:59">
      <c r="A10" s="4">
        <v>6</v>
      </c>
      <c r="B10" s="4" t="s">
        <v>64</v>
      </c>
      <c r="C10" s="29">
        <v>44771</v>
      </c>
      <c r="D10" s="4">
        <v>920405118</v>
      </c>
      <c r="E10" s="4">
        <v>1</v>
      </c>
      <c r="F10" s="4">
        <v>64</v>
      </c>
      <c r="G10" s="4">
        <v>163</v>
      </c>
      <c r="H10" s="4">
        <v>70</v>
      </c>
      <c r="I10" s="4">
        <v>3</v>
      </c>
      <c r="J10" s="4">
        <v>1</v>
      </c>
      <c r="K10" s="4">
        <v>3</v>
      </c>
      <c r="L10" s="4">
        <v>8</v>
      </c>
      <c r="M10" s="4">
        <v>0</v>
      </c>
      <c r="N10">
        <v>0</v>
      </c>
      <c r="O10">
        <v>0</v>
      </c>
      <c r="P10" s="4">
        <v>1</v>
      </c>
      <c r="Q10" s="4">
        <v>2.5</v>
      </c>
      <c r="R10" s="4">
        <v>0</v>
      </c>
      <c r="S10" s="4">
        <v>10</v>
      </c>
      <c r="T10" s="4">
        <v>0.1</v>
      </c>
      <c r="U10" s="4">
        <v>10</v>
      </c>
      <c r="V10" s="4" t="s">
        <v>54</v>
      </c>
      <c r="W10" s="4" t="s">
        <v>65</v>
      </c>
      <c r="X10" s="4" t="s">
        <v>56</v>
      </c>
      <c r="Y10" s="4" t="s">
        <v>56</v>
      </c>
      <c r="Z10" s="9">
        <v>17.09</v>
      </c>
      <c r="AA10" s="9">
        <v>291.98</v>
      </c>
      <c r="AB10" s="9">
        <v>5.31</v>
      </c>
      <c r="AC10" s="9">
        <v>28.21</v>
      </c>
      <c r="AD10" s="9">
        <v>9.2</v>
      </c>
      <c r="AE10" s="9">
        <v>84.65</v>
      </c>
      <c r="AF10" s="10">
        <v>145</v>
      </c>
      <c r="AG10" s="11">
        <v>89</v>
      </c>
      <c r="AH10" s="30">
        <f t="shared" si="0"/>
        <v>107.666666666667</v>
      </c>
      <c r="AI10" s="12">
        <v>171</v>
      </c>
      <c r="AJ10" s="12">
        <v>94</v>
      </c>
      <c r="AK10" s="31">
        <f t="shared" si="1"/>
        <v>119.666666666667</v>
      </c>
      <c r="AL10" s="13">
        <f t="shared" si="2"/>
        <v>158</v>
      </c>
      <c r="AM10" s="13">
        <f t="shared" si="3"/>
        <v>91.5</v>
      </c>
      <c r="AN10" s="13">
        <f t="shared" si="10"/>
        <v>113.666666666667</v>
      </c>
      <c r="AO10" s="32">
        <v>44</v>
      </c>
      <c r="AP10" s="32">
        <v>9</v>
      </c>
      <c r="AQ10" s="33">
        <f t="shared" si="11"/>
        <v>20.6666666666667</v>
      </c>
      <c r="AR10" s="34">
        <f t="shared" si="4"/>
        <v>1.69354838709677</v>
      </c>
      <c r="AS10" s="23">
        <v>63</v>
      </c>
      <c r="AT10" s="23">
        <v>29</v>
      </c>
      <c r="AU10" s="24">
        <f t="shared" si="5"/>
        <v>40.3333333333333</v>
      </c>
      <c r="AV10" s="25">
        <f t="shared" si="6"/>
        <v>0.84297520661157</v>
      </c>
      <c r="AW10" s="26">
        <v>77</v>
      </c>
      <c r="AX10" s="26">
        <v>39</v>
      </c>
      <c r="AY10" s="27">
        <f t="shared" si="7"/>
        <v>51.6666666666667</v>
      </c>
      <c r="AZ10" s="28">
        <f t="shared" si="8"/>
        <v>0.735483870967742</v>
      </c>
      <c r="BA10">
        <v>184</v>
      </c>
      <c r="BB10">
        <v>78</v>
      </c>
      <c r="BC10" s="2">
        <f t="shared" si="9"/>
        <v>113.333333333333</v>
      </c>
      <c r="BD10">
        <v>184</v>
      </c>
      <c r="BE10">
        <v>118</v>
      </c>
    </row>
    <row r="11" spans="1:59">
      <c r="A11" s="4">
        <v>7</v>
      </c>
      <c r="B11" s="4" t="s">
        <v>66</v>
      </c>
      <c r="C11" s="29">
        <v>44771</v>
      </c>
      <c r="D11" s="4">
        <v>920405289</v>
      </c>
      <c r="E11" s="4">
        <v>1</v>
      </c>
      <c r="F11" s="4">
        <v>47</v>
      </c>
      <c r="G11" s="4">
        <v>163</v>
      </c>
      <c r="H11" s="4">
        <v>67</v>
      </c>
      <c r="I11" s="4">
        <v>3</v>
      </c>
      <c r="J11" s="4">
        <v>1</v>
      </c>
      <c r="K11" s="4">
        <v>3</v>
      </c>
      <c r="L11" s="4">
        <v>6</v>
      </c>
      <c r="M11" s="4">
        <v>0</v>
      </c>
      <c r="N11">
        <v>0</v>
      </c>
      <c r="O11">
        <v>0</v>
      </c>
      <c r="P11" s="4">
        <v>0</v>
      </c>
      <c r="Q11" s="4">
        <v>2</v>
      </c>
      <c r="R11" s="4">
        <v>0</v>
      </c>
      <c r="S11" s="4">
        <v>0</v>
      </c>
      <c r="T11" s="4">
        <v>0</v>
      </c>
      <c r="U11" s="4">
        <v>0</v>
      </c>
      <c r="V11" s="4" t="s">
        <v>54</v>
      </c>
      <c r="W11" s="4" t="s">
        <v>55</v>
      </c>
      <c r="X11" s="4" t="s">
        <v>56</v>
      </c>
      <c r="Y11" s="4" t="s">
        <v>56</v>
      </c>
      <c r="Z11" s="9">
        <v>34.36</v>
      </c>
      <c r="AA11" s="9">
        <v>1180.81</v>
      </c>
      <c r="AB11" s="9">
        <v>14.37</v>
      </c>
      <c r="AC11" s="9">
        <v>206.48</v>
      </c>
      <c r="AD11" s="9">
        <v>20.63</v>
      </c>
      <c r="AE11" s="9">
        <v>425.72</v>
      </c>
      <c r="AF11" s="10">
        <v>156</v>
      </c>
      <c r="AG11" s="11">
        <v>89</v>
      </c>
      <c r="AH11" s="30">
        <f t="shared" si="0"/>
        <v>111.333333333333</v>
      </c>
      <c r="AI11" s="12">
        <v>190</v>
      </c>
      <c r="AJ11" s="12">
        <v>112</v>
      </c>
      <c r="AK11" s="31">
        <f t="shared" si="1"/>
        <v>138</v>
      </c>
      <c r="AL11" s="13">
        <f t="shared" si="2"/>
        <v>173</v>
      </c>
      <c r="AM11" s="13">
        <f t="shared" si="3"/>
        <v>100.5</v>
      </c>
      <c r="AN11" s="13">
        <f t="shared" si="10"/>
        <v>124.666666666667</v>
      </c>
      <c r="AO11" s="32">
        <v>82</v>
      </c>
      <c r="AP11" s="32">
        <v>41</v>
      </c>
      <c r="AQ11" s="33">
        <f t="shared" si="11"/>
        <v>54.6666666666667</v>
      </c>
      <c r="AR11" s="34">
        <f t="shared" si="4"/>
        <v>0.75</v>
      </c>
      <c r="AS11" s="23">
        <v>51</v>
      </c>
      <c r="AT11" s="23">
        <v>17</v>
      </c>
      <c r="AU11" s="24">
        <f t="shared" si="5"/>
        <v>28.3333333333333</v>
      </c>
      <c r="AV11" s="25">
        <f t="shared" si="6"/>
        <v>1.2</v>
      </c>
      <c r="AW11" s="26">
        <v>48</v>
      </c>
      <c r="AX11" s="26">
        <v>20</v>
      </c>
      <c r="AY11" s="27">
        <f t="shared" si="7"/>
        <v>29.3333333333333</v>
      </c>
      <c r="AZ11" s="28">
        <f t="shared" si="8"/>
        <v>0.954545454545455</v>
      </c>
      <c r="BA11">
        <v>186</v>
      </c>
      <c r="BB11">
        <v>93</v>
      </c>
      <c r="BC11" s="2">
        <f t="shared" si="9"/>
        <v>124</v>
      </c>
      <c r="BD11">
        <v>186</v>
      </c>
      <c r="BE11">
        <v>85</v>
      </c>
    </row>
    <row r="12" spans="1:59">
      <c r="A12" s="4">
        <v>8</v>
      </c>
      <c r="B12" s="4" t="s">
        <v>67</v>
      </c>
      <c r="C12" s="29">
        <v>44771</v>
      </c>
      <c r="D12" s="4">
        <v>920405473</v>
      </c>
      <c r="E12" s="4">
        <v>2</v>
      </c>
      <c r="F12" s="4">
        <v>53</v>
      </c>
      <c r="G12" s="4">
        <v>164</v>
      </c>
      <c r="H12" s="4">
        <v>56</v>
      </c>
      <c r="I12" s="4">
        <v>3</v>
      </c>
      <c r="J12" s="4">
        <v>1</v>
      </c>
      <c r="K12" s="4">
        <v>3</v>
      </c>
      <c r="L12" s="4">
        <v>6</v>
      </c>
      <c r="M12" s="4">
        <v>0</v>
      </c>
      <c r="N12">
        <v>0</v>
      </c>
      <c r="O12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 t="s">
        <v>54</v>
      </c>
      <c r="W12" s="4" t="s">
        <v>55</v>
      </c>
      <c r="X12" s="4" t="s">
        <v>56</v>
      </c>
      <c r="Y12" s="4" t="s">
        <v>56</v>
      </c>
      <c r="Z12" s="9">
        <v>15.97</v>
      </c>
      <c r="AA12" s="9">
        <v>255.06</v>
      </c>
      <c r="AB12" s="9">
        <v>8.07</v>
      </c>
      <c r="AC12" s="9">
        <v>65.17</v>
      </c>
      <c r="AD12" s="9">
        <v>10.3</v>
      </c>
      <c r="AE12" s="9">
        <v>106.03</v>
      </c>
      <c r="AF12" s="10">
        <v>123</v>
      </c>
      <c r="AG12" s="11">
        <v>78</v>
      </c>
      <c r="AH12" s="30">
        <f t="shared" ref="AH12:AH43" si="12">(1/3*AF12+2/3*AG12)</f>
        <v>93</v>
      </c>
      <c r="AI12" s="12">
        <v>113</v>
      </c>
      <c r="AJ12" s="12">
        <v>74</v>
      </c>
      <c r="AK12" s="31">
        <f t="shared" si="1"/>
        <v>87</v>
      </c>
      <c r="AL12" s="13">
        <f t="shared" si="2"/>
        <v>118</v>
      </c>
      <c r="AM12" s="13">
        <f t="shared" si="3"/>
        <v>76</v>
      </c>
      <c r="AN12" s="13">
        <f t="shared" si="10"/>
        <v>90</v>
      </c>
      <c r="AO12" s="32">
        <v>40</v>
      </c>
      <c r="AP12" s="32">
        <v>22</v>
      </c>
      <c r="AQ12" s="33">
        <f t="shared" si="11"/>
        <v>28</v>
      </c>
      <c r="AR12" s="34">
        <f t="shared" si="4"/>
        <v>0.642857142857143</v>
      </c>
      <c r="AS12" s="23">
        <v>54</v>
      </c>
      <c r="AT12" s="23">
        <v>24</v>
      </c>
      <c r="AU12" s="24">
        <f t="shared" si="5"/>
        <v>34</v>
      </c>
      <c r="AV12" s="25">
        <f t="shared" si="6"/>
        <v>0.882352941176471</v>
      </c>
      <c r="AW12" s="26">
        <v>50</v>
      </c>
      <c r="AX12" s="26">
        <v>18</v>
      </c>
      <c r="AY12" s="27">
        <f t="shared" si="7"/>
        <v>28.6666666666667</v>
      </c>
      <c r="AZ12" s="28">
        <f t="shared" si="8"/>
        <v>1.11627906976744</v>
      </c>
      <c r="BA12">
        <v>123</v>
      </c>
      <c r="BB12">
        <v>70</v>
      </c>
      <c r="BC12" s="2">
        <f t="shared" si="9"/>
        <v>87.6666666666667</v>
      </c>
      <c r="BD12">
        <v>138</v>
      </c>
      <c r="BE12">
        <v>92</v>
      </c>
    </row>
    <row r="13" spans="1:59">
      <c r="A13" s="4">
        <v>9</v>
      </c>
      <c r="B13" s="4" t="s">
        <v>68</v>
      </c>
      <c r="C13" s="29">
        <v>44781</v>
      </c>
      <c r="D13" s="4">
        <v>920410816</v>
      </c>
      <c r="E13" s="4">
        <v>1</v>
      </c>
      <c r="F13" s="4">
        <v>59</v>
      </c>
      <c r="G13" s="4">
        <v>158</v>
      </c>
      <c r="H13" s="4">
        <v>54</v>
      </c>
      <c r="I13" s="4">
        <v>3</v>
      </c>
      <c r="J13" s="4">
        <v>1</v>
      </c>
      <c r="K13" s="4">
        <v>2</v>
      </c>
      <c r="L13" s="4">
        <v>4</v>
      </c>
      <c r="M13" s="4">
        <v>0</v>
      </c>
      <c r="N13">
        <v>0</v>
      </c>
      <c r="O13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10</v>
      </c>
      <c r="V13" s="4" t="s">
        <v>54</v>
      </c>
      <c r="W13" s="4" t="s">
        <v>55</v>
      </c>
      <c r="X13" s="4" t="s">
        <v>56</v>
      </c>
      <c r="Y13" s="4" t="s">
        <v>56</v>
      </c>
      <c r="Z13" s="9">
        <v>6.81175454637056</v>
      </c>
      <c r="AA13" s="9">
        <v>46.4</v>
      </c>
      <c r="AB13" s="9">
        <v>4.28952211790544</v>
      </c>
      <c r="AC13" s="9">
        <v>18.4</v>
      </c>
      <c r="AD13" s="9">
        <v>4.82483288266858</v>
      </c>
      <c r="AE13" s="9">
        <v>23.27901234568</v>
      </c>
      <c r="AF13" s="10">
        <v>110</v>
      </c>
      <c r="AG13" s="11">
        <v>70</v>
      </c>
      <c r="AH13" s="30">
        <f t="shared" si="12"/>
        <v>83.3333333333333</v>
      </c>
      <c r="AI13" s="12">
        <v>144</v>
      </c>
      <c r="AJ13" s="12">
        <v>76</v>
      </c>
      <c r="AK13" s="31">
        <f t="shared" si="1"/>
        <v>98.6666666666667</v>
      </c>
      <c r="AL13" s="13">
        <f t="shared" si="2"/>
        <v>127</v>
      </c>
      <c r="AM13" s="13">
        <f t="shared" si="3"/>
        <v>73</v>
      </c>
      <c r="AN13" s="13">
        <f t="shared" si="10"/>
        <v>91</v>
      </c>
      <c r="AO13" s="32">
        <v>72</v>
      </c>
      <c r="AP13" s="32">
        <v>44</v>
      </c>
      <c r="AQ13" s="33">
        <f t="shared" si="11"/>
        <v>53.3333333333333</v>
      </c>
      <c r="AR13" s="34">
        <f t="shared" si="4"/>
        <v>0.525</v>
      </c>
      <c r="AS13" s="23">
        <v>77</v>
      </c>
      <c r="AT13" s="23">
        <v>31</v>
      </c>
      <c r="AU13" s="24">
        <f t="shared" si="5"/>
        <v>46.3333333333333</v>
      </c>
      <c r="AV13" s="25">
        <f t="shared" si="6"/>
        <v>0.992805755395684</v>
      </c>
      <c r="AW13" s="26">
        <v>62</v>
      </c>
      <c r="AX13" s="26">
        <v>19</v>
      </c>
      <c r="AY13" s="27">
        <f t="shared" si="7"/>
        <v>33.3333333333333</v>
      </c>
      <c r="AZ13" s="28">
        <f t="shared" si="8"/>
        <v>1.29</v>
      </c>
      <c r="BA13">
        <v>144</v>
      </c>
      <c r="BB13">
        <v>82</v>
      </c>
      <c r="BC13" s="2">
        <f t="shared" si="9"/>
        <v>102.666666666667</v>
      </c>
      <c r="BD13">
        <v>144</v>
      </c>
      <c r="BE13">
        <v>120</v>
      </c>
    </row>
    <row r="14" spans="1:59">
      <c r="A14" s="4">
        <v>10</v>
      </c>
      <c r="B14" s="4" t="s">
        <v>69</v>
      </c>
      <c r="C14" s="29">
        <v>44784</v>
      </c>
      <c r="D14" s="4">
        <v>920411203</v>
      </c>
      <c r="E14" s="4">
        <v>2</v>
      </c>
      <c r="F14" s="4">
        <v>71</v>
      </c>
      <c r="G14" s="4">
        <v>156</v>
      </c>
      <c r="H14" s="4">
        <v>52</v>
      </c>
      <c r="I14" s="4">
        <v>3</v>
      </c>
      <c r="J14" s="4">
        <v>1</v>
      </c>
      <c r="K14" s="4">
        <v>3</v>
      </c>
      <c r="L14" s="4">
        <v>7</v>
      </c>
      <c r="M14" s="4">
        <v>0</v>
      </c>
      <c r="N14">
        <v>0</v>
      </c>
      <c r="O14">
        <v>0</v>
      </c>
      <c r="P14" s="4">
        <v>0</v>
      </c>
      <c r="Q14" s="4">
        <v>0.2</v>
      </c>
      <c r="R14" s="4">
        <v>0</v>
      </c>
      <c r="S14" s="4">
        <v>0</v>
      </c>
      <c r="T14" s="4">
        <v>0</v>
      </c>
      <c r="U14" s="4">
        <v>0</v>
      </c>
      <c r="V14" s="4" t="s">
        <v>54</v>
      </c>
      <c r="W14" s="4" t="s">
        <v>60</v>
      </c>
      <c r="X14" s="4" t="s">
        <v>56</v>
      </c>
      <c r="Y14" s="4" t="s">
        <v>56</v>
      </c>
      <c r="Z14" s="9">
        <v>28.0594606743133</v>
      </c>
      <c r="AA14" s="9">
        <v>787.333333333333</v>
      </c>
      <c r="AB14" s="9">
        <v>10.7942184300278</v>
      </c>
      <c r="AC14" s="9">
        <v>116.515151515152</v>
      </c>
      <c r="AD14" s="9">
        <v>16.5224059685598</v>
      </c>
      <c r="AE14" s="9">
        <v>272.989898989899</v>
      </c>
      <c r="AF14" s="10">
        <v>122</v>
      </c>
      <c r="AG14" s="11">
        <v>87</v>
      </c>
      <c r="AH14" s="30">
        <f t="shared" si="12"/>
        <v>98.6666666666667</v>
      </c>
      <c r="AI14" s="12">
        <v>159</v>
      </c>
      <c r="AJ14" s="12">
        <v>90</v>
      </c>
      <c r="AK14" s="31">
        <f t="shared" si="1"/>
        <v>113</v>
      </c>
      <c r="AL14" s="13">
        <f t="shared" si="2"/>
        <v>140.5</v>
      </c>
      <c r="AM14" s="13">
        <f t="shared" si="3"/>
        <v>88.5</v>
      </c>
      <c r="AN14" s="13">
        <f t="shared" si="10"/>
        <v>105.833333333333</v>
      </c>
      <c r="AO14" s="32">
        <v>58</v>
      </c>
      <c r="AP14" s="32">
        <v>24</v>
      </c>
      <c r="AQ14" s="33">
        <f t="shared" si="11"/>
        <v>35.3333333333333</v>
      </c>
      <c r="AR14" s="34">
        <f t="shared" si="4"/>
        <v>0.962264150943396</v>
      </c>
      <c r="AS14" s="23">
        <v>53</v>
      </c>
      <c r="AT14" s="23">
        <v>15</v>
      </c>
      <c r="AU14" s="24">
        <f t="shared" si="5"/>
        <v>27.6666666666667</v>
      </c>
      <c r="AV14" s="25">
        <f t="shared" si="6"/>
        <v>1.37349397590361</v>
      </c>
      <c r="AW14" s="26">
        <v>56</v>
      </c>
      <c r="AX14" s="26">
        <v>17</v>
      </c>
      <c r="AY14" s="27">
        <f t="shared" si="7"/>
        <v>30</v>
      </c>
      <c r="AZ14" s="28">
        <f t="shared" si="8"/>
        <v>1.3</v>
      </c>
      <c r="BA14">
        <v>172</v>
      </c>
      <c r="BB14">
        <v>89</v>
      </c>
      <c r="BC14" s="2">
        <f t="shared" si="9"/>
        <v>116.666666666667</v>
      </c>
      <c r="BD14">
        <v>172</v>
      </c>
      <c r="BE14">
        <v>85</v>
      </c>
    </row>
    <row r="15" spans="1:59">
      <c r="A15" s="4">
        <v>11</v>
      </c>
      <c r="B15" s="4" t="s">
        <v>70</v>
      </c>
      <c r="C15" s="29">
        <v>44784</v>
      </c>
      <c r="D15" s="4">
        <v>920411225</v>
      </c>
      <c r="E15" s="4">
        <v>1</v>
      </c>
      <c r="F15" s="4">
        <v>54</v>
      </c>
      <c r="G15" s="4">
        <v>163</v>
      </c>
      <c r="H15" s="4">
        <v>52</v>
      </c>
      <c r="I15" s="4">
        <v>3</v>
      </c>
      <c r="J15" s="4">
        <v>1</v>
      </c>
      <c r="K15" s="4">
        <v>5</v>
      </c>
      <c r="L15" s="4">
        <v>7</v>
      </c>
      <c r="M15" s="4">
        <v>0</v>
      </c>
      <c r="N15">
        <v>0</v>
      </c>
      <c r="O15">
        <v>0</v>
      </c>
      <c r="P15" s="4">
        <v>0</v>
      </c>
      <c r="Q15" s="4">
        <v>0</v>
      </c>
      <c r="R15" s="4">
        <v>6</v>
      </c>
      <c r="S15" s="4">
        <v>0</v>
      </c>
      <c r="T15" s="4">
        <v>0</v>
      </c>
      <c r="U15" s="4">
        <v>0</v>
      </c>
      <c r="V15" s="4" t="s">
        <v>63</v>
      </c>
      <c r="W15" s="4" t="s">
        <v>60</v>
      </c>
      <c r="X15" s="4" t="s">
        <v>56</v>
      </c>
      <c r="Y15" s="4" t="s">
        <v>57</v>
      </c>
      <c r="Z15" s="9">
        <v>24.0525704196215</v>
      </c>
      <c r="AA15" s="9">
        <v>578.52614379085</v>
      </c>
      <c r="AB15" s="9">
        <v>13.6344670893459</v>
      </c>
      <c r="AC15" s="9">
        <v>185.898692810458</v>
      </c>
      <c r="AD15" s="9">
        <v>16.9756650124341</v>
      </c>
      <c r="AE15" s="9">
        <v>288.173202614379</v>
      </c>
      <c r="AF15" s="10">
        <v>156</v>
      </c>
      <c r="AG15" s="11">
        <v>78</v>
      </c>
      <c r="AH15" s="30">
        <f t="shared" si="12"/>
        <v>104</v>
      </c>
      <c r="AI15" s="12">
        <v>171</v>
      </c>
      <c r="AJ15" s="12">
        <v>101</v>
      </c>
      <c r="AK15" s="31">
        <f t="shared" si="1"/>
        <v>124.333333333333</v>
      </c>
      <c r="AL15" s="13">
        <f t="shared" si="2"/>
        <v>163.5</v>
      </c>
      <c r="AM15" s="13">
        <f t="shared" si="3"/>
        <v>89.5</v>
      </c>
      <c r="AN15" s="13">
        <f t="shared" si="10"/>
        <v>114.166666666667</v>
      </c>
      <c r="AO15" s="32">
        <v>39</v>
      </c>
      <c r="AP15" s="32">
        <v>17</v>
      </c>
      <c r="AQ15" s="33">
        <f t="shared" si="11"/>
        <v>24.3333333333333</v>
      </c>
      <c r="AR15" s="34">
        <f t="shared" si="4"/>
        <v>0.904109589041096</v>
      </c>
      <c r="AS15" s="23">
        <v>39</v>
      </c>
      <c r="AT15" s="23">
        <v>12</v>
      </c>
      <c r="AU15" s="24">
        <f t="shared" si="5"/>
        <v>21</v>
      </c>
      <c r="AV15" s="25">
        <f t="shared" si="6"/>
        <v>1.28571428571429</v>
      </c>
      <c r="AW15" s="26">
        <v>34</v>
      </c>
      <c r="AX15" s="26">
        <v>14</v>
      </c>
      <c r="AY15" s="27">
        <f t="shared" si="7"/>
        <v>20.6666666666667</v>
      </c>
      <c r="AZ15" s="28">
        <f t="shared" si="8"/>
        <v>0.967741935483871</v>
      </c>
      <c r="BA15">
        <v>187</v>
      </c>
      <c r="BB15">
        <v>98</v>
      </c>
      <c r="BC15" s="2">
        <f t="shared" si="9"/>
        <v>127.666666666667</v>
      </c>
      <c r="BD15">
        <v>187</v>
      </c>
      <c r="BE15">
        <v>97</v>
      </c>
    </row>
    <row r="16" spans="1:59">
      <c r="A16" s="4">
        <v>12</v>
      </c>
      <c r="B16" s="4" t="s">
        <v>71</v>
      </c>
      <c r="C16" s="29">
        <v>44784</v>
      </c>
      <c r="D16" s="4">
        <v>920411687</v>
      </c>
      <c r="E16" s="4">
        <v>1</v>
      </c>
      <c r="F16" s="4">
        <v>54</v>
      </c>
      <c r="G16" s="4">
        <v>162</v>
      </c>
      <c r="H16" s="4">
        <v>54</v>
      </c>
      <c r="I16" s="4">
        <v>3</v>
      </c>
      <c r="J16" s="4">
        <v>1</v>
      </c>
      <c r="K16" s="4">
        <v>3</v>
      </c>
      <c r="L16" s="4">
        <v>6</v>
      </c>
      <c r="M16" s="4">
        <v>0</v>
      </c>
      <c r="N16">
        <v>0</v>
      </c>
      <c r="O16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10</v>
      </c>
      <c r="V16" s="4" t="s">
        <v>54</v>
      </c>
      <c r="W16" s="4" t="s">
        <v>55</v>
      </c>
      <c r="X16" s="4" t="s">
        <v>56</v>
      </c>
      <c r="Y16" s="4" t="s">
        <v>56</v>
      </c>
      <c r="Z16" s="9">
        <v>36.0674522403664</v>
      </c>
      <c r="AA16" s="9">
        <v>1300.86111111111</v>
      </c>
      <c r="AB16" s="9">
        <v>11.9315175527303</v>
      </c>
      <c r="AC16" s="9">
        <v>142.361111111111</v>
      </c>
      <c r="AD16" s="9">
        <v>19.8962587214559</v>
      </c>
      <c r="AE16" s="9">
        <v>395.861111111111</v>
      </c>
      <c r="AF16" s="10">
        <v>136</v>
      </c>
      <c r="AG16" s="11">
        <v>75</v>
      </c>
      <c r="AH16" s="30">
        <f t="shared" si="12"/>
        <v>95.3333333333333</v>
      </c>
      <c r="AI16" s="12">
        <v>145</v>
      </c>
      <c r="AJ16" s="12">
        <v>85</v>
      </c>
      <c r="AK16" s="31">
        <f t="shared" si="1"/>
        <v>105</v>
      </c>
      <c r="AL16" s="13">
        <f t="shared" si="2"/>
        <v>140.5</v>
      </c>
      <c r="AM16" s="13">
        <f t="shared" si="3"/>
        <v>80</v>
      </c>
      <c r="AN16" s="13">
        <f t="shared" si="10"/>
        <v>100.166666666667</v>
      </c>
      <c r="AO16" s="32">
        <v>53</v>
      </c>
      <c r="AP16" s="32">
        <v>14</v>
      </c>
      <c r="AQ16" s="33">
        <f t="shared" si="11"/>
        <v>27</v>
      </c>
      <c r="AR16" s="34">
        <f t="shared" si="4"/>
        <v>1.44444444444444</v>
      </c>
      <c r="AS16" s="23">
        <v>61</v>
      </c>
      <c r="AT16" s="23">
        <v>12</v>
      </c>
      <c r="AU16" s="24">
        <f t="shared" si="5"/>
        <v>28.3333333333333</v>
      </c>
      <c r="AV16" s="25">
        <f t="shared" ref="AV16:AV47" si="13">(AS16-AT16)/AU16</f>
        <v>1.72941176470588</v>
      </c>
      <c r="AW16" s="26">
        <v>56</v>
      </c>
      <c r="AX16" s="26">
        <v>15</v>
      </c>
      <c r="AY16" s="27">
        <f t="shared" si="7"/>
        <v>28.6666666666667</v>
      </c>
      <c r="AZ16" s="28">
        <f t="shared" si="8"/>
        <v>1.43023255813953</v>
      </c>
      <c r="BA16">
        <v>195</v>
      </c>
      <c r="BB16">
        <v>86</v>
      </c>
      <c r="BC16" s="2">
        <f t="shared" si="9"/>
        <v>122.333333333333</v>
      </c>
      <c r="BD16">
        <v>195</v>
      </c>
      <c r="BE16">
        <v>102</v>
      </c>
    </row>
    <row r="17" spans="1:57">
      <c r="A17" s="4">
        <v>13</v>
      </c>
      <c r="B17" s="4" t="s">
        <v>72</v>
      </c>
      <c r="C17" s="29">
        <v>44785</v>
      </c>
      <c r="D17" s="4">
        <v>920413862</v>
      </c>
      <c r="E17" s="4">
        <v>1</v>
      </c>
      <c r="F17" s="4">
        <v>77</v>
      </c>
      <c r="G17" s="4">
        <v>160</v>
      </c>
      <c r="H17" s="4">
        <v>50</v>
      </c>
      <c r="I17" s="4">
        <v>3</v>
      </c>
      <c r="J17" s="4">
        <v>1</v>
      </c>
      <c r="K17" s="4">
        <v>2</v>
      </c>
      <c r="L17" s="4">
        <v>15</v>
      </c>
      <c r="M17" s="4">
        <v>2</v>
      </c>
      <c r="N17">
        <v>0</v>
      </c>
      <c r="O17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 t="s">
        <v>54</v>
      </c>
      <c r="W17" s="4" t="s">
        <v>60</v>
      </c>
      <c r="X17" s="4" t="s">
        <v>56</v>
      </c>
      <c r="Y17" s="4" t="s">
        <v>57</v>
      </c>
      <c r="Z17" s="9">
        <v>12.2038245371414</v>
      </c>
      <c r="AA17" s="9">
        <v>148.933333333333</v>
      </c>
      <c r="AB17" s="9">
        <v>6.19049450546741</v>
      </c>
      <c r="AC17" s="9">
        <v>38.3222222222222</v>
      </c>
      <c r="AD17" s="9">
        <v>6.66518502053954</v>
      </c>
      <c r="AE17" s="9">
        <v>44.4246913580247</v>
      </c>
      <c r="AF17" s="10">
        <v>131</v>
      </c>
      <c r="AG17" s="11">
        <v>77</v>
      </c>
      <c r="AH17" s="30">
        <f t="shared" si="12"/>
        <v>95</v>
      </c>
      <c r="AI17" s="12">
        <v>134</v>
      </c>
      <c r="AJ17" s="12">
        <v>66</v>
      </c>
      <c r="AK17" s="31">
        <f t="shared" si="1"/>
        <v>88.6666666666667</v>
      </c>
      <c r="AL17" s="13">
        <f t="shared" ref="AL17:AL48" si="14">(AF17+AI17)/2</f>
        <v>132.5</v>
      </c>
      <c r="AM17" s="13">
        <f t="shared" si="3"/>
        <v>71.5</v>
      </c>
      <c r="AN17" s="13">
        <f t="shared" si="10"/>
        <v>91.8333333333333</v>
      </c>
      <c r="AO17" s="32">
        <v>55</v>
      </c>
      <c r="AP17" s="32">
        <v>15</v>
      </c>
      <c r="AQ17" s="33">
        <f t="shared" si="11"/>
        <v>28.3333333333333</v>
      </c>
      <c r="AR17" s="34">
        <f t="shared" si="4"/>
        <v>1.41176470588235</v>
      </c>
      <c r="AS17" s="23">
        <v>59</v>
      </c>
      <c r="AT17" s="23">
        <v>19</v>
      </c>
      <c r="AU17" s="24">
        <f t="shared" si="5"/>
        <v>32.3333333333333</v>
      </c>
      <c r="AV17" s="25">
        <f t="shared" si="13"/>
        <v>1.23711340206186</v>
      </c>
      <c r="AW17" s="26">
        <v>61</v>
      </c>
      <c r="AX17" s="26">
        <v>25</v>
      </c>
      <c r="AY17" s="27">
        <f t="shared" si="7"/>
        <v>37</v>
      </c>
      <c r="AZ17" s="28">
        <f t="shared" si="8"/>
        <v>0.972972972972973</v>
      </c>
      <c r="BA17">
        <v>132</v>
      </c>
      <c r="BB17">
        <v>76</v>
      </c>
      <c r="BC17" s="2">
        <f t="shared" si="9"/>
        <v>94.6666666666667</v>
      </c>
      <c r="BD17">
        <v>132</v>
      </c>
      <c r="BE17">
        <v>106</v>
      </c>
    </row>
    <row r="18" spans="1:57">
      <c r="A18" s="4">
        <v>14</v>
      </c>
      <c r="B18" s="4" t="s">
        <v>73</v>
      </c>
      <c r="C18" s="29">
        <v>44788</v>
      </c>
      <c r="D18" s="4">
        <v>920413212</v>
      </c>
      <c r="E18" s="4">
        <v>2</v>
      </c>
      <c r="F18" s="4">
        <v>59</v>
      </c>
      <c r="G18" s="4">
        <v>166</v>
      </c>
      <c r="H18" s="4">
        <v>65</v>
      </c>
      <c r="I18" s="4">
        <v>3</v>
      </c>
      <c r="J18" s="4">
        <v>1</v>
      </c>
      <c r="K18" s="4">
        <v>2</v>
      </c>
      <c r="L18" s="4">
        <v>7</v>
      </c>
      <c r="M18" s="4">
        <v>0</v>
      </c>
      <c r="N18">
        <v>0</v>
      </c>
      <c r="O18">
        <v>1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 t="s">
        <v>54</v>
      </c>
      <c r="W18" s="4" t="s">
        <v>55</v>
      </c>
      <c r="X18" s="4" t="s">
        <v>56</v>
      </c>
      <c r="Y18" s="4" t="s">
        <v>56</v>
      </c>
      <c r="Z18" s="9">
        <v>27.0038123670148</v>
      </c>
      <c r="AA18" s="9">
        <v>729.205882352941</v>
      </c>
      <c r="AB18" s="9">
        <v>8.34704753876358</v>
      </c>
      <c r="AC18" s="9">
        <v>69.6732026143791</v>
      </c>
      <c r="AD18" s="9">
        <v>14.503161200996</v>
      </c>
      <c r="AE18" s="9">
        <v>210.341684822077</v>
      </c>
      <c r="AF18" s="10">
        <v>135</v>
      </c>
      <c r="AG18" s="11">
        <v>79</v>
      </c>
      <c r="AH18" s="30">
        <f t="shared" si="12"/>
        <v>97.6666666666667</v>
      </c>
      <c r="AI18" s="12">
        <v>140</v>
      </c>
      <c r="AJ18" s="12">
        <v>84</v>
      </c>
      <c r="AK18" s="31">
        <f t="shared" si="1"/>
        <v>102.666666666667</v>
      </c>
      <c r="AL18" s="13">
        <f t="shared" si="14"/>
        <v>137.5</v>
      </c>
      <c r="AM18" s="13">
        <f t="shared" si="3"/>
        <v>81.5</v>
      </c>
      <c r="AN18" s="13">
        <f t="shared" si="10"/>
        <v>100.166666666667</v>
      </c>
      <c r="AO18" s="32">
        <v>96</v>
      </c>
      <c r="AP18" s="32">
        <v>37</v>
      </c>
      <c r="AQ18" s="33">
        <f t="shared" si="11"/>
        <v>56.6666666666667</v>
      </c>
      <c r="AR18" s="34">
        <f t="shared" si="4"/>
        <v>1.04117647058824</v>
      </c>
      <c r="AS18" s="23">
        <v>73</v>
      </c>
      <c r="AT18" s="23">
        <v>32</v>
      </c>
      <c r="AU18" s="24">
        <f t="shared" si="5"/>
        <v>45.6666666666667</v>
      </c>
      <c r="AV18" s="25">
        <f t="shared" si="13"/>
        <v>0.897810218978102</v>
      </c>
      <c r="AW18" s="26">
        <v>75</v>
      </c>
      <c r="AX18" s="26">
        <v>19</v>
      </c>
      <c r="AY18" s="27">
        <f t="shared" si="7"/>
        <v>37.6666666666667</v>
      </c>
      <c r="AZ18" s="28">
        <f t="shared" si="8"/>
        <v>1.48672566371681</v>
      </c>
      <c r="BA18">
        <v>159</v>
      </c>
      <c r="BB18">
        <v>71</v>
      </c>
      <c r="BC18" s="2">
        <f t="shared" si="9"/>
        <v>100.333333333333</v>
      </c>
      <c r="BD18">
        <v>159</v>
      </c>
      <c r="BE18">
        <v>95</v>
      </c>
    </row>
    <row r="19" spans="1:57">
      <c r="A19" s="4">
        <v>15</v>
      </c>
      <c r="B19" s="4" t="s">
        <v>74</v>
      </c>
      <c r="C19" s="29">
        <v>44788</v>
      </c>
      <c r="D19" s="4">
        <v>920412548</v>
      </c>
      <c r="E19" s="4">
        <v>1</v>
      </c>
      <c r="F19" s="4">
        <v>51</v>
      </c>
      <c r="G19" s="4">
        <v>163</v>
      </c>
      <c r="H19" s="4">
        <v>63</v>
      </c>
      <c r="I19" s="4">
        <v>3</v>
      </c>
      <c r="J19" s="4">
        <v>1</v>
      </c>
      <c r="K19" s="4">
        <v>5</v>
      </c>
      <c r="L19" s="4">
        <v>8</v>
      </c>
      <c r="M19" s="4">
        <v>0</v>
      </c>
      <c r="N19">
        <v>0</v>
      </c>
      <c r="O19">
        <v>0</v>
      </c>
      <c r="P19" s="4">
        <v>0</v>
      </c>
      <c r="Q19" s="4">
        <v>0</v>
      </c>
      <c r="R19" s="4">
        <v>5</v>
      </c>
      <c r="S19" s="4">
        <v>0</v>
      </c>
      <c r="T19" s="4">
        <v>0</v>
      </c>
      <c r="U19" s="4">
        <v>0</v>
      </c>
      <c r="V19" s="4" t="s">
        <v>54</v>
      </c>
      <c r="W19" s="4" t="s">
        <v>55</v>
      </c>
      <c r="X19" s="4" t="s">
        <v>56</v>
      </c>
      <c r="Y19" s="4" t="s">
        <v>56</v>
      </c>
      <c r="Z19" s="9">
        <v>23.5599539170056</v>
      </c>
      <c r="AA19" s="9">
        <v>315.571428571429</v>
      </c>
      <c r="AB19" s="9">
        <v>12.1941145054255</v>
      </c>
      <c r="AC19" s="9">
        <v>148.696428571429</v>
      </c>
      <c r="AD19" s="9">
        <v>15.8504919557121</v>
      </c>
      <c r="AE19" s="9">
        <v>251.238095238095</v>
      </c>
      <c r="AF19" s="10">
        <v>100</v>
      </c>
      <c r="AG19" s="11">
        <v>70</v>
      </c>
      <c r="AH19" s="30">
        <f t="shared" si="12"/>
        <v>80</v>
      </c>
      <c r="AI19" s="12">
        <v>109</v>
      </c>
      <c r="AJ19" s="12">
        <v>75</v>
      </c>
      <c r="AK19" s="31">
        <f t="shared" si="1"/>
        <v>86.3333333333333</v>
      </c>
      <c r="AL19" s="13">
        <f t="shared" si="14"/>
        <v>104.5</v>
      </c>
      <c r="AM19" s="13">
        <f t="shared" si="3"/>
        <v>72.5</v>
      </c>
      <c r="AN19" s="13">
        <f t="shared" si="10"/>
        <v>83.1666666666667</v>
      </c>
      <c r="AO19" s="32">
        <v>65</v>
      </c>
      <c r="AP19" s="32">
        <v>20</v>
      </c>
      <c r="AQ19" s="33">
        <f t="shared" si="11"/>
        <v>35</v>
      </c>
      <c r="AR19" s="34">
        <f t="shared" si="4"/>
        <v>1.28571428571429</v>
      </c>
      <c r="AS19" s="23">
        <v>75</v>
      </c>
      <c r="AT19" s="23">
        <v>19</v>
      </c>
      <c r="AU19" s="24">
        <f t="shared" si="5"/>
        <v>37.6666666666667</v>
      </c>
      <c r="AV19" s="25">
        <f t="shared" si="13"/>
        <v>1.48672566371681</v>
      </c>
      <c r="AW19" s="26">
        <v>104</v>
      </c>
      <c r="AX19" s="26">
        <v>58</v>
      </c>
      <c r="AY19" s="27">
        <f t="shared" si="7"/>
        <v>73.3333333333333</v>
      </c>
      <c r="AZ19" s="28">
        <f t="shared" si="8"/>
        <v>0.627272727272727</v>
      </c>
      <c r="BA19">
        <v>126</v>
      </c>
      <c r="BB19">
        <v>75</v>
      </c>
      <c r="BC19" s="2">
        <f t="shared" si="9"/>
        <v>92</v>
      </c>
      <c r="BD19">
        <v>160</v>
      </c>
      <c r="BE19">
        <v>88</v>
      </c>
    </row>
    <row r="20" spans="1:57">
      <c r="A20" s="4">
        <v>16</v>
      </c>
      <c r="B20" s="4" t="s">
        <v>75</v>
      </c>
      <c r="C20" s="29">
        <v>44789</v>
      </c>
      <c r="D20" s="4">
        <v>920396339</v>
      </c>
      <c r="E20" s="4">
        <v>2</v>
      </c>
      <c r="F20" s="4">
        <v>66</v>
      </c>
      <c r="G20" s="4">
        <v>170</v>
      </c>
      <c r="H20" s="4">
        <v>74</v>
      </c>
      <c r="I20" s="4">
        <v>3</v>
      </c>
      <c r="J20" s="4">
        <v>2</v>
      </c>
      <c r="K20" s="4">
        <v>3</v>
      </c>
      <c r="L20" s="4">
        <v>5</v>
      </c>
      <c r="M20" s="4">
        <v>0</v>
      </c>
      <c r="N20">
        <v>0</v>
      </c>
      <c r="O20">
        <v>0</v>
      </c>
      <c r="P20" s="4">
        <v>1</v>
      </c>
      <c r="Q20" s="4">
        <v>0</v>
      </c>
      <c r="R20" s="4">
        <v>6</v>
      </c>
      <c r="S20" s="4">
        <v>0</v>
      </c>
      <c r="T20" s="4">
        <v>0</v>
      </c>
      <c r="U20" s="4">
        <v>0</v>
      </c>
      <c r="V20" s="4" t="s">
        <v>54</v>
      </c>
      <c r="W20" s="4" t="s">
        <v>55</v>
      </c>
      <c r="X20" s="4" t="s">
        <v>56</v>
      </c>
      <c r="Y20" s="4" t="s">
        <v>57</v>
      </c>
      <c r="Z20" s="9">
        <v>30.9364940913909</v>
      </c>
      <c r="AA20" s="9">
        <v>957.066666666667</v>
      </c>
      <c r="AB20" s="9">
        <v>14.9056290634705</v>
      </c>
      <c r="AC20" s="9">
        <v>222.177777777778</v>
      </c>
      <c r="AD20" s="9">
        <v>19.9844383903521</v>
      </c>
      <c r="AE20" s="9">
        <v>399.377777777778</v>
      </c>
      <c r="AF20" s="10">
        <v>132</v>
      </c>
      <c r="AG20" s="11">
        <v>80</v>
      </c>
      <c r="AH20" s="30">
        <f t="shared" si="12"/>
        <v>97.3333333333333</v>
      </c>
      <c r="AI20" s="12">
        <v>172</v>
      </c>
      <c r="AJ20" s="12">
        <v>87</v>
      </c>
      <c r="AK20" s="31">
        <f t="shared" si="1"/>
        <v>115.333333333333</v>
      </c>
      <c r="AL20" s="13">
        <f t="shared" si="14"/>
        <v>152</v>
      </c>
      <c r="AM20" s="13">
        <f t="shared" si="3"/>
        <v>83.5</v>
      </c>
      <c r="AN20" s="13">
        <f t="shared" si="10"/>
        <v>106.333333333333</v>
      </c>
      <c r="AO20" s="32">
        <v>89</v>
      </c>
      <c r="AP20" s="32">
        <v>44</v>
      </c>
      <c r="AQ20" s="33">
        <f t="shared" si="11"/>
        <v>59</v>
      </c>
      <c r="AR20" s="34">
        <f t="shared" si="4"/>
        <v>0.76271186440678</v>
      </c>
      <c r="AS20" s="23">
        <v>104</v>
      </c>
      <c r="AT20" s="23">
        <v>29</v>
      </c>
      <c r="AU20" s="24">
        <f t="shared" si="5"/>
        <v>54</v>
      </c>
      <c r="AV20" s="25">
        <f t="shared" si="13"/>
        <v>1.38888888888889</v>
      </c>
      <c r="AW20" s="26">
        <v>128</v>
      </c>
      <c r="AX20" s="26">
        <v>46</v>
      </c>
      <c r="AY20" s="27">
        <f t="shared" si="7"/>
        <v>73.3333333333333</v>
      </c>
      <c r="AZ20" s="28">
        <f t="shared" si="8"/>
        <v>1.11818181818182</v>
      </c>
      <c r="BA20">
        <v>177</v>
      </c>
      <c r="BB20">
        <v>72</v>
      </c>
      <c r="BC20" s="2">
        <f t="shared" si="9"/>
        <v>107</v>
      </c>
      <c r="BD20">
        <v>195</v>
      </c>
      <c r="BE20">
        <v>92</v>
      </c>
    </row>
    <row r="21" spans="1:57">
      <c r="A21" s="4">
        <v>17</v>
      </c>
      <c r="B21" s="4" t="s">
        <v>76</v>
      </c>
      <c r="C21" s="29">
        <v>44791</v>
      </c>
      <c r="D21" s="4">
        <v>920415372</v>
      </c>
      <c r="E21" s="4">
        <v>1</v>
      </c>
      <c r="F21" s="4">
        <v>69</v>
      </c>
      <c r="G21" s="4">
        <v>155</v>
      </c>
      <c r="H21" s="4">
        <v>40</v>
      </c>
      <c r="I21" s="4">
        <v>3</v>
      </c>
      <c r="J21" s="4">
        <v>1</v>
      </c>
      <c r="K21" s="4">
        <v>5</v>
      </c>
      <c r="L21" s="4">
        <v>6</v>
      </c>
      <c r="M21" s="4">
        <v>2</v>
      </c>
      <c r="N21">
        <v>3</v>
      </c>
      <c r="O21">
        <v>0</v>
      </c>
      <c r="P21" s="4">
        <v>1</v>
      </c>
      <c r="Q21" s="4">
        <v>1.5</v>
      </c>
      <c r="R21" s="4">
        <v>3</v>
      </c>
      <c r="S21" s="4">
        <v>0</v>
      </c>
      <c r="T21" s="4">
        <v>0</v>
      </c>
      <c r="U21" s="4">
        <v>0</v>
      </c>
      <c r="V21" s="4" t="s">
        <v>54</v>
      </c>
      <c r="W21" s="4" t="s">
        <v>60</v>
      </c>
      <c r="X21" s="4" t="s">
        <v>56</v>
      </c>
      <c r="Y21" s="4" t="s">
        <v>56</v>
      </c>
      <c r="Z21" s="9">
        <v>34.8505901867334</v>
      </c>
      <c r="AA21" s="9">
        <v>1214.56363636364</v>
      </c>
      <c r="AB21" s="9">
        <v>20.0313390829107</v>
      </c>
      <c r="AC21" s="9">
        <v>401.254545454546</v>
      </c>
      <c r="AD21" s="9">
        <v>24.8682589465025</v>
      </c>
      <c r="AE21" s="9">
        <v>618.430303030303</v>
      </c>
      <c r="AF21" s="10">
        <v>128</v>
      </c>
      <c r="AG21" s="11">
        <v>88</v>
      </c>
      <c r="AH21" s="30">
        <f t="shared" si="12"/>
        <v>101.333333333333</v>
      </c>
      <c r="AI21" s="12">
        <v>177</v>
      </c>
      <c r="AJ21" s="12">
        <v>109</v>
      </c>
      <c r="AK21" s="31">
        <f t="shared" si="1"/>
        <v>131.666666666667</v>
      </c>
      <c r="AL21" s="13">
        <f t="shared" si="14"/>
        <v>152.5</v>
      </c>
      <c r="AM21" s="13">
        <f t="shared" si="3"/>
        <v>98.5</v>
      </c>
      <c r="AN21" s="13">
        <f t="shared" si="10"/>
        <v>116.5</v>
      </c>
      <c r="AO21" s="32">
        <v>43</v>
      </c>
      <c r="AP21" s="32">
        <v>9</v>
      </c>
      <c r="AQ21" s="33">
        <f t="shared" ref="AQ21:AQ52" si="15">(1/3*AO21+2/3*AP21)</f>
        <v>20.3333333333333</v>
      </c>
      <c r="AR21" s="34">
        <f t="shared" si="4"/>
        <v>1.67213114754098</v>
      </c>
      <c r="AS21" s="23">
        <v>70</v>
      </c>
      <c r="AT21" s="23">
        <v>27</v>
      </c>
      <c r="AU21" s="24">
        <f t="shared" si="5"/>
        <v>41.3333333333333</v>
      </c>
      <c r="AV21" s="25">
        <f t="shared" si="13"/>
        <v>1.04032258064516</v>
      </c>
      <c r="AW21" s="26">
        <v>83</v>
      </c>
      <c r="AX21" s="26">
        <v>26</v>
      </c>
      <c r="AY21" s="27">
        <f t="shared" si="7"/>
        <v>45</v>
      </c>
      <c r="AZ21" s="28">
        <f t="shared" si="8"/>
        <v>1.26666666666667</v>
      </c>
      <c r="BA21">
        <v>190</v>
      </c>
      <c r="BB21">
        <v>113</v>
      </c>
      <c r="BC21" s="2">
        <f t="shared" si="9"/>
        <v>138.666666666667</v>
      </c>
      <c r="BD21">
        <v>190</v>
      </c>
      <c r="BE21">
        <v>85</v>
      </c>
    </row>
    <row r="22" spans="1:57">
      <c r="A22" s="4">
        <v>18</v>
      </c>
      <c r="B22" s="4" t="s">
        <v>77</v>
      </c>
      <c r="C22" s="29">
        <v>44791</v>
      </c>
      <c r="D22" s="4">
        <v>920415057</v>
      </c>
      <c r="E22" s="4">
        <v>1</v>
      </c>
      <c r="F22" s="4">
        <v>76</v>
      </c>
      <c r="G22" s="4">
        <v>156</v>
      </c>
      <c r="H22" s="4">
        <v>65</v>
      </c>
      <c r="I22" s="4">
        <v>3</v>
      </c>
      <c r="J22" s="4">
        <v>1</v>
      </c>
      <c r="K22" s="4">
        <v>2</v>
      </c>
      <c r="L22" s="4">
        <v>6</v>
      </c>
      <c r="M22" s="4">
        <v>0</v>
      </c>
      <c r="N22">
        <v>0</v>
      </c>
      <c r="O22">
        <v>1</v>
      </c>
      <c r="P22" s="4">
        <v>1</v>
      </c>
      <c r="Q22" s="4">
        <v>0.2</v>
      </c>
      <c r="R22" s="4">
        <v>0</v>
      </c>
      <c r="S22" s="4">
        <v>0</v>
      </c>
      <c r="T22" s="4">
        <v>0</v>
      </c>
      <c r="U22" s="4">
        <v>0</v>
      </c>
      <c r="V22" s="4" t="s">
        <v>54</v>
      </c>
      <c r="W22" s="4" t="s">
        <v>55</v>
      </c>
      <c r="X22" s="4" t="s">
        <v>56</v>
      </c>
      <c r="Y22" s="4" t="s">
        <v>56</v>
      </c>
      <c r="Z22" s="9">
        <v>25.6493448042808</v>
      </c>
      <c r="AA22" s="9">
        <v>657.888888888889</v>
      </c>
      <c r="AB22" s="9">
        <v>11.3961109607287</v>
      </c>
      <c r="AC22" s="9">
        <v>129.87134502924</v>
      </c>
      <c r="AD22" s="9">
        <v>16.121593685984</v>
      </c>
      <c r="AE22" s="9">
        <v>259.905782975958</v>
      </c>
      <c r="AF22" s="10">
        <v>160</v>
      </c>
      <c r="AG22" s="11">
        <v>80</v>
      </c>
      <c r="AH22" s="30">
        <f t="shared" si="12"/>
        <v>106.666666666667</v>
      </c>
      <c r="AI22" s="12">
        <v>132</v>
      </c>
      <c r="AJ22" s="12">
        <v>85</v>
      </c>
      <c r="AK22" s="31">
        <f t="shared" si="1"/>
        <v>100.666666666667</v>
      </c>
      <c r="AL22" s="13">
        <f t="shared" si="14"/>
        <v>146</v>
      </c>
      <c r="AM22" s="13">
        <f t="shared" si="3"/>
        <v>82.5</v>
      </c>
      <c r="AN22" s="13">
        <f t="shared" si="10"/>
        <v>103.666666666667</v>
      </c>
      <c r="AO22" s="32">
        <v>85</v>
      </c>
      <c r="AP22" s="32">
        <v>26</v>
      </c>
      <c r="AQ22" s="33">
        <f t="shared" si="15"/>
        <v>45.6666666666667</v>
      </c>
      <c r="AR22" s="34">
        <f t="shared" si="4"/>
        <v>1.29197080291971</v>
      </c>
      <c r="AS22" s="23">
        <v>51</v>
      </c>
      <c r="AT22" s="23">
        <v>15</v>
      </c>
      <c r="AU22" s="24">
        <f t="shared" si="5"/>
        <v>27</v>
      </c>
      <c r="AV22" s="25">
        <f t="shared" si="13"/>
        <v>1.33333333333333</v>
      </c>
      <c r="AW22" s="26">
        <v>70</v>
      </c>
      <c r="AX22" s="26">
        <v>20</v>
      </c>
      <c r="AY22" s="27">
        <f t="shared" si="7"/>
        <v>36.6666666666667</v>
      </c>
      <c r="AZ22" s="28">
        <f t="shared" si="8"/>
        <v>1.36363636363636</v>
      </c>
      <c r="BA22">
        <v>149</v>
      </c>
      <c r="BB22">
        <v>74</v>
      </c>
      <c r="BC22" s="2">
        <f t="shared" si="9"/>
        <v>99</v>
      </c>
      <c r="BD22">
        <v>166</v>
      </c>
      <c r="BE22">
        <v>71</v>
      </c>
    </row>
    <row r="23" spans="1:57">
      <c r="A23" s="4">
        <v>19</v>
      </c>
      <c r="B23" s="4" t="s">
        <v>78</v>
      </c>
      <c r="C23" s="29">
        <v>44791</v>
      </c>
      <c r="D23" s="4">
        <v>920404676</v>
      </c>
      <c r="E23" s="4">
        <v>1</v>
      </c>
      <c r="F23" s="4">
        <v>73</v>
      </c>
      <c r="G23" s="4">
        <v>150</v>
      </c>
      <c r="H23" s="4">
        <v>50</v>
      </c>
      <c r="I23" s="4">
        <v>3</v>
      </c>
      <c r="J23" s="4">
        <v>2</v>
      </c>
      <c r="K23" s="4">
        <v>5</v>
      </c>
      <c r="L23" s="4">
        <v>7</v>
      </c>
      <c r="M23" s="4">
        <v>0</v>
      </c>
      <c r="N23">
        <v>0</v>
      </c>
      <c r="O23">
        <v>1</v>
      </c>
      <c r="P23" s="4">
        <v>1</v>
      </c>
      <c r="Q23" s="4">
        <v>5.8</v>
      </c>
      <c r="R23" s="4">
        <v>0</v>
      </c>
      <c r="S23" s="4">
        <v>0</v>
      </c>
      <c r="T23" s="4">
        <v>0.2</v>
      </c>
      <c r="U23" s="4">
        <v>0</v>
      </c>
      <c r="V23" s="4" t="s">
        <v>54</v>
      </c>
      <c r="W23" s="4" t="s">
        <v>55</v>
      </c>
      <c r="X23" s="4" t="s">
        <v>56</v>
      </c>
      <c r="Y23" s="4" t="s">
        <v>56</v>
      </c>
      <c r="Z23" s="9">
        <v>43.4178662662171</v>
      </c>
      <c r="AA23" s="9">
        <v>1885.11111111111</v>
      </c>
      <c r="AB23" s="9">
        <v>19.8683164863055</v>
      </c>
      <c r="AC23" s="9">
        <v>394.75</v>
      </c>
      <c r="AD23" s="9">
        <v>27.3616610209826</v>
      </c>
      <c r="AE23" s="9">
        <v>748.660493827161</v>
      </c>
      <c r="AF23" s="10">
        <v>156</v>
      </c>
      <c r="AG23" s="11">
        <v>120</v>
      </c>
      <c r="AH23" s="30">
        <f t="shared" si="12"/>
        <v>132</v>
      </c>
      <c r="AI23" s="12">
        <v>173</v>
      </c>
      <c r="AJ23" s="12">
        <v>97</v>
      </c>
      <c r="AK23" s="31">
        <f t="shared" si="1"/>
        <v>122.333333333333</v>
      </c>
      <c r="AL23" s="13">
        <f t="shared" si="14"/>
        <v>164.5</v>
      </c>
      <c r="AM23" s="13">
        <f t="shared" si="3"/>
        <v>108.5</v>
      </c>
      <c r="AN23" s="13">
        <f t="shared" si="10"/>
        <v>127.166666666667</v>
      </c>
      <c r="AO23" s="32">
        <v>83</v>
      </c>
      <c r="AP23" s="32">
        <v>26</v>
      </c>
      <c r="AQ23" s="33">
        <f t="shared" si="15"/>
        <v>45</v>
      </c>
      <c r="AR23" s="34">
        <f t="shared" si="4"/>
        <v>1.26666666666667</v>
      </c>
      <c r="AS23" s="23">
        <v>65</v>
      </c>
      <c r="AT23" s="23">
        <v>19</v>
      </c>
      <c r="AU23" s="24">
        <f t="shared" si="5"/>
        <v>34.3333333333333</v>
      </c>
      <c r="AV23" s="25">
        <f t="shared" si="13"/>
        <v>1.33980582524272</v>
      </c>
      <c r="AW23" s="26">
        <v>61</v>
      </c>
      <c r="AX23" s="26">
        <v>15</v>
      </c>
      <c r="AY23" s="27">
        <f t="shared" si="7"/>
        <v>30.3333333333333</v>
      </c>
      <c r="AZ23" s="28">
        <f t="shared" si="8"/>
        <v>1.51648351648352</v>
      </c>
      <c r="BA23">
        <v>207</v>
      </c>
      <c r="BB23">
        <v>97</v>
      </c>
      <c r="BC23" s="2">
        <f t="shared" si="9"/>
        <v>133.666666666667</v>
      </c>
      <c r="BD23">
        <v>207</v>
      </c>
      <c r="BE23">
        <v>77</v>
      </c>
    </row>
    <row r="24" spans="1:57">
      <c r="A24" s="4">
        <v>20</v>
      </c>
      <c r="B24" s="4" t="s">
        <v>79</v>
      </c>
      <c r="C24" s="29">
        <v>44791</v>
      </c>
      <c r="D24" s="4">
        <v>920396346</v>
      </c>
      <c r="E24" s="4">
        <v>2</v>
      </c>
      <c r="F24" s="4">
        <v>65</v>
      </c>
      <c r="G24" s="4">
        <v>169</v>
      </c>
      <c r="H24" s="4">
        <v>70</v>
      </c>
      <c r="I24" s="4">
        <v>3</v>
      </c>
      <c r="J24" s="4">
        <v>1</v>
      </c>
      <c r="K24" s="4">
        <v>5</v>
      </c>
      <c r="L24" s="4">
        <v>7</v>
      </c>
      <c r="M24" s="4">
        <v>0</v>
      </c>
      <c r="N24">
        <v>0</v>
      </c>
      <c r="O24">
        <v>0</v>
      </c>
      <c r="P24" s="4">
        <v>1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 t="s">
        <v>63</v>
      </c>
      <c r="W24" s="4" t="s">
        <v>55</v>
      </c>
      <c r="X24" s="4" t="s">
        <v>56</v>
      </c>
      <c r="Y24" s="4" t="s">
        <v>57</v>
      </c>
      <c r="Z24" s="9">
        <v>20.2902549132445</v>
      </c>
      <c r="AA24" s="9">
        <v>411.694444444445</v>
      </c>
      <c r="AB24" s="9">
        <v>7.44610263456289</v>
      </c>
      <c r="AC24" s="9">
        <v>55.4444444444444</v>
      </c>
      <c r="AD24" s="9">
        <v>11.431897113119</v>
      </c>
      <c r="AE24" s="9">
        <v>130.688271604938</v>
      </c>
      <c r="AF24" s="10">
        <v>176</v>
      </c>
      <c r="AG24" s="11">
        <v>78</v>
      </c>
      <c r="AH24" s="30">
        <f t="shared" si="12"/>
        <v>110.666666666667</v>
      </c>
      <c r="AI24" s="12">
        <v>146</v>
      </c>
      <c r="AJ24" s="12">
        <v>79</v>
      </c>
      <c r="AK24" s="31">
        <f t="shared" si="1"/>
        <v>101.333333333333</v>
      </c>
      <c r="AL24" s="13">
        <f t="shared" si="14"/>
        <v>161</v>
      </c>
      <c r="AM24" s="13">
        <f t="shared" si="3"/>
        <v>78.5</v>
      </c>
      <c r="AN24" s="13">
        <f t="shared" si="10"/>
        <v>106</v>
      </c>
      <c r="AO24" s="32">
        <v>82</v>
      </c>
      <c r="AP24" s="32">
        <v>19</v>
      </c>
      <c r="AQ24" s="33">
        <f t="shared" si="15"/>
        <v>40</v>
      </c>
      <c r="AR24" s="34">
        <f t="shared" si="4"/>
        <v>1.575</v>
      </c>
      <c r="AS24" s="23">
        <v>82</v>
      </c>
      <c r="AT24" s="23">
        <v>19</v>
      </c>
      <c r="AU24" s="24">
        <f t="shared" ref="AU24:AU55" si="16">(1/3*AS24+2/3*AT24)</f>
        <v>40</v>
      </c>
      <c r="AV24" s="25">
        <f t="shared" si="13"/>
        <v>1.575</v>
      </c>
      <c r="AW24" s="26">
        <v>70</v>
      </c>
      <c r="AX24" s="26">
        <v>19</v>
      </c>
      <c r="AY24" s="27">
        <f t="shared" si="7"/>
        <v>36</v>
      </c>
      <c r="AZ24" s="28">
        <f t="shared" si="8"/>
        <v>1.41666666666667</v>
      </c>
      <c r="BA24">
        <v>167</v>
      </c>
      <c r="BB24">
        <v>72</v>
      </c>
      <c r="BC24" s="2">
        <f t="shared" si="9"/>
        <v>103.666666666667</v>
      </c>
      <c r="BD24">
        <v>180</v>
      </c>
      <c r="BE24">
        <v>124</v>
      </c>
    </row>
    <row r="25" spans="1:57">
      <c r="A25" s="4">
        <v>21</v>
      </c>
      <c r="B25" s="4" t="s">
        <v>80</v>
      </c>
      <c r="C25" s="29">
        <v>44792</v>
      </c>
      <c r="D25" s="4">
        <v>920416029</v>
      </c>
      <c r="E25" s="4">
        <v>2</v>
      </c>
      <c r="F25" s="4">
        <v>56</v>
      </c>
      <c r="G25" s="4">
        <v>170</v>
      </c>
      <c r="H25" s="4">
        <v>69</v>
      </c>
      <c r="I25" s="4">
        <v>3</v>
      </c>
      <c r="J25" s="4">
        <v>1</v>
      </c>
      <c r="K25" s="4">
        <v>3</v>
      </c>
      <c r="L25" s="4">
        <v>6</v>
      </c>
      <c r="M25" s="4">
        <v>0</v>
      </c>
      <c r="N25">
        <v>0</v>
      </c>
      <c r="O25">
        <v>0</v>
      </c>
      <c r="P25" s="4">
        <v>0</v>
      </c>
      <c r="Q25" s="4">
        <v>0.5</v>
      </c>
      <c r="R25" s="4">
        <v>6</v>
      </c>
      <c r="S25" s="4">
        <v>5</v>
      </c>
      <c r="T25" s="4">
        <v>0</v>
      </c>
      <c r="U25" s="4">
        <v>10</v>
      </c>
      <c r="V25" s="4" t="s">
        <v>54</v>
      </c>
      <c r="W25" s="4" t="s">
        <v>55</v>
      </c>
      <c r="X25" s="4" t="s">
        <v>56</v>
      </c>
      <c r="Y25" s="4" t="s">
        <v>57</v>
      </c>
      <c r="Z25" s="9">
        <v>18.1224789260256</v>
      </c>
      <c r="AA25" s="9">
        <v>328.424242424242</v>
      </c>
      <c r="AB25" s="9">
        <v>13.2801971507819</v>
      </c>
      <c r="AC25" s="9">
        <v>176.363636363636</v>
      </c>
      <c r="AD25" s="9">
        <v>14.5312851860477</v>
      </c>
      <c r="AE25" s="9">
        <v>211.158249158249</v>
      </c>
      <c r="AF25" s="10">
        <v>157</v>
      </c>
      <c r="AG25" s="11">
        <v>82</v>
      </c>
      <c r="AH25" s="30">
        <f t="shared" si="12"/>
        <v>107</v>
      </c>
      <c r="AI25" s="12">
        <v>186</v>
      </c>
      <c r="AJ25" s="12">
        <v>94</v>
      </c>
      <c r="AK25" s="31">
        <f t="shared" si="1"/>
        <v>124.666666666667</v>
      </c>
      <c r="AL25" s="13">
        <f t="shared" si="14"/>
        <v>171.5</v>
      </c>
      <c r="AM25" s="13">
        <f t="shared" si="3"/>
        <v>88</v>
      </c>
      <c r="AN25" s="13">
        <f t="shared" si="10"/>
        <v>115.833333333333</v>
      </c>
      <c r="AO25" s="32">
        <v>44</v>
      </c>
      <c r="AP25" s="32">
        <v>14</v>
      </c>
      <c r="AQ25" s="33">
        <f t="shared" si="15"/>
        <v>24</v>
      </c>
      <c r="AR25" s="34">
        <f t="shared" si="4"/>
        <v>1.25</v>
      </c>
      <c r="AS25" s="23">
        <v>58</v>
      </c>
      <c r="AT25" s="23">
        <v>10</v>
      </c>
      <c r="AU25" s="24">
        <f t="shared" si="16"/>
        <v>26</v>
      </c>
      <c r="AV25" s="25">
        <f t="shared" si="13"/>
        <v>1.84615384615385</v>
      </c>
      <c r="AW25" s="26">
        <v>48</v>
      </c>
      <c r="AX25" s="26">
        <v>15</v>
      </c>
      <c r="AY25" s="27">
        <f t="shared" si="7"/>
        <v>26</v>
      </c>
      <c r="AZ25" s="28">
        <f t="shared" si="8"/>
        <v>1.26923076923077</v>
      </c>
      <c r="BA25">
        <v>156</v>
      </c>
      <c r="BB25">
        <v>75</v>
      </c>
      <c r="BC25" s="2">
        <f t="shared" si="9"/>
        <v>102</v>
      </c>
      <c r="BD25">
        <v>187</v>
      </c>
      <c r="BE25">
        <v>127</v>
      </c>
    </row>
    <row r="26" spans="1:57">
      <c r="A26" s="4">
        <v>22</v>
      </c>
      <c r="B26" s="4" t="s">
        <v>81</v>
      </c>
      <c r="C26" s="29">
        <v>44792</v>
      </c>
      <c r="D26" s="4">
        <v>920416004</v>
      </c>
      <c r="E26" s="4">
        <v>1</v>
      </c>
      <c r="F26" s="4">
        <v>47</v>
      </c>
      <c r="G26" s="4">
        <v>158</v>
      </c>
      <c r="H26" s="4">
        <v>56</v>
      </c>
      <c r="I26" s="4">
        <v>2</v>
      </c>
      <c r="J26" s="4">
        <v>1</v>
      </c>
      <c r="K26" s="4">
        <v>3</v>
      </c>
      <c r="L26" s="4">
        <v>6</v>
      </c>
      <c r="M26" s="4">
        <v>0</v>
      </c>
      <c r="N26">
        <v>0</v>
      </c>
      <c r="O26">
        <v>0</v>
      </c>
      <c r="P26" s="4">
        <v>0</v>
      </c>
      <c r="Q26" s="4">
        <v>0.8</v>
      </c>
      <c r="R26" s="4">
        <v>0</v>
      </c>
      <c r="S26" s="4">
        <v>0</v>
      </c>
      <c r="T26" s="4">
        <v>0</v>
      </c>
      <c r="U26" s="4">
        <v>0</v>
      </c>
      <c r="V26" s="4" t="s">
        <v>54</v>
      </c>
      <c r="W26" s="4" t="s">
        <v>60</v>
      </c>
      <c r="X26" s="4" t="s">
        <v>56</v>
      </c>
      <c r="Y26" s="4" t="s">
        <v>57</v>
      </c>
      <c r="Z26" s="9">
        <v>10.7103273111101</v>
      </c>
      <c r="AA26" s="9">
        <v>114.711111111111</v>
      </c>
      <c r="AB26" s="9">
        <v>5.31245915016974</v>
      </c>
      <c r="AC26" s="9">
        <v>28.2222222222222</v>
      </c>
      <c r="AD26" s="9">
        <v>7.08362744487439</v>
      </c>
      <c r="AE26" s="9">
        <v>50.1777777777777</v>
      </c>
      <c r="AF26" s="10">
        <v>95</v>
      </c>
      <c r="AG26" s="11">
        <v>55</v>
      </c>
      <c r="AH26" s="30">
        <f t="shared" si="12"/>
        <v>68.3333333333333</v>
      </c>
      <c r="AI26" s="12">
        <v>114</v>
      </c>
      <c r="AJ26" s="12">
        <v>78</v>
      </c>
      <c r="AK26" s="31">
        <f t="shared" si="1"/>
        <v>90</v>
      </c>
      <c r="AL26" s="13">
        <f t="shared" si="14"/>
        <v>104.5</v>
      </c>
      <c r="AM26" s="13">
        <f t="shared" si="3"/>
        <v>66.5</v>
      </c>
      <c r="AN26" s="13">
        <f t="shared" si="10"/>
        <v>79.1666666666667</v>
      </c>
      <c r="AO26" s="32">
        <v>37</v>
      </c>
      <c r="AP26" s="32">
        <v>20</v>
      </c>
      <c r="AQ26" s="33">
        <f t="shared" si="15"/>
        <v>25.6666666666667</v>
      </c>
      <c r="AR26" s="34">
        <f t="shared" si="4"/>
        <v>0.662337662337662</v>
      </c>
      <c r="AS26" s="23">
        <v>66</v>
      </c>
      <c r="AT26" s="23">
        <v>34</v>
      </c>
      <c r="AU26" s="24">
        <f t="shared" si="16"/>
        <v>44.6666666666667</v>
      </c>
      <c r="AV26" s="25">
        <f t="shared" si="13"/>
        <v>0.716417910447761</v>
      </c>
      <c r="AW26" s="26">
        <v>94</v>
      </c>
      <c r="AX26" s="26">
        <v>36</v>
      </c>
      <c r="AY26" s="27">
        <f t="shared" si="7"/>
        <v>55.3333333333333</v>
      </c>
      <c r="AZ26" s="28">
        <f t="shared" si="8"/>
        <v>1.04819277108434</v>
      </c>
      <c r="BA26">
        <v>122</v>
      </c>
      <c r="BB26">
        <v>72</v>
      </c>
      <c r="BC26" s="2">
        <f t="shared" si="9"/>
        <v>88.6666666666667</v>
      </c>
      <c r="BD26">
        <v>122</v>
      </c>
      <c r="BE26">
        <v>91</v>
      </c>
    </row>
    <row r="27" spans="1:57">
      <c r="A27" s="4">
        <v>23</v>
      </c>
      <c r="B27" s="4" t="s">
        <v>82</v>
      </c>
      <c r="C27" s="29">
        <v>44798</v>
      </c>
      <c r="D27" s="4">
        <v>920418842</v>
      </c>
      <c r="E27" s="4">
        <v>1</v>
      </c>
      <c r="F27" s="4">
        <v>56</v>
      </c>
      <c r="G27" s="4">
        <v>160</v>
      </c>
      <c r="H27" s="4">
        <v>53</v>
      </c>
      <c r="I27" s="4">
        <v>3</v>
      </c>
      <c r="J27" s="4">
        <v>2</v>
      </c>
      <c r="K27" s="4">
        <v>2</v>
      </c>
      <c r="L27" s="4">
        <v>6</v>
      </c>
      <c r="M27" s="4">
        <v>0</v>
      </c>
      <c r="N27">
        <v>0</v>
      </c>
      <c r="O27">
        <v>0</v>
      </c>
      <c r="P27" s="4">
        <v>0</v>
      </c>
      <c r="Q27" s="4">
        <v>0.9</v>
      </c>
      <c r="R27" s="4">
        <v>3</v>
      </c>
      <c r="S27" s="4">
        <v>0</v>
      </c>
      <c r="T27" s="4">
        <v>0</v>
      </c>
      <c r="U27" s="4">
        <v>0</v>
      </c>
      <c r="V27" s="4" t="s">
        <v>54</v>
      </c>
      <c r="W27" s="4" t="s">
        <v>55</v>
      </c>
      <c r="X27" s="4" t="s">
        <v>56</v>
      </c>
      <c r="Y27" s="4" t="s">
        <v>57</v>
      </c>
      <c r="Z27" s="9">
        <v>31.6126105036763</v>
      </c>
      <c r="AA27" s="9">
        <v>999.357142857143</v>
      </c>
      <c r="AB27" s="9">
        <v>22.3538906808508</v>
      </c>
      <c r="AC27" s="9">
        <v>499.696428571429</v>
      </c>
      <c r="AD27" s="9">
        <v>25.1755739519385</v>
      </c>
      <c r="AE27" s="9">
        <v>633.809523809524</v>
      </c>
      <c r="AF27" s="10">
        <v>113</v>
      </c>
      <c r="AG27" s="11">
        <v>72</v>
      </c>
      <c r="AH27" s="30">
        <f t="shared" si="12"/>
        <v>85.6666666666667</v>
      </c>
      <c r="AI27" s="12">
        <v>134</v>
      </c>
      <c r="AJ27" s="12">
        <v>87</v>
      </c>
      <c r="AK27" s="31">
        <f t="shared" si="1"/>
        <v>102.666666666667</v>
      </c>
      <c r="AL27" s="13">
        <f t="shared" si="14"/>
        <v>123.5</v>
      </c>
      <c r="AM27" s="13">
        <f t="shared" si="3"/>
        <v>79.5</v>
      </c>
      <c r="AN27" s="13">
        <f t="shared" si="10"/>
        <v>94.1666666666667</v>
      </c>
      <c r="AO27" s="32">
        <v>85</v>
      </c>
      <c r="AP27" s="32">
        <v>24</v>
      </c>
      <c r="AQ27" s="33">
        <f t="shared" si="15"/>
        <v>44.3333333333333</v>
      </c>
      <c r="AR27" s="34">
        <f t="shared" si="4"/>
        <v>1.37593984962406</v>
      </c>
      <c r="AS27" s="23">
        <v>44</v>
      </c>
      <c r="AT27" s="23">
        <v>15</v>
      </c>
      <c r="AU27" s="24">
        <f t="shared" si="16"/>
        <v>24.6666666666667</v>
      </c>
      <c r="AV27" s="25">
        <f t="shared" si="13"/>
        <v>1.17567567567568</v>
      </c>
      <c r="AW27" s="26">
        <v>54</v>
      </c>
      <c r="AX27" s="26">
        <v>14</v>
      </c>
      <c r="AY27" s="27">
        <f t="shared" si="7"/>
        <v>27.3333333333333</v>
      </c>
      <c r="AZ27" s="28">
        <f t="shared" si="8"/>
        <v>1.46341463414634</v>
      </c>
      <c r="BA27">
        <v>151</v>
      </c>
      <c r="BB27">
        <v>72</v>
      </c>
      <c r="BC27" s="2">
        <f t="shared" si="9"/>
        <v>98.3333333333333</v>
      </c>
      <c r="BD27">
        <v>153</v>
      </c>
      <c r="BE27">
        <v>76</v>
      </c>
    </row>
    <row r="28" spans="1:57">
      <c r="A28" s="4">
        <v>24</v>
      </c>
      <c r="B28" s="4" t="s">
        <v>83</v>
      </c>
      <c r="C28" s="29">
        <v>44798</v>
      </c>
      <c r="D28" s="4">
        <v>920418813</v>
      </c>
      <c r="E28" s="4">
        <v>1</v>
      </c>
      <c r="F28" s="4">
        <v>59</v>
      </c>
      <c r="G28" s="4">
        <v>162</v>
      </c>
      <c r="H28" s="4">
        <v>70</v>
      </c>
      <c r="I28" s="4">
        <v>3</v>
      </c>
      <c r="J28" s="4">
        <v>1</v>
      </c>
      <c r="K28" s="4">
        <v>3</v>
      </c>
      <c r="L28" s="4">
        <v>6</v>
      </c>
      <c r="M28" s="4">
        <v>0</v>
      </c>
      <c r="N28">
        <v>0</v>
      </c>
      <c r="O28">
        <v>0</v>
      </c>
      <c r="P28" s="4">
        <v>1</v>
      </c>
      <c r="Q28" s="4">
        <v>7.2</v>
      </c>
      <c r="R28" s="4">
        <v>0</v>
      </c>
      <c r="S28" s="4">
        <v>0</v>
      </c>
      <c r="T28" s="4">
        <v>0</v>
      </c>
      <c r="U28" s="4">
        <v>0</v>
      </c>
      <c r="V28" s="4" t="s">
        <v>54</v>
      </c>
      <c r="W28" s="4" t="s">
        <v>55</v>
      </c>
      <c r="X28" s="4" t="s">
        <v>56</v>
      </c>
      <c r="Y28" s="4" t="s">
        <v>56</v>
      </c>
      <c r="Z28" s="9">
        <v>23.95191943132</v>
      </c>
      <c r="AA28" s="9">
        <v>573.694444444444</v>
      </c>
      <c r="AB28" s="9">
        <v>10.0124921972504</v>
      </c>
      <c r="AC28" s="9">
        <v>100.25</v>
      </c>
      <c r="AD28" s="9">
        <v>14.4402771766428</v>
      </c>
      <c r="AE28" s="9">
        <v>208.521604938272</v>
      </c>
      <c r="AF28" s="10">
        <v>131</v>
      </c>
      <c r="AG28" s="11">
        <v>79</v>
      </c>
      <c r="AH28" s="30">
        <f t="shared" si="12"/>
        <v>96.3333333333333</v>
      </c>
      <c r="AI28" s="12">
        <v>152</v>
      </c>
      <c r="AJ28" s="12">
        <v>78</v>
      </c>
      <c r="AK28" s="31">
        <f t="shared" si="1"/>
        <v>102.666666666667</v>
      </c>
      <c r="AL28" s="13">
        <f t="shared" si="14"/>
        <v>141.5</v>
      </c>
      <c r="AM28" s="13">
        <f t="shared" si="3"/>
        <v>78.5</v>
      </c>
      <c r="AN28" s="13">
        <f t="shared" si="10"/>
        <v>99.5</v>
      </c>
      <c r="AO28" s="32">
        <v>43</v>
      </c>
      <c r="AP28" s="32">
        <v>15</v>
      </c>
      <c r="AQ28" s="33">
        <f t="shared" si="15"/>
        <v>24.3333333333333</v>
      </c>
      <c r="AR28" s="34">
        <f t="shared" si="4"/>
        <v>1.15068493150685</v>
      </c>
      <c r="AS28" s="23">
        <v>51</v>
      </c>
      <c r="AT28" s="23">
        <v>17</v>
      </c>
      <c r="AU28" s="24">
        <f t="shared" si="16"/>
        <v>28.3333333333333</v>
      </c>
      <c r="AV28" s="25">
        <f t="shared" si="13"/>
        <v>1.2</v>
      </c>
      <c r="AW28" s="26">
        <v>60</v>
      </c>
      <c r="AX28" s="26">
        <v>20</v>
      </c>
      <c r="AY28" s="27">
        <f t="shared" si="7"/>
        <v>33.3333333333333</v>
      </c>
      <c r="AZ28" s="28">
        <f t="shared" si="8"/>
        <v>1.2</v>
      </c>
      <c r="BA28">
        <v>188</v>
      </c>
      <c r="BB28">
        <v>84</v>
      </c>
      <c r="BC28" s="2">
        <f t="shared" si="9"/>
        <v>118.666666666667</v>
      </c>
      <c r="BD28">
        <v>188</v>
      </c>
      <c r="BE28">
        <v>111</v>
      </c>
    </row>
    <row r="29" spans="1:57">
      <c r="A29" s="4">
        <v>25</v>
      </c>
      <c r="B29" s="4" t="s">
        <v>84</v>
      </c>
      <c r="C29" s="29">
        <v>44799</v>
      </c>
      <c r="D29" s="4">
        <v>920022480</v>
      </c>
      <c r="E29" s="4">
        <v>1</v>
      </c>
      <c r="F29" s="4">
        <v>55</v>
      </c>
      <c r="G29" s="4">
        <v>162</v>
      </c>
      <c r="H29" s="4">
        <v>65</v>
      </c>
      <c r="I29" s="4">
        <v>3</v>
      </c>
      <c r="J29" s="4">
        <v>1</v>
      </c>
      <c r="K29" s="4">
        <v>3</v>
      </c>
      <c r="L29" s="4">
        <v>5</v>
      </c>
      <c r="M29" s="4">
        <v>0</v>
      </c>
      <c r="N29">
        <v>0</v>
      </c>
      <c r="O29">
        <v>0</v>
      </c>
      <c r="P29" s="4">
        <v>1</v>
      </c>
      <c r="Q29" s="4">
        <v>0</v>
      </c>
      <c r="R29" s="4">
        <v>6</v>
      </c>
      <c r="S29" s="4">
        <v>0</v>
      </c>
      <c r="T29" s="4">
        <v>0</v>
      </c>
      <c r="U29" s="4">
        <v>0</v>
      </c>
      <c r="V29" s="4" t="s">
        <v>63</v>
      </c>
      <c r="W29" s="4" t="s">
        <v>55</v>
      </c>
      <c r="X29" s="4" t="s">
        <v>56</v>
      </c>
      <c r="Y29" s="4" t="s">
        <v>56</v>
      </c>
      <c r="Z29" s="9">
        <v>27.6992779689291</v>
      </c>
      <c r="AA29" s="9">
        <v>767.25</v>
      </c>
      <c r="AB29" s="9">
        <v>10.1666666666667</v>
      </c>
      <c r="AC29" s="9">
        <v>103.361111111111</v>
      </c>
      <c r="AD29" s="9">
        <v>15.4854571361665</v>
      </c>
      <c r="AE29" s="9">
        <v>239.799382716049</v>
      </c>
      <c r="AF29" s="10">
        <v>104</v>
      </c>
      <c r="AG29" s="11">
        <v>65</v>
      </c>
      <c r="AH29" s="30">
        <f t="shared" si="12"/>
        <v>78</v>
      </c>
      <c r="AI29" s="12">
        <v>180</v>
      </c>
      <c r="AJ29" s="12">
        <v>90</v>
      </c>
      <c r="AK29" s="31">
        <f t="shared" si="1"/>
        <v>120</v>
      </c>
      <c r="AL29" s="13">
        <f t="shared" si="14"/>
        <v>142</v>
      </c>
      <c r="AM29" s="13">
        <f t="shared" si="3"/>
        <v>77.5</v>
      </c>
      <c r="AN29" s="13">
        <f t="shared" si="10"/>
        <v>99</v>
      </c>
      <c r="AO29" s="32">
        <v>36</v>
      </c>
      <c r="AP29" s="32">
        <v>14</v>
      </c>
      <c r="AQ29" s="33">
        <f t="shared" si="15"/>
        <v>21.3333333333333</v>
      </c>
      <c r="AR29" s="34">
        <f t="shared" si="4"/>
        <v>1.03125</v>
      </c>
      <c r="AS29" s="23">
        <v>32</v>
      </c>
      <c r="AT29" s="23">
        <v>5</v>
      </c>
      <c r="AU29" s="24">
        <f t="shared" si="16"/>
        <v>14</v>
      </c>
      <c r="AV29" s="25">
        <f t="shared" si="13"/>
        <v>1.92857142857143</v>
      </c>
      <c r="AW29" s="26">
        <v>39</v>
      </c>
      <c r="AX29" s="26">
        <v>10</v>
      </c>
      <c r="AY29" s="27">
        <f t="shared" si="7"/>
        <v>19.6666666666667</v>
      </c>
      <c r="AZ29" s="28">
        <f t="shared" si="8"/>
        <v>1.47457627118644</v>
      </c>
      <c r="BA29">
        <v>178</v>
      </c>
      <c r="BB29">
        <v>84</v>
      </c>
      <c r="BC29" s="2">
        <f t="shared" si="9"/>
        <v>115.333333333333</v>
      </c>
      <c r="BD29">
        <v>178</v>
      </c>
      <c r="BE29">
        <v>93</v>
      </c>
    </row>
    <row r="30" spans="1:57">
      <c r="A30" s="4">
        <v>26</v>
      </c>
      <c r="B30" s="4" t="s">
        <v>85</v>
      </c>
      <c r="C30" s="29">
        <v>44799</v>
      </c>
      <c r="D30" s="4">
        <v>920420606</v>
      </c>
      <c r="E30" s="4">
        <v>1</v>
      </c>
      <c r="F30" s="4">
        <v>42</v>
      </c>
      <c r="G30" s="4">
        <v>160</v>
      </c>
      <c r="H30" s="4">
        <v>55</v>
      </c>
      <c r="I30" s="4">
        <v>2</v>
      </c>
      <c r="J30" s="4">
        <v>1</v>
      </c>
      <c r="K30" s="4">
        <v>3</v>
      </c>
      <c r="L30" s="4">
        <v>3</v>
      </c>
      <c r="M30" s="4">
        <v>0</v>
      </c>
      <c r="N30">
        <v>0</v>
      </c>
      <c r="O30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 t="s">
        <v>54</v>
      </c>
      <c r="W30" s="4" t="s">
        <v>55</v>
      </c>
      <c r="X30" s="4" t="s">
        <v>56</v>
      </c>
      <c r="Y30" s="4" t="s">
        <v>56</v>
      </c>
      <c r="Z30" s="9">
        <v>14.4225903051814</v>
      </c>
      <c r="AA30" s="9">
        <v>208.011111111111</v>
      </c>
      <c r="AB30" s="9">
        <v>8.9044308571008</v>
      </c>
      <c r="AC30" s="9">
        <v>79.2888888888889</v>
      </c>
      <c r="AD30" s="9">
        <v>10.4662302338828</v>
      </c>
      <c r="AE30" s="9">
        <v>109.541975308642</v>
      </c>
      <c r="AF30" s="10">
        <v>120</v>
      </c>
      <c r="AG30" s="11">
        <v>86</v>
      </c>
      <c r="AH30" s="30">
        <f t="shared" si="12"/>
        <v>97.3333333333333</v>
      </c>
      <c r="AI30" s="12">
        <v>135</v>
      </c>
      <c r="AJ30" s="12">
        <v>73</v>
      </c>
      <c r="AK30" s="31">
        <f t="shared" si="1"/>
        <v>93.6666666666667</v>
      </c>
      <c r="AL30" s="13">
        <f t="shared" si="14"/>
        <v>127.5</v>
      </c>
      <c r="AM30" s="13">
        <f t="shared" si="3"/>
        <v>79.5</v>
      </c>
      <c r="AN30" s="13">
        <f t="shared" si="10"/>
        <v>95.5</v>
      </c>
      <c r="AO30" s="32">
        <v>94</v>
      </c>
      <c r="AP30" s="32">
        <v>45</v>
      </c>
      <c r="AQ30" s="33">
        <f t="shared" si="15"/>
        <v>61.3333333333333</v>
      </c>
      <c r="AR30" s="34">
        <f t="shared" si="4"/>
        <v>0.798913043478261</v>
      </c>
      <c r="AS30" s="23">
        <v>71</v>
      </c>
      <c r="AT30" s="23">
        <v>20</v>
      </c>
      <c r="AU30" s="24">
        <f t="shared" si="16"/>
        <v>37</v>
      </c>
      <c r="AV30" s="25">
        <f t="shared" si="13"/>
        <v>1.37837837837838</v>
      </c>
      <c r="AW30" s="26">
        <v>51</v>
      </c>
      <c r="AX30" s="26">
        <v>15</v>
      </c>
      <c r="AY30" s="27">
        <f t="shared" si="7"/>
        <v>27</v>
      </c>
      <c r="AZ30" s="28">
        <f t="shared" si="8"/>
        <v>1.33333333333333</v>
      </c>
      <c r="BA30">
        <v>133</v>
      </c>
      <c r="BB30">
        <v>71</v>
      </c>
      <c r="BC30" s="2">
        <f t="shared" si="9"/>
        <v>91.6666666666667</v>
      </c>
      <c r="BD30">
        <v>133</v>
      </c>
      <c r="BE30">
        <v>92</v>
      </c>
    </row>
    <row r="31" spans="1:57">
      <c r="A31" s="4">
        <v>27</v>
      </c>
      <c r="B31" s="4" t="s">
        <v>86</v>
      </c>
      <c r="C31" s="29">
        <v>44800</v>
      </c>
      <c r="D31" s="4">
        <v>920421367</v>
      </c>
      <c r="E31" s="4">
        <v>1</v>
      </c>
      <c r="F31" s="4">
        <v>69</v>
      </c>
      <c r="G31" s="4">
        <v>155</v>
      </c>
      <c r="H31" s="4">
        <v>35</v>
      </c>
      <c r="I31" s="4">
        <v>4</v>
      </c>
      <c r="J31" s="4">
        <v>1</v>
      </c>
      <c r="K31" s="4">
        <v>3</v>
      </c>
      <c r="L31" s="4">
        <v>19</v>
      </c>
      <c r="M31" s="4">
        <v>4</v>
      </c>
      <c r="N31">
        <v>12</v>
      </c>
      <c r="O31">
        <v>0</v>
      </c>
      <c r="P31" s="4">
        <v>1</v>
      </c>
      <c r="Q31" s="4">
        <v>0</v>
      </c>
      <c r="R31" s="4">
        <v>6</v>
      </c>
      <c r="S31" s="4">
        <v>0</v>
      </c>
      <c r="T31" s="4">
        <v>1.5</v>
      </c>
      <c r="U31" s="4">
        <v>10</v>
      </c>
      <c r="V31" s="4" t="s">
        <v>54</v>
      </c>
      <c r="W31" s="4" t="s">
        <v>65</v>
      </c>
      <c r="X31" s="4" t="s">
        <v>57</v>
      </c>
      <c r="Y31" s="4" t="s">
        <v>56</v>
      </c>
      <c r="Z31" s="9">
        <v>29.1215401818671</v>
      </c>
      <c r="AA31" s="9">
        <v>848.064102564103</v>
      </c>
      <c r="AB31" s="9">
        <v>12.6713891331654</v>
      </c>
      <c r="AC31" s="9">
        <v>160.564102564103</v>
      </c>
      <c r="AD31" s="9">
        <v>17.8996490439739</v>
      </c>
      <c r="AE31" s="9">
        <v>320.397435897436</v>
      </c>
      <c r="AF31" s="10">
        <v>124</v>
      </c>
      <c r="AG31" s="11">
        <v>64</v>
      </c>
      <c r="AH31" s="30">
        <f t="shared" si="12"/>
        <v>84</v>
      </c>
      <c r="AI31" s="12">
        <v>121</v>
      </c>
      <c r="AJ31" s="12">
        <v>75</v>
      </c>
      <c r="AK31" s="31">
        <f t="shared" si="1"/>
        <v>90.3333333333333</v>
      </c>
      <c r="AL31" s="13">
        <f t="shared" si="14"/>
        <v>122.5</v>
      </c>
      <c r="AM31" s="13">
        <f t="shared" si="3"/>
        <v>69.5</v>
      </c>
      <c r="AN31" s="13">
        <f t="shared" si="10"/>
        <v>87.1666666666667</v>
      </c>
      <c r="AO31" s="32">
        <v>48</v>
      </c>
      <c r="AP31" s="32">
        <v>17</v>
      </c>
      <c r="AQ31" s="33">
        <f t="shared" si="15"/>
        <v>27.3333333333333</v>
      </c>
      <c r="AR31" s="34">
        <f t="shared" si="4"/>
        <v>1.13414634146341</v>
      </c>
      <c r="AS31" s="23">
        <v>41</v>
      </c>
      <c r="AT31" s="23">
        <v>10</v>
      </c>
      <c r="AU31" s="24">
        <f t="shared" si="16"/>
        <v>20.3333333333333</v>
      </c>
      <c r="AV31" s="25">
        <f t="shared" si="13"/>
        <v>1.52459016393443</v>
      </c>
      <c r="AW31" s="26">
        <v>39</v>
      </c>
      <c r="AX31" s="26">
        <v>10</v>
      </c>
      <c r="AY31" s="27">
        <f t="shared" si="7"/>
        <v>19.6666666666667</v>
      </c>
      <c r="AZ31" s="28">
        <f t="shared" si="8"/>
        <v>1.47457627118644</v>
      </c>
      <c r="BA31">
        <v>165</v>
      </c>
      <c r="BB31">
        <v>90</v>
      </c>
      <c r="BC31" s="2">
        <f t="shared" si="9"/>
        <v>115</v>
      </c>
      <c r="BD31">
        <v>168</v>
      </c>
      <c r="BE31">
        <v>78</v>
      </c>
    </row>
    <row r="32" spans="1:57">
      <c r="A32" s="4">
        <v>28</v>
      </c>
      <c r="B32" s="4" t="s">
        <v>87</v>
      </c>
      <c r="C32" s="29">
        <v>44802</v>
      </c>
      <c r="D32" s="4">
        <v>920419066</v>
      </c>
      <c r="E32" s="4">
        <v>1</v>
      </c>
      <c r="F32" s="4">
        <v>47</v>
      </c>
      <c r="G32" s="4">
        <v>158</v>
      </c>
      <c r="H32" s="4">
        <v>56</v>
      </c>
      <c r="I32" s="4">
        <v>3</v>
      </c>
      <c r="J32" s="4">
        <v>1</v>
      </c>
      <c r="K32" s="4">
        <v>3</v>
      </c>
      <c r="L32" s="4">
        <v>10</v>
      </c>
      <c r="M32" s="4">
        <v>0</v>
      </c>
      <c r="N32">
        <v>0</v>
      </c>
      <c r="O32">
        <v>0</v>
      </c>
      <c r="P32" s="4">
        <v>0</v>
      </c>
      <c r="Q32" s="4">
        <v>0</v>
      </c>
      <c r="R32" s="4">
        <v>3</v>
      </c>
      <c r="S32" s="4">
        <v>0</v>
      </c>
      <c r="T32" s="4">
        <v>0</v>
      </c>
      <c r="U32" s="4">
        <v>0</v>
      </c>
      <c r="V32" s="4" t="s">
        <v>54</v>
      </c>
      <c r="W32" s="4" t="s">
        <v>55</v>
      </c>
      <c r="X32" s="4" t="s">
        <v>56</v>
      </c>
      <c r="Y32" s="4" t="s">
        <v>56</v>
      </c>
      <c r="Z32" s="9">
        <v>22.7403825825337</v>
      </c>
      <c r="AA32" s="9">
        <v>517.125</v>
      </c>
      <c r="AB32" s="9">
        <v>11.1194809745265</v>
      </c>
      <c r="AC32" s="9">
        <v>123.642857142857</v>
      </c>
      <c r="AD32" s="9">
        <v>14.9405568201201</v>
      </c>
      <c r="AE32" s="9">
        <v>223.220238095238</v>
      </c>
      <c r="AF32" s="10">
        <v>113</v>
      </c>
      <c r="AG32" s="11">
        <v>76</v>
      </c>
      <c r="AH32" s="30">
        <f t="shared" si="12"/>
        <v>88.3333333333333</v>
      </c>
      <c r="AI32" s="12">
        <v>127</v>
      </c>
      <c r="AJ32" s="12">
        <v>86</v>
      </c>
      <c r="AK32" s="31">
        <f t="shared" si="1"/>
        <v>99.6666666666667</v>
      </c>
      <c r="AL32" s="13">
        <f t="shared" si="14"/>
        <v>120</v>
      </c>
      <c r="AM32" s="13">
        <f t="shared" si="3"/>
        <v>81</v>
      </c>
      <c r="AN32" s="13">
        <f t="shared" si="10"/>
        <v>94</v>
      </c>
      <c r="AO32" s="32">
        <v>61</v>
      </c>
      <c r="AP32" s="32">
        <v>24</v>
      </c>
      <c r="AQ32" s="33">
        <f t="shared" si="15"/>
        <v>36.3333333333333</v>
      </c>
      <c r="AR32" s="34">
        <f t="shared" si="4"/>
        <v>1.01834862385321</v>
      </c>
      <c r="AS32" s="23">
        <v>65</v>
      </c>
      <c r="AT32" s="23">
        <v>24</v>
      </c>
      <c r="AU32" s="24">
        <f t="shared" si="16"/>
        <v>37.6666666666667</v>
      </c>
      <c r="AV32" s="25">
        <f t="shared" si="13"/>
        <v>1.08849557522124</v>
      </c>
      <c r="AW32" s="26">
        <v>64</v>
      </c>
      <c r="AX32" s="26">
        <v>27</v>
      </c>
      <c r="AY32" s="27">
        <f t="shared" si="7"/>
        <v>39.3333333333333</v>
      </c>
      <c r="AZ32" s="28">
        <f t="shared" si="8"/>
        <v>0.940677966101695</v>
      </c>
      <c r="BA32">
        <v>148</v>
      </c>
      <c r="BB32">
        <v>84</v>
      </c>
      <c r="BC32" s="2">
        <f t="shared" si="9"/>
        <v>105.333333333333</v>
      </c>
      <c r="BD32">
        <v>158</v>
      </c>
      <c r="BE32">
        <v>100</v>
      </c>
    </row>
    <row r="33" spans="1:57">
      <c r="A33" s="4">
        <v>29</v>
      </c>
      <c r="B33" s="4" t="s">
        <v>88</v>
      </c>
      <c r="C33" s="29">
        <v>44802</v>
      </c>
      <c r="D33" s="4">
        <v>920420620</v>
      </c>
      <c r="E33" s="4">
        <v>1</v>
      </c>
      <c r="F33" s="4">
        <v>50</v>
      </c>
      <c r="G33" s="4">
        <v>160</v>
      </c>
      <c r="H33" s="4">
        <v>51</v>
      </c>
      <c r="I33" s="4">
        <v>3</v>
      </c>
      <c r="J33" s="4">
        <v>1</v>
      </c>
      <c r="K33" s="4">
        <v>5</v>
      </c>
      <c r="L33" s="4">
        <v>7</v>
      </c>
      <c r="M33" s="4">
        <v>0</v>
      </c>
      <c r="N33">
        <v>0</v>
      </c>
      <c r="O33">
        <v>0</v>
      </c>
      <c r="P33" s="4">
        <v>0</v>
      </c>
      <c r="Q33" s="4">
        <v>0</v>
      </c>
      <c r="R33" s="4">
        <v>6</v>
      </c>
      <c r="S33" s="4">
        <v>10</v>
      </c>
      <c r="T33" s="4">
        <v>0</v>
      </c>
      <c r="U33" s="4">
        <v>0</v>
      </c>
      <c r="V33" s="4" t="s">
        <v>54</v>
      </c>
      <c r="W33" s="4" t="s">
        <v>55</v>
      </c>
      <c r="X33" s="4" t="s">
        <v>56</v>
      </c>
      <c r="Y33" s="4" t="s">
        <v>56</v>
      </c>
      <c r="Z33" s="9">
        <v>17.4542258493466</v>
      </c>
      <c r="AA33" s="9">
        <v>304.65</v>
      </c>
      <c r="AB33" s="9">
        <v>9.65725116169192</v>
      </c>
      <c r="AC33" s="9">
        <v>93.2625</v>
      </c>
      <c r="AD33" s="9">
        <v>11.4729956693808</v>
      </c>
      <c r="AE33" s="9">
        <v>131.62962962963</v>
      </c>
      <c r="AF33" s="10">
        <v>98</v>
      </c>
      <c r="AG33" s="11">
        <v>59</v>
      </c>
      <c r="AH33" s="30">
        <f t="shared" si="12"/>
        <v>72</v>
      </c>
      <c r="AI33" s="12">
        <v>121</v>
      </c>
      <c r="AJ33" s="12">
        <v>80</v>
      </c>
      <c r="AK33" s="31">
        <f t="shared" si="1"/>
        <v>93.6666666666667</v>
      </c>
      <c r="AL33" s="13">
        <f t="shared" si="14"/>
        <v>109.5</v>
      </c>
      <c r="AM33" s="13">
        <f t="shared" si="3"/>
        <v>69.5</v>
      </c>
      <c r="AN33" s="13">
        <f t="shared" si="10"/>
        <v>82.8333333333333</v>
      </c>
      <c r="AO33" s="32">
        <v>68</v>
      </c>
      <c r="AP33" s="32">
        <v>37</v>
      </c>
      <c r="AQ33" s="33">
        <f t="shared" si="15"/>
        <v>47.3333333333333</v>
      </c>
      <c r="AR33" s="34">
        <f t="shared" si="4"/>
        <v>0.654929577464789</v>
      </c>
      <c r="AS33" s="23">
        <v>65</v>
      </c>
      <c r="AT33" s="23">
        <v>22</v>
      </c>
      <c r="AU33" s="24">
        <f t="shared" si="16"/>
        <v>36.3333333333333</v>
      </c>
      <c r="AV33" s="25">
        <f t="shared" si="13"/>
        <v>1.18348623853211</v>
      </c>
      <c r="AW33" s="26">
        <v>75</v>
      </c>
      <c r="AX33" s="26">
        <v>41</v>
      </c>
      <c r="AY33" s="27">
        <f t="shared" si="7"/>
        <v>52.3333333333333</v>
      </c>
      <c r="AZ33" s="28">
        <f t="shared" si="8"/>
        <v>0.64968152866242</v>
      </c>
      <c r="BA33">
        <v>147</v>
      </c>
      <c r="BB33">
        <v>83</v>
      </c>
      <c r="BC33" s="2">
        <f t="shared" si="9"/>
        <v>104.333333333333</v>
      </c>
      <c r="BD33">
        <v>147</v>
      </c>
      <c r="BE33">
        <v>73</v>
      </c>
    </row>
    <row r="34" spans="1:57">
      <c r="A34" s="4">
        <v>30</v>
      </c>
      <c r="B34" s="4" t="s">
        <v>89</v>
      </c>
      <c r="C34" s="29">
        <v>44802</v>
      </c>
      <c r="D34" s="4">
        <v>920419980</v>
      </c>
      <c r="E34" s="4">
        <v>2</v>
      </c>
      <c r="F34" s="4">
        <v>70</v>
      </c>
      <c r="G34" s="4">
        <v>175</v>
      </c>
      <c r="H34" s="4">
        <v>78</v>
      </c>
      <c r="I34" s="4">
        <v>3</v>
      </c>
      <c r="J34" s="4">
        <v>1</v>
      </c>
      <c r="K34" s="4">
        <v>5</v>
      </c>
      <c r="L34" s="4">
        <v>15</v>
      </c>
      <c r="M34" s="4">
        <v>0</v>
      </c>
      <c r="N34">
        <v>6</v>
      </c>
      <c r="O34">
        <v>0</v>
      </c>
      <c r="P34" s="4">
        <v>1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 t="s">
        <v>54</v>
      </c>
      <c r="W34" s="4" t="s">
        <v>55</v>
      </c>
      <c r="X34" s="4" t="s">
        <v>56</v>
      </c>
      <c r="Y34" s="4" t="s">
        <v>56</v>
      </c>
      <c r="Z34" s="9">
        <v>22.3728506106049</v>
      </c>
      <c r="AA34" s="9">
        <v>500.544444444444</v>
      </c>
      <c r="AB34" s="9">
        <v>10.9524223601702</v>
      </c>
      <c r="AC34" s="9">
        <v>119.955555555556</v>
      </c>
      <c r="AD34" s="9">
        <v>13.8546689549715</v>
      </c>
      <c r="AE34" s="9">
        <v>215.938271604938</v>
      </c>
      <c r="AF34" s="10">
        <v>102</v>
      </c>
      <c r="AG34" s="11">
        <v>62</v>
      </c>
      <c r="AH34" s="30">
        <f t="shared" si="12"/>
        <v>75.3333333333333</v>
      </c>
      <c r="AI34" s="12">
        <v>162</v>
      </c>
      <c r="AJ34" s="12">
        <v>86</v>
      </c>
      <c r="AK34" s="31">
        <f t="shared" si="1"/>
        <v>111.333333333333</v>
      </c>
      <c r="AL34" s="13">
        <f t="shared" si="14"/>
        <v>132</v>
      </c>
      <c r="AM34" s="13">
        <f t="shared" si="3"/>
        <v>74</v>
      </c>
      <c r="AN34" s="13">
        <f t="shared" si="10"/>
        <v>93.3333333333333</v>
      </c>
      <c r="AO34" s="32">
        <v>68</v>
      </c>
      <c r="AP34" s="32">
        <v>19</v>
      </c>
      <c r="AQ34" s="33">
        <f t="shared" si="15"/>
        <v>35.3333333333333</v>
      </c>
      <c r="AR34" s="34">
        <f t="shared" si="4"/>
        <v>1.38679245283019</v>
      </c>
      <c r="AS34" s="23">
        <v>49</v>
      </c>
      <c r="AT34" s="23">
        <v>20</v>
      </c>
      <c r="AU34" s="24">
        <f t="shared" si="16"/>
        <v>29.6666666666667</v>
      </c>
      <c r="AV34" s="25">
        <f t="shared" si="13"/>
        <v>0.977528089887641</v>
      </c>
      <c r="AW34" s="26">
        <v>53</v>
      </c>
      <c r="AX34" s="26">
        <v>19</v>
      </c>
      <c r="AY34" s="27">
        <f t="shared" si="7"/>
        <v>30.3333333333333</v>
      </c>
      <c r="AZ34" s="28">
        <f t="shared" si="8"/>
        <v>1.12087912087912</v>
      </c>
      <c r="BA34">
        <v>187</v>
      </c>
      <c r="BB34">
        <v>96</v>
      </c>
      <c r="BC34" s="2">
        <f t="shared" si="9"/>
        <v>126.333333333333</v>
      </c>
      <c r="BD34">
        <v>187</v>
      </c>
      <c r="BE34">
        <v>105</v>
      </c>
    </row>
    <row r="35" spans="1:57">
      <c r="A35" s="4">
        <v>31</v>
      </c>
      <c r="B35" s="4" t="s">
        <v>90</v>
      </c>
      <c r="C35" s="29">
        <v>44802</v>
      </c>
      <c r="D35" s="4">
        <v>920420125</v>
      </c>
      <c r="E35" s="4">
        <v>1</v>
      </c>
      <c r="F35" s="4">
        <v>62</v>
      </c>
      <c r="G35" s="4">
        <v>162</v>
      </c>
      <c r="H35" s="4">
        <v>60</v>
      </c>
      <c r="I35" s="4">
        <v>3</v>
      </c>
      <c r="J35" s="4">
        <v>1</v>
      </c>
      <c r="K35" s="4">
        <v>5</v>
      </c>
      <c r="L35" s="4">
        <v>7</v>
      </c>
      <c r="M35" s="4">
        <v>0</v>
      </c>
      <c r="N35">
        <v>0</v>
      </c>
      <c r="O35">
        <v>0</v>
      </c>
      <c r="P35" s="4">
        <v>0</v>
      </c>
      <c r="Q35" s="4">
        <v>0</v>
      </c>
      <c r="R35" s="4">
        <v>0</v>
      </c>
      <c r="S35" s="4">
        <v>10</v>
      </c>
      <c r="T35" s="4">
        <v>1</v>
      </c>
      <c r="U35" s="4">
        <v>10</v>
      </c>
      <c r="V35" s="4" t="s">
        <v>54</v>
      </c>
      <c r="W35" s="4" t="s">
        <v>55</v>
      </c>
      <c r="X35" s="4" t="s">
        <v>56</v>
      </c>
      <c r="Y35" s="4" t="s">
        <v>57</v>
      </c>
      <c r="Z35" s="9">
        <v>30.331207408495</v>
      </c>
      <c r="AA35" s="9">
        <v>919.982142857143</v>
      </c>
      <c r="AB35" s="9">
        <v>17.7924542593603</v>
      </c>
      <c r="AC35" s="9">
        <v>316.571428571429</v>
      </c>
      <c r="AD35" s="9">
        <v>19.5366464767</v>
      </c>
      <c r="AE35" s="9">
        <v>381.680555555556</v>
      </c>
      <c r="AF35" s="10">
        <v>127</v>
      </c>
      <c r="AG35" s="11">
        <v>52</v>
      </c>
      <c r="AH35" s="30">
        <f t="shared" si="12"/>
        <v>77</v>
      </c>
      <c r="AI35" s="12">
        <v>144</v>
      </c>
      <c r="AJ35" s="12">
        <v>98</v>
      </c>
      <c r="AK35" s="31">
        <f t="shared" si="1"/>
        <v>113.333333333333</v>
      </c>
      <c r="AL35" s="13">
        <f t="shared" si="14"/>
        <v>135.5</v>
      </c>
      <c r="AM35" s="13">
        <f t="shared" si="3"/>
        <v>75</v>
      </c>
      <c r="AN35" s="13">
        <f t="shared" si="10"/>
        <v>95.1666666666667</v>
      </c>
      <c r="AO35" s="32">
        <v>65</v>
      </c>
      <c r="AP35" s="32">
        <v>24</v>
      </c>
      <c r="AQ35" s="33">
        <f t="shared" si="15"/>
        <v>37.6666666666667</v>
      </c>
      <c r="AR35" s="34">
        <f t="shared" si="4"/>
        <v>1.08849557522124</v>
      </c>
      <c r="AS35" s="23">
        <v>46</v>
      </c>
      <c r="AT35" s="23">
        <v>22</v>
      </c>
      <c r="AU35" s="24">
        <f t="shared" si="16"/>
        <v>30</v>
      </c>
      <c r="AV35" s="25">
        <f t="shared" si="13"/>
        <v>0.8</v>
      </c>
      <c r="AW35" s="26">
        <v>65</v>
      </c>
      <c r="AX35" s="26">
        <v>19</v>
      </c>
      <c r="AY35" s="27">
        <f t="shared" si="7"/>
        <v>34.3333333333333</v>
      </c>
      <c r="AZ35" s="28">
        <f t="shared" si="8"/>
        <v>1.33980582524272</v>
      </c>
      <c r="BA35">
        <v>181</v>
      </c>
      <c r="BB35">
        <v>76</v>
      </c>
      <c r="BC35" s="2">
        <f t="shared" si="9"/>
        <v>111</v>
      </c>
      <c r="BD35">
        <v>181</v>
      </c>
      <c r="BE35">
        <v>85</v>
      </c>
    </row>
    <row r="36" spans="1:57">
      <c r="A36" s="4">
        <v>32</v>
      </c>
      <c r="B36" s="4" t="s">
        <v>91</v>
      </c>
      <c r="C36" s="29">
        <v>44805</v>
      </c>
      <c r="D36" s="4">
        <v>920421730</v>
      </c>
      <c r="E36" s="4">
        <v>1</v>
      </c>
      <c r="F36" s="4">
        <v>75</v>
      </c>
      <c r="G36" s="4">
        <v>160</v>
      </c>
      <c r="H36" s="4">
        <v>62</v>
      </c>
      <c r="I36" s="4">
        <v>3</v>
      </c>
      <c r="J36" s="4">
        <v>1</v>
      </c>
      <c r="K36" s="4">
        <v>3</v>
      </c>
      <c r="L36" s="4">
        <v>8</v>
      </c>
      <c r="M36" s="4">
        <v>0</v>
      </c>
      <c r="N36">
        <v>0</v>
      </c>
      <c r="O36">
        <v>1</v>
      </c>
      <c r="P36" s="4">
        <v>0</v>
      </c>
      <c r="Q36" s="4">
        <v>0</v>
      </c>
      <c r="R36" s="4">
        <v>6</v>
      </c>
      <c r="S36" s="4">
        <v>0</v>
      </c>
      <c r="T36" s="4">
        <v>0.3</v>
      </c>
      <c r="U36" s="4">
        <v>0</v>
      </c>
      <c r="V36" s="4" t="s">
        <v>54</v>
      </c>
      <c r="W36" s="4" t="s">
        <v>55</v>
      </c>
      <c r="X36" s="4" t="s">
        <v>56</v>
      </c>
      <c r="Y36" s="4" t="s">
        <v>57</v>
      </c>
      <c r="Z36" s="9">
        <v>22.2996127157565</v>
      </c>
      <c r="AA36" s="9">
        <v>497.272727272727</v>
      </c>
      <c r="AB36" s="9">
        <v>8.84718753461953</v>
      </c>
      <c r="AC36" s="9">
        <v>78.2727272727273</v>
      </c>
      <c r="AD36" s="9">
        <v>13.1835526549584</v>
      </c>
      <c r="AE36" s="9">
        <v>173.806060606061</v>
      </c>
      <c r="AF36" s="10">
        <v>117</v>
      </c>
      <c r="AG36" s="11">
        <v>53</v>
      </c>
      <c r="AH36" s="30">
        <f t="shared" si="12"/>
        <v>74.3333333333333</v>
      </c>
      <c r="AI36" s="12">
        <v>140</v>
      </c>
      <c r="AJ36" s="12">
        <v>69</v>
      </c>
      <c r="AK36" s="31">
        <f t="shared" si="1"/>
        <v>92.6666666666667</v>
      </c>
      <c r="AL36" s="13">
        <f t="shared" si="14"/>
        <v>128.5</v>
      </c>
      <c r="AM36" s="13">
        <f t="shared" si="3"/>
        <v>61</v>
      </c>
      <c r="AN36" s="13">
        <f t="shared" si="10"/>
        <v>83.5</v>
      </c>
      <c r="AO36" s="32">
        <v>85</v>
      </c>
      <c r="AP36" s="32">
        <v>20</v>
      </c>
      <c r="AQ36" s="33">
        <f t="shared" si="15"/>
        <v>41.6666666666667</v>
      </c>
      <c r="AR36" s="34">
        <f t="shared" si="4"/>
        <v>1.56</v>
      </c>
      <c r="AS36" s="23">
        <v>65</v>
      </c>
      <c r="AT36" s="23">
        <v>30</v>
      </c>
      <c r="AU36" s="24">
        <f t="shared" si="16"/>
        <v>41.6666666666667</v>
      </c>
      <c r="AV36" s="25">
        <f t="shared" si="13"/>
        <v>0.84</v>
      </c>
      <c r="AW36" s="26">
        <v>58</v>
      </c>
      <c r="AX36" s="26">
        <v>24</v>
      </c>
      <c r="AY36" s="27">
        <f t="shared" si="7"/>
        <v>35.3333333333333</v>
      </c>
      <c r="AZ36" s="28">
        <f t="shared" si="8"/>
        <v>0.962264150943396</v>
      </c>
      <c r="BA36">
        <v>137</v>
      </c>
      <c r="BB36">
        <v>68</v>
      </c>
      <c r="BC36" s="2">
        <f t="shared" si="9"/>
        <v>91</v>
      </c>
      <c r="BD36">
        <v>158</v>
      </c>
      <c r="BE36">
        <v>79</v>
      </c>
    </row>
    <row r="37" spans="1:57">
      <c r="A37" s="4">
        <v>33</v>
      </c>
      <c r="B37" s="4" t="s">
        <v>92</v>
      </c>
      <c r="C37" s="29">
        <v>44809</v>
      </c>
      <c r="D37" s="4">
        <v>920424010</v>
      </c>
      <c r="E37" s="4">
        <v>1</v>
      </c>
      <c r="F37" s="4">
        <v>61</v>
      </c>
      <c r="G37" s="4">
        <v>156</v>
      </c>
      <c r="H37" s="4">
        <v>49</v>
      </c>
      <c r="I37" s="4">
        <v>3</v>
      </c>
      <c r="J37" s="4">
        <v>1</v>
      </c>
      <c r="K37" s="4">
        <v>3</v>
      </c>
      <c r="L37" s="4">
        <v>6</v>
      </c>
      <c r="M37" s="4">
        <v>0</v>
      </c>
      <c r="N37">
        <v>0</v>
      </c>
      <c r="O37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 t="s">
        <v>54</v>
      </c>
      <c r="W37" s="4" t="s">
        <v>55</v>
      </c>
      <c r="X37" s="4" t="s">
        <v>56</v>
      </c>
      <c r="Y37" s="4" t="s">
        <v>57</v>
      </c>
      <c r="Z37" s="9">
        <v>25.8716919517152</v>
      </c>
      <c r="AA37" s="9">
        <v>669.344444444444</v>
      </c>
      <c r="AB37" s="9">
        <v>10.7310556589534</v>
      </c>
      <c r="AC37" s="9">
        <v>115.155555555556</v>
      </c>
      <c r="AD37" s="9">
        <v>15.7122661841625</v>
      </c>
      <c r="AE37" s="9">
        <v>246.875308641975</v>
      </c>
      <c r="AF37" s="10">
        <v>120</v>
      </c>
      <c r="AG37" s="11">
        <v>80</v>
      </c>
      <c r="AH37" s="30">
        <f t="shared" si="12"/>
        <v>93.3333333333333</v>
      </c>
      <c r="AI37" s="12">
        <v>138</v>
      </c>
      <c r="AJ37" s="12">
        <v>86</v>
      </c>
      <c r="AK37" s="31">
        <f t="shared" si="1"/>
        <v>103.333333333333</v>
      </c>
      <c r="AL37" s="13">
        <f t="shared" si="14"/>
        <v>129</v>
      </c>
      <c r="AM37" s="13">
        <f t="shared" si="3"/>
        <v>83</v>
      </c>
      <c r="AN37" s="13">
        <f t="shared" si="10"/>
        <v>98.3333333333333</v>
      </c>
      <c r="AO37" s="32">
        <v>51</v>
      </c>
      <c r="AP37" s="32">
        <v>22</v>
      </c>
      <c r="AQ37" s="33">
        <f t="shared" si="15"/>
        <v>31.6666666666667</v>
      </c>
      <c r="AR37" s="34">
        <f t="shared" si="4"/>
        <v>0.915789473684211</v>
      </c>
      <c r="AS37" s="23">
        <v>36</v>
      </c>
      <c r="AT37" s="23">
        <v>14</v>
      </c>
      <c r="AU37" s="24">
        <f t="shared" si="16"/>
        <v>21.3333333333333</v>
      </c>
      <c r="AV37" s="25">
        <f t="shared" si="13"/>
        <v>1.03125</v>
      </c>
      <c r="AW37" s="26">
        <v>43</v>
      </c>
      <c r="AX37" s="26">
        <v>17</v>
      </c>
      <c r="AY37" s="27">
        <f t="shared" si="7"/>
        <v>25.6666666666667</v>
      </c>
      <c r="AZ37" s="28">
        <f t="shared" si="8"/>
        <v>1.01298701298701</v>
      </c>
      <c r="BA37">
        <v>162</v>
      </c>
      <c r="BB37">
        <v>82</v>
      </c>
      <c r="BC37" s="2">
        <f t="shared" si="9"/>
        <v>108.666666666667</v>
      </c>
      <c r="BD37">
        <v>162</v>
      </c>
      <c r="BE37">
        <v>85</v>
      </c>
    </row>
    <row r="38" spans="1:57">
      <c r="A38" s="4">
        <v>34</v>
      </c>
      <c r="B38" s="4" t="s">
        <v>93</v>
      </c>
      <c r="C38" s="29">
        <v>44809</v>
      </c>
      <c r="D38" s="4">
        <v>920423589</v>
      </c>
      <c r="E38" s="4">
        <v>1</v>
      </c>
      <c r="F38" s="4">
        <v>71</v>
      </c>
      <c r="G38" s="4">
        <v>158</v>
      </c>
      <c r="H38" s="4">
        <v>70</v>
      </c>
      <c r="I38" s="4">
        <v>3</v>
      </c>
      <c r="J38" s="4">
        <v>1</v>
      </c>
      <c r="K38" s="4">
        <v>5</v>
      </c>
      <c r="L38" s="4">
        <v>7</v>
      </c>
      <c r="M38" s="4">
        <v>0</v>
      </c>
      <c r="N38">
        <v>2</v>
      </c>
      <c r="O38">
        <v>1</v>
      </c>
      <c r="P38" s="4">
        <v>1</v>
      </c>
      <c r="Q38" s="4">
        <v>0</v>
      </c>
      <c r="R38" s="4">
        <v>0</v>
      </c>
      <c r="S38" s="4">
        <v>20</v>
      </c>
      <c r="T38" s="4">
        <v>2</v>
      </c>
      <c r="U38" s="4">
        <v>15</v>
      </c>
      <c r="V38" s="4" t="s">
        <v>54</v>
      </c>
      <c r="W38" s="4" t="s">
        <v>55</v>
      </c>
      <c r="X38" s="4" t="s">
        <v>56</v>
      </c>
      <c r="Y38" s="4" t="s">
        <v>56</v>
      </c>
      <c r="Z38" s="9">
        <v>25.5503068830529</v>
      </c>
      <c r="AA38" s="9">
        <v>652.818181818182</v>
      </c>
      <c r="AB38" s="9">
        <v>3.07777960106426</v>
      </c>
      <c r="AC38" s="9">
        <v>9.47272727272727</v>
      </c>
      <c r="AD38" s="9">
        <v>9.95860117555359</v>
      </c>
      <c r="AE38" s="9">
        <v>99.1737373737374</v>
      </c>
      <c r="AF38" s="10">
        <v>125</v>
      </c>
      <c r="AG38" s="11">
        <v>75</v>
      </c>
      <c r="AH38" s="30">
        <f t="shared" si="12"/>
        <v>91.6666666666667</v>
      </c>
      <c r="AI38" s="12">
        <v>180</v>
      </c>
      <c r="AJ38" s="12">
        <v>99</v>
      </c>
      <c r="AK38" s="31">
        <f t="shared" ref="AK38:AK69" si="17">(1/3*AI38+2/3*AJ38)</f>
        <v>126</v>
      </c>
      <c r="AL38" s="13">
        <f t="shared" si="14"/>
        <v>152.5</v>
      </c>
      <c r="AM38" s="13">
        <f t="shared" ref="AM38:AM69" si="18">(AG38+AJ38)/2</f>
        <v>87</v>
      </c>
      <c r="AN38" s="13">
        <f t="shared" si="10"/>
        <v>108.833333333333</v>
      </c>
      <c r="AO38" s="32">
        <v>60</v>
      </c>
      <c r="AP38" s="32">
        <v>7</v>
      </c>
      <c r="AQ38" s="33">
        <f t="shared" si="15"/>
        <v>24.6666666666667</v>
      </c>
      <c r="AR38" s="34">
        <f t="shared" ref="AR38:AR69" si="19">(AO38-AP38)/AQ38</f>
        <v>2.14864864864865</v>
      </c>
      <c r="AS38" s="23">
        <v>41</v>
      </c>
      <c r="AT38" s="23">
        <v>12</v>
      </c>
      <c r="AU38" s="24">
        <f t="shared" si="16"/>
        <v>21.6666666666667</v>
      </c>
      <c r="AV38" s="25">
        <f t="shared" si="13"/>
        <v>1.33846153846154</v>
      </c>
      <c r="AW38" s="26">
        <v>39</v>
      </c>
      <c r="AX38" s="26">
        <v>9</v>
      </c>
      <c r="AY38" s="27">
        <f t="shared" ref="AY38:AY69" si="20">(1/3*AW38+2/3*AX38)</f>
        <v>19</v>
      </c>
      <c r="AZ38" s="28">
        <f t="shared" ref="AZ38:AZ69" si="21">(AW38-AX38)/AY38</f>
        <v>1.57894736842105</v>
      </c>
      <c r="BA38">
        <v>195</v>
      </c>
      <c r="BB38">
        <v>57</v>
      </c>
      <c r="BC38" s="2">
        <f t="shared" ref="BC38:BC69" si="22">(1/3*BA38+2/3*BB38)</f>
        <v>103</v>
      </c>
      <c r="BD38">
        <v>195</v>
      </c>
      <c r="BE38">
        <v>106</v>
      </c>
    </row>
    <row r="39" spans="1:57">
      <c r="A39" s="4">
        <v>35</v>
      </c>
      <c r="B39" s="4" t="s">
        <v>94</v>
      </c>
      <c r="C39" s="29">
        <v>44810</v>
      </c>
      <c r="D39" s="4">
        <v>920423617</v>
      </c>
      <c r="E39" s="4">
        <v>1</v>
      </c>
      <c r="F39" s="4">
        <v>76</v>
      </c>
      <c r="G39" s="4">
        <v>156</v>
      </c>
      <c r="H39" s="4">
        <v>60</v>
      </c>
      <c r="I39" s="4">
        <v>3</v>
      </c>
      <c r="J39" s="4">
        <v>2</v>
      </c>
      <c r="K39" s="4">
        <v>3</v>
      </c>
      <c r="L39" s="4">
        <v>7</v>
      </c>
      <c r="M39" s="4">
        <v>0</v>
      </c>
      <c r="N39">
        <v>0</v>
      </c>
      <c r="O39">
        <v>1</v>
      </c>
      <c r="P39" s="4">
        <v>1</v>
      </c>
      <c r="Q39" s="4">
        <v>0</v>
      </c>
      <c r="R39" s="4">
        <v>5</v>
      </c>
      <c r="S39" s="4">
        <v>5</v>
      </c>
      <c r="T39" s="4">
        <v>0</v>
      </c>
      <c r="U39" s="4">
        <v>10</v>
      </c>
      <c r="V39" s="4" t="s">
        <v>54</v>
      </c>
      <c r="W39" s="4" t="s">
        <v>55</v>
      </c>
      <c r="X39" s="4" t="s">
        <v>56</v>
      </c>
      <c r="Y39" s="4" t="s">
        <v>56</v>
      </c>
      <c r="Z39" s="9">
        <v>31.4103663001741</v>
      </c>
      <c r="AA39" s="9">
        <v>986.611111111111</v>
      </c>
      <c r="AB39" s="9">
        <v>17.8052738753937</v>
      </c>
      <c r="AC39" s="9">
        <v>317.027777777778</v>
      </c>
      <c r="AD39" s="9">
        <v>22.1470952307632</v>
      </c>
      <c r="AE39" s="9">
        <v>490.493827160494</v>
      </c>
      <c r="AF39" s="10">
        <v>140</v>
      </c>
      <c r="AG39" s="11">
        <v>90</v>
      </c>
      <c r="AH39" s="30">
        <f t="shared" si="12"/>
        <v>106.666666666667</v>
      </c>
      <c r="AI39" s="12">
        <v>170</v>
      </c>
      <c r="AJ39" s="12">
        <v>90</v>
      </c>
      <c r="AK39" s="31">
        <f t="shared" si="17"/>
        <v>116.666666666667</v>
      </c>
      <c r="AL39" s="13">
        <f t="shared" si="14"/>
        <v>155</v>
      </c>
      <c r="AM39" s="13">
        <f t="shared" si="18"/>
        <v>90</v>
      </c>
      <c r="AN39" s="13">
        <f t="shared" si="10"/>
        <v>111.666666666667</v>
      </c>
      <c r="AO39" s="32">
        <v>44</v>
      </c>
      <c r="AP39" s="32">
        <v>15</v>
      </c>
      <c r="AQ39" s="33">
        <f t="shared" si="15"/>
        <v>24.6666666666667</v>
      </c>
      <c r="AR39" s="34">
        <f t="shared" si="19"/>
        <v>1.17567567567568</v>
      </c>
      <c r="AS39" s="23">
        <v>32</v>
      </c>
      <c r="AT39" s="23">
        <v>9</v>
      </c>
      <c r="AU39" s="24">
        <f t="shared" si="16"/>
        <v>16.6666666666667</v>
      </c>
      <c r="AV39" s="25">
        <f t="shared" si="13"/>
        <v>1.38</v>
      </c>
      <c r="AW39" s="26">
        <v>31</v>
      </c>
      <c r="AX39" s="26">
        <v>7</v>
      </c>
      <c r="AY39" s="27">
        <f t="shared" si="20"/>
        <v>15</v>
      </c>
      <c r="AZ39" s="28">
        <f t="shared" si="21"/>
        <v>1.6</v>
      </c>
      <c r="BA39">
        <v>171</v>
      </c>
      <c r="BB39">
        <v>89</v>
      </c>
      <c r="BC39" s="2">
        <f t="shared" si="22"/>
        <v>116.333333333333</v>
      </c>
      <c r="BD39">
        <v>171</v>
      </c>
      <c r="BE39">
        <v>90</v>
      </c>
    </row>
    <row r="40" spans="1:57">
      <c r="A40" s="4">
        <v>36</v>
      </c>
      <c r="B40" s="4" t="s">
        <v>95</v>
      </c>
      <c r="C40" s="29">
        <v>44810</v>
      </c>
      <c r="D40" s="4">
        <v>920423545</v>
      </c>
      <c r="E40" s="4">
        <v>1</v>
      </c>
      <c r="F40" s="4">
        <v>61</v>
      </c>
      <c r="G40" s="4">
        <v>167</v>
      </c>
      <c r="H40" s="4">
        <v>62</v>
      </c>
      <c r="I40" s="4">
        <v>3</v>
      </c>
      <c r="J40" s="4">
        <v>1</v>
      </c>
      <c r="K40" s="4">
        <v>3</v>
      </c>
      <c r="L40" s="4">
        <v>7</v>
      </c>
      <c r="M40" s="4">
        <v>0</v>
      </c>
      <c r="N40">
        <v>0</v>
      </c>
      <c r="O40">
        <v>0</v>
      </c>
      <c r="P40" s="4">
        <v>0</v>
      </c>
      <c r="Q40" s="4">
        <v>0</v>
      </c>
      <c r="R40" s="4">
        <v>3</v>
      </c>
      <c r="S40" s="4">
        <v>0</v>
      </c>
      <c r="T40" s="4">
        <v>0.3</v>
      </c>
      <c r="U40" s="4">
        <v>0</v>
      </c>
      <c r="V40" s="4" t="s">
        <v>54</v>
      </c>
      <c r="W40" s="4" t="s">
        <v>55</v>
      </c>
      <c r="X40" s="4" t="s">
        <v>56</v>
      </c>
      <c r="Y40" s="4" t="s">
        <v>56</v>
      </c>
      <c r="Z40" s="9">
        <v>13.4814687627128</v>
      </c>
      <c r="AA40" s="9">
        <v>181.75</v>
      </c>
      <c r="AB40" s="9">
        <v>5.52519481808359</v>
      </c>
      <c r="AC40" s="9">
        <v>30.5277777777778</v>
      </c>
      <c r="AD40" s="9">
        <v>8.10140210391897</v>
      </c>
      <c r="AE40" s="9">
        <v>40.0873015873016</v>
      </c>
      <c r="AF40" s="10">
        <v>100</v>
      </c>
      <c r="AG40" s="11">
        <v>64</v>
      </c>
      <c r="AH40" s="30">
        <f t="shared" si="12"/>
        <v>76</v>
      </c>
      <c r="AI40" s="12">
        <v>133</v>
      </c>
      <c r="AJ40" s="12">
        <v>86</v>
      </c>
      <c r="AK40" s="31">
        <f t="shared" si="17"/>
        <v>101.666666666667</v>
      </c>
      <c r="AL40" s="13">
        <f t="shared" si="14"/>
        <v>116.5</v>
      </c>
      <c r="AM40" s="13">
        <f t="shared" si="18"/>
        <v>75</v>
      </c>
      <c r="AN40" s="13">
        <f t="shared" ref="AN40:AN71" si="23">(AH40+AK40)/2</f>
        <v>88.8333333333333</v>
      </c>
      <c r="AO40" s="32">
        <v>48</v>
      </c>
      <c r="AP40" s="32">
        <v>15</v>
      </c>
      <c r="AQ40" s="33">
        <f t="shared" si="15"/>
        <v>26</v>
      </c>
      <c r="AR40" s="34">
        <f t="shared" si="19"/>
        <v>1.26923076923077</v>
      </c>
      <c r="AS40" s="23">
        <v>45</v>
      </c>
      <c r="AT40" s="23">
        <v>17</v>
      </c>
      <c r="AU40" s="24">
        <f t="shared" si="16"/>
        <v>26.3333333333333</v>
      </c>
      <c r="AV40" s="25">
        <f t="shared" si="13"/>
        <v>1.06329113924051</v>
      </c>
      <c r="AW40" s="26">
        <v>53</v>
      </c>
      <c r="AX40" s="26">
        <v>20</v>
      </c>
      <c r="AY40" s="27">
        <f t="shared" si="20"/>
        <v>31</v>
      </c>
      <c r="AZ40" s="28">
        <f t="shared" si="21"/>
        <v>1.06451612903226</v>
      </c>
      <c r="BA40">
        <v>107</v>
      </c>
      <c r="BB40">
        <v>62</v>
      </c>
      <c r="BC40" s="2">
        <f t="shared" si="22"/>
        <v>77</v>
      </c>
      <c r="BD40">
        <v>131</v>
      </c>
      <c r="BE40">
        <v>86</v>
      </c>
    </row>
    <row r="41" spans="1:57">
      <c r="A41" s="4">
        <v>37</v>
      </c>
      <c r="B41" s="4" t="s">
        <v>96</v>
      </c>
      <c r="C41" s="29">
        <v>44813</v>
      </c>
      <c r="D41" s="4">
        <v>920424596</v>
      </c>
      <c r="E41" s="4">
        <v>2</v>
      </c>
      <c r="F41" s="4">
        <v>45</v>
      </c>
      <c r="G41" s="4">
        <v>190</v>
      </c>
      <c r="H41" s="4">
        <v>98</v>
      </c>
      <c r="I41" s="4">
        <v>3</v>
      </c>
      <c r="J41" s="4">
        <v>1</v>
      </c>
      <c r="K41" s="4">
        <v>3</v>
      </c>
      <c r="L41" s="4">
        <v>6</v>
      </c>
      <c r="M41" s="4">
        <v>0</v>
      </c>
      <c r="N41">
        <v>0</v>
      </c>
      <c r="O41">
        <v>0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 t="s">
        <v>54</v>
      </c>
      <c r="W41" s="4" t="s">
        <v>55</v>
      </c>
      <c r="X41" s="4" t="s">
        <v>56</v>
      </c>
      <c r="Y41" s="4" t="s">
        <v>56</v>
      </c>
      <c r="Z41" s="9">
        <v>20.7391203070697</v>
      </c>
      <c r="AA41" s="9">
        <v>430.111111111111</v>
      </c>
      <c r="AB41" s="9">
        <v>10.6236110203222</v>
      </c>
      <c r="AC41" s="9">
        <v>112.861111111111</v>
      </c>
      <c r="AD41" s="9">
        <v>13.9682178931713</v>
      </c>
      <c r="AE41" s="9">
        <v>195.111111111111</v>
      </c>
      <c r="AF41" s="10">
        <v>120</v>
      </c>
      <c r="AG41" s="11">
        <v>86</v>
      </c>
      <c r="AH41" s="30">
        <f t="shared" si="12"/>
        <v>97.3333333333333</v>
      </c>
      <c r="AI41" s="12">
        <v>133</v>
      </c>
      <c r="AJ41" s="12">
        <v>91</v>
      </c>
      <c r="AK41" s="31">
        <f t="shared" si="17"/>
        <v>105</v>
      </c>
      <c r="AL41" s="13">
        <f t="shared" si="14"/>
        <v>126.5</v>
      </c>
      <c r="AM41" s="13">
        <f t="shared" si="18"/>
        <v>88.5</v>
      </c>
      <c r="AN41" s="13">
        <f t="shared" si="23"/>
        <v>101.166666666667</v>
      </c>
      <c r="AO41" s="32">
        <v>54</v>
      </c>
      <c r="AP41" s="32">
        <v>14</v>
      </c>
      <c r="AQ41" s="33">
        <f t="shared" si="15"/>
        <v>27.3333333333333</v>
      </c>
      <c r="AR41" s="34">
        <f t="shared" si="19"/>
        <v>1.46341463414634</v>
      </c>
      <c r="AS41" s="23">
        <v>48</v>
      </c>
      <c r="AT41" s="23">
        <v>15</v>
      </c>
      <c r="AU41" s="24">
        <f t="shared" si="16"/>
        <v>26</v>
      </c>
      <c r="AV41" s="25">
        <f t="shared" si="13"/>
        <v>1.26923076923077</v>
      </c>
      <c r="AW41" s="26">
        <v>46</v>
      </c>
      <c r="AX41" s="26">
        <v>17</v>
      </c>
      <c r="AY41" s="27">
        <f t="shared" si="20"/>
        <v>26.6666666666667</v>
      </c>
      <c r="AZ41" s="28">
        <f t="shared" si="21"/>
        <v>1.0875</v>
      </c>
      <c r="BA41">
        <v>146</v>
      </c>
      <c r="BB41">
        <v>78</v>
      </c>
      <c r="BC41" s="2">
        <f t="shared" si="22"/>
        <v>100.666666666667</v>
      </c>
      <c r="BD41">
        <v>146</v>
      </c>
      <c r="BE41">
        <v>81</v>
      </c>
    </row>
    <row r="42" spans="1:57">
      <c r="A42" s="4">
        <v>38</v>
      </c>
      <c r="B42" s="4" t="s">
        <v>97</v>
      </c>
      <c r="C42" s="29">
        <v>44817</v>
      </c>
      <c r="D42" s="4">
        <v>920427047</v>
      </c>
      <c r="E42" s="4">
        <v>2</v>
      </c>
      <c r="F42" s="4">
        <v>47</v>
      </c>
      <c r="G42" s="4">
        <v>172</v>
      </c>
      <c r="H42" s="4">
        <v>85</v>
      </c>
      <c r="I42" s="4">
        <v>4</v>
      </c>
      <c r="J42" s="4">
        <v>2</v>
      </c>
      <c r="K42" s="4">
        <v>3</v>
      </c>
      <c r="L42" s="4">
        <v>3</v>
      </c>
      <c r="M42" s="4">
        <v>1</v>
      </c>
      <c r="N42">
        <v>0</v>
      </c>
      <c r="O42">
        <v>0</v>
      </c>
      <c r="P42" s="4">
        <v>1</v>
      </c>
      <c r="Q42" s="4">
        <v>0</v>
      </c>
      <c r="R42" s="4">
        <v>0</v>
      </c>
      <c r="S42" s="4">
        <v>0</v>
      </c>
      <c r="T42" s="4">
        <v>0.5</v>
      </c>
      <c r="U42" s="4">
        <v>10</v>
      </c>
      <c r="V42" s="4" t="s">
        <v>54</v>
      </c>
      <c r="W42" s="4" t="s">
        <v>55</v>
      </c>
      <c r="X42" s="4" t="s">
        <v>57</v>
      </c>
      <c r="Y42" s="4" t="s">
        <v>56</v>
      </c>
      <c r="Z42" s="9">
        <v>29.3742139374732</v>
      </c>
      <c r="AA42" s="9">
        <v>862.844444444444</v>
      </c>
      <c r="AB42" s="9">
        <v>15.507704178533</v>
      </c>
      <c r="AC42" s="9">
        <v>240.488888888889</v>
      </c>
      <c r="AD42" s="9">
        <v>19.8706931042791</v>
      </c>
      <c r="AE42" s="9">
        <v>394.844444444444</v>
      </c>
      <c r="AF42" s="10">
        <v>138</v>
      </c>
      <c r="AG42" s="11">
        <v>91</v>
      </c>
      <c r="AH42" s="30">
        <f t="shared" si="12"/>
        <v>106.666666666667</v>
      </c>
      <c r="AI42" s="12">
        <v>138</v>
      </c>
      <c r="AJ42" s="12">
        <v>96</v>
      </c>
      <c r="AK42" s="31">
        <f t="shared" si="17"/>
        <v>110</v>
      </c>
      <c r="AL42" s="13">
        <f t="shared" si="14"/>
        <v>138</v>
      </c>
      <c r="AM42" s="13">
        <f t="shared" si="18"/>
        <v>93.5</v>
      </c>
      <c r="AN42" s="13">
        <f t="shared" si="23"/>
        <v>108.333333333333</v>
      </c>
      <c r="AO42" s="32">
        <v>58</v>
      </c>
      <c r="AP42" s="32">
        <v>22</v>
      </c>
      <c r="AQ42" s="33">
        <f t="shared" si="15"/>
        <v>34</v>
      </c>
      <c r="AR42" s="34">
        <f t="shared" si="19"/>
        <v>1.05882352941176</v>
      </c>
      <c r="AS42" s="23">
        <v>58</v>
      </c>
      <c r="AT42" s="23">
        <v>20</v>
      </c>
      <c r="AU42" s="24">
        <f t="shared" si="16"/>
        <v>32.6666666666667</v>
      </c>
      <c r="AV42" s="25">
        <f t="shared" si="13"/>
        <v>1.16326530612245</v>
      </c>
      <c r="AW42" s="26">
        <v>54</v>
      </c>
      <c r="AX42" s="26">
        <v>17</v>
      </c>
      <c r="AY42" s="27">
        <f t="shared" si="20"/>
        <v>29.3333333333333</v>
      </c>
      <c r="AZ42" s="28">
        <f t="shared" si="21"/>
        <v>1.26136363636364</v>
      </c>
      <c r="BA42">
        <v>160</v>
      </c>
      <c r="BB42">
        <v>95</v>
      </c>
      <c r="BC42" s="2">
        <f t="shared" si="22"/>
        <v>116.666666666667</v>
      </c>
      <c r="BD42">
        <v>177</v>
      </c>
      <c r="BE42">
        <v>90</v>
      </c>
    </row>
    <row r="43" spans="1:57">
      <c r="A43" s="4">
        <v>39</v>
      </c>
      <c r="B43" s="4" t="s">
        <v>98</v>
      </c>
      <c r="C43" s="29">
        <v>44817</v>
      </c>
      <c r="D43" s="4">
        <v>920425097</v>
      </c>
      <c r="E43" s="4">
        <v>1</v>
      </c>
      <c r="F43" s="4">
        <v>52</v>
      </c>
      <c r="G43" s="4">
        <v>168</v>
      </c>
      <c r="H43" s="4">
        <v>60</v>
      </c>
      <c r="I43" s="4">
        <v>3</v>
      </c>
      <c r="J43" s="4">
        <v>1</v>
      </c>
      <c r="K43" s="4">
        <v>3</v>
      </c>
      <c r="L43" s="4">
        <v>10</v>
      </c>
      <c r="M43" s="4">
        <v>0</v>
      </c>
      <c r="N43">
        <v>0</v>
      </c>
      <c r="O43">
        <v>0</v>
      </c>
      <c r="P43" s="4">
        <v>0</v>
      </c>
      <c r="Q43" s="4">
        <v>0.2</v>
      </c>
      <c r="R43" s="4">
        <v>0</v>
      </c>
      <c r="S43" s="4">
        <v>0</v>
      </c>
      <c r="T43" s="4">
        <v>0.5</v>
      </c>
      <c r="U43" s="4">
        <v>0</v>
      </c>
      <c r="V43" s="4" t="s">
        <v>54</v>
      </c>
      <c r="W43" s="4" t="s">
        <v>55</v>
      </c>
      <c r="X43" s="4" t="s">
        <v>56</v>
      </c>
      <c r="Y43" s="4" t="s">
        <v>57</v>
      </c>
      <c r="Z43" s="9">
        <v>18.8047613018365</v>
      </c>
      <c r="AA43" s="9">
        <v>353.619047619048</v>
      </c>
      <c r="AB43" s="9">
        <v>8.62995889191776</v>
      </c>
      <c r="AC43" s="9">
        <v>74.4761904761905</v>
      </c>
      <c r="AD43" s="9">
        <v>11.9872065842348</v>
      </c>
      <c r="AE43" s="9">
        <v>143.693121693122</v>
      </c>
      <c r="AF43" s="10">
        <v>120</v>
      </c>
      <c r="AG43" s="11">
        <v>77</v>
      </c>
      <c r="AH43" s="30">
        <f t="shared" si="12"/>
        <v>91.3333333333333</v>
      </c>
      <c r="AI43" s="12">
        <v>150</v>
      </c>
      <c r="AJ43" s="12">
        <v>78</v>
      </c>
      <c r="AK43" s="31">
        <f t="shared" si="17"/>
        <v>102</v>
      </c>
      <c r="AL43" s="13">
        <f t="shared" si="14"/>
        <v>135</v>
      </c>
      <c r="AM43" s="13">
        <f t="shared" si="18"/>
        <v>77.5</v>
      </c>
      <c r="AN43" s="13">
        <f t="shared" si="23"/>
        <v>96.6666666666667</v>
      </c>
      <c r="AO43" s="32">
        <v>86</v>
      </c>
      <c r="AP43" s="32">
        <v>35</v>
      </c>
      <c r="AQ43" s="33">
        <f t="shared" si="15"/>
        <v>52</v>
      </c>
      <c r="AR43" s="34">
        <f t="shared" si="19"/>
        <v>0.980769230769231</v>
      </c>
      <c r="AS43" s="23">
        <v>60</v>
      </c>
      <c r="AT43" s="23">
        <v>24</v>
      </c>
      <c r="AU43" s="24">
        <f t="shared" si="16"/>
        <v>36</v>
      </c>
      <c r="AV43" s="25">
        <f t="shared" si="13"/>
        <v>1</v>
      </c>
      <c r="AW43" s="26">
        <v>49</v>
      </c>
      <c r="AX43" s="26">
        <v>22</v>
      </c>
      <c r="AY43" s="27">
        <f t="shared" si="20"/>
        <v>31</v>
      </c>
      <c r="AZ43" s="28">
        <f t="shared" si="21"/>
        <v>0.870967741935484</v>
      </c>
      <c r="BA43">
        <v>144</v>
      </c>
      <c r="BB43">
        <v>76</v>
      </c>
      <c r="BC43" s="2">
        <f t="shared" si="22"/>
        <v>98.6666666666667</v>
      </c>
      <c r="BD43">
        <v>144</v>
      </c>
      <c r="BE43">
        <v>84</v>
      </c>
    </row>
    <row r="44" spans="1:57">
      <c r="A44" s="4">
        <v>40</v>
      </c>
      <c r="B44" s="4" t="s">
        <v>99</v>
      </c>
      <c r="C44" s="29">
        <v>44817</v>
      </c>
      <c r="D44" s="4">
        <v>920425941</v>
      </c>
      <c r="E44" s="4">
        <v>2</v>
      </c>
      <c r="F44" s="4">
        <v>40</v>
      </c>
      <c r="G44" s="4">
        <v>174</v>
      </c>
      <c r="H44" s="4">
        <v>70</v>
      </c>
      <c r="I44" s="4">
        <v>3</v>
      </c>
      <c r="J44" s="4">
        <v>1</v>
      </c>
      <c r="K44" s="4">
        <v>3</v>
      </c>
      <c r="L44" s="4">
        <v>7</v>
      </c>
      <c r="M44" s="4">
        <v>0</v>
      </c>
      <c r="N44">
        <v>0</v>
      </c>
      <c r="O44">
        <v>0</v>
      </c>
      <c r="P44" s="4">
        <v>0</v>
      </c>
      <c r="Q44" s="4">
        <v>0</v>
      </c>
      <c r="R44" s="4">
        <v>3</v>
      </c>
      <c r="S44" s="4">
        <v>0</v>
      </c>
      <c r="T44" s="4">
        <v>0.5</v>
      </c>
      <c r="U44" s="4">
        <v>0</v>
      </c>
      <c r="V44" s="4" t="s">
        <v>54</v>
      </c>
      <c r="W44" s="4" t="s">
        <v>100</v>
      </c>
      <c r="X44" s="4" t="s">
        <v>56</v>
      </c>
      <c r="Y44" s="4" t="s">
        <v>57</v>
      </c>
      <c r="Z44" s="9">
        <v>25.4167486337476</v>
      </c>
      <c r="AA44" s="9">
        <v>646.011111111111</v>
      </c>
      <c r="AB44" s="9">
        <v>20.8582517643897</v>
      </c>
      <c r="AC44" s="9">
        <v>435.066666666667</v>
      </c>
      <c r="AD44" s="9">
        <v>22.3294358124809</v>
      </c>
      <c r="AE44" s="9">
        <v>498.603703703704</v>
      </c>
      <c r="AF44" s="10">
        <v>122</v>
      </c>
      <c r="AG44" s="11">
        <v>88</v>
      </c>
      <c r="AH44" s="30">
        <f t="shared" ref="AH44:AH75" si="24">(1/3*AF44+2/3*AG44)</f>
        <v>99.3333333333333</v>
      </c>
      <c r="AI44" s="12">
        <v>166</v>
      </c>
      <c r="AJ44" s="12">
        <v>103</v>
      </c>
      <c r="AK44" s="31">
        <f t="shared" si="17"/>
        <v>124</v>
      </c>
      <c r="AL44" s="13">
        <f t="shared" si="14"/>
        <v>144</v>
      </c>
      <c r="AM44" s="13">
        <f t="shared" si="18"/>
        <v>95.5</v>
      </c>
      <c r="AN44" s="13">
        <f t="shared" si="23"/>
        <v>111.666666666667</v>
      </c>
      <c r="AO44" s="32">
        <v>60</v>
      </c>
      <c r="AP44" s="32">
        <v>32</v>
      </c>
      <c r="AQ44" s="33">
        <f t="shared" si="15"/>
        <v>41.3333333333333</v>
      </c>
      <c r="AR44" s="34">
        <f t="shared" si="19"/>
        <v>0.67741935483871</v>
      </c>
      <c r="AS44" s="23">
        <v>85</v>
      </c>
      <c r="AT44" s="23">
        <v>34</v>
      </c>
      <c r="AU44" s="24">
        <f t="shared" si="16"/>
        <v>51</v>
      </c>
      <c r="AV44" s="25">
        <f t="shared" si="13"/>
        <v>1</v>
      </c>
      <c r="AW44" s="26">
        <v>80</v>
      </c>
      <c r="AX44" s="26">
        <v>29</v>
      </c>
      <c r="AY44" s="27">
        <f t="shared" si="20"/>
        <v>46</v>
      </c>
      <c r="AZ44" s="28">
        <f t="shared" si="21"/>
        <v>1.10869565217391</v>
      </c>
      <c r="BA44">
        <v>149</v>
      </c>
      <c r="BB44">
        <v>99</v>
      </c>
      <c r="BC44" s="2">
        <f t="shared" si="22"/>
        <v>115.666666666667</v>
      </c>
      <c r="BD44">
        <v>149</v>
      </c>
      <c r="BE44">
        <v>79</v>
      </c>
    </row>
    <row r="45" spans="1:57">
      <c r="A45" s="4">
        <v>41</v>
      </c>
      <c r="B45" s="4" t="s">
        <v>101</v>
      </c>
      <c r="C45" s="29">
        <v>44819</v>
      </c>
      <c r="D45" s="4">
        <v>920427744</v>
      </c>
      <c r="E45" s="4">
        <v>2</v>
      </c>
      <c r="F45" s="4">
        <v>45</v>
      </c>
      <c r="G45" s="4">
        <v>175</v>
      </c>
      <c r="H45" s="4">
        <v>75</v>
      </c>
      <c r="I45" s="4">
        <v>4</v>
      </c>
      <c r="J45" s="4">
        <v>2</v>
      </c>
      <c r="K45" s="4">
        <v>3</v>
      </c>
      <c r="L45" s="4">
        <v>7</v>
      </c>
      <c r="M45" s="4">
        <v>3</v>
      </c>
      <c r="N45">
        <v>0</v>
      </c>
      <c r="O45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10</v>
      </c>
      <c r="V45" s="4" t="s">
        <v>54</v>
      </c>
      <c r="W45" s="4" t="s">
        <v>55</v>
      </c>
      <c r="X45" s="4" t="s">
        <v>57</v>
      </c>
      <c r="Y45" s="4" t="s">
        <v>56</v>
      </c>
      <c r="Z45" s="9">
        <v>38.0340603090144</v>
      </c>
      <c r="AA45" s="9">
        <v>1446.58974358974</v>
      </c>
      <c r="AB45" s="9">
        <v>26.8234971620033</v>
      </c>
      <c r="AC45" s="9">
        <v>719.5</v>
      </c>
      <c r="AD45" s="9">
        <v>30.5261085768118</v>
      </c>
      <c r="AE45" s="9">
        <v>931.843304843305</v>
      </c>
      <c r="AF45" s="10">
        <v>133</v>
      </c>
      <c r="AG45" s="11">
        <v>81</v>
      </c>
      <c r="AH45" s="30">
        <f t="shared" si="24"/>
        <v>98.3333333333333</v>
      </c>
      <c r="AI45" s="12">
        <v>143</v>
      </c>
      <c r="AJ45" s="12">
        <v>93</v>
      </c>
      <c r="AK45" s="31">
        <f t="shared" si="17"/>
        <v>109.666666666667</v>
      </c>
      <c r="AL45" s="13">
        <f t="shared" si="14"/>
        <v>138</v>
      </c>
      <c r="AM45" s="13">
        <f t="shared" si="18"/>
        <v>87</v>
      </c>
      <c r="AN45" s="13">
        <f t="shared" si="23"/>
        <v>104</v>
      </c>
      <c r="AO45" s="32">
        <v>85</v>
      </c>
      <c r="AP45" s="32">
        <v>34</v>
      </c>
      <c r="AQ45" s="33">
        <f t="shared" si="15"/>
        <v>51</v>
      </c>
      <c r="AR45" s="34">
        <f t="shared" si="19"/>
        <v>1</v>
      </c>
      <c r="AS45" s="23">
        <v>34</v>
      </c>
      <c r="AT45" s="23">
        <v>12</v>
      </c>
      <c r="AU45" s="24">
        <f t="shared" si="16"/>
        <v>19.3333333333333</v>
      </c>
      <c r="AV45" s="25">
        <f t="shared" si="13"/>
        <v>1.13793103448276</v>
      </c>
      <c r="AW45" s="26">
        <v>39</v>
      </c>
      <c r="AX45" s="26">
        <v>19</v>
      </c>
      <c r="AY45" s="27">
        <f t="shared" si="20"/>
        <v>25.6666666666667</v>
      </c>
      <c r="AZ45" s="28">
        <f t="shared" si="21"/>
        <v>0.779220779220779</v>
      </c>
      <c r="BA45">
        <v>156</v>
      </c>
      <c r="BB45">
        <v>95</v>
      </c>
      <c r="BC45" s="2">
        <f t="shared" si="22"/>
        <v>115.333333333333</v>
      </c>
      <c r="BD45">
        <v>188</v>
      </c>
      <c r="BE45">
        <v>80</v>
      </c>
    </row>
    <row r="46" spans="1:57">
      <c r="A46" s="4">
        <v>42</v>
      </c>
      <c r="B46" s="4" t="s">
        <v>102</v>
      </c>
      <c r="C46" s="29">
        <v>44819</v>
      </c>
      <c r="D46" s="4">
        <v>920427013</v>
      </c>
      <c r="E46" s="4">
        <v>1</v>
      </c>
      <c r="F46" s="4">
        <v>48</v>
      </c>
      <c r="G46" s="4">
        <v>158</v>
      </c>
      <c r="H46" s="4">
        <v>53</v>
      </c>
      <c r="I46" s="4">
        <v>3</v>
      </c>
      <c r="J46" s="4">
        <v>1</v>
      </c>
      <c r="K46" s="4">
        <v>2</v>
      </c>
      <c r="L46" s="4">
        <v>6</v>
      </c>
      <c r="M46" s="4">
        <v>0</v>
      </c>
      <c r="N46">
        <v>0</v>
      </c>
      <c r="O46">
        <v>0</v>
      </c>
      <c r="P46" s="4">
        <v>0</v>
      </c>
      <c r="Q46" s="4">
        <v>0.6</v>
      </c>
      <c r="R46" s="4">
        <v>3</v>
      </c>
      <c r="S46" s="4">
        <v>0</v>
      </c>
      <c r="T46" s="4">
        <v>0.5</v>
      </c>
      <c r="U46" s="4">
        <v>0</v>
      </c>
      <c r="V46" s="4" t="s">
        <v>54</v>
      </c>
      <c r="W46" s="4" t="s">
        <v>55</v>
      </c>
      <c r="X46" s="4" t="s">
        <v>56</v>
      </c>
      <c r="Y46" s="4" t="s">
        <v>56</v>
      </c>
      <c r="Z46" s="9">
        <v>19.4569121026803</v>
      </c>
      <c r="AA46" s="9">
        <v>378.571428571429</v>
      </c>
      <c r="AB46" s="9">
        <v>12.9587256869096</v>
      </c>
      <c r="AC46" s="9">
        <v>167.928571428571</v>
      </c>
      <c r="AD46" s="9">
        <v>15.1080762592055</v>
      </c>
      <c r="AE46" s="9">
        <v>228.253968253968</v>
      </c>
      <c r="AF46" s="10">
        <v>128</v>
      </c>
      <c r="AG46" s="11">
        <v>86</v>
      </c>
      <c r="AH46" s="30">
        <f t="shared" si="24"/>
        <v>100</v>
      </c>
      <c r="AI46" s="12">
        <v>141</v>
      </c>
      <c r="AJ46" s="12">
        <v>98</v>
      </c>
      <c r="AK46" s="31">
        <f t="shared" si="17"/>
        <v>112.333333333333</v>
      </c>
      <c r="AL46" s="13">
        <f t="shared" si="14"/>
        <v>134.5</v>
      </c>
      <c r="AM46" s="13">
        <f t="shared" si="18"/>
        <v>92</v>
      </c>
      <c r="AN46" s="13">
        <f t="shared" si="23"/>
        <v>106.166666666667</v>
      </c>
      <c r="AO46" s="32">
        <v>70</v>
      </c>
      <c r="AP46" s="32">
        <v>24</v>
      </c>
      <c r="AQ46" s="33">
        <f t="shared" si="15"/>
        <v>39.3333333333333</v>
      </c>
      <c r="AR46" s="34">
        <f t="shared" si="19"/>
        <v>1.16949152542373</v>
      </c>
      <c r="AS46" s="23">
        <v>56</v>
      </c>
      <c r="AT46" s="23">
        <v>22</v>
      </c>
      <c r="AU46" s="24">
        <f t="shared" si="16"/>
        <v>33.3333333333333</v>
      </c>
      <c r="AV46" s="25">
        <f t="shared" si="13"/>
        <v>1.02</v>
      </c>
      <c r="AW46" s="26">
        <v>46</v>
      </c>
      <c r="AX46" s="26">
        <v>20</v>
      </c>
      <c r="AY46" s="27">
        <f t="shared" si="20"/>
        <v>28.6666666666667</v>
      </c>
      <c r="AZ46" s="28">
        <f t="shared" si="21"/>
        <v>0.906976744186047</v>
      </c>
      <c r="BA46">
        <v>165</v>
      </c>
      <c r="BB46">
        <v>96</v>
      </c>
      <c r="BC46" s="2">
        <f t="shared" si="22"/>
        <v>119</v>
      </c>
      <c r="BD46">
        <v>165</v>
      </c>
      <c r="BE46">
        <v>116</v>
      </c>
    </row>
    <row r="47" spans="1:57">
      <c r="A47" s="4">
        <v>43</v>
      </c>
      <c r="B47" s="4" t="s">
        <v>103</v>
      </c>
      <c r="C47" s="29">
        <v>44819</v>
      </c>
      <c r="D47" s="4">
        <v>920418373</v>
      </c>
      <c r="E47" s="4">
        <v>2</v>
      </c>
      <c r="F47" s="4">
        <v>61</v>
      </c>
      <c r="G47" s="4">
        <v>175</v>
      </c>
      <c r="H47" s="4">
        <v>75</v>
      </c>
      <c r="I47" s="4">
        <v>3</v>
      </c>
      <c r="J47" s="4">
        <v>1</v>
      </c>
      <c r="K47" s="4">
        <v>2</v>
      </c>
      <c r="L47" s="4">
        <v>6</v>
      </c>
      <c r="M47" s="4">
        <v>0</v>
      </c>
      <c r="N47">
        <v>0</v>
      </c>
      <c r="O47">
        <v>0</v>
      </c>
      <c r="P47" s="4">
        <v>1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 t="s">
        <v>63</v>
      </c>
      <c r="W47" s="4" t="s">
        <v>55</v>
      </c>
      <c r="X47" s="4" t="s">
        <v>56</v>
      </c>
      <c r="Y47" s="4" t="s">
        <v>56</v>
      </c>
      <c r="Z47" s="9">
        <v>36.3600818969864</v>
      </c>
      <c r="AA47" s="9">
        <v>1322.05555555556</v>
      </c>
      <c r="AB47" s="9">
        <v>18.7441842832502</v>
      </c>
      <c r="AC47" s="9">
        <v>351.344444444444</v>
      </c>
      <c r="AD47" s="9">
        <v>24.6057556249863</v>
      </c>
      <c r="AE47" s="9">
        <v>605.443209876543</v>
      </c>
      <c r="AF47" s="10">
        <v>115</v>
      </c>
      <c r="AG47" s="11">
        <v>73</v>
      </c>
      <c r="AH47" s="30">
        <f t="shared" si="24"/>
        <v>87</v>
      </c>
      <c r="AI47" s="12">
        <v>173</v>
      </c>
      <c r="AJ47" s="12">
        <v>106</v>
      </c>
      <c r="AK47" s="31">
        <f t="shared" si="17"/>
        <v>128.333333333333</v>
      </c>
      <c r="AL47" s="13">
        <f t="shared" si="14"/>
        <v>144</v>
      </c>
      <c r="AM47" s="13">
        <f t="shared" si="18"/>
        <v>89.5</v>
      </c>
      <c r="AN47" s="13">
        <f t="shared" si="23"/>
        <v>107.666666666667</v>
      </c>
      <c r="AO47" s="32">
        <v>49</v>
      </c>
      <c r="AP47" s="32">
        <v>14</v>
      </c>
      <c r="AQ47" s="33">
        <f t="shared" si="15"/>
        <v>25.6666666666667</v>
      </c>
      <c r="AR47" s="34">
        <f t="shared" si="19"/>
        <v>1.36363636363636</v>
      </c>
      <c r="AS47" s="23">
        <v>54</v>
      </c>
      <c r="AT47" s="23">
        <v>24</v>
      </c>
      <c r="AU47" s="24">
        <f t="shared" si="16"/>
        <v>34</v>
      </c>
      <c r="AV47" s="25">
        <f t="shared" si="13"/>
        <v>0.882352941176471</v>
      </c>
      <c r="AW47" s="26">
        <v>66</v>
      </c>
      <c r="AX47" s="26">
        <v>15</v>
      </c>
      <c r="AY47" s="27">
        <f t="shared" si="20"/>
        <v>32</v>
      </c>
      <c r="AZ47" s="28">
        <f t="shared" si="21"/>
        <v>1.59375</v>
      </c>
      <c r="BA47">
        <v>185</v>
      </c>
      <c r="BB47">
        <v>100</v>
      </c>
      <c r="BC47" s="2">
        <f t="shared" si="22"/>
        <v>128.333333333333</v>
      </c>
      <c r="BD47">
        <v>187</v>
      </c>
      <c r="BE47">
        <v>81</v>
      </c>
    </row>
    <row r="48" spans="1:57">
      <c r="A48" s="4">
        <v>44</v>
      </c>
      <c r="B48" s="4" t="s">
        <v>104</v>
      </c>
      <c r="C48" s="29">
        <v>44820</v>
      </c>
      <c r="D48" s="4">
        <v>920427101</v>
      </c>
      <c r="E48" s="4">
        <v>1</v>
      </c>
      <c r="F48" s="4">
        <v>64</v>
      </c>
      <c r="G48" s="4">
        <v>167</v>
      </c>
      <c r="H48" s="4">
        <v>62</v>
      </c>
      <c r="I48" s="4">
        <v>3</v>
      </c>
      <c r="J48" s="4">
        <v>1</v>
      </c>
      <c r="K48" s="4">
        <v>3</v>
      </c>
      <c r="L48" s="4">
        <v>6</v>
      </c>
      <c r="M48" s="4">
        <v>0</v>
      </c>
      <c r="N48">
        <v>0</v>
      </c>
      <c r="O48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 t="s">
        <v>54</v>
      </c>
      <c r="W48" s="4" t="s">
        <v>55</v>
      </c>
      <c r="X48" s="4" t="s">
        <v>56</v>
      </c>
      <c r="Y48" s="4" t="s">
        <v>56</v>
      </c>
      <c r="Z48" s="9">
        <v>28.3952620887871</v>
      </c>
      <c r="AA48" s="9">
        <v>806.290909090909</v>
      </c>
      <c r="AB48" s="9">
        <v>13.5062275198585</v>
      </c>
      <c r="AC48" s="9">
        <v>182.418181818182</v>
      </c>
      <c r="AD48" s="9">
        <v>17.8893343316145</v>
      </c>
      <c r="AE48" s="9">
        <v>320.028282828283</v>
      </c>
      <c r="AF48" s="10">
        <v>113</v>
      </c>
      <c r="AG48" s="11">
        <v>77</v>
      </c>
      <c r="AH48" s="30">
        <f t="shared" si="24"/>
        <v>89</v>
      </c>
      <c r="AI48" s="12">
        <v>140</v>
      </c>
      <c r="AJ48" s="12">
        <v>80</v>
      </c>
      <c r="AK48" s="31">
        <f t="shared" si="17"/>
        <v>100</v>
      </c>
      <c r="AL48" s="13">
        <f t="shared" si="14"/>
        <v>126.5</v>
      </c>
      <c r="AM48" s="13">
        <f t="shared" si="18"/>
        <v>78.5</v>
      </c>
      <c r="AN48" s="13">
        <f t="shared" si="23"/>
        <v>94.5</v>
      </c>
      <c r="AO48" s="32">
        <v>65</v>
      </c>
      <c r="AP48" s="32">
        <v>22</v>
      </c>
      <c r="AQ48" s="33">
        <f t="shared" si="15"/>
        <v>36.3333333333333</v>
      </c>
      <c r="AR48" s="34">
        <f t="shared" si="19"/>
        <v>1.18348623853211</v>
      </c>
      <c r="AS48" s="23">
        <v>53</v>
      </c>
      <c r="AT48" s="23">
        <v>17</v>
      </c>
      <c r="AU48" s="24">
        <f t="shared" si="16"/>
        <v>29</v>
      </c>
      <c r="AV48" s="25">
        <f t="shared" ref="AV48:AV93" si="25">(AS48-AT48)/AU48</f>
        <v>1.24137931034483</v>
      </c>
      <c r="AW48" s="26">
        <v>54</v>
      </c>
      <c r="AX48" s="26">
        <v>15</v>
      </c>
      <c r="AY48" s="27">
        <f t="shared" si="20"/>
        <v>28</v>
      </c>
      <c r="AZ48" s="28">
        <f t="shared" si="21"/>
        <v>1.39285714285714</v>
      </c>
      <c r="BA48">
        <v>177</v>
      </c>
      <c r="BB48">
        <v>76</v>
      </c>
      <c r="BC48" s="2">
        <f t="shared" si="22"/>
        <v>109.666666666667</v>
      </c>
      <c r="BD48">
        <v>177</v>
      </c>
      <c r="BE48">
        <v>83</v>
      </c>
    </row>
    <row r="49" spans="1:57">
      <c r="A49" s="4">
        <v>45</v>
      </c>
      <c r="B49" s="4" t="s">
        <v>105</v>
      </c>
      <c r="C49" s="29">
        <v>44820</v>
      </c>
      <c r="D49" s="4">
        <v>920427172</v>
      </c>
      <c r="E49" s="4">
        <v>2</v>
      </c>
      <c r="F49" s="4">
        <v>58</v>
      </c>
      <c r="G49" s="4">
        <v>168</v>
      </c>
      <c r="H49" s="4">
        <v>73</v>
      </c>
      <c r="I49" s="4">
        <v>3</v>
      </c>
      <c r="J49" s="4">
        <v>1</v>
      </c>
      <c r="K49" s="4">
        <v>3</v>
      </c>
      <c r="L49" s="4">
        <v>6</v>
      </c>
      <c r="M49" s="4">
        <v>0</v>
      </c>
      <c r="N49">
        <v>0</v>
      </c>
      <c r="O49">
        <v>0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 t="s">
        <v>54</v>
      </c>
      <c r="W49" s="4" t="s">
        <v>55</v>
      </c>
      <c r="X49" s="4" t="s">
        <v>56</v>
      </c>
      <c r="Y49" s="4" t="s">
        <v>56</v>
      </c>
      <c r="Z49" s="9">
        <v>19.7709612586467</v>
      </c>
      <c r="AA49" s="9">
        <v>390.890909090909</v>
      </c>
      <c r="AB49" s="9">
        <v>7.69769741250885</v>
      </c>
      <c r="AC49" s="9">
        <v>59.2545454545455</v>
      </c>
      <c r="AD49" s="9">
        <v>11.6507250392151</v>
      </c>
      <c r="AE49" s="9">
        <v>135.739393939394</v>
      </c>
      <c r="AF49" s="10">
        <v>125</v>
      </c>
      <c r="AG49" s="11">
        <v>80</v>
      </c>
      <c r="AH49" s="30">
        <f t="shared" si="24"/>
        <v>95</v>
      </c>
      <c r="AI49" s="12">
        <v>144</v>
      </c>
      <c r="AJ49" s="12">
        <v>83</v>
      </c>
      <c r="AK49" s="31">
        <f t="shared" si="17"/>
        <v>103.333333333333</v>
      </c>
      <c r="AL49" s="13">
        <f t="shared" ref="AL49:AL93" si="26">(AF49+AI49)/2</f>
        <v>134.5</v>
      </c>
      <c r="AM49" s="13">
        <f t="shared" si="18"/>
        <v>81.5</v>
      </c>
      <c r="AN49" s="13">
        <f t="shared" si="23"/>
        <v>99.1666666666667</v>
      </c>
      <c r="AO49" s="32">
        <v>41</v>
      </c>
      <c r="AP49" s="32">
        <v>12</v>
      </c>
      <c r="AQ49" s="33">
        <f t="shared" si="15"/>
        <v>21.6666666666667</v>
      </c>
      <c r="AR49" s="34">
        <f t="shared" si="19"/>
        <v>1.33846153846154</v>
      </c>
      <c r="AS49" s="23">
        <v>44</v>
      </c>
      <c r="AT49" s="23">
        <v>12</v>
      </c>
      <c r="AU49" s="24">
        <f t="shared" si="16"/>
        <v>22.6666666666667</v>
      </c>
      <c r="AV49" s="25">
        <f t="shared" si="25"/>
        <v>1.41176470588235</v>
      </c>
      <c r="AW49" s="26">
        <v>66</v>
      </c>
      <c r="AX49" s="26">
        <v>15</v>
      </c>
      <c r="AY49" s="27">
        <f t="shared" si="20"/>
        <v>32</v>
      </c>
      <c r="AZ49" s="28">
        <f t="shared" si="21"/>
        <v>1.59375</v>
      </c>
      <c r="BA49">
        <v>157</v>
      </c>
      <c r="BB49">
        <v>74</v>
      </c>
      <c r="BC49" s="2">
        <f t="shared" si="22"/>
        <v>101.666666666667</v>
      </c>
      <c r="BD49">
        <v>157</v>
      </c>
      <c r="BE49">
        <v>87</v>
      </c>
    </row>
    <row r="50" spans="1:57">
      <c r="A50" s="4">
        <v>46</v>
      </c>
      <c r="B50" s="4" t="s">
        <v>106</v>
      </c>
      <c r="C50" s="29">
        <v>44823</v>
      </c>
      <c r="D50" s="4">
        <v>920340426</v>
      </c>
      <c r="E50" s="4">
        <v>2</v>
      </c>
      <c r="F50" s="4">
        <v>67</v>
      </c>
      <c r="G50" s="4">
        <v>176</v>
      </c>
      <c r="H50" s="4">
        <v>90</v>
      </c>
      <c r="I50" s="4">
        <v>3</v>
      </c>
      <c r="J50" s="4">
        <v>1</v>
      </c>
      <c r="K50" s="4">
        <v>5</v>
      </c>
      <c r="L50" s="4">
        <v>16</v>
      </c>
      <c r="M50" s="4">
        <v>2</v>
      </c>
      <c r="N50">
        <v>1</v>
      </c>
      <c r="O50">
        <v>1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 t="s">
        <v>54</v>
      </c>
      <c r="W50" s="4" t="s">
        <v>55</v>
      </c>
      <c r="X50" s="4" t="s">
        <v>57</v>
      </c>
      <c r="Y50" s="4" t="s">
        <v>57</v>
      </c>
      <c r="Z50" s="9">
        <v>31.398880646965</v>
      </c>
      <c r="AA50" s="9">
        <v>985.889705882353</v>
      </c>
      <c r="AB50" s="9">
        <v>12.1134344476555</v>
      </c>
      <c r="AC50" s="9">
        <v>146.735294117647</v>
      </c>
      <c r="AD50" s="9">
        <v>18.5197959799036</v>
      </c>
      <c r="AE50" s="9">
        <v>342.982843137255</v>
      </c>
      <c r="AF50" s="10">
        <v>197</v>
      </c>
      <c r="AG50" s="11">
        <v>78</v>
      </c>
      <c r="AH50" s="30">
        <f t="shared" si="24"/>
        <v>117.666666666667</v>
      </c>
      <c r="AI50" s="12">
        <v>140</v>
      </c>
      <c r="AJ50" s="12">
        <v>86</v>
      </c>
      <c r="AK50" s="31">
        <f t="shared" si="17"/>
        <v>104</v>
      </c>
      <c r="AL50" s="13">
        <f t="shared" si="26"/>
        <v>168.5</v>
      </c>
      <c r="AM50" s="13">
        <f t="shared" si="18"/>
        <v>82</v>
      </c>
      <c r="AN50" s="13">
        <f t="shared" si="23"/>
        <v>110.833333333333</v>
      </c>
      <c r="AO50" s="32">
        <v>63</v>
      </c>
      <c r="AP50" s="32">
        <v>10</v>
      </c>
      <c r="AQ50" s="33">
        <f t="shared" si="15"/>
        <v>27.6666666666667</v>
      </c>
      <c r="AR50" s="34">
        <f t="shared" si="19"/>
        <v>1.91566265060241</v>
      </c>
      <c r="AS50" s="23">
        <v>54</v>
      </c>
      <c r="AT50" s="23">
        <v>20</v>
      </c>
      <c r="AU50" s="24">
        <f t="shared" si="16"/>
        <v>31.3333333333333</v>
      </c>
      <c r="AV50" s="25">
        <f t="shared" si="25"/>
        <v>1.08510638297872</v>
      </c>
      <c r="AW50" s="26">
        <v>61</v>
      </c>
      <c r="AX50" s="26">
        <v>24</v>
      </c>
      <c r="AY50" s="27">
        <f t="shared" si="20"/>
        <v>36.3333333333333</v>
      </c>
      <c r="AZ50" s="28">
        <f t="shared" si="21"/>
        <v>1.01834862385321</v>
      </c>
      <c r="BA50">
        <v>192</v>
      </c>
      <c r="BB50">
        <v>84</v>
      </c>
      <c r="BC50" s="2">
        <f t="shared" si="22"/>
        <v>120</v>
      </c>
      <c r="BD50">
        <v>192</v>
      </c>
      <c r="BE50">
        <v>91</v>
      </c>
    </row>
    <row r="51" spans="1:57">
      <c r="A51" s="4">
        <v>47</v>
      </c>
      <c r="B51" s="4" t="s">
        <v>107</v>
      </c>
      <c r="C51" s="29">
        <v>44823</v>
      </c>
      <c r="D51" s="4">
        <v>920219478</v>
      </c>
      <c r="E51" s="4">
        <v>1</v>
      </c>
      <c r="F51" s="4">
        <v>74</v>
      </c>
      <c r="G51" s="4">
        <v>174</v>
      </c>
      <c r="H51" s="4">
        <v>75</v>
      </c>
      <c r="I51" s="4">
        <v>3</v>
      </c>
      <c r="J51" s="4">
        <v>1</v>
      </c>
      <c r="K51" s="4">
        <v>5</v>
      </c>
      <c r="L51" s="4">
        <v>7</v>
      </c>
      <c r="M51" s="4">
        <v>0</v>
      </c>
      <c r="N51">
        <v>0</v>
      </c>
      <c r="O51">
        <v>0</v>
      </c>
      <c r="P51" s="4">
        <v>0</v>
      </c>
      <c r="Q51" s="4">
        <v>0.3</v>
      </c>
      <c r="R51" s="4">
        <v>0</v>
      </c>
      <c r="S51" s="4">
        <v>0</v>
      </c>
      <c r="T51" s="4">
        <v>0</v>
      </c>
      <c r="U51" s="4">
        <v>0</v>
      </c>
      <c r="V51" s="4" t="s">
        <v>63</v>
      </c>
      <c r="W51" s="4" t="s">
        <v>60</v>
      </c>
      <c r="X51" s="4" t="s">
        <v>56</v>
      </c>
      <c r="Y51" s="4" t="s">
        <v>57</v>
      </c>
      <c r="Z51" s="9">
        <v>24.3290929116719</v>
      </c>
      <c r="AA51" s="9">
        <v>591.904761904762</v>
      </c>
      <c r="AB51" s="9">
        <v>18.4906668864258</v>
      </c>
      <c r="AC51" s="9">
        <v>341.904761904762</v>
      </c>
      <c r="AD51" s="9">
        <v>20.3339838563647</v>
      </c>
      <c r="AE51" s="9">
        <v>413.470899470899</v>
      </c>
      <c r="AF51" s="10">
        <v>158</v>
      </c>
      <c r="AG51" s="11">
        <v>83</v>
      </c>
      <c r="AH51" s="30">
        <f t="shared" si="24"/>
        <v>108</v>
      </c>
      <c r="AI51" s="12">
        <v>210</v>
      </c>
      <c r="AJ51" s="12">
        <v>104</v>
      </c>
      <c r="AK51" s="31">
        <f t="shared" si="17"/>
        <v>139.333333333333</v>
      </c>
      <c r="AL51" s="13">
        <f t="shared" si="26"/>
        <v>184</v>
      </c>
      <c r="AM51" s="13">
        <f t="shared" si="18"/>
        <v>93.5</v>
      </c>
      <c r="AN51" s="13">
        <f t="shared" si="23"/>
        <v>123.666666666667</v>
      </c>
      <c r="AO51" s="32">
        <v>108</v>
      </c>
      <c r="AP51" s="32">
        <v>32</v>
      </c>
      <c r="AQ51" s="33">
        <f t="shared" si="15"/>
        <v>57.3333333333333</v>
      </c>
      <c r="AR51" s="34">
        <f t="shared" si="19"/>
        <v>1.32558139534884</v>
      </c>
      <c r="AS51" s="23">
        <v>63</v>
      </c>
      <c r="AT51" s="23">
        <v>20</v>
      </c>
      <c r="AU51" s="24">
        <f t="shared" si="16"/>
        <v>34.3333333333333</v>
      </c>
      <c r="AV51" s="25">
        <f t="shared" si="25"/>
        <v>1.25242718446602</v>
      </c>
      <c r="AW51" s="26">
        <v>82</v>
      </c>
      <c r="AX51" s="26">
        <v>26</v>
      </c>
      <c r="AY51" s="27">
        <f t="shared" si="20"/>
        <v>44.6666666666667</v>
      </c>
      <c r="AZ51" s="28">
        <f t="shared" si="21"/>
        <v>1.25373134328358</v>
      </c>
      <c r="BA51">
        <v>158</v>
      </c>
      <c r="BB51">
        <v>97</v>
      </c>
      <c r="BC51" s="2">
        <f t="shared" si="22"/>
        <v>117.333333333333</v>
      </c>
      <c r="BD51">
        <v>158</v>
      </c>
      <c r="BE51">
        <v>91</v>
      </c>
    </row>
    <row r="52" spans="1:57">
      <c r="A52" s="4">
        <v>48</v>
      </c>
      <c r="B52" s="4" t="s">
        <v>108</v>
      </c>
      <c r="C52" s="29">
        <v>44823</v>
      </c>
      <c r="D52" s="4">
        <v>920427057</v>
      </c>
      <c r="E52" s="4">
        <v>2</v>
      </c>
      <c r="F52" s="4">
        <v>66</v>
      </c>
      <c r="G52" s="4">
        <v>173</v>
      </c>
      <c r="H52" s="4">
        <v>75</v>
      </c>
      <c r="I52" s="4">
        <v>3</v>
      </c>
      <c r="J52" s="4">
        <v>1</v>
      </c>
      <c r="K52" s="4">
        <v>3</v>
      </c>
      <c r="L52" s="4">
        <v>9</v>
      </c>
      <c r="M52" s="4">
        <v>0</v>
      </c>
      <c r="N52">
        <v>0</v>
      </c>
      <c r="O52">
        <v>1</v>
      </c>
      <c r="P52" s="4">
        <v>1</v>
      </c>
      <c r="Q52" s="4">
        <v>0</v>
      </c>
      <c r="R52" s="4">
        <v>3</v>
      </c>
      <c r="S52" s="4">
        <v>0</v>
      </c>
      <c r="T52" s="4">
        <v>1</v>
      </c>
      <c r="U52" s="4">
        <v>0</v>
      </c>
      <c r="V52" s="4" t="s">
        <v>54</v>
      </c>
      <c r="W52" s="4" t="s">
        <v>55</v>
      </c>
      <c r="X52" s="4" t="s">
        <v>56</v>
      </c>
      <c r="Y52" s="4" t="s">
        <v>56</v>
      </c>
      <c r="Z52" s="9">
        <v>30.0738407496598</v>
      </c>
      <c r="AA52" s="9">
        <v>904.435897435897</v>
      </c>
      <c r="AB52" s="9">
        <v>9.60368519011162</v>
      </c>
      <c r="AC52" s="9">
        <v>92.2307692307692</v>
      </c>
      <c r="AD52" s="9">
        <v>16.3751427213719</v>
      </c>
      <c r="AE52" s="9">
        <v>268.145299145299</v>
      </c>
      <c r="AF52" s="10">
        <v>153</v>
      </c>
      <c r="AG52" s="11">
        <v>66</v>
      </c>
      <c r="AH52" s="30">
        <f t="shared" si="24"/>
        <v>95</v>
      </c>
      <c r="AI52" s="12">
        <v>134</v>
      </c>
      <c r="AJ52" s="12">
        <v>71</v>
      </c>
      <c r="AK52" s="31">
        <f t="shared" si="17"/>
        <v>92</v>
      </c>
      <c r="AL52" s="13">
        <f t="shared" si="26"/>
        <v>143.5</v>
      </c>
      <c r="AM52" s="13">
        <f t="shared" si="18"/>
        <v>68.5</v>
      </c>
      <c r="AN52" s="13">
        <f t="shared" si="23"/>
        <v>93.5</v>
      </c>
      <c r="AO52" s="32">
        <v>70</v>
      </c>
      <c r="AP52" s="32">
        <v>15</v>
      </c>
      <c r="AQ52" s="33">
        <f t="shared" si="15"/>
        <v>33.3333333333333</v>
      </c>
      <c r="AR52" s="34">
        <f t="shared" si="19"/>
        <v>1.65</v>
      </c>
      <c r="AS52" s="23">
        <v>48</v>
      </c>
      <c r="AT52" s="23">
        <v>14</v>
      </c>
      <c r="AU52" s="24">
        <f t="shared" si="16"/>
        <v>25.3333333333333</v>
      </c>
      <c r="AV52" s="25">
        <f t="shared" si="25"/>
        <v>1.34210526315789</v>
      </c>
      <c r="AW52" s="26">
        <v>56</v>
      </c>
      <c r="AX52" s="26">
        <v>16</v>
      </c>
      <c r="AY52" s="27">
        <f t="shared" si="20"/>
        <v>29.3333333333333</v>
      </c>
      <c r="AZ52" s="28">
        <f t="shared" si="21"/>
        <v>1.36363636363636</v>
      </c>
      <c r="BA52">
        <v>188</v>
      </c>
      <c r="BB52">
        <v>68</v>
      </c>
      <c r="BC52" s="2">
        <f t="shared" si="22"/>
        <v>108</v>
      </c>
      <c r="BD52">
        <v>189</v>
      </c>
      <c r="BE52">
        <v>90</v>
      </c>
    </row>
    <row r="53" spans="1:57">
      <c r="A53" s="4">
        <v>49</v>
      </c>
      <c r="B53" s="4" t="s">
        <v>109</v>
      </c>
      <c r="C53" s="29">
        <v>44826</v>
      </c>
      <c r="D53" s="4">
        <v>920310432</v>
      </c>
      <c r="E53" s="4">
        <v>2</v>
      </c>
      <c r="F53" s="4">
        <v>52</v>
      </c>
      <c r="G53" s="4">
        <v>176</v>
      </c>
      <c r="H53" s="4">
        <v>85</v>
      </c>
      <c r="I53" s="4">
        <v>3</v>
      </c>
      <c r="J53" s="4">
        <v>1</v>
      </c>
      <c r="K53" s="4">
        <v>3</v>
      </c>
      <c r="L53" s="4">
        <v>11</v>
      </c>
      <c r="M53" s="4">
        <v>0</v>
      </c>
      <c r="N53">
        <v>1</v>
      </c>
      <c r="O53">
        <v>0</v>
      </c>
      <c r="P53" s="4">
        <v>1</v>
      </c>
      <c r="Q53" s="4">
        <v>0</v>
      </c>
      <c r="R53" s="4">
        <v>3</v>
      </c>
      <c r="S53" s="4">
        <v>0</v>
      </c>
      <c r="T53" s="4">
        <v>0</v>
      </c>
      <c r="U53" s="4">
        <v>0</v>
      </c>
      <c r="V53" s="4" t="s">
        <v>63</v>
      </c>
      <c r="W53" s="4" t="s">
        <v>60</v>
      </c>
      <c r="X53" s="4" t="s">
        <v>56</v>
      </c>
      <c r="Y53" s="4" t="s">
        <v>56</v>
      </c>
      <c r="Z53" s="9">
        <v>25.2931530209974</v>
      </c>
      <c r="AA53" s="9">
        <v>639.74358974359</v>
      </c>
      <c r="AB53" s="9">
        <v>10.6096231113128</v>
      </c>
      <c r="AC53" s="9">
        <v>112.564102564103</v>
      </c>
      <c r="AD53" s="9">
        <v>15.4843915529924</v>
      </c>
      <c r="AE53" s="9">
        <v>239.766381766382</v>
      </c>
      <c r="AF53" s="10">
        <v>103</v>
      </c>
      <c r="AG53" s="11">
        <v>79</v>
      </c>
      <c r="AH53" s="30">
        <f t="shared" si="24"/>
        <v>87</v>
      </c>
      <c r="AI53" s="12">
        <v>153</v>
      </c>
      <c r="AJ53" s="12">
        <v>88</v>
      </c>
      <c r="AK53" s="31">
        <f t="shared" si="17"/>
        <v>109.666666666667</v>
      </c>
      <c r="AL53" s="13">
        <f t="shared" si="26"/>
        <v>128</v>
      </c>
      <c r="AM53" s="13">
        <f t="shared" si="18"/>
        <v>83.5</v>
      </c>
      <c r="AN53" s="13">
        <f t="shared" si="23"/>
        <v>98.3333333333333</v>
      </c>
      <c r="AO53" s="32">
        <v>44</v>
      </c>
      <c r="AP53" s="32">
        <v>15</v>
      </c>
      <c r="AQ53" s="33">
        <f t="shared" ref="AQ53:AQ93" si="27">(1/3*AO53+2/3*AP53)</f>
        <v>24.6666666666667</v>
      </c>
      <c r="AR53" s="34">
        <f t="shared" si="19"/>
        <v>1.17567567567568</v>
      </c>
      <c r="AS53" s="23">
        <v>44</v>
      </c>
      <c r="AT53" s="23">
        <v>15</v>
      </c>
      <c r="AU53" s="24">
        <f t="shared" si="16"/>
        <v>24.6666666666667</v>
      </c>
      <c r="AV53" s="25">
        <f t="shared" si="25"/>
        <v>1.17567567567568</v>
      </c>
      <c r="AW53" s="26">
        <v>43</v>
      </c>
      <c r="AX53" s="26">
        <v>14</v>
      </c>
      <c r="AY53" s="27">
        <f t="shared" si="20"/>
        <v>23.6666666666667</v>
      </c>
      <c r="AZ53" s="28">
        <f t="shared" si="21"/>
        <v>1.22535211267606</v>
      </c>
      <c r="BA53">
        <v>187</v>
      </c>
      <c r="BB53">
        <v>97</v>
      </c>
      <c r="BC53" s="2">
        <f t="shared" si="22"/>
        <v>127</v>
      </c>
      <c r="BD53">
        <v>187</v>
      </c>
      <c r="BE53">
        <v>105</v>
      </c>
    </row>
    <row r="54" spans="1:57">
      <c r="A54" s="4">
        <v>50</v>
      </c>
      <c r="B54" s="4" t="s">
        <v>110</v>
      </c>
      <c r="C54" s="29">
        <v>44826</v>
      </c>
      <c r="D54" s="4">
        <v>920429114</v>
      </c>
      <c r="E54" s="4">
        <v>1</v>
      </c>
      <c r="F54" s="4">
        <v>70</v>
      </c>
      <c r="G54" s="4">
        <v>160</v>
      </c>
      <c r="H54" s="4">
        <v>56</v>
      </c>
      <c r="I54" s="4">
        <v>3</v>
      </c>
      <c r="J54" s="4">
        <v>1</v>
      </c>
      <c r="K54" s="4">
        <v>3</v>
      </c>
      <c r="L54" s="4">
        <v>7</v>
      </c>
      <c r="M54" s="4">
        <v>0</v>
      </c>
      <c r="N54">
        <v>0</v>
      </c>
      <c r="O54">
        <v>0</v>
      </c>
      <c r="P54" s="4">
        <v>0</v>
      </c>
      <c r="Q54" s="4">
        <v>0</v>
      </c>
      <c r="R54" s="4">
        <v>3</v>
      </c>
      <c r="S54" s="4">
        <v>0</v>
      </c>
      <c r="T54" s="4">
        <v>0</v>
      </c>
      <c r="U54" s="4">
        <v>0</v>
      </c>
      <c r="V54" s="4" t="s">
        <v>54</v>
      </c>
      <c r="W54" s="4" t="s">
        <v>60</v>
      </c>
      <c r="X54" s="4" t="s">
        <v>56</v>
      </c>
      <c r="Y54" s="4" t="s">
        <v>56</v>
      </c>
      <c r="Z54" s="9">
        <v>24.1468720245797</v>
      </c>
      <c r="AA54" s="9">
        <v>583.071428571429</v>
      </c>
      <c r="AB54" s="9">
        <v>13.3302823890354</v>
      </c>
      <c r="AC54" s="9">
        <v>177.696428571429</v>
      </c>
      <c r="AD54" s="9">
        <v>16.7417357011068</v>
      </c>
      <c r="AE54" s="9">
        <v>280.285714285714</v>
      </c>
      <c r="AF54" s="10">
        <v>128</v>
      </c>
      <c r="AG54" s="11">
        <v>78</v>
      </c>
      <c r="AH54" s="30">
        <f t="shared" si="24"/>
        <v>94.6666666666667</v>
      </c>
      <c r="AI54" s="12">
        <v>171</v>
      </c>
      <c r="AJ54" s="12">
        <v>94</v>
      </c>
      <c r="AK54" s="31">
        <f t="shared" si="17"/>
        <v>119.666666666667</v>
      </c>
      <c r="AL54" s="13">
        <f t="shared" si="26"/>
        <v>149.5</v>
      </c>
      <c r="AM54" s="13">
        <f t="shared" si="18"/>
        <v>86</v>
      </c>
      <c r="AN54" s="13">
        <f t="shared" si="23"/>
        <v>107.166666666667</v>
      </c>
      <c r="AO54" s="32">
        <v>68</v>
      </c>
      <c r="AP54" s="32">
        <v>24</v>
      </c>
      <c r="AQ54" s="33">
        <f t="shared" si="27"/>
        <v>38.6666666666667</v>
      </c>
      <c r="AR54" s="34">
        <f t="shared" si="19"/>
        <v>1.13793103448276</v>
      </c>
      <c r="AS54" s="23">
        <v>43</v>
      </c>
      <c r="AT54" s="23">
        <v>12</v>
      </c>
      <c r="AU54" s="24">
        <f t="shared" si="16"/>
        <v>22.3333333333333</v>
      </c>
      <c r="AV54" s="25">
        <f t="shared" si="25"/>
        <v>1.38805970149254</v>
      </c>
      <c r="AW54" s="26">
        <v>43</v>
      </c>
      <c r="AX54" s="26">
        <v>12</v>
      </c>
      <c r="AY54" s="27">
        <f t="shared" si="20"/>
        <v>22.3333333333333</v>
      </c>
      <c r="AZ54" s="28">
        <f t="shared" si="21"/>
        <v>1.38805970149254</v>
      </c>
      <c r="BA54">
        <v>168</v>
      </c>
      <c r="BB54">
        <v>91</v>
      </c>
      <c r="BC54" s="2">
        <f t="shared" si="22"/>
        <v>116.666666666667</v>
      </c>
      <c r="BD54">
        <v>168</v>
      </c>
      <c r="BE54">
        <v>88</v>
      </c>
    </row>
    <row r="55" spans="1:57">
      <c r="A55" s="4">
        <v>51</v>
      </c>
      <c r="B55" s="4" t="s">
        <v>111</v>
      </c>
      <c r="C55" s="29">
        <v>44827</v>
      </c>
      <c r="D55" s="4">
        <v>920429575</v>
      </c>
      <c r="E55" s="4">
        <v>2</v>
      </c>
      <c r="F55" s="4">
        <v>70</v>
      </c>
      <c r="G55" s="4">
        <v>176</v>
      </c>
      <c r="H55" s="4">
        <v>62</v>
      </c>
      <c r="I55" s="4">
        <v>3</v>
      </c>
      <c r="J55" s="4">
        <v>1</v>
      </c>
      <c r="K55" s="4">
        <v>3</v>
      </c>
      <c r="L55" s="4">
        <v>11</v>
      </c>
      <c r="M55" s="4">
        <v>0</v>
      </c>
      <c r="N55">
        <v>0</v>
      </c>
      <c r="O55">
        <v>0</v>
      </c>
      <c r="P55" s="4">
        <v>0</v>
      </c>
      <c r="Q55" s="4">
        <v>0.1</v>
      </c>
      <c r="R55" s="4">
        <v>3</v>
      </c>
      <c r="S55" s="4">
        <v>0</v>
      </c>
      <c r="T55" s="4">
        <v>0</v>
      </c>
      <c r="U55" s="4">
        <v>0</v>
      </c>
      <c r="V55" s="4" t="s">
        <v>54</v>
      </c>
      <c r="W55" s="4" t="s">
        <v>55</v>
      </c>
      <c r="X55" s="4" t="s">
        <v>56</v>
      </c>
      <c r="Y55" s="4" t="s">
        <v>56</v>
      </c>
      <c r="Z55" s="9">
        <v>16.0502682566713</v>
      </c>
      <c r="AA55" s="9">
        <v>257.611111111111</v>
      </c>
      <c r="AB55" s="9">
        <v>6.11464544261471</v>
      </c>
      <c r="AC55" s="9">
        <v>37.3888888888889</v>
      </c>
      <c r="AD55" s="9">
        <v>9.37721167327645</v>
      </c>
      <c r="AE55" s="9">
        <v>87.9320987654321</v>
      </c>
      <c r="AF55" s="10">
        <v>85</v>
      </c>
      <c r="AG55" s="11">
        <v>58</v>
      </c>
      <c r="AH55" s="30">
        <f t="shared" si="24"/>
        <v>67</v>
      </c>
      <c r="AI55" s="12">
        <v>153</v>
      </c>
      <c r="AJ55" s="12">
        <v>99</v>
      </c>
      <c r="AK55" s="31">
        <f t="shared" si="17"/>
        <v>117</v>
      </c>
      <c r="AL55" s="13">
        <f t="shared" si="26"/>
        <v>119</v>
      </c>
      <c r="AM55" s="13">
        <f t="shared" si="18"/>
        <v>78.5</v>
      </c>
      <c r="AN55" s="13">
        <f t="shared" si="23"/>
        <v>92</v>
      </c>
      <c r="AO55" s="32">
        <v>54</v>
      </c>
      <c r="AP55" s="32">
        <v>27</v>
      </c>
      <c r="AQ55" s="33">
        <f t="shared" si="27"/>
        <v>36</v>
      </c>
      <c r="AR55" s="34">
        <f t="shared" si="19"/>
        <v>0.75</v>
      </c>
      <c r="AS55" s="23">
        <v>27</v>
      </c>
      <c r="AT55" s="23">
        <v>14</v>
      </c>
      <c r="AU55" s="24">
        <f t="shared" si="16"/>
        <v>18.3333333333333</v>
      </c>
      <c r="AV55" s="25">
        <f t="shared" si="25"/>
        <v>0.709090909090909</v>
      </c>
      <c r="AW55" s="26">
        <v>20</v>
      </c>
      <c r="AX55" s="26">
        <v>12</v>
      </c>
      <c r="AY55" s="27">
        <f t="shared" si="20"/>
        <v>14.6666666666667</v>
      </c>
      <c r="AZ55" s="28">
        <f t="shared" si="21"/>
        <v>0.545454545454546</v>
      </c>
      <c r="BA55">
        <v>154</v>
      </c>
      <c r="BB55">
        <v>80</v>
      </c>
      <c r="BC55" s="2">
        <f t="shared" si="22"/>
        <v>104.666666666667</v>
      </c>
      <c r="BD55">
        <v>154</v>
      </c>
      <c r="BE55">
        <v>97</v>
      </c>
    </row>
    <row r="56" spans="1:57">
      <c r="A56" s="4">
        <v>52</v>
      </c>
      <c r="B56" s="4" t="s">
        <v>112</v>
      </c>
      <c r="C56" s="29">
        <v>44830</v>
      </c>
      <c r="D56" s="4">
        <v>920432070</v>
      </c>
      <c r="E56" s="4">
        <v>1</v>
      </c>
      <c r="F56" s="4">
        <v>69</v>
      </c>
      <c r="G56" s="4">
        <v>152</v>
      </c>
      <c r="H56" s="4">
        <v>50</v>
      </c>
      <c r="I56" s="4">
        <v>4</v>
      </c>
      <c r="J56" s="4">
        <v>2</v>
      </c>
      <c r="K56" s="4">
        <v>3</v>
      </c>
      <c r="L56" s="4">
        <v>23</v>
      </c>
      <c r="M56" s="4">
        <v>4</v>
      </c>
      <c r="N56">
        <v>18</v>
      </c>
      <c r="O56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 t="s">
        <v>54</v>
      </c>
      <c r="W56" s="4" t="s">
        <v>60</v>
      </c>
      <c r="X56" s="4" t="s">
        <v>57</v>
      </c>
      <c r="Y56" s="4" t="s">
        <v>56</v>
      </c>
      <c r="Z56" s="9">
        <v>12.90736224021</v>
      </c>
      <c r="AA56" s="9">
        <v>166.6</v>
      </c>
      <c r="AB56" s="9">
        <v>4.92805380304581</v>
      </c>
      <c r="AC56" s="9">
        <v>24.2857142857143</v>
      </c>
      <c r="AD56" s="9">
        <v>6.89167890250541</v>
      </c>
      <c r="AE56" s="9">
        <v>47.4952380952381</v>
      </c>
      <c r="AF56" s="10">
        <v>126</v>
      </c>
      <c r="AG56" s="11">
        <v>67</v>
      </c>
      <c r="AH56" s="30">
        <f t="shared" si="24"/>
        <v>86.6666666666667</v>
      </c>
      <c r="AI56" s="12">
        <v>148</v>
      </c>
      <c r="AJ56" s="12">
        <v>75</v>
      </c>
      <c r="AK56" s="31">
        <f t="shared" si="17"/>
        <v>99.3333333333333</v>
      </c>
      <c r="AL56" s="13">
        <f t="shared" si="26"/>
        <v>137</v>
      </c>
      <c r="AM56" s="13">
        <f t="shared" si="18"/>
        <v>71</v>
      </c>
      <c r="AN56" s="13">
        <f t="shared" si="23"/>
        <v>93</v>
      </c>
      <c r="AO56" s="32">
        <v>65</v>
      </c>
      <c r="AP56" s="32">
        <v>15</v>
      </c>
      <c r="AQ56" s="33">
        <f t="shared" si="27"/>
        <v>31.6666666666667</v>
      </c>
      <c r="AR56" s="34">
        <f t="shared" si="19"/>
        <v>1.57894736842105</v>
      </c>
      <c r="AS56" s="23">
        <v>54</v>
      </c>
      <c r="AT56" s="23">
        <v>12</v>
      </c>
      <c r="AU56" s="24">
        <f t="shared" ref="AU56:AU93" si="28">(1/3*AS56+2/3*AT56)</f>
        <v>26</v>
      </c>
      <c r="AV56" s="25">
        <f t="shared" si="25"/>
        <v>1.61538461538462</v>
      </c>
      <c r="AW56" s="26">
        <v>58</v>
      </c>
      <c r="AX56" s="26">
        <v>12</v>
      </c>
      <c r="AY56" s="27">
        <f t="shared" si="20"/>
        <v>27.3333333333333</v>
      </c>
      <c r="AZ56" s="28">
        <f t="shared" si="21"/>
        <v>1.68292682926829</v>
      </c>
      <c r="BA56">
        <v>150</v>
      </c>
      <c r="BB56">
        <v>69</v>
      </c>
      <c r="BC56" s="2">
        <f t="shared" si="22"/>
        <v>96</v>
      </c>
      <c r="BD56">
        <v>150</v>
      </c>
      <c r="BE56">
        <v>107</v>
      </c>
    </row>
    <row r="57" spans="1:57">
      <c r="A57" s="4">
        <v>53</v>
      </c>
      <c r="B57" s="4" t="s">
        <v>113</v>
      </c>
      <c r="C57" s="29">
        <v>44830</v>
      </c>
      <c r="D57" s="4">
        <v>920431164</v>
      </c>
      <c r="E57" s="4">
        <v>1</v>
      </c>
      <c r="F57" s="4">
        <v>59</v>
      </c>
      <c r="G57" s="4">
        <v>162</v>
      </c>
      <c r="H57" s="4">
        <v>48</v>
      </c>
      <c r="I57" s="4">
        <v>3</v>
      </c>
      <c r="J57" s="4">
        <v>1</v>
      </c>
      <c r="K57" s="4">
        <v>2</v>
      </c>
      <c r="L57" s="4">
        <v>7</v>
      </c>
      <c r="M57" s="4">
        <v>0</v>
      </c>
      <c r="N57">
        <v>0</v>
      </c>
      <c r="O57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 t="s">
        <v>54</v>
      </c>
      <c r="W57" s="4" t="s">
        <v>55</v>
      </c>
      <c r="X57" s="4" t="s">
        <v>56</v>
      </c>
      <c r="Y57" s="4" t="s">
        <v>56</v>
      </c>
      <c r="Z57" s="9">
        <v>16.1245154965971</v>
      </c>
      <c r="AA57" s="9">
        <v>260</v>
      </c>
      <c r="AB57" s="9">
        <v>11.3703876049022</v>
      </c>
      <c r="AC57" s="9">
        <v>129.285714285714</v>
      </c>
      <c r="AD57" s="9">
        <v>12.3249649859447</v>
      </c>
      <c r="AE57" s="9">
        <v>151.904761904762</v>
      </c>
      <c r="AF57" s="10">
        <v>120</v>
      </c>
      <c r="AG57" s="11">
        <v>78</v>
      </c>
      <c r="AH57" s="30">
        <f t="shared" si="24"/>
        <v>92</v>
      </c>
      <c r="AI57" s="12">
        <v>150</v>
      </c>
      <c r="AJ57" s="12">
        <v>90</v>
      </c>
      <c r="AK57" s="31">
        <f t="shared" si="17"/>
        <v>110</v>
      </c>
      <c r="AL57" s="13">
        <f t="shared" si="26"/>
        <v>135</v>
      </c>
      <c r="AM57" s="13">
        <f t="shared" si="18"/>
        <v>84</v>
      </c>
      <c r="AN57" s="13">
        <f t="shared" si="23"/>
        <v>101</v>
      </c>
      <c r="AO57" s="32">
        <v>48</v>
      </c>
      <c r="AP57" s="32">
        <v>14</v>
      </c>
      <c r="AQ57" s="33">
        <f t="shared" si="27"/>
        <v>25.3333333333333</v>
      </c>
      <c r="AR57" s="34">
        <f t="shared" si="19"/>
        <v>1.34210526315789</v>
      </c>
      <c r="AS57" s="23">
        <v>66</v>
      </c>
      <c r="AT57" s="23">
        <v>27</v>
      </c>
      <c r="AU57" s="24">
        <f t="shared" si="28"/>
        <v>40</v>
      </c>
      <c r="AV57" s="25">
        <f t="shared" si="25"/>
        <v>0.975</v>
      </c>
      <c r="AW57" s="26">
        <v>126</v>
      </c>
      <c r="AX57" s="26">
        <v>46</v>
      </c>
      <c r="AY57" s="27">
        <f t="shared" si="20"/>
        <v>72.6666666666667</v>
      </c>
      <c r="AZ57" s="28">
        <f t="shared" si="21"/>
        <v>1.10091743119266</v>
      </c>
      <c r="BA57">
        <v>140</v>
      </c>
      <c r="BB57">
        <v>87</v>
      </c>
      <c r="BC57" s="2">
        <f t="shared" si="22"/>
        <v>104.666666666667</v>
      </c>
      <c r="BD57">
        <v>148</v>
      </c>
      <c r="BE57">
        <v>103</v>
      </c>
    </row>
    <row r="58" spans="1:57">
      <c r="A58" s="4">
        <v>54</v>
      </c>
      <c r="B58" s="4" t="s">
        <v>114</v>
      </c>
      <c r="C58" s="29">
        <v>44830</v>
      </c>
      <c r="D58" s="4">
        <v>920430864</v>
      </c>
      <c r="E58" s="4">
        <v>1</v>
      </c>
      <c r="F58" s="4">
        <v>58</v>
      </c>
      <c r="G58" s="4">
        <v>160</v>
      </c>
      <c r="H58" s="4">
        <v>53</v>
      </c>
      <c r="I58" s="4">
        <v>3</v>
      </c>
      <c r="J58" s="4">
        <v>1</v>
      </c>
      <c r="K58" s="4">
        <v>3</v>
      </c>
      <c r="L58" s="4">
        <v>7</v>
      </c>
      <c r="M58" s="4">
        <v>0</v>
      </c>
      <c r="N58">
        <v>0</v>
      </c>
      <c r="O58">
        <v>0</v>
      </c>
      <c r="P58" s="4">
        <v>1</v>
      </c>
      <c r="Q58" s="4">
        <v>0</v>
      </c>
      <c r="R58" s="4">
        <v>0</v>
      </c>
      <c r="S58" s="4">
        <v>0</v>
      </c>
      <c r="T58" s="4">
        <v>1</v>
      </c>
      <c r="U58" s="4">
        <v>0</v>
      </c>
      <c r="V58" s="4" t="s">
        <v>63</v>
      </c>
      <c r="W58" s="4" t="s">
        <v>55</v>
      </c>
      <c r="X58" s="4" t="s">
        <v>56</v>
      </c>
      <c r="Y58" s="4" t="s">
        <v>56</v>
      </c>
      <c r="Z58" s="9">
        <v>8.93432830280051</v>
      </c>
      <c r="AA58" s="9">
        <v>79.8222222222222</v>
      </c>
      <c r="AB58" s="9">
        <v>6.09188896083235</v>
      </c>
      <c r="AC58" s="9">
        <v>37.1111111111111</v>
      </c>
      <c r="AD58" s="9">
        <v>6.77540942227894</v>
      </c>
      <c r="AE58" s="9">
        <v>45.9061728395062</v>
      </c>
      <c r="AF58" s="10">
        <v>140</v>
      </c>
      <c r="AG58" s="11">
        <v>90</v>
      </c>
      <c r="AH58" s="30">
        <f t="shared" si="24"/>
        <v>106.666666666667</v>
      </c>
      <c r="AI58" s="12">
        <v>136</v>
      </c>
      <c r="AJ58" s="12">
        <v>82</v>
      </c>
      <c r="AK58" s="31">
        <f t="shared" si="17"/>
        <v>100</v>
      </c>
      <c r="AL58" s="13">
        <f t="shared" si="26"/>
        <v>138</v>
      </c>
      <c r="AM58" s="13">
        <f t="shared" si="18"/>
        <v>86</v>
      </c>
      <c r="AN58" s="13">
        <f t="shared" si="23"/>
        <v>103.333333333333</v>
      </c>
      <c r="AO58" s="32">
        <v>36</v>
      </c>
      <c r="AP58" s="32">
        <v>12</v>
      </c>
      <c r="AQ58" s="33">
        <f t="shared" si="27"/>
        <v>20</v>
      </c>
      <c r="AR58" s="34">
        <f t="shared" si="19"/>
        <v>1.2</v>
      </c>
      <c r="AS58" s="23">
        <v>41</v>
      </c>
      <c r="AT58" s="23">
        <v>9</v>
      </c>
      <c r="AU58" s="24">
        <f t="shared" si="28"/>
        <v>19.6666666666667</v>
      </c>
      <c r="AV58" s="25">
        <f t="shared" si="25"/>
        <v>1.6271186440678</v>
      </c>
      <c r="AW58" s="26">
        <v>43</v>
      </c>
      <c r="AX58" s="26">
        <v>17</v>
      </c>
      <c r="AY58" s="27">
        <f t="shared" si="20"/>
        <v>25.6666666666667</v>
      </c>
      <c r="AZ58" s="28">
        <f t="shared" si="21"/>
        <v>1.01298701298701</v>
      </c>
      <c r="BA58">
        <v>111</v>
      </c>
      <c r="BB58">
        <v>63</v>
      </c>
      <c r="BC58" s="2">
        <f t="shared" si="22"/>
        <v>79</v>
      </c>
      <c r="BD58">
        <v>111</v>
      </c>
      <c r="BE58">
        <v>88</v>
      </c>
    </row>
    <row r="59" spans="1:57">
      <c r="A59" s="4">
        <v>55</v>
      </c>
      <c r="B59" s="4" t="s">
        <v>115</v>
      </c>
      <c r="C59" s="29">
        <v>44831</v>
      </c>
      <c r="D59" s="4">
        <v>920432619</v>
      </c>
      <c r="E59" s="4">
        <v>1</v>
      </c>
      <c r="F59" s="4">
        <v>63</v>
      </c>
      <c r="G59" s="4">
        <v>162</v>
      </c>
      <c r="H59" s="4">
        <v>64</v>
      </c>
      <c r="I59" s="4">
        <v>4</v>
      </c>
      <c r="J59" s="4">
        <v>1</v>
      </c>
      <c r="K59" s="4">
        <v>3</v>
      </c>
      <c r="L59" s="4">
        <v>11</v>
      </c>
      <c r="M59" s="4">
        <v>2</v>
      </c>
      <c r="N59">
        <v>0</v>
      </c>
      <c r="O59">
        <v>0</v>
      </c>
      <c r="P59" s="4">
        <v>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 t="s">
        <v>54</v>
      </c>
      <c r="W59" s="4" t="s">
        <v>60</v>
      </c>
      <c r="X59" s="4" t="s">
        <v>57</v>
      </c>
      <c r="Y59" s="4" t="s">
        <v>56</v>
      </c>
      <c r="Z59" s="9">
        <v>3.2807981290589</v>
      </c>
      <c r="AA59" s="9">
        <v>10.7636363636364</v>
      </c>
      <c r="AB59" s="9">
        <v>12.5009090578536</v>
      </c>
      <c r="AC59" s="9">
        <v>156.272727272727</v>
      </c>
      <c r="AD59" s="9">
        <v>9.33701226194964</v>
      </c>
      <c r="AE59" s="9">
        <v>87.179797979798</v>
      </c>
      <c r="AF59" s="10">
        <v>145</v>
      </c>
      <c r="AG59" s="11">
        <v>98</v>
      </c>
      <c r="AH59" s="30">
        <f t="shared" si="24"/>
        <v>113.666666666667</v>
      </c>
      <c r="AI59" s="12">
        <v>118</v>
      </c>
      <c r="AJ59" s="12">
        <v>57</v>
      </c>
      <c r="AK59" s="31">
        <f t="shared" si="17"/>
        <v>77.3333333333333</v>
      </c>
      <c r="AL59" s="13">
        <f t="shared" si="26"/>
        <v>131.5</v>
      </c>
      <c r="AM59" s="13">
        <f t="shared" si="18"/>
        <v>77.5</v>
      </c>
      <c r="AN59" s="13">
        <f t="shared" si="23"/>
        <v>95.5</v>
      </c>
      <c r="AO59" s="32">
        <v>27</v>
      </c>
      <c r="AP59" s="32">
        <v>10</v>
      </c>
      <c r="AQ59" s="33">
        <f t="shared" si="27"/>
        <v>15.6666666666667</v>
      </c>
      <c r="AR59" s="34">
        <f t="shared" si="19"/>
        <v>1.08510638297872</v>
      </c>
      <c r="AS59" s="23">
        <v>63</v>
      </c>
      <c r="AT59" s="23">
        <v>20</v>
      </c>
      <c r="AU59" s="24">
        <f t="shared" si="28"/>
        <v>34.3333333333333</v>
      </c>
      <c r="AV59" s="25">
        <f t="shared" si="25"/>
        <v>1.25242718446602</v>
      </c>
      <c r="AW59" s="26">
        <v>56</v>
      </c>
      <c r="AX59" s="26">
        <v>16</v>
      </c>
      <c r="AY59" s="27">
        <f t="shared" si="20"/>
        <v>29.3333333333333</v>
      </c>
      <c r="AZ59" s="28">
        <f t="shared" si="21"/>
        <v>1.36363636363636</v>
      </c>
      <c r="BA59">
        <v>126</v>
      </c>
      <c r="BB59">
        <v>93</v>
      </c>
      <c r="BC59" s="2">
        <f t="shared" si="22"/>
        <v>104</v>
      </c>
      <c r="BD59">
        <v>126</v>
      </c>
      <c r="BE59">
        <v>114</v>
      </c>
    </row>
    <row r="60" spans="1:57">
      <c r="A60" s="4">
        <v>56</v>
      </c>
      <c r="B60" s="4" t="s">
        <v>116</v>
      </c>
      <c r="C60" s="29">
        <v>44836</v>
      </c>
      <c r="D60" s="4">
        <v>920433318</v>
      </c>
      <c r="E60" s="4">
        <v>2</v>
      </c>
      <c r="F60" s="4">
        <v>59</v>
      </c>
      <c r="G60" s="4">
        <v>170</v>
      </c>
      <c r="H60" s="4">
        <v>80</v>
      </c>
      <c r="I60" s="4">
        <v>3</v>
      </c>
      <c r="J60" s="4">
        <v>1</v>
      </c>
      <c r="K60" s="4">
        <v>3</v>
      </c>
      <c r="L60" s="4">
        <v>8</v>
      </c>
      <c r="M60" s="4">
        <v>0</v>
      </c>
      <c r="N60">
        <v>0</v>
      </c>
      <c r="O60">
        <v>0</v>
      </c>
      <c r="P60" s="4">
        <v>1</v>
      </c>
      <c r="Q60" s="4">
        <v>0</v>
      </c>
      <c r="R60" s="4">
        <v>0</v>
      </c>
      <c r="S60" s="4">
        <v>0</v>
      </c>
      <c r="T60" s="4">
        <v>1</v>
      </c>
      <c r="U60" s="4">
        <v>0</v>
      </c>
      <c r="V60" s="4" t="s">
        <v>63</v>
      </c>
      <c r="W60" s="4" t="s">
        <v>60</v>
      </c>
      <c r="X60" s="4" t="s">
        <v>56</v>
      </c>
      <c r="Y60" s="4" t="s">
        <v>56</v>
      </c>
      <c r="Z60" s="9">
        <v>45.9386943258473</v>
      </c>
      <c r="AA60" s="9">
        <v>2110.36363636364</v>
      </c>
      <c r="AB60" s="9">
        <v>23.2562796993531</v>
      </c>
      <c r="AC60" s="9">
        <v>540.854545454545</v>
      </c>
      <c r="AD60" s="9">
        <v>30.7258322536065</v>
      </c>
      <c r="AE60" s="9">
        <v>944.076767676768</v>
      </c>
      <c r="AF60" s="10">
        <v>118</v>
      </c>
      <c r="AG60" s="11">
        <v>87</v>
      </c>
      <c r="AH60" s="30">
        <f t="shared" si="24"/>
        <v>97.3333333333333</v>
      </c>
      <c r="AI60" s="12">
        <v>179</v>
      </c>
      <c r="AJ60" s="12">
        <v>122</v>
      </c>
      <c r="AK60" s="31">
        <f t="shared" si="17"/>
        <v>141</v>
      </c>
      <c r="AL60" s="13">
        <f t="shared" si="26"/>
        <v>148.5</v>
      </c>
      <c r="AM60" s="13">
        <f t="shared" si="18"/>
        <v>104.5</v>
      </c>
      <c r="AN60" s="13">
        <f t="shared" si="23"/>
        <v>119.166666666667</v>
      </c>
      <c r="AO60" s="32">
        <v>63</v>
      </c>
      <c r="AP60" s="32">
        <v>26</v>
      </c>
      <c r="AQ60" s="33">
        <f t="shared" si="27"/>
        <v>38.3333333333333</v>
      </c>
      <c r="AR60" s="34">
        <f t="shared" si="19"/>
        <v>0.965217391304348</v>
      </c>
      <c r="AS60" s="23">
        <v>73</v>
      </c>
      <c r="AT60" s="23">
        <v>31</v>
      </c>
      <c r="AU60" s="24">
        <f t="shared" si="28"/>
        <v>45</v>
      </c>
      <c r="AV60" s="25">
        <f t="shared" si="25"/>
        <v>0.933333333333333</v>
      </c>
      <c r="AW60" s="26">
        <v>68</v>
      </c>
      <c r="AX60" s="26">
        <v>24</v>
      </c>
      <c r="AY60" s="27">
        <f t="shared" si="20"/>
        <v>38.6666666666667</v>
      </c>
      <c r="AZ60" s="28">
        <f t="shared" si="21"/>
        <v>1.13793103448276</v>
      </c>
      <c r="BA60">
        <v>203</v>
      </c>
      <c r="BB60">
        <v>110</v>
      </c>
      <c r="BC60" s="2">
        <f t="shared" si="22"/>
        <v>141</v>
      </c>
      <c r="BD60">
        <v>203</v>
      </c>
      <c r="BE60">
        <v>89</v>
      </c>
    </row>
    <row r="61" spans="1:57">
      <c r="A61" s="4">
        <v>57</v>
      </c>
      <c r="B61" s="4" t="s">
        <v>117</v>
      </c>
      <c r="C61" s="29">
        <v>44836</v>
      </c>
      <c r="D61" s="4">
        <v>920433981</v>
      </c>
      <c r="E61" s="4">
        <v>1</v>
      </c>
      <c r="F61" s="4">
        <v>69</v>
      </c>
      <c r="G61" s="4">
        <v>162</v>
      </c>
      <c r="H61" s="4">
        <v>65</v>
      </c>
      <c r="I61" s="4">
        <v>4</v>
      </c>
      <c r="J61" s="4">
        <v>2</v>
      </c>
      <c r="K61" s="4">
        <v>3</v>
      </c>
      <c r="L61" s="4">
        <v>13</v>
      </c>
      <c r="M61" s="4">
        <v>2</v>
      </c>
      <c r="N61">
        <v>4</v>
      </c>
      <c r="O61">
        <v>0</v>
      </c>
      <c r="P61" s="4">
        <v>1</v>
      </c>
      <c r="Q61" s="4">
        <v>0.2</v>
      </c>
      <c r="R61" s="4">
        <v>3</v>
      </c>
      <c r="S61" s="4">
        <v>0</v>
      </c>
      <c r="T61" s="4">
        <v>1.5</v>
      </c>
      <c r="U61" s="4">
        <v>0</v>
      </c>
      <c r="V61" s="4" t="s">
        <v>54</v>
      </c>
      <c r="W61" s="4" t="s">
        <v>60</v>
      </c>
      <c r="X61" s="4" t="s">
        <v>57</v>
      </c>
      <c r="Y61" s="4" t="s">
        <v>56</v>
      </c>
      <c r="Z61" s="9">
        <v>24.6821904683476</v>
      </c>
      <c r="AA61" s="9">
        <v>609.210526315789</v>
      </c>
      <c r="AB61" s="9">
        <v>9.17662935482247</v>
      </c>
      <c r="AC61" s="9">
        <v>84.2105263157895</v>
      </c>
      <c r="AD61" s="9">
        <v>14.0804104952271</v>
      </c>
      <c r="AE61" s="9">
        <v>198.2579597141</v>
      </c>
      <c r="AF61" s="10">
        <v>203</v>
      </c>
      <c r="AG61" s="11">
        <v>105</v>
      </c>
      <c r="AH61" s="30">
        <f t="shared" si="24"/>
        <v>137.666666666667</v>
      </c>
      <c r="AI61" s="12">
        <v>152</v>
      </c>
      <c r="AJ61" s="12">
        <v>96</v>
      </c>
      <c r="AK61" s="31">
        <f t="shared" si="17"/>
        <v>114.666666666667</v>
      </c>
      <c r="AL61" s="13">
        <f t="shared" si="26"/>
        <v>177.5</v>
      </c>
      <c r="AM61" s="13">
        <f t="shared" si="18"/>
        <v>100.5</v>
      </c>
      <c r="AN61" s="13">
        <f t="shared" si="23"/>
        <v>126.166666666667</v>
      </c>
      <c r="AO61" s="32">
        <v>65</v>
      </c>
      <c r="AP61" s="32">
        <v>12</v>
      </c>
      <c r="AQ61" s="33">
        <f t="shared" si="27"/>
        <v>29.6666666666667</v>
      </c>
      <c r="AR61" s="34">
        <f t="shared" si="19"/>
        <v>1.78651685393258</v>
      </c>
      <c r="AS61" s="23">
        <v>39</v>
      </c>
      <c r="AT61" s="23">
        <v>4</v>
      </c>
      <c r="AU61" s="24">
        <f t="shared" si="28"/>
        <v>15.6666666666667</v>
      </c>
      <c r="AV61" s="25">
        <f t="shared" si="25"/>
        <v>2.23404255319149</v>
      </c>
      <c r="AW61" s="26">
        <v>41</v>
      </c>
      <c r="AX61" s="26">
        <v>10</v>
      </c>
      <c r="AY61" s="27">
        <f t="shared" si="20"/>
        <v>20.3333333333333</v>
      </c>
      <c r="AZ61" s="28">
        <f t="shared" si="21"/>
        <v>1.52459016393443</v>
      </c>
      <c r="BA61">
        <v>180</v>
      </c>
      <c r="BB61">
        <v>79</v>
      </c>
      <c r="BC61" s="2">
        <f t="shared" si="22"/>
        <v>112.666666666667</v>
      </c>
      <c r="BD61">
        <v>188</v>
      </c>
      <c r="BE61">
        <v>95</v>
      </c>
    </row>
    <row r="62" spans="1:57">
      <c r="A62" s="4">
        <v>58</v>
      </c>
      <c r="B62" s="4" t="s">
        <v>118</v>
      </c>
      <c r="C62" s="29">
        <v>44840</v>
      </c>
      <c r="D62" s="4">
        <v>920434755</v>
      </c>
      <c r="E62" s="4">
        <v>1</v>
      </c>
      <c r="F62" s="4">
        <v>51</v>
      </c>
      <c r="G62" s="4">
        <v>165</v>
      </c>
      <c r="H62" s="4">
        <v>56</v>
      </c>
      <c r="I62" s="4">
        <v>3</v>
      </c>
      <c r="J62" s="4">
        <v>1</v>
      </c>
      <c r="K62" s="4">
        <v>3</v>
      </c>
      <c r="L62" s="4">
        <v>16</v>
      </c>
      <c r="M62" s="4">
        <v>2</v>
      </c>
      <c r="N62">
        <v>0</v>
      </c>
      <c r="O62">
        <v>0</v>
      </c>
      <c r="P62" s="4">
        <v>0</v>
      </c>
      <c r="Q62" s="4">
        <v>0</v>
      </c>
      <c r="R62" s="4">
        <v>4</v>
      </c>
      <c r="S62" s="4">
        <v>0</v>
      </c>
      <c r="T62" s="4">
        <v>0</v>
      </c>
      <c r="U62" s="4">
        <v>0</v>
      </c>
      <c r="V62" s="4" t="s">
        <v>54</v>
      </c>
      <c r="W62" s="4" t="s">
        <v>55</v>
      </c>
      <c r="X62" s="4" t="s">
        <v>57</v>
      </c>
      <c r="Y62" s="4" t="s">
        <v>56</v>
      </c>
      <c r="Z62" s="9">
        <v>46.6669047612974</v>
      </c>
      <c r="AA62" s="9">
        <v>2177.8</v>
      </c>
      <c r="AB62" s="9">
        <v>22.7376340018041</v>
      </c>
      <c r="AC62" s="9">
        <v>517</v>
      </c>
      <c r="AD62" s="9">
        <v>30.6753610863471</v>
      </c>
      <c r="AE62" s="9">
        <v>940.977777777778</v>
      </c>
      <c r="AF62" s="10">
        <v>121</v>
      </c>
      <c r="AG62" s="11">
        <v>76</v>
      </c>
      <c r="AH62" s="30">
        <f t="shared" si="24"/>
        <v>91</v>
      </c>
      <c r="AI62" s="12">
        <v>125</v>
      </c>
      <c r="AJ62" s="12">
        <v>88</v>
      </c>
      <c r="AK62" s="31">
        <f t="shared" si="17"/>
        <v>100.333333333333</v>
      </c>
      <c r="AL62" s="13">
        <f t="shared" si="26"/>
        <v>123</v>
      </c>
      <c r="AM62" s="13">
        <f t="shared" si="18"/>
        <v>82</v>
      </c>
      <c r="AN62" s="13">
        <f t="shared" si="23"/>
        <v>95.6666666666667</v>
      </c>
      <c r="AO62" s="32">
        <v>61</v>
      </c>
      <c r="AP62" s="32">
        <v>20</v>
      </c>
      <c r="AQ62" s="33">
        <f t="shared" si="27"/>
        <v>33.6666666666667</v>
      </c>
      <c r="AR62" s="34">
        <f t="shared" si="19"/>
        <v>1.21782178217822</v>
      </c>
      <c r="AS62" s="23">
        <v>53</v>
      </c>
      <c r="AT62" s="23">
        <v>17</v>
      </c>
      <c r="AU62" s="24">
        <f t="shared" si="28"/>
        <v>29</v>
      </c>
      <c r="AV62" s="25">
        <f t="shared" si="25"/>
        <v>1.24137931034483</v>
      </c>
      <c r="AW62" s="26">
        <v>44</v>
      </c>
      <c r="AX62" s="26">
        <v>10</v>
      </c>
      <c r="AY62" s="27">
        <f t="shared" si="20"/>
        <v>21.3333333333333</v>
      </c>
      <c r="AZ62" s="28">
        <f t="shared" si="21"/>
        <v>1.59375</v>
      </c>
      <c r="BA62">
        <v>190</v>
      </c>
      <c r="BB62">
        <v>100</v>
      </c>
      <c r="BC62" s="2">
        <f t="shared" si="22"/>
        <v>130</v>
      </c>
      <c r="BD62">
        <v>190</v>
      </c>
      <c r="BE62">
        <v>71</v>
      </c>
    </row>
    <row r="63" spans="1:57">
      <c r="A63" s="4">
        <v>59</v>
      </c>
      <c r="B63" s="4" t="s">
        <v>119</v>
      </c>
      <c r="C63" s="29">
        <v>44843</v>
      </c>
      <c r="D63" s="4">
        <v>920219479</v>
      </c>
      <c r="E63" s="4">
        <v>1</v>
      </c>
      <c r="F63" s="4">
        <v>77</v>
      </c>
      <c r="G63" s="4">
        <v>160</v>
      </c>
      <c r="H63" s="4">
        <v>56</v>
      </c>
      <c r="I63" s="4">
        <v>3</v>
      </c>
      <c r="J63" s="4">
        <v>1</v>
      </c>
      <c r="K63" s="4">
        <v>3</v>
      </c>
      <c r="L63" s="4">
        <v>3</v>
      </c>
      <c r="M63" s="4">
        <v>0</v>
      </c>
      <c r="N63">
        <v>0</v>
      </c>
      <c r="O63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 t="s">
        <v>63</v>
      </c>
      <c r="W63" s="4" t="s">
        <v>60</v>
      </c>
      <c r="X63" s="4" t="s">
        <v>56</v>
      </c>
      <c r="Y63" s="4" t="s">
        <v>56</v>
      </c>
      <c r="Z63" s="9">
        <v>36.6628217681073</v>
      </c>
      <c r="AA63" s="9">
        <v>1344.1625</v>
      </c>
      <c r="AB63" s="9">
        <v>15.4396675266449</v>
      </c>
      <c r="AC63" s="9">
        <v>238.383333333333</v>
      </c>
      <c r="AD63" s="9">
        <v>22.466590421895</v>
      </c>
      <c r="AE63" s="9">
        <v>504.747685185185</v>
      </c>
      <c r="AF63" s="10">
        <v>143</v>
      </c>
      <c r="AG63" s="11">
        <v>94</v>
      </c>
      <c r="AH63" s="30">
        <f t="shared" si="24"/>
        <v>110.333333333333</v>
      </c>
      <c r="AI63" s="12">
        <v>178</v>
      </c>
      <c r="AJ63" s="12">
        <v>99</v>
      </c>
      <c r="AK63" s="31">
        <f t="shared" si="17"/>
        <v>125.333333333333</v>
      </c>
      <c r="AL63" s="13">
        <f t="shared" si="26"/>
        <v>160.5</v>
      </c>
      <c r="AM63" s="13">
        <f t="shared" si="18"/>
        <v>96.5</v>
      </c>
      <c r="AN63" s="13">
        <f t="shared" si="23"/>
        <v>117.833333333333</v>
      </c>
      <c r="AO63" s="32">
        <v>43</v>
      </c>
      <c r="AP63" s="32">
        <v>15</v>
      </c>
      <c r="AQ63" s="33">
        <f t="shared" si="27"/>
        <v>24.3333333333333</v>
      </c>
      <c r="AR63" s="34">
        <f t="shared" si="19"/>
        <v>1.15068493150685</v>
      </c>
      <c r="AS63" s="23">
        <v>44</v>
      </c>
      <c r="AT63" s="23">
        <v>19</v>
      </c>
      <c r="AU63" s="24">
        <f t="shared" si="28"/>
        <v>27.3333333333333</v>
      </c>
      <c r="AV63" s="25">
        <f t="shared" si="25"/>
        <v>0.914634146341463</v>
      </c>
      <c r="AW63" s="26">
        <v>49</v>
      </c>
      <c r="AX63" s="26">
        <v>19</v>
      </c>
      <c r="AY63" s="27">
        <f t="shared" si="20"/>
        <v>29</v>
      </c>
      <c r="AZ63" s="28">
        <f t="shared" si="21"/>
        <v>1.03448275862069</v>
      </c>
      <c r="BA63">
        <v>200</v>
      </c>
      <c r="BB63">
        <v>92</v>
      </c>
      <c r="BC63" s="2">
        <f t="shared" si="22"/>
        <v>128</v>
      </c>
      <c r="BD63">
        <v>200</v>
      </c>
      <c r="BE63">
        <v>85</v>
      </c>
    </row>
    <row r="64" spans="1:57">
      <c r="A64" s="4">
        <v>60</v>
      </c>
      <c r="B64" s="4" t="s">
        <v>120</v>
      </c>
      <c r="C64" s="29">
        <v>44845</v>
      </c>
      <c r="D64" s="4">
        <v>920435728</v>
      </c>
      <c r="E64" s="4">
        <v>2</v>
      </c>
      <c r="F64" s="4">
        <v>66</v>
      </c>
      <c r="G64" s="4">
        <v>167</v>
      </c>
      <c r="H64" s="4">
        <v>74</v>
      </c>
      <c r="I64" s="4">
        <v>3</v>
      </c>
      <c r="J64" s="4">
        <v>1</v>
      </c>
      <c r="K64" s="4">
        <v>3</v>
      </c>
      <c r="L64" s="4">
        <v>6</v>
      </c>
      <c r="M64" s="4">
        <v>0</v>
      </c>
      <c r="N64">
        <v>0</v>
      </c>
      <c r="O64">
        <v>1</v>
      </c>
      <c r="P64" s="4">
        <v>1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 t="s">
        <v>54</v>
      </c>
      <c r="W64" s="4" t="s">
        <v>55</v>
      </c>
      <c r="X64" s="4" t="s">
        <v>56</v>
      </c>
      <c r="Y64" s="4" t="s">
        <v>56</v>
      </c>
      <c r="Z64" s="9">
        <v>9.74394398816231</v>
      </c>
      <c r="AA64" s="9">
        <v>94.9444444444445</v>
      </c>
      <c r="AB64" s="9">
        <v>8.98610037780571</v>
      </c>
      <c r="AC64" s="9">
        <v>80.75</v>
      </c>
      <c r="AD64" s="9">
        <v>8.560965100781</v>
      </c>
      <c r="AE64" s="9">
        <v>73.2901234567902</v>
      </c>
      <c r="AF64" s="10">
        <v>125</v>
      </c>
      <c r="AG64" s="11">
        <v>73</v>
      </c>
      <c r="AH64" s="30">
        <f t="shared" si="24"/>
        <v>90.3333333333333</v>
      </c>
      <c r="AI64" s="12">
        <v>179</v>
      </c>
      <c r="AJ64" s="12">
        <v>89</v>
      </c>
      <c r="AK64" s="31">
        <f t="shared" si="17"/>
        <v>119</v>
      </c>
      <c r="AL64" s="13">
        <f t="shared" si="26"/>
        <v>152</v>
      </c>
      <c r="AM64" s="13">
        <f t="shared" si="18"/>
        <v>81</v>
      </c>
      <c r="AN64" s="13">
        <f t="shared" si="23"/>
        <v>104.666666666667</v>
      </c>
      <c r="AO64" s="32">
        <v>41</v>
      </c>
      <c r="AP64" s="32">
        <v>10</v>
      </c>
      <c r="AQ64" s="33">
        <f t="shared" si="27"/>
        <v>20.3333333333333</v>
      </c>
      <c r="AR64" s="34">
        <f t="shared" si="19"/>
        <v>1.52459016393443</v>
      </c>
      <c r="AS64" s="23">
        <v>56</v>
      </c>
      <c r="AT64" s="23">
        <v>20</v>
      </c>
      <c r="AU64" s="24">
        <f t="shared" si="28"/>
        <v>32</v>
      </c>
      <c r="AV64" s="25">
        <f t="shared" si="25"/>
        <v>1.125</v>
      </c>
      <c r="AW64" s="26">
        <v>54</v>
      </c>
      <c r="AX64" s="26">
        <v>14</v>
      </c>
      <c r="AY64" s="27">
        <f t="shared" si="20"/>
        <v>27.3333333333333</v>
      </c>
      <c r="AZ64" s="28">
        <f t="shared" si="21"/>
        <v>1.46341463414634</v>
      </c>
      <c r="BA64">
        <v>132</v>
      </c>
      <c r="BB64">
        <v>87</v>
      </c>
      <c r="BC64" s="2">
        <f t="shared" si="22"/>
        <v>102</v>
      </c>
      <c r="BD64">
        <v>138</v>
      </c>
      <c r="BE64">
        <v>118</v>
      </c>
    </row>
    <row r="65" spans="1:57">
      <c r="A65" s="4">
        <v>61</v>
      </c>
      <c r="B65" s="4" t="s">
        <v>121</v>
      </c>
      <c r="C65" s="29">
        <v>44845</v>
      </c>
      <c r="D65" s="4">
        <v>920431471</v>
      </c>
      <c r="E65" s="4">
        <v>2</v>
      </c>
      <c r="F65" s="4">
        <v>60</v>
      </c>
      <c r="G65" s="4">
        <v>167</v>
      </c>
      <c r="H65" s="4">
        <v>59</v>
      </c>
      <c r="I65" s="4">
        <v>3</v>
      </c>
      <c r="J65" s="4">
        <v>1</v>
      </c>
      <c r="K65" s="4">
        <v>3</v>
      </c>
      <c r="L65" s="4">
        <v>6</v>
      </c>
      <c r="M65" s="4">
        <v>0</v>
      </c>
      <c r="N65">
        <v>0</v>
      </c>
      <c r="O65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 t="s">
        <v>54</v>
      </c>
      <c r="W65" s="4" t="s">
        <v>60</v>
      </c>
      <c r="X65" s="4" t="s">
        <v>56</v>
      </c>
      <c r="Y65" s="4" t="s">
        <v>56</v>
      </c>
      <c r="Z65" s="9">
        <v>15.5226409142382</v>
      </c>
      <c r="AA65" s="9">
        <v>240.952380952381</v>
      </c>
      <c r="AB65" s="9">
        <v>6.66904719402933</v>
      </c>
      <c r="AC65" s="9">
        <v>44.4761904761905</v>
      </c>
      <c r="AD65" s="9">
        <v>9.59497222838566</v>
      </c>
      <c r="AE65" s="9">
        <v>92.063492063492</v>
      </c>
      <c r="AF65" s="10">
        <v>133</v>
      </c>
      <c r="AG65" s="11">
        <v>84</v>
      </c>
      <c r="AH65" s="30">
        <f t="shared" si="24"/>
        <v>100.333333333333</v>
      </c>
      <c r="AI65" s="12">
        <v>137</v>
      </c>
      <c r="AJ65" s="12">
        <v>75</v>
      </c>
      <c r="AK65" s="31">
        <f t="shared" si="17"/>
        <v>95.6666666666667</v>
      </c>
      <c r="AL65" s="13">
        <f t="shared" si="26"/>
        <v>135</v>
      </c>
      <c r="AM65" s="13">
        <f t="shared" si="18"/>
        <v>79.5</v>
      </c>
      <c r="AN65" s="13">
        <f t="shared" si="23"/>
        <v>98</v>
      </c>
      <c r="AO65" s="32">
        <v>37</v>
      </c>
      <c r="AP65" s="32">
        <v>12</v>
      </c>
      <c r="AQ65" s="33">
        <f t="shared" si="27"/>
        <v>20.3333333333333</v>
      </c>
      <c r="AR65" s="34">
        <f t="shared" si="19"/>
        <v>1.22950819672131</v>
      </c>
      <c r="AS65" s="23">
        <v>39</v>
      </c>
      <c r="AT65" s="23">
        <v>10</v>
      </c>
      <c r="AU65" s="24">
        <f t="shared" si="28"/>
        <v>19.6666666666667</v>
      </c>
      <c r="AV65" s="25">
        <f t="shared" si="25"/>
        <v>1.47457627118644</v>
      </c>
      <c r="AW65" s="26">
        <v>39</v>
      </c>
      <c r="AX65" s="26">
        <v>17</v>
      </c>
      <c r="AY65" s="27">
        <f t="shared" si="20"/>
        <v>24.3333333333333</v>
      </c>
      <c r="AZ65" s="28">
        <f t="shared" si="21"/>
        <v>0.904109589041096</v>
      </c>
      <c r="BA65">
        <v>137</v>
      </c>
      <c r="BB65">
        <v>75</v>
      </c>
      <c r="BC65" s="2">
        <f t="shared" si="22"/>
        <v>95.6666666666667</v>
      </c>
      <c r="BD65">
        <v>137</v>
      </c>
      <c r="BE65">
        <v>92</v>
      </c>
    </row>
    <row r="66" spans="1:57">
      <c r="A66" s="4">
        <v>62</v>
      </c>
      <c r="B66" s="4" t="s">
        <v>122</v>
      </c>
      <c r="C66" s="29">
        <v>44847</v>
      </c>
      <c r="D66" s="4">
        <v>920435996</v>
      </c>
      <c r="E66" s="4">
        <v>1</v>
      </c>
      <c r="F66" s="4">
        <v>61</v>
      </c>
      <c r="G66" s="4">
        <v>160</v>
      </c>
      <c r="H66" s="4">
        <v>60</v>
      </c>
      <c r="I66" s="4">
        <v>3</v>
      </c>
      <c r="J66" s="4">
        <v>1</v>
      </c>
      <c r="K66" s="4">
        <v>3</v>
      </c>
      <c r="L66" s="4">
        <v>7</v>
      </c>
      <c r="M66" s="4">
        <v>0</v>
      </c>
      <c r="N66">
        <v>0</v>
      </c>
      <c r="O66">
        <v>0</v>
      </c>
      <c r="P66" s="4">
        <v>1</v>
      </c>
      <c r="Q66" s="4">
        <v>0</v>
      </c>
      <c r="R66" s="4">
        <v>3</v>
      </c>
      <c r="S66" s="4">
        <v>0</v>
      </c>
      <c r="T66" s="4">
        <v>1</v>
      </c>
      <c r="U66" s="4">
        <v>0</v>
      </c>
      <c r="V66" s="4" t="s">
        <v>54</v>
      </c>
      <c r="W66" s="4" t="s">
        <v>60</v>
      </c>
      <c r="X66" s="4" t="s">
        <v>56</v>
      </c>
      <c r="Y66" s="4" t="s">
        <v>56</v>
      </c>
      <c r="Z66" s="9">
        <v>19.4426423067772</v>
      </c>
      <c r="AA66" s="9">
        <v>378.016339869281</v>
      </c>
      <c r="AB66" s="9">
        <v>10.6384430528266</v>
      </c>
      <c r="AC66" s="9">
        <v>113.176470588235</v>
      </c>
      <c r="AD66" s="9">
        <v>13.4775560494507</v>
      </c>
      <c r="AE66" s="9">
        <v>181.644517066086</v>
      </c>
      <c r="AF66" s="10">
        <v>142</v>
      </c>
      <c r="AG66" s="11">
        <v>89</v>
      </c>
      <c r="AH66" s="30">
        <f t="shared" si="24"/>
        <v>106.666666666667</v>
      </c>
      <c r="AI66" s="12">
        <v>161</v>
      </c>
      <c r="AJ66" s="12">
        <v>89</v>
      </c>
      <c r="AK66" s="31">
        <f t="shared" si="17"/>
        <v>113</v>
      </c>
      <c r="AL66" s="13">
        <f t="shared" si="26"/>
        <v>151.5</v>
      </c>
      <c r="AM66" s="13">
        <f t="shared" si="18"/>
        <v>89</v>
      </c>
      <c r="AN66" s="13">
        <f t="shared" si="23"/>
        <v>109.833333333333</v>
      </c>
      <c r="AO66" s="32">
        <v>26</v>
      </c>
      <c r="AP66" s="32">
        <v>5</v>
      </c>
      <c r="AQ66" s="33">
        <f t="shared" si="27"/>
        <v>12</v>
      </c>
      <c r="AR66" s="34">
        <f t="shared" si="19"/>
        <v>1.75</v>
      </c>
      <c r="AS66" s="23">
        <v>25</v>
      </c>
      <c r="AT66" s="23">
        <v>9</v>
      </c>
      <c r="AU66" s="24">
        <f t="shared" si="28"/>
        <v>14.3333333333333</v>
      </c>
      <c r="AV66" s="25">
        <f t="shared" si="25"/>
        <v>1.11627906976744</v>
      </c>
      <c r="AW66" s="26">
        <v>41</v>
      </c>
      <c r="AX66" s="26">
        <v>15</v>
      </c>
      <c r="AY66" s="27">
        <f t="shared" si="20"/>
        <v>23.6666666666667</v>
      </c>
      <c r="AZ66" s="28">
        <f t="shared" si="21"/>
        <v>1.09859154929577</v>
      </c>
      <c r="BA66">
        <v>154</v>
      </c>
      <c r="BB66">
        <v>91</v>
      </c>
      <c r="BC66" s="2">
        <f t="shared" si="22"/>
        <v>112</v>
      </c>
      <c r="BD66">
        <v>154</v>
      </c>
      <c r="BE66">
        <v>87</v>
      </c>
    </row>
    <row r="67" spans="1:57">
      <c r="A67" s="4">
        <v>63</v>
      </c>
      <c r="B67" s="4" t="s">
        <v>123</v>
      </c>
      <c r="C67" s="29">
        <v>44854</v>
      </c>
      <c r="D67" s="4">
        <v>920440167</v>
      </c>
      <c r="E67" s="4">
        <v>1</v>
      </c>
      <c r="F67" s="4">
        <v>57</v>
      </c>
      <c r="G67" s="4">
        <v>165</v>
      </c>
      <c r="H67" s="4">
        <v>57</v>
      </c>
      <c r="I67" s="4">
        <v>3</v>
      </c>
      <c r="J67" s="4">
        <v>1</v>
      </c>
      <c r="K67" s="4">
        <v>2</v>
      </c>
      <c r="L67" s="4">
        <v>7</v>
      </c>
      <c r="M67" s="4">
        <v>0</v>
      </c>
      <c r="N67">
        <v>0</v>
      </c>
      <c r="O67">
        <v>0</v>
      </c>
      <c r="P67" s="4">
        <v>0</v>
      </c>
      <c r="Q67" s="4">
        <v>2.2</v>
      </c>
      <c r="R67" s="4">
        <v>3</v>
      </c>
      <c r="S67" s="4">
        <v>0</v>
      </c>
      <c r="T67" s="4">
        <v>1</v>
      </c>
      <c r="U67" s="4">
        <v>0</v>
      </c>
      <c r="V67" s="4" t="s">
        <v>54</v>
      </c>
      <c r="W67" s="4" t="s">
        <v>60</v>
      </c>
      <c r="X67" s="4" t="s">
        <v>56</v>
      </c>
      <c r="Y67" s="4" t="s">
        <v>56</v>
      </c>
      <c r="Z67" s="9">
        <v>18.4883255547435</v>
      </c>
      <c r="AA67" s="9">
        <v>341.818181818182</v>
      </c>
      <c r="AB67" s="9">
        <v>8.0802790230851</v>
      </c>
      <c r="AC67" s="9">
        <v>65.2909090909091</v>
      </c>
      <c r="AD67" s="9">
        <v>11.4836730828924</v>
      </c>
      <c r="AE67" s="9">
        <v>131.874747474748</v>
      </c>
      <c r="AF67" s="10">
        <v>123</v>
      </c>
      <c r="AG67" s="11">
        <v>76</v>
      </c>
      <c r="AH67" s="30">
        <f t="shared" si="24"/>
        <v>91.6666666666667</v>
      </c>
      <c r="AI67" s="12">
        <v>148</v>
      </c>
      <c r="AJ67" s="12">
        <v>69</v>
      </c>
      <c r="AK67" s="31">
        <f t="shared" si="17"/>
        <v>95.3333333333333</v>
      </c>
      <c r="AL67" s="13">
        <f t="shared" si="26"/>
        <v>135.5</v>
      </c>
      <c r="AM67" s="13">
        <f t="shared" si="18"/>
        <v>72.5</v>
      </c>
      <c r="AN67" s="13">
        <f t="shared" si="23"/>
        <v>93.5</v>
      </c>
      <c r="AO67" s="32">
        <v>44</v>
      </c>
      <c r="AP67" s="32">
        <v>10</v>
      </c>
      <c r="AQ67" s="33">
        <f t="shared" si="27"/>
        <v>21.3333333333333</v>
      </c>
      <c r="AR67" s="34">
        <f t="shared" si="19"/>
        <v>1.59375</v>
      </c>
      <c r="AS67" s="23">
        <v>70</v>
      </c>
      <c r="AT67" s="23">
        <v>22</v>
      </c>
      <c r="AU67" s="24">
        <f t="shared" si="28"/>
        <v>38</v>
      </c>
      <c r="AV67" s="25">
        <f t="shared" si="25"/>
        <v>1.26315789473684</v>
      </c>
      <c r="AW67" s="26">
        <v>61</v>
      </c>
      <c r="AX67" s="26">
        <v>14</v>
      </c>
      <c r="AY67" s="27">
        <f t="shared" si="20"/>
        <v>29.6666666666667</v>
      </c>
      <c r="AZ67" s="28">
        <f t="shared" si="21"/>
        <v>1.58426966292135</v>
      </c>
      <c r="BA67">
        <v>148</v>
      </c>
      <c r="BB67">
        <v>69</v>
      </c>
      <c r="BC67" s="2">
        <f t="shared" si="22"/>
        <v>95.3333333333333</v>
      </c>
      <c r="BD67">
        <v>156</v>
      </c>
      <c r="BE67">
        <v>99</v>
      </c>
    </row>
    <row r="68" spans="1:57">
      <c r="A68" s="4">
        <v>64</v>
      </c>
      <c r="B68" s="4" t="s">
        <v>124</v>
      </c>
      <c r="C68" s="29">
        <v>44854</v>
      </c>
      <c r="D68" s="4">
        <v>920439063</v>
      </c>
      <c r="E68" s="4">
        <v>1</v>
      </c>
      <c r="F68" s="4">
        <v>45</v>
      </c>
      <c r="G68" s="4">
        <v>155</v>
      </c>
      <c r="H68" s="4">
        <v>48</v>
      </c>
      <c r="I68" s="4">
        <v>3</v>
      </c>
      <c r="J68" s="4">
        <v>1</v>
      </c>
      <c r="K68" s="4">
        <v>2</v>
      </c>
      <c r="L68" s="4">
        <v>5</v>
      </c>
      <c r="M68" s="4">
        <v>0</v>
      </c>
      <c r="N68">
        <v>0</v>
      </c>
      <c r="O68">
        <v>0</v>
      </c>
      <c r="P68" s="4">
        <v>0</v>
      </c>
      <c r="Q68" s="4">
        <v>1.2</v>
      </c>
      <c r="R68" s="4">
        <v>6</v>
      </c>
      <c r="S68" s="4">
        <v>0</v>
      </c>
      <c r="T68" s="4">
        <v>0</v>
      </c>
      <c r="U68" s="4">
        <v>0</v>
      </c>
      <c r="V68" s="4" t="s">
        <v>54</v>
      </c>
      <c r="W68" s="4" t="s">
        <v>55</v>
      </c>
      <c r="X68" s="4" t="s">
        <v>56</v>
      </c>
      <c r="Y68" s="4" t="s">
        <v>56</v>
      </c>
      <c r="Z68" s="9">
        <v>10.0457287772798</v>
      </c>
      <c r="AA68" s="9">
        <v>100.916666666667</v>
      </c>
      <c r="AB68" s="9">
        <v>5.05799696849784</v>
      </c>
      <c r="AC68" s="9">
        <v>25.5833333333333</v>
      </c>
      <c r="AD68" s="9">
        <v>6.63534307913146</v>
      </c>
      <c r="AE68" s="9">
        <v>44.0277777777778</v>
      </c>
      <c r="AF68" s="10">
        <v>93</v>
      </c>
      <c r="AG68" s="11">
        <v>66</v>
      </c>
      <c r="AH68" s="30">
        <f t="shared" si="24"/>
        <v>75</v>
      </c>
      <c r="AI68" s="12">
        <v>121</v>
      </c>
      <c r="AJ68" s="12">
        <v>80</v>
      </c>
      <c r="AK68" s="31">
        <f t="shared" si="17"/>
        <v>93.6666666666667</v>
      </c>
      <c r="AL68" s="13">
        <f t="shared" si="26"/>
        <v>107</v>
      </c>
      <c r="AM68" s="13">
        <f t="shared" si="18"/>
        <v>73</v>
      </c>
      <c r="AN68" s="13">
        <f t="shared" si="23"/>
        <v>84.3333333333333</v>
      </c>
      <c r="AO68" s="32">
        <v>58</v>
      </c>
      <c r="AP68" s="32">
        <v>26</v>
      </c>
      <c r="AQ68" s="33">
        <f t="shared" si="27"/>
        <v>36.6666666666667</v>
      </c>
      <c r="AR68" s="34">
        <f t="shared" si="19"/>
        <v>0.872727272727273</v>
      </c>
      <c r="AS68" s="23">
        <v>77</v>
      </c>
      <c r="AT68" s="23">
        <v>29</v>
      </c>
      <c r="AU68" s="24">
        <f t="shared" si="28"/>
        <v>45</v>
      </c>
      <c r="AV68" s="25">
        <f t="shared" si="25"/>
        <v>1.06666666666667</v>
      </c>
      <c r="AW68" s="26">
        <v>87</v>
      </c>
      <c r="AX68" s="26">
        <v>37</v>
      </c>
      <c r="AY68" s="27">
        <f t="shared" si="20"/>
        <v>53.6666666666667</v>
      </c>
      <c r="AZ68" s="28">
        <f t="shared" si="21"/>
        <v>0.93167701863354</v>
      </c>
      <c r="BA68">
        <v>107</v>
      </c>
      <c r="BB68">
        <v>65</v>
      </c>
      <c r="BC68" s="2">
        <f t="shared" si="22"/>
        <v>79</v>
      </c>
      <c r="BD68">
        <v>107</v>
      </c>
      <c r="BE68">
        <v>84</v>
      </c>
    </row>
    <row r="69" spans="1:57">
      <c r="A69" s="4">
        <v>65</v>
      </c>
      <c r="B69" s="4" t="s">
        <v>125</v>
      </c>
      <c r="C69" s="29">
        <v>44858</v>
      </c>
      <c r="D69" s="4">
        <v>920440384</v>
      </c>
      <c r="E69" s="4">
        <v>2</v>
      </c>
      <c r="F69" s="4">
        <v>56</v>
      </c>
      <c r="G69" s="4">
        <v>170</v>
      </c>
      <c r="H69" s="4">
        <v>80</v>
      </c>
      <c r="I69" s="4">
        <v>3</v>
      </c>
      <c r="J69" s="4">
        <v>1</v>
      </c>
      <c r="K69" s="4">
        <v>3</v>
      </c>
      <c r="L69" s="4">
        <v>6</v>
      </c>
      <c r="M69" s="4">
        <v>0</v>
      </c>
      <c r="N69">
        <v>0</v>
      </c>
      <c r="O69">
        <v>0</v>
      </c>
      <c r="P69" s="4">
        <v>1</v>
      </c>
      <c r="Q69" s="4">
        <v>0</v>
      </c>
      <c r="R69" s="4">
        <v>0</v>
      </c>
      <c r="S69" s="4">
        <v>0</v>
      </c>
      <c r="T69" s="4">
        <v>1</v>
      </c>
      <c r="U69" s="4">
        <v>0</v>
      </c>
      <c r="V69" s="4" t="s">
        <v>54</v>
      </c>
      <c r="W69" s="4" t="s">
        <v>55</v>
      </c>
      <c r="X69" s="4" t="s">
        <v>56</v>
      </c>
      <c r="Y69" s="4" t="s">
        <v>56</v>
      </c>
      <c r="Z69" s="9">
        <v>28.7145917222895</v>
      </c>
      <c r="AA69" s="9">
        <v>824.527777777778</v>
      </c>
      <c r="AB69" s="9">
        <v>10.988630487918</v>
      </c>
      <c r="AC69" s="9">
        <v>120.75</v>
      </c>
      <c r="AD69" s="9">
        <v>16.5323289718832</v>
      </c>
      <c r="AE69" s="9">
        <v>273.317901234568</v>
      </c>
      <c r="AF69" s="10">
        <v>126</v>
      </c>
      <c r="AG69" s="11">
        <v>70</v>
      </c>
      <c r="AH69" s="30">
        <f t="shared" si="24"/>
        <v>88.6666666666667</v>
      </c>
      <c r="AI69" s="12">
        <v>138</v>
      </c>
      <c r="AJ69" s="12">
        <v>83</v>
      </c>
      <c r="AK69" s="31">
        <f t="shared" si="17"/>
        <v>101.333333333333</v>
      </c>
      <c r="AL69" s="13">
        <f t="shared" si="26"/>
        <v>132</v>
      </c>
      <c r="AM69" s="13">
        <f t="shared" si="18"/>
        <v>76.5</v>
      </c>
      <c r="AN69" s="13">
        <f t="shared" si="23"/>
        <v>95</v>
      </c>
      <c r="AO69" s="32">
        <v>31</v>
      </c>
      <c r="AP69" s="32">
        <v>5</v>
      </c>
      <c r="AQ69" s="33">
        <f t="shared" si="27"/>
        <v>13.6666666666667</v>
      </c>
      <c r="AR69" s="34">
        <f t="shared" si="19"/>
        <v>1.90243902439024</v>
      </c>
      <c r="AS69" s="23">
        <v>34</v>
      </c>
      <c r="AT69" s="23">
        <v>10</v>
      </c>
      <c r="AU69" s="24">
        <f t="shared" si="28"/>
        <v>18</v>
      </c>
      <c r="AV69" s="25">
        <f t="shared" si="25"/>
        <v>1.33333333333333</v>
      </c>
      <c r="AW69" s="26">
        <v>38</v>
      </c>
      <c r="AX69" s="26">
        <v>12</v>
      </c>
      <c r="AY69" s="27">
        <f t="shared" si="20"/>
        <v>20.6666666666667</v>
      </c>
      <c r="AZ69" s="28">
        <f t="shared" si="21"/>
        <v>1.25806451612903</v>
      </c>
      <c r="BA69">
        <v>156</v>
      </c>
      <c r="BB69">
        <v>81</v>
      </c>
      <c r="BC69" s="2">
        <f t="shared" si="22"/>
        <v>106</v>
      </c>
      <c r="BD69">
        <v>180</v>
      </c>
      <c r="BE69">
        <v>92</v>
      </c>
    </row>
    <row r="70" spans="1:57">
      <c r="A70" s="4">
        <v>66</v>
      </c>
      <c r="B70" s="4" t="s">
        <v>126</v>
      </c>
      <c r="C70" s="29">
        <v>44858</v>
      </c>
      <c r="D70" s="4">
        <v>920440151</v>
      </c>
      <c r="E70" s="4">
        <v>1</v>
      </c>
      <c r="F70" s="4">
        <v>49</v>
      </c>
      <c r="G70" s="4">
        <v>165</v>
      </c>
      <c r="H70" s="4">
        <v>62</v>
      </c>
      <c r="I70" s="4">
        <v>3</v>
      </c>
      <c r="J70" s="4">
        <v>1</v>
      </c>
      <c r="K70" s="4">
        <v>3</v>
      </c>
      <c r="L70" s="4">
        <v>7</v>
      </c>
      <c r="M70" s="4">
        <v>0</v>
      </c>
      <c r="N70">
        <v>0</v>
      </c>
      <c r="O70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 t="s">
        <v>54</v>
      </c>
      <c r="W70" s="4" t="s">
        <v>55</v>
      </c>
      <c r="X70" s="4" t="s">
        <v>56</v>
      </c>
      <c r="Y70" s="4" t="s">
        <v>56</v>
      </c>
      <c r="Z70" s="9">
        <v>14.6116391962025</v>
      </c>
      <c r="AA70" s="9">
        <v>213.5</v>
      </c>
      <c r="AB70" s="9">
        <v>14.8950028906043</v>
      </c>
      <c r="AC70" s="9">
        <v>221.861111111111</v>
      </c>
      <c r="AD70" s="9">
        <v>14.3718260049323</v>
      </c>
      <c r="AE70" s="9">
        <v>206.549382716049</v>
      </c>
      <c r="AF70" s="10">
        <v>120</v>
      </c>
      <c r="AG70" s="11">
        <v>82</v>
      </c>
      <c r="AH70" s="30">
        <f t="shared" si="24"/>
        <v>94.6666666666667</v>
      </c>
      <c r="AI70" s="12">
        <v>109</v>
      </c>
      <c r="AJ70" s="12">
        <v>64</v>
      </c>
      <c r="AK70" s="31">
        <f t="shared" ref="AK70:AK93" si="29">(1/3*AI70+2/3*AJ70)</f>
        <v>79</v>
      </c>
      <c r="AL70" s="13">
        <f t="shared" si="26"/>
        <v>114.5</v>
      </c>
      <c r="AM70" s="13">
        <f t="shared" ref="AM70:AM93" si="30">(AG70+AJ70)/2</f>
        <v>73</v>
      </c>
      <c r="AN70" s="13">
        <f t="shared" si="23"/>
        <v>86.8333333333333</v>
      </c>
      <c r="AO70" s="32">
        <v>54</v>
      </c>
      <c r="AP70" s="32">
        <v>20</v>
      </c>
      <c r="AQ70" s="33">
        <f t="shared" si="27"/>
        <v>31.3333333333333</v>
      </c>
      <c r="AR70" s="34">
        <f t="shared" ref="AR70:AR93" si="31">(AO70-AP70)/AQ70</f>
        <v>1.08510638297872</v>
      </c>
      <c r="AS70" s="23">
        <v>71</v>
      </c>
      <c r="AT70" s="23">
        <v>29</v>
      </c>
      <c r="AU70" s="24">
        <f t="shared" si="28"/>
        <v>43</v>
      </c>
      <c r="AV70" s="25">
        <f t="shared" si="25"/>
        <v>0.976744186046512</v>
      </c>
      <c r="AW70" s="26">
        <v>78</v>
      </c>
      <c r="AX70" s="26">
        <v>32</v>
      </c>
      <c r="AY70" s="27">
        <f t="shared" ref="AY70:AY93" si="32">(1/3*AW70+2/3*AX70)</f>
        <v>47.3333333333333</v>
      </c>
      <c r="AZ70" s="28">
        <f t="shared" ref="AZ70:AZ93" si="33">(AW70-AX70)/AY70</f>
        <v>0.971830985915493</v>
      </c>
      <c r="BA70">
        <v>104</v>
      </c>
      <c r="BB70">
        <v>76</v>
      </c>
      <c r="BC70" s="2">
        <f t="shared" ref="BC70:BC93" si="34">(1/3*BA70+2/3*BB70)</f>
        <v>85.3333333333333</v>
      </c>
      <c r="BD70">
        <v>139</v>
      </c>
      <c r="BE70">
        <v>90</v>
      </c>
    </row>
    <row r="71" spans="1:57">
      <c r="A71" s="4">
        <v>67</v>
      </c>
      <c r="B71" s="4" t="s">
        <v>127</v>
      </c>
      <c r="C71" s="29">
        <v>44865</v>
      </c>
      <c r="D71" s="4">
        <v>920444428</v>
      </c>
      <c r="E71" s="4">
        <v>1</v>
      </c>
      <c r="F71" s="4">
        <v>65</v>
      </c>
      <c r="G71" s="4">
        <v>165</v>
      </c>
      <c r="H71" s="4">
        <v>54</v>
      </c>
      <c r="I71" s="4">
        <v>3</v>
      </c>
      <c r="J71" s="4">
        <v>1</v>
      </c>
      <c r="K71" s="4">
        <v>3</v>
      </c>
      <c r="L71" s="4">
        <v>4</v>
      </c>
      <c r="M71" s="4">
        <v>1</v>
      </c>
      <c r="N71">
        <v>0</v>
      </c>
      <c r="O71">
        <v>0</v>
      </c>
      <c r="P71" s="4">
        <v>1</v>
      </c>
      <c r="Q71" s="4">
        <v>0</v>
      </c>
      <c r="R71" s="4">
        <v>6</v>
      </c>
      <c r="S71" s="4">
        <v>0</v>
      </c>
      <c r="T71" s="4">
        <v>1</v>
      </c>
      <c r="U71" s="4">
        <v>0</v>
      </c>
      <c r="V71" s="4" t="s">
        <v>54</v>
      </c>
      <c r="W71" s="4" t="s">
        <v>60</v>
      </c>
      <c r="X71" s="4" t="s">
        <v>57</v>
      </c>
      <c r="Y71" s="4" t="s">
        <v>56</v>
      </c>
      <c r="Z71" s="9">
        <v>26.1074701953291</v>
      </c>
      <c r="AA71" s="9">
        <v>681.6</v>
      </c>
      <c r="AB71" s="9">
        <v>11.9182399893795</v>
      </c>
      <c r="AC71" s="9">
        <v>142.044444444444</v>
      </c>
      <c r="AD71" s="9">
        <v>16.4498489617442</v>
      </c>
      <c r="AE71" s="9">
        <v>270.597530864198</v>
      </c>
      <c r="AF71" s="10">
        <v>161</v>
      </c>
      <c r="AG71" s="11">
        <v>84</v>
      </c>
      <c r="AH71" s="30">
        <f t="shared" si="24"/>
        <v>109.666666666667</v>
      </c>
      <c r="AI71" s="12">
        <v>154</v>
      </c>
      <c r="AJ71" s="12">
        <v>84</v>
      </c>
      <c r="AK71" s="31">
        <f t="shared" si="29"/>
        <v>107.333333333333</v>
      </c>
      <c r="AL71" s="13">
        <f t="shared" si="26"/>
        <v>157.5</v>
      </c>
      <c r="AM71" s="13">
        <f t="shared" si="30"/>
        <v>84</v>
      </c>
      <c r="AN71" s="13">
        <f t="shared" si="23"/>
        <v>108.5</v>
      </c>
      <c r="AO71" s="32">
        <v>41</v>
      </c>
      <c r="AP71" s="32">
        <v>7</v>
      </c>
      <c r="AQ71" s="33">
        <f t="shared" si="27"/>
        <v>18.3333333333333</v>
      </c>
      <c r="AR71" s="34">
        <f t="shared" si="31"/>
        <v>1.85454545454545</v>
      </c>
      <c r="AS71" s="23">
        <v>48</v>
      </c>
      <c r="AT71" s="23">
        <v>12</v>
      </c>
      <c r="AU71" s="24">
        <f t="shared" si="28"/>
        <v>24</v>
      </c>
      <c r="AV71" s="25">
        <f t="shared" si="25"/>
        <v>1.5</v>
      </c>
      <c r="AW71" s="26">
        <v>56</v>
      </c>
      <c r="AX71" s="26">
        <v>20</v>
      </c>
      <c r="AY71" s="27">
        <f t="shared" si="32"/>
        <v>32</v>
      </c>
      <c r="AZ71" s="28">
        <f t="shared" si="33"/>
        <v>1.125</v>
      </c>
      <c r="BA71">
        <v>190</v>
      </c>
      <c r="BB71">
        <v>91</v>
      </c>
      <c r="BC71" s="2">
        <f t="shared" si="34"/>
        <v>124</v>
      </c>
      <c r="BD71">
        <v>190</v>
      </c>
      <c r="BE71">
        <v>96</v>
      </c>
    </row>
    <row r="72" spans="1:57">
      <c r="A72" s="4">
        <v>68</v>
      </c>
      <c r="B72" s="4" t="s">
        <v>128</v>
      </c>
      <c r="C72" s="29">
        <v>44866</v>
      </c>
      <c r="D72" s="4">
        <v>920437461</v>
      </c>
      <c r="E72" s="4">
        <v>2</v>
      </c>
      <c r="F72" s="4">
        <v>59</v>
      </c>
      <c r="G72" s="4">
        <v>180</v>
      </c>
      <c r="H72" s="4">
        <v>75</v>
      </c>
      <c r="I72" s="4">
        <v>3</v>
      </c>
      <c r="J72" s="4">
        <v>1</v>
      </c>
      <c r="K72" s="4">
        <v>2</v>
      </c>
      <c r="L72" s="4">
        <v>4</v>
      </c>
      <c r="M72" s="4">
        <v>0</v>
      </c>
      <c r="N72">
        <v>0</v>
      </c>
      <c r="O72">
        <v>0</v>
      </c>
      <c r="P72" s="4">
        <v>1</v>
      </c>
      <c r="Q72" s="4">
        <v>0</v>
      </c>
      <c r="R72" s="4">
        <v>0</v>
      </c>
      <c r="S72" s="4">
        <v>0</v>
      </c>
      <c r="T72" s="4">
        <v>2</v>
      </c>
      <c r="U72" s="4">
        <v>20</v>
      </c>
      <c r="V72" s="4" t="s">
        <v>63</v>
      </c>
      <c r="W72" s="4" t="s">
        <v>60</v>
      </c>
      <c r="X72" s="4" t="s">
        <v>56</v>
      </c>
      <c r="Y72" s="4" t="s">
        <v>56</v>
      </c>
      <c r="Z72" s="9">
        <v>43.4337531085089</v>
      </c>
      <c r="AA72" s="9">
        <v>1886.49090909091</v>
      </c>
      <c r="AB72" s="9">
        <v>12.6354479720565</v>
      </c>
      <c r="AC72" s="9">
        <v>159.654545454545</v>
      </c>
      <c r="AD72" s="9">
        <v>22.7629417068953</v>
      </c>
      <c r="AE72" s="9">
        <v>518.151515151515</v>
      </c>
      <c r="AF72" s="10">
        <v>135</v>
      </c>
      <c r="AG72" s="11">
        <v>78</v>
      </c>
      <c r="AH72" s="30">
        <f t="shared" si="24"/>
        <v>97</v>
      </c>
      <c r="AI72" s="12">
        <v>203</v>
      </c>
      <c r="AJ72" s="12">
        <v>79</v>
      </c>
      <c r="AK72" s="31">
        <f t="shared" si="29"/>
        <v>120.333333333333</v>
      </c>
      <c r="AL72" s="13">
        <f t="shared" si="26"/>
        <v>169</v>
      </c>
      <c r="AM72" s="13">
        <f t="shared" si="30"/>
        <v>78.5</v>
      </c>
      <c r="AN72" s="13">
        <f t="shared" ref="AN72:AN93" si="35">(AH72+AK72)/2</f>
        <v>108.666666666667</v>
      </c>
      <c r="AO72" s="32">
        <v>70</v>
      </c>
      <c r="AP72" s="32">
        <v>14</v>
      </c>
      <c r="AQ72" s="33">
        <f t="shared" si="27"/>
        <v>32.6666666666667</v>
      </c>
      <c r="AR72" s="34">
        <f t="shared" si="31"/>
        <v>1.71428571428571</v>
      </c>
      <c r="AS72" s="23">
        <v>60</v>
      </c>
      <c r="AT72" s="23">
        <v>19</v>
      </c>
      <c r="AU72" s="24">
        <f t="shared" si="28"/>
        <v>32.6666666666667</v>
      </c>
      <c r="AV72" s="25">
        <f t="shared" si="25"/>
        <v>1.25510204081633</v>
      </c>
      <c r="AW72" s="26">
        <v>58</v>
      </c>
      <c r="AX72" s="26">
        <v>17</v>
      </c>
      <c r="AY72" s="27">
        <f t="shared" si="32"/>
        <v>30.6666666666667</v>
      </c>
      <c r="AZ72" s="28">
        <f t="shared" si="33"/>
        <v>1.33695652173913</v>
      </c>
      <c r="BA72">
        <v>236</v>
      </c>
      <c r="BB72">
        <v>85</v>
      </c>
      <c r="BC72" s="2">
        <f t="shared" si="34"/>
        <v>135.333333333333</v>
      </c>
      <c r="BD72">
        <v>236</v>
      </c>
      <c r="BE72">
        <v>123</v>
      </c>
    </row>
    <row r="73" spans="1:57">
      <c r="A73" s="4">
        <v>69</v>
      </c>
      <c r="B73" s="4" t="s">
        <v>129</v>
      </c>
      <c r="C73" s="29">
        <v>44866</v>
      </c>
      <c r="D73" s="4">
        <v>920443146</v>
      </c>
      <c r="E73" s="4">
        <v>1</v>
      </c>
      <c r="F73" s="4">
        <v>53</v>
      </c>
      <c r="G73" s="4">
        <v>168</v>
      </c>
      <c r="H73" s="4">
        <v>66</v>
      </c>
      <c r="I73" s="4">
        <v>3</v>
      </c>
      <c r="J73" s="4">
        <v>1</v>
      </c>
      <c r="K73" s="4">
        <v>3</v>
      </c>
      <c r="L73" s="4">
        <v>9</v>
      </c>
      <c r="M73" s="4">
        <v>0</v>
      </c>
      <c r="N73">
        <v>0</v>
      </c>
      <c r="O73">
        <v>0</v>
      </c>
      <c r="P73" s="4">
        <v>0</v>
      </c>
      <c r="Q73" s="4">
        <v>0</v>
      </c>
      <c r="R73" s="4">
        <v>3</v>
      </c>
      <c r="S73" s="4">
        <v>0</v>
      </c>
      <c r="T73" s="4">
        <v>2</v>
      </c>
      <c r="U73" s="4">
        <v>0</v>
      </c>
      <c r="V73" s="4" t="s">
        <v>54</v>
      </c>
      <c r="W73" s="4" t="s">
        <v>60</v>
      </c>
      <c r="X73" s="4" t="s">
        <v>56</v>
      </c>
      <c r="Y73" s="4" t="s">
        <v>57</v>
      </c>
      <c r="Z73" s="9">
        <v>20.5112435291259</v>
      </c>
      <c r="AA73" s="9">
        <v>420.711111111111</v>
      </c>
      <c r="AB73" s="9">
        <v>12.1238974298238</v>
      </c>
      <c r="AC73" s="9">
        <v>146.988888888889</v>
      </c>
      <c r="AD73" s="9">
        <v>14.7604744144039</v>
      </c>
      <c r="AE73" s="9">
        <v>217.871604938272</v>
      </c>
      <c r="AF73" s="10">
        <v>120</v>
      </c>
      <c r="AG73" s="11">
        <v>80</v>
      </c>
      <c r="AH73" s="30">
        <f t="shared" si="24"/>
        <v>93.3333333333333</v>
      </c>
      <c r="AI73" s="12">
        <v>126</v>
      </c>
      <c r="AJ73" s="12">
        <v>89</v>
      </c>
      <c r="AK73" s="31">
        <f t="shared" si="29"/>
        <v>101.333333333333</v>
      </c>
      <c r="AL73" s="13">
        <f t="shared" si="26"/>
        <v>123</v>
      </c>
      <c r="AM73" s="13">
        <f t="shared" si="30"/>
        <v>84.5</v>
      </c>
      <c r="AN73" s="13">
        <f t="shared" si="35"/>
        <v>97.3333333333333</v>
      </c>
      <c r="AO73" s="32">
        <v>60</v>
      </c>
      <c r="AP73" s="32">
        <v>20</v>
      </c>
      <c r="AQ73" s="33">
        <f t="shared" si="27"/>
        <v>33.3333333333333</v>
      </c>
      <c r="AR73" s="34">
        <f t="shared" si="31"/>
        <v>1.2</v>
      </c>
      <c r="AS73" s="23">
        <v>53</v>
      </c>
      <c r="AT73" s="23">
        <v>15</v>
      </c>
      <c r="AU73" s="24">
        <f t="shared" si="28"/>
        <v>27.6666666666667</v>
      </c>
      <c r="AV73" s="25">
        <f t="shared" si="25"/>
        <v>1.37349397590361</v>
      </c>
      <c r="AW73" s="26">
        <v>60</v>
      </c>
      <c r="AX73" s="26">
        <v>22</v>
      </c>
      <c r="AY73" s="27">
        <f t="shared" si="32"/>
        <v>34.6666666666667</v>
      </c>
      <c r="AZ73" s="28">
        <f t="shared" si="33"/>
        <v>1.09615384615385</v>
      </c>
      <c r="BA73">
        <v>126</v>
      </c>
      <c r="BB73">
        <v>82</v>
      </c>
      <c r="BC73" s="2">
        <f t="shared" si="34"/>
        <v>96.6666666666667</v>
      </c>
      <c r="BD73">
        <v>135</v>
      </c>
      <c r="BE73">
        <v>78</v>
      </c>
    </row>
    <row r="74" spans="1:57">
      <c r="A74" s="4">
        <v>70</v>
      </c>
      <c r="B74" s="4" t="s">
        <v>130</v>
      </c>
      <c r="C74" s="29">
        <v>44873</v>
      </c>
      <c r="D74" s="4">
        <v>920444568</v>
      </c>
      <c r="E74" s="4">
        <v>1</v>
      </c>
      <c r="F74" s="4">
        <v>57</v>
      </c>
      <c r="G74" s="4">
        <v>160</v>
      </c>
      <c r="H74" s="4">
        <v>80</v>
      </c>
      <c r="I74" s="4">
        <v>3</v>
      </c>
      <c r="J74" s="4">
        <v>2</v>
      </c>
      <c r="K74" s="4">
        <v>5</v>
      </c>
      <c r="L74" s="4">
        <v>14</v>
      </c>
      <c r="M74" s="4">
        <v>0</v>
      </c>
      <c r="N74">
        <v>0</v>
      </c>
      <c r="O74">
        <v>0</v>
      </c>
      <c r="P74" s="4">
        <v>1</v>
      </c>
      <c r="Q74" s="4">
        <v>0.4</v>
      </c>
      <c r="R74" s="4">
        <v>0</v>
      </c>
      <c r="S74" s="4">
        <v>0</v>
      </c>
      <c r="T74" s="4">
        <v>0.5</v>
      </c>
      <c r="U74" s="4">
        <v>0</v>
      </c>
      <c r="V74" s="4" t="s">
        <v>54</v>
      </c>
      <c r="W74" s="4" t="s">
        <v>100</v>
      </c>
      <c r="X74" s="4" t="s">
        <v>56</v>
      </c>
      <c r="Y74" s="4" t="s">
        <v>56</v>
      </c>
      <c r="Z74" s="9">
        <v>26.2043253427114</v>
      </c>
      <c r="AA74" s="9">
        <v>686.666666666667</v>
      </c>
      <c r="AB74" s="9">
        <v>11.9112458533009</v>
      </c>
      <c r="AC74" s="9">
        <v>141.877777777778</v>
      </c>
      <c r="AD74" s="9">
        <v>16.5848361500335</v>
      </c>
      <c r="AE74" s="9">
        <v>275.056790123457</v>
      </c>
      <c r="AF74" s="10">
        <v>128</v>
      </c>
      <c r="AG74" s="11">
        <v>78</v>
      </c>
      <c r="AH74" s="30">
        <f t="shared" si="24"/>
        <v>94.6666666666667</v>
      </c>
      <c r="AI74" s="12">
        <v>126</v>
      </c>
      <c r="AJ74" s="12">
        <v>84</v>
      </c>
      <c r="AK74" s="31">
        <f t="shared" si="29"/>
        <v>98</v>
      </c>
      <c r="AL74" s="13">
        <f t="shared" si="26"/>
        <v>127</v>
      </c>
      <c r="AM74" s="13">
        <f t="shared" si="30"/>
        <v>81</v>
      </c>
      <c r="AN74" s="13">
        <f t="shared" si="35"/>
        <v>96.3333333333333</v>
      </c>
      <c r="AO74" s="32">
        <v>39</v>
      </c>
      <c r="AP74" s="32">
        <v>7</v>
      </c>
      <c r="AQ74" s="33">
        <f t="shared" si="27"/>
        <v>17.6666666666667</v>
      </c>
      <c r="AR74" s="34">
        <f t="shared" si="31"/>
        <v>1.81132075471698</v>
      </c>
      <c r="AS74" s="23">
        <v>43</v>
      </c>
      <c r="AT74" s="23">
        <v>22</v>
      </c>
      <c r="AU74" s="24">
        <f t="shared" si="28"/>
        <v>29</v>
      </c>
      <c r="AV74" s="25">
        <f t="shared" si="25"/>
        <v>0.724137931034483</v>
      </c>
      <c r="AW74" s="26">
        <v>53</v>
      </c>
      <c r="AX74" s="26">
        <v>19</v>
      </c>
      <c r="AY74" s="27">
        <f t="shared" si="32"/>
        <v>30.3333333333333</v>
      </c>
      <c r="AZ74" s="28">
        <f t="shared" si="33"/>
        <v>1.12087912087912</v>
      </c>
      <c r="BA74">
        <v>163</v>
      </c>
      <c r="BB74">
        <v>86</v>
      </c>
      <c r="BC74" s="2">
        <f t="shared" si="34"/>
        <v>111.666666666667</v>
      </c>
      <c r="BD74">
        <v>163</v>
      </c>
      <c r="BE74">
        <v>85</v>
      </c>
    </row>
    <row r="75" spans="1:57">
      <c r="A75" s="4">
        <v>71</v>
      </c>
      <c r="B75" s="4" t="s">
        <v>131</v>
      </c>
      <c r="C75" s="29">
        <v>44872</v>
      </c>
      <c r="D75" s="4">
        <v>920443940</v>
      </c>
      <c r="E75" s="4">
        <v>2</v>
      </c>
      <c r="F75" s="4">
        <v>53</v>
      </c>
      <c r="G75" s="4">
        <v>160</v>
      </c>
      <c r="H75" s="4">
        <v>64</v>
      </c>
      <c r="I75" s="4">
        <v>3</v>
      </c>
      <c r="J75" s="4">
        <v>1</v>
      </c>
      <c r="K75" s="4">
        <v>3</v>
      </c>
      <c r="L75" s="4">
        <v>13</v>
      </c>
      <c r="M75" s="4">
        <v>0</v>
      </c>
      <c r="N75">
        <v>0</v>
      </c>
      <c r="O75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 t="s">
        <v>54</v>
      </c>
      <c r="W75" s="4" t="s">
        <v>65</v>
      </c>
      <c r="X75" s="4" t="s">
        <v>56</v>
      </c>
      <c r="Y75" s="4" t="s">
        <v>57</v>
      </c>
      <c r="Z75" s="9">
        <v>21.5098236770989</v>
      </c>
      <c r="AA75" s="9">
        <v>462.672514619883</v>
      </c>
      <c r="AB75" s="9">
        <v>8.57372567381442</v>
      </c>
      <c r="AC75" s="9">
        <v>73.5087719298245</v>
      </c>
      <c r="AD75" s="9">
        <v>11.6676691298638</v>
      </c>
      <c r="AE75" s="9">
        <v>136.134502923977</v>
      </c>
      <c r="AF75" s="10">
        <v>105</v>
      </c>
      <c r="AG75" s="11">
        <v>73</v>
      </c>
      <c r="AH75" s="30">
        <f t="shared" si="24"/>
        <v>83.6666666666667</v>
      </c>
      <c r="AI75" s="12">
        <v>177</v>
      </c>
      <c r="AJ75" s="12">
        <v>108</v>
      </c>
      <c r="AK75" s="31">
        <f t="shared" si="29"/>
        <v>131</v>
      </c>
      <c r="AL75" s="13">
        <f t="shared" si="26"/>
        <v>141</v>
      </c>
      <c r="AM75" s="13">
        <f t="shared" si="30"/>
        <v>90.5</v>
      </c>
      <c r="AN75" s="13">
        <f t="shared" si="35"/>
        <v>107.333333333333</v>
      </c>
      <c r="AO75" s="32">
        <v>60</v>
      </c>
      <c r="AP75" s="32">
        <v>15</v>
      </c>
      <c r="AQ75" s="33">
        <f t="shared" si="27"/>
        <v>30</v>
      </c>
      <c r="AR75" s="34">
        <f t="shared" si="31"/>
        <v>1.5</v>
      </c>
      <c r="AS75" s="23">
        <v>44</v>
      </c>
      <c r="AT75" s="23">
        <v>15</v>
      </c>
      <c r="AU75" s="24">
        <f t="shared" si="28"/>
        <v>24.6666666666667</v>
      </c>
      <c r="AV75" s="25">
        <f t="shared" si="25"/>
        <v>1.17567567567568</v>
      </c>
      <c r="AW75" s="26">
        <v>73</v>
      </c>
      <c r="AX75" s="26">
        <v>29</v>
      </c>
      <c r="AY75" s="27">
        <f t="shared" si="32"/>
        <v>43.6666666666667</v>
      </c>
      <c r="AZ75" s="28">
        <f t="shared" si="33"/>
        <v>1.00763358778626</v>
      </c>
      <c r="BA75">
        <v>168</v>
      </c>
      <c r="BB75">
        <v>62</v>
      </c>
      <c r="BC75" s="2">
        <f t="shared" si="34"/>
        <v>97.3333333333333</v>
      </c>
      <c r="BD75">
        <v>168</v>
      </c>
      <c r="BE75">
        <v>88</v>
      </c>
    </row>
    <row r="76" spans="1:57">
      <c r="A76" s="4">
        <v>72</v>
      </c>
      <c r="B76" s="4" t="s">
        <v>132</v>
      </c>
      <c r="C76" s="29">
        <v>44872</v>
      </c>
      <c r="D76" s="4">
        <v>920444733</v>
      </c>
      <c r="E76" s="4">
        <v>1</v>
      </c>
      <c r="F76" s="4">
        <v>63</v>
      </c>
      <c r="G76" s="4">
        <v>160</v>
      </c>
      <c r="H76" s="4">
        <v>60</v>
      </c>
      <c r="I76" s="4">
        <v>3</v>
      </c>
      <c r="J76" s="4">
        <v>1</v>
      </c>
      <c r="K76" s="4">
        <v>3</v>
      </c>
      <c r="L76" s="4">
        <v>10</v>
      </c>
      <c r="M76" s="4">
        <v>0</v>
      </c>
      <c r="N76">
        <v>0</v>
      </c>
      <c r="O76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 t="s">
        <v>54</v>
      </c>
      <c r="W76" s="4" t="s">
        <v>60</v>
      </c>
      <c r="X76" s="4" t="s">
        <v>56</v>
      </c>
      <c r="Y76" s="4" t="s">
        <v>56</v>
      </c>
      <c r="Z76" s="9">
        <v>23.2467355619174</v>
      </c>
      <c r="AA76" s="9">
        <v>540.410714285714</v>
      </c>
      <c r="AB76" s="9">
        <v>15.449803512389</v>
      </c>
      <c r="AC76" s="9">
        <v>238.696428571429</v>
      </c>
      <c r="AD76" s="9">
        <v>17.0162737233676</v>
      </c>
      <c r="AE76" s="9">
        <v>289.553571428571</v>
      </c>
      <c r="AF76" s="10">
        <v>113</v>
      </c>
      <c r="AG76" s="11">
        <v>78</v>
      </c>
      <c r="AH76" s="30">
        <f t="shared" ref="AH76:AH93" si="36">(1/3*AF76+2/3*AG76)</f>
        <v>89.6666666666667</v>
      </c>
      <c r="AI76" s="12">
        <v>138</v>
      </c>
      <c r="AJ76" s="12">
        <v>83</v>
      </c>
      <c r="AK76" s="31">
        <f t="shared" si="29"/>
        <v>101.333333333333</v>
      </c>
      <c r="AL76" s="13">
        <f t="shared" si="26"/>
        <v>125.5</v>
      </c>
      <c r="AM76" s="13">
        <f t="shared" si="30"/>
        <v>80.5</v>
      </c>
      <c r="AN76" s="13">
        <f t="shared" si="35"/>
        <v>95.5</v>
      </c>
      <c r="AO76" s="32">
        <v>31</v>
      </c>
      <c r="AP76" s="32">
        <v>9</v>
      </c>
      <c r="AQ76" s="33">
        <f t="shared" si="27"/>
        <v>16.3333333333333</v>
      </c>
      <c r="AR76" s="34">
        <f t="shared" si="31"/>
        <v>1.3469387755102</v>
      </c>
      <c r="AS76" s="23">
        <v>26</v>
      </c>
      <c r="AT76" s="23">
        <v>5</v>
      </c>
      <c r="AU76" s="24">
        <f t="shared" si="28"/>
        <v>12</v>
      </c>
      <c r="AV76" s="25">
        <f t="shared" si="25"/>
        <v>1.75</v>
      </c>
      <c r="AW76" s="26">
        <v>44</v>
      </c>
      <c r="AX76" s="26">
        <v>17</v>
      </c>
      <c r="AY76" s="27">
        <f t="shared" si="32"/>
        <v>26</v>
      </c>
      <c r="AZ76" s="28">
        <f t="shared" si="33"/>
        <v>1.03846153846154</v>
      </c>
      <c r="BA76">
        <v>155</v>
      </c>
      <c r="BB76">
        <v>70</v>
      </c>
      <c r="BC76" s="2">
        <f t="shared" si="34"/>
        <v>98.3333333333333</v>
      </c>
      <c r="BD76">
        <v>155</v>
      </c>
      <c r="BE76">
        <v>78</v>
      </c>
    </row>
    <row r="77" spans="1:57">
      <c r="A77" s="4">
        <v>73</v>
      </c>
      <c r="B77" s="4" t="s">
        <v>133</v>
      </c>
      <c r="C77" s="29">
        <v>44873</v>
      </c>
      <c r="D77" s="4">
        <v>920447204</v>
      </c>
      <c r="E77" s="4">
        <v>2</v>
      </c>
      <c r="F77" s="4">
        <v>53</v>
      </c>
      <c r="G77" s="4">
        <v>176</v>
      </c>
      <c r="H77" s="4">
        <v>76</v>
      </c>
      <c r="I77" s="4">
        <v>3</v>
      </c>
      <c r="J77" s="4">
        <v>2</v>
      </c>
      <c r="K77" s="4">
        <v>3</v>
      </c>
      <c r="L77" s="4">
        <v>9</v>
      </c>
      <c r="M77" s="4">
        <v>1</v>
      </c>
      <c r="N77">
        <v>0</v>
      </c>
      <c r="O77">
        <v>0</v>
      </c>
      <c r="P77" s="4">
        <v>0</v>
      </c>
      <c r="Q77" s="4">
        <v>0</v>
      </c>
      <c r="R77" s="4">
        <v>0</v>
      </c>
      <c r="S77" s="4">
        <v>0</v>
      </c>
      <c r="T77" s="4">
        <v>1</v>
      </c>
      <c r="U77" s="4">
        <v>0</v>
      </c>
      <c r="V77" s="4" t="s">
        <v>54</v>
      </c>
      <c r="W77" s="4" t="s">
        <v>60</v>
      </c>
      <c r="X77" s="4" t="s">
        <v>57</v>
      </c>
      <c r="Y77" s="4" t="s">
        <v>56</v>
      </c>
      <c r="Z77" s="9">
        <v>6.5897073094518</v>
      </c>
      <c r="AA77" s="9">
        <v>43.4242424242424</v>
      </c>
      <c r="AB77" s="9">
        <v>3.7254245232977</v>
      </c>
      <c r="AC77" s="9">
        <v>13.8787878787879</v>
      </c>
      <c r="AD77" s="9">
        <v>4.58110597853095</v>
      </c>
      <c r="AE77" s="9">
        <v>20.986531986532</v>
      </c>
      <c r="AF77" s="10">
        <v>144</v>
      </c>
      <c r="AG77" s="11">
        <v>88</v>
      </c>
      <c r="AH77" s="30">
        <f t="shared" si="36"/>
        <v>106.666666666667</v>
      </c>
      <c r="AI77" s="12">
        <v>126</v>
      </c>
      <c r="AJ77" s="12">
        <v>84</v>
      </c>
      <c r="AK77" s="31">
        <f t="shared" si="29"/>
        <v>98</v>
      </c>
      <c r="AL77" s="13">
        <f t="shared" si="26"/>
        <v>135</v>
      </c>
      <c r="AM77" s="13">
        <f t="shared" si="30"/>
        <v>86</v>
      </c>
      <c r="AN77" s="13">
        <f t="shared" si="35"/>
        <v>102.333333333333</v>
      </c>
      <c r="AO77" s="32">
        <v>77</v>
      </c>
      <c r="AP77" s="32">
        <v>29</v>
      </c>
      <c r="AQ77" s="33">
        <f t="shared" si="27"/>
        <v>45</v>
      </c>
      <c r="AR77" s="34">
        <f t="shared" si="31"/>
        <v>1.06666666666667</v>
      </c>
      <c r="AS77" s="23">
        <v>43</v>
      </c>
      <c r="AT77" s="23">
        <v>22</v>
      </c>
      <c r="AU77" s="24">
        <f t="shared" si="28"/>
        <v>29</v>
      </c>
      <c r="AV77" s="25">
        <f t="shared" si="25"/>
        <v>0.724137931034483</v>
      </c>
      <c r="AW77" s="26">
        <v>53</v>
      </c>
      <c r="AX77" s="26">
        <v>19</v>
      </c>
      <c r="AY77" s="27">
        <f t="shared" si="32"/>
        <v>30.3333333333333</v>
      </c>
      <c r="AZ77" s="28">
        <f t="shared" si="33"/>
        <v>1.12087912087912</v>
      </c>
      <c r="BA77">
        <v>134</v>
      </c>
      <c r="BB77">
        <v>78</v>
      </c>
      <c r="BC77" s="2">
        <f t="shared" si="34"/>
        <v>96.6666666666667</v>
      </c>
      <c r="BD77">
        <v>135</v>
      </c>
      <c r="BE77">
        <v>119</v>
      </c>
    </row>
    <row r="78" spans="1:57">
      <c r="A78" s="4">
        <v>74</v>
      </c>
      <c r="B78" s="4" t="s">
        <v>134</v>
      </c>
      <c r="C78" s="29">
        <v>44874</v>
      </c>
      <c r="D78" s="4">
        <v>920445580</v>
      </c>
      <c r="E78" s="4">
        <v>2</v>
      </c>
      <c r="F78" s="4">
        <v>63</v>
      </c>
      <c r="G78" s="4">
        <v>170</v>
      </c>
      <c r="H78" s="4">
        <v>81</v>
      </c>
      <c r="I78" s="4">
        <v>3</v>
      </c>
      <c r="J78" s="4">
        <v>1</v>
      </c>
      <c r="K78" s="4">
        <v>3</v>
      </c>
      <c r="L78" s="4">
        <v>10</v>
      </c>
      <c r="M78" s="4">
        <v>0</v>
      </c>
      <c r="N78">
        <v>0</v>
      </c>
      <c r="O78">
        <v>0</v>
      </c>
      <c r="P78" s="4">
        <v>1</v>
      </c>
      <c r="Q78" s="4">
        <v>0</v>
      </c>
      <c r="R78" s="4">
        <v>3</v>
      </c>
      <c r="S78" s="4">
        <v>0</v>
      </c>
      <c r="T78" s="4">
        <v>0</v>
      </c>
      <c r="U78" s="4">
        <v>0</v>
      </c>
      <c r="V78" s="4" t="s">
        <v>54</v>
      </c>
      <c r="W78" s="4" t="s">
        <v>55</v>
      </c>
      <c r="X78" s="4" t="s">
        <v>56</v>
      </c>
      <c r="Y78" s="4" t="s">
        <v>56</v>
      </c>
      <c r="Z78" s="9">
        <v>18.5698488339105</v>
      </c>
      <c r="AA78" s="9">
        <v>344.839285714286</v>
      </c>
      <c r="AB78" s="9">
        <v>13.2233559604642</v>
      </c>
      <c r="AC78" s="9">
        <v>174.857142857143</v>
      </c>
      <c r="AD78" s="9">
        <v>14.6698454347469</v>
      </c>
      <c r="AE78" s="9">
        <v>215.204365079365</v>
      </c>
      <c r="AF78" s="10">
        <v>163</v>
      </c>
      <c r="AG78" s="11">
        <v>90</v>
      </c>
      <c r="AH78" s="30">
        <f t="shared" si="36"/>
        <v>114.333333333333</v>
      </c>
      <c r="AI78" s="12">
        <v>174</v>
      </c>
      <c r="AJ78" s="12">
        <v>98</v>
      </c>
      <c r="AK78" s="31">
        <f t="shared" si="29"/>
        <v>123.333333333333</v>
      </c>
      <c r="AL78" s="13">
        <f t="shared" si="26"/>
        <v>168.5</v>
      </c>
      <c r="AM78" s="13">
        <f t="shared" si="30"/>
        <v>94</v>
      </c>
      <c r="AN78" s="13">
        <f t="shared" si="35"/>
        <v>118.833333333333</v>
      </c>
      <c r="AO78" s="32">
        <v>22</v>
      </c>
      <c r="AP78" s="32">
        <v>9</v>
      </c>
      <c r="AQ78" s="33">
        <f t="shared" si="27"/>
        <v>13.3333333333333</v>
      </c>
      <c r="AR78" s="34">
        <f t="shared" si="31"/>
        <v>0.975</v>
      </c>
      <c r="AS78" s="23">
        <v>61</v>
      </c>
      <c r="AT78" s="23">
        <v>19</v>
      </c>
      <c r="AU78" s="24">
        <f t="shared" si="28"/>
        <v>33</v>
      </c>
      <c r="AV78" s="25">
        <f t="shared" si="25"/>
        <v>1.27272727272727</v>
      </c>
      <c r="AW78" s="26">
        <v>92</v>
      </c>
      <c r="AX78" s="26">
        <v>27</v>
      </c>
      <c r="AY78" s="27">
        <f t="shared" si="32"/>
        <v>48.6666666666667</v>
      </c>
      <c r="AZ78" s="28">
        <f t="shared" si="33"/>
        <v>1.33561643835616</v>
      </c>
      <c r="BA78">
        <v>156</v>
      </c>
      <c r="BB78">
        <v>98</v>
      </c>
      <c r="BC78" s="2">
        <f t="shared" si="34"/>
        <v>117.333333333333</v>
      </c>
      <c r="BD78">
        <v>156</v>
      </c>
      <c r="BE78">
        <v>98</v>
      </c>
    </row>
    <row r="79" spans="1:57">
      <c r="A79" s="4">
        <v>75</v>
      </c>
      <c r="B79" s="4" t="s">
        <v>135</v>
      </c>
      <c r="C79" s="29">
        <v>44874</v>
      </c>
      <c r="D79" s="4">
        <v>920446792</v>
      </c>
      <c r="E79" s="4">
        <v>2</v>
      </c>
      <c r="F79" s="4">
        <v>66</v>
      </c>
      <c r="G79" s="4">
        <v>168</v>
      </c>
      <c r="H79" s="4">
        <v>68</v>
      </c>
      <c r="I79" s="4">
        <v>3</v>
      </c>
      <c r="J79" s="4">
        <v>1</v>
      </c>
      <c r="K79" s="4">
        <v>3</v>
      </c>
      <c r="L79" s="4">
        <v>5</v>
      </c>
      <c r="M79" s="4">
        <v>0</v>
      </c>
      <c r="N79">
        <v>0</v>
      </c>
      <c r="O79">
        <v>1</v>
      </c>
      <c r="P79" s="4">
        <v>1</v>
      </c>
      <c r="Q79" s="4">
        <v>0</v>
      </c>
      <c r="R79" s="4">
        <v>6</v>
      </c>
      <c r="S79" s="4">
        <v>5</v>
      </c>
      <c r="T79" s="4">
        <v>0</v>
      </c>
      <c r="U79" s="4">
        <v>10</v>
      </c>
      <c r="V79" s="4" t="s">
        <v>54</v>
      </c>
      <c r="W79" s="4" t="s">
        <v>55</v>
      </c>
      <c r="X79" s="4" t="s">
        <v>56</v>
      </c>
      <c r="Y79" s="4" t="s">
        <v>56</v>
      </c>
      <c r="Z79" s="9">
        <v>18.1243181689935</v>
      </c>
      <c r="AA79" s="9">
        <v>328.490909090909</v>
      </c>
      <c r="AB79" s="9">
        <v>8.16533693565227</v>
      </c>
      <c r="AC79" s="9">
        <v>66.6727272727273</v>
      </c>
      <c r="AD79" s="9">
        <v>11.4083966950451</v>
      </c>
      <c r="AE79" s="9">
        <v>130.151515151515</v>
      </c>
      <c r="AF79" s="10">
        <v>172</v>
      </c>
      <c r="AG79" s="11">
        <v>103</v>
      </c>
      <c r="AH79" s="30">
        <f t="shared" si="36"/>
        <v>126</v>
      </c>
      <c r="AI79" s="12">
        <v>141</v>
      </c>
      <c r="AJ79" s="12">
        <v>78</v>
      </c>
      <c r="AK79" s="31">
        <f t="shared" si="29"/>
        <v>99</v>
      </c>
      <c r="AL79" s="13">
        <f t="shared" si="26"/>
        <v>156.5</v>
      </c>
      <c r="AM79" s="13">
        <f t="shared" si="30"/>
        <v>90.5</v>
      </c>
      <c r="AN79" s="13">
        <f t="shared" si="35"/>
        <v>112.5</v>
      </c>
      <c r="AO79" s="32">
        <v>170</v>
      </c>
      <c r="AP79" s="32">
        <v>48</v>
      </c>
      <c r="AQ79" s="33">
        <f t="shared" si="27"/>
        <v>88.6666666666667</v>
      </c>
      <c r="AR79" s="34">
        <f t="shared" si="31"/>
        <v>1.37593984962406</v>
      </c>
      <c r="AS79" s="23">
        <v>87</v>
      </c>
      <c r="AT79" s="23">
        <v>19</v>
      </c>
      <c r="AU79" s="24">
        <f t="shared" si="28"/>
        <v>41.6666666666667</v>
      </c>
      <c r="AV79" s="25">
        <f t="shared" si="25"/>
        <v>1.632</v>
      </c>
      <c r="AW79" s="26">
        <v>116</v>
      </c>
      <c r="AX79" s="26">
        <v>27</v>
      </c>
      <c r="AY79" s="27">
        <f t="shared" si="32"/>
        <v>56.6666666666667</v>
      </c>
      <c r="AZ79" s="28">
        <f t="shared" si="33"/>
        <v>1.57058823529412</v>
      </c>
      <c r="BA79">
        <v>138</v>
      </c>
      <c r="BB79">
        <v>72</v>
      </c>
      <c r="BC79" s="2">
        <f t="shared" si="34"/>
        <v>94</v>
      </c>
      <c r="BD79">
        <v>138</v>
      </c>
      <c r="BE79">
        <v>81</v>
      </c>
    </row>
    <row r="80" spans="1:57">
      <c r="A80" s="4">
        <v>76</v>
      </c>
      <c r="B80" s="4" t="s">
        <v>136</v>
      </c>
      <c r="C80" s="29">
        <v>44874</v>
      </c>
      <c r="D80" s="4">
        <v>920447734</v>
      </c>
      <c r="E80" s="4">
        <v>2</v>
      </c>
      <c r="F80" s="4">
        <v>62</v>
      </c>
      <c r="G80" s="4">
        <v>178</v>
      </c>
      <c r="H80" s="4">
        <v>75</v>
      </c>
      <c r="I80" s="4">
        <v>3</v>
      </c>
      <c r="J80" s="4">
        <v>1</v>
      </c>
      <c r="K80" s="4">
        <v>3</v>
      </c>
      <c r="L80" s="4">
        <v>1</v>
      </c>
      <c r="M80" s="4">
        <v>1</v>
      </c>
      <c r="N80">
        <v>0</v>
      </c>
      <c r="O80">
        <v>0</v>
      </c>
      <c r="P80" s="4">
        <v>1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 t="s">
        <v>54</v>
      </c>
      <c r="W80" s="4" t="s">
        <v>60</v>
      </c>
      <c r="X80" s="4" t="s">
        <v>57</v>
      </c>
      <c r="Y80" s="4" t="s">
        <v>56</v>
      </c>
      <c r="Z80" s="9">
        <v>20.2550405249327</v>
      </c>
      <c r="AA80" s="9">
        <v>410.266666666667</v>
      </c>
      <c r="AB80" s="9">
        <v>8.08496547096317</v>
      </c>
      <c r="AC80" s="9">
        <v>65.3666666666667</v>
      </c>
      <c r="AD80" s="9">
        <v>12.1362633824785</v>
      </c>
      <c r="AE80" s="9">
        <v>147.288888888889</v>
      </c>
      <c r="AF80" s="10">
        <v>115</v>
      </c>
      <c r="AG80" s="11">
        <v>78</v>
      </c>
      <c r="AH80" s="30">
        <f t="shared" si="36"/>
        <v>90.3333333333333</v>
      </c>
      <c r="AI80" s="12">
        <v>121</v>
      </c>
      <c r="AJ80" s="12">
        <v>80</v>
      </c>
      <c r="AK80" s="31">
        <f t="shared" si="29"/>
        <v>93.6666666666667</v>
      </c>
      <c r="AL80" s="13">
        <f t="shared" si="26"/>
        <v>118</v>
      </c>
      <c r="AM80" s="13">
        <f t="shared" si="30"/>
        <v>79</v>
      </c>
      <c r="AN80" s="13">
        <f t="shared" si="35"/>
        <v>92</v>
      </c>
      <c r="AO80" s="32">
        <v>39</v>
      </c>
      <c r="AP80" s="32">
        <v>7</v>
      </c>
      <c r="AQ80" s="33">
        <f t="shared" si="27"/>
        <v>17.6666666666667</v>
      </c>
      <c r="AR80" s="34">
        <f t="shared" si="31"/>
        <v>1.81132075471698</v>
      </c>
      <c r="AS80" s="23">
        <v>89</v>
      </c>
      <c r="AT80" s="23">
        <v>36</v>
      </c>
      <c r="AU80" s="24">
        <f t="shared" si="28"/>
        <v>53.6666666666667</v>
      </c>
      <c r="AV80" s="25">
        <f t="shared" si="25"/>
        <v>0.987577639751553</v>
      </c>
      <c r="AW80" s="26">
        <v>89</v>
      </c>
      <c r="AX80" s="26">
        <v>31</v>
      </c>
      <c r="AY80" s="27">
        <f t="shared" si="32"/>
        <v>50.3333333333333</v>
      </c>
      <c r="AZ80" s="28">
        <f t="shared" si="33"/>
        <v>1.1523178807947</v>
      </c>
      <c r="BA80">
        <v>145</v>
      </c>
      <c r="BB80">
        <v>71</v>
      </c>
      <c r="BC80" s="2">
        <f t="shared" si="34"/>
        <v>95.6666666666667</v>
      </c>
      <c r="BD80">
        <v>145</v>
      </c>
      <c r="BE80">
        <v>92</v>
      </c>
    </row>
    <row r="81" spans="1:57">
      <c r="A81" s="4">
        <v>77</v>
      </c>
      <c r="B81" s="4" t="s">
        <v>137</v>
      </c>
      <c r="C81" s="29">
        <v>44875</v>
      </c>
      <c r="D81" s="4">
        <v>920447510</v>
      </c>
      <c r="E81" s="4">
        <v>1</v>
      </c>
      <c r="F81" s="4">
        <v>63</v>
      </c>
      <c r="G81" s="4">
        <v>165</v>
      </c>
      <c r="H81" s="4">
        <v>72</v>
      </c>
      <c r="I81" s="4">
        <v>3</v>
      </c>
      <c r="J81" s="4">
        <v>1</v>
      </c>
      <c r="K81" s="4">
        <v>2</v>
      </c>
      <c r="L81" s="4">
        <v>4</v>
      </c>
      <c r="M81" s="4">
        <v>0</v>
      </c>
      <c r="N81">
        <v>0</v>
      </c>
      <c r="O81">
        <v>0</v>
      </c>
      <c r="P81" s="4">
        <v>0</v>
      </c>
      <c r="Q81" s="4">
        <v>2.9</v>
      </c>
      <c r="R81" s="4">
        <v>3</v>
      </c>
      <c r="S81" s="4">
        <v>0</v>
      </c>
      <c r="T81" s="4">
        <v>0</v>
      </c>
      <c r="U81" s="4">
        <v>0</v>
      </c>
      <c r="V81" s="4" t="s">
        <v>54</v>
      </c>
      <c r="W81" s="4" t="s">
        <v>60</v>
      </c>
      <c r="X81" s="4" t="s">
        <v>56</v>
      </c>
      <c r="Y81" s="4" t="s">
        <v>57</v>
      </c>
      <c r="Z81" s="9">
        <v>20.899229119223</v>
      </c>
      <c r="AA81" s="9">
        <v>436.777777777778</v>
      </c>
      <c r="AB81" s="9">
        <v>7.54983443527075</v>
      </c>
      <c r="AC81" s="9">
        <v>57</v>
      </c>
      <c r="AD81" s="9">
        <v>11.8608183674517</v>
      </c>
      <c r="AE81" s="9">
        <v>140.679012345679</v>
      </c>
      <c r="AF81" s="10">
        <v>103</v>
      </c>
      <c r="AG81" s="11">
        <v>67</v>
      </c>
      <c r="AH81" s="30">
        <f t="shared" si="36"/>
        <v>79</v>
      </c>
      <c r="AI81" s="12">
        <v>122</v>
      </c>
      <c r="AJ81" s="12">
        <v>69</v>
      </c>
      <c r="AK81" s="31">
        <f t="shared" si="29"/>
        <v>86.6666666666667</v>
      </c>
      <c r="AL81" s="13">
        <f t="shared" si="26"/>
        <v>112.5</v>
      </c>
      <c r="AM81" s="13">
        <f t="shared" si="30"/>
        <v>68</v>
      </c>
      <c r="AN81" s="13">
        <f t="shared" si="35"/>
        <v>82.8333333333333</v>
      </c>
      <c r="AO81" s="32">
        <v>82</v>
      </c>
      <c r="AP81" s="32">
        <v>20</v>
      </c>
      <c r="AQ81" s="33">
        <f t="shared" si="27"/>
        <v>40.6666666666667</v>
      </c>
      <c r="AR81" s="34">
        <f t="shared" si="31"/>
        <v>1.52459016393443</v>
      </c>
      <c r="AS81" s="23">
        <v>72</v>
      </c>
      <c r="AT81" s="23">
        <v>27</v>
      </c>
      <c r="AU81" s="24">
        <f t="shared" si="28"/>
        <v>42</v>
      </c>
      <c r="AV81" s="25">
        <f t="shared" si="25"/>
        <v>1.07142857142857</v>
      </c>
      <c r="AW81" s="26">
        <v>65</v>
      </c>
      <c r="AX81" s="26">
        <v>22</v>
      </c>
      <c r="AY81" s="27">
        <f t="shared" si="32"/>
        <v>36.3333333333333</v>
      </c>
      <c r="AZ81" s="28">
        <f t="shared" si="33"/>
        <v>1.18348623853211</v>
      </c>
      <c r="BA81">
        <v>161</v>
      </c>
      <c r="BB81">
        <v>76</v>
      </c>
      <c r="BC81" s="2">
        <f t="shared" si="34"/>
        <v>104.333333333333</v>
      </c>
      <c r="BD81">
        <v>161</v>
      </c>
      <c r="BE81">
        <v>105</v>
      </c>
    </row>
    <row r="82" spans="1:57">
      <c r="A82" s="4">
        <v>78</v>
      </c>
      <c r="B82" s="4" t="s">
        <v>138</v>
      </c>
      <c r="C82" s="29">
        <v>44875</v>
      </c>
      <c r="D82" s="4">
        <v>920443733</v>
      </c>
      <c r="E82" s="4">
        <v>1</v>
      </c>
      <c r="F82" s="4">
        <v>51</v>
      </c>
      <c r="G82" s="4">
        <v>158</v>
      </c>
      <c r="H82" s="4">
        <v>50</v>
      </c>
      <c r="I82" s="4">
        <v>3</v>
      </c>
      <c r="J82" s="4">
        <v>1</v>
      </c>
      <c r="K82" s="4">
        <v>2</v>
      </c>
      <c r="L82" s="4">
        <v>17</v>
      </c>
      <c r="M82" s="4">
        <v>0</v>
      </c>
      <c r="N82">
        <v>0</v>
      </c>
      <c r="O82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 t="s">
        <v>54</v>
      </c>
      <c r="W82" s="4" t="s">
        <v>55</v>
      </c>
      <c r="X82" s="4" t="s">
        <v>56</v>
      </c>
      <c r="Y82" s="4" t="s">
        <v>56</v>
      </c>
      <c r="Z82" s="9">
        <v>16.8663676876309</v>
      </c>
      <c r="AA82" s="9">
        <v>284.474358974359</v>
      </c>
      <c r="AB82" s="9">
        <v>8.51996147818425</v>
      </c>
      <c r="AC82" s="9">
        <v>72.5897435897436</v>
      </c>
      <c r="AD82" s="9">
        <v>11.1857535562466</v>
      </c>
      <c r="AE82" s="9">
        <v>125.121082621083</v>
      </c>
      <c r="AF82" s="10">
        <v>131</v>
      </c>
      <c r="AG82" s="11">
        <v>80</v>
      </c>
      <c r="AH82" s="30">
        <f t="shared" si="36"/>
        <v>97</v>
      </c>
      <c r="AI82" s="12">
        <v>132</v>
      </c>
      <c r="AJ82" s="12">
        <v>82</v>
      </c>
      <c r="AK82" s="31">
        <f t="shared" si="29"/>
        <v>98.6666666666667</v>
      </c>
      <c r="AL82" s="13">
        <f t="shared" si="26"/>
        <v>131.5</v>
      </c>
      <c r="AM82" s="13">
        <f t="shared" si="30"/>
        <v>81</v>
      </c>
      <c r="AN82" s="13">
        <f t="shared" si="35"/>
        <v>97.8333333333333</v>
      </c>
      <c r="AO82" s="32">
        <v>34</v>
      </c>
      <c r="AP82" s="32">
        <v>14</v>
      </c>
      <c r="AQ82" s="33">
        <f t="shared" si="27"/>
        <v>20.6666666666667</v>
      </c>
      <c r="AR82" s="34">
        <f t="shared" si="31"/>
        <v>0.967741935483871</v>
      </c>
      <c r="AS82" s="23">
        <v>32</v>
      </c>
      <c r="AT82" s="23">
        <v>14</v>
      </c>
      <c r="AU82" s="24">
        <f t="shared" si="28"/>
        <v>20</v>
      </c>
      <c r="AV82" s="25">
        <f t="shared" si="25"/>
        <v>0.9</v>
      </c>
      <c r="AW82" s="26">
        <v>27</v>
      </c>
      <c r="AX82" s="26">
        <v>5</v>
      </c>
      <c r="AY82" s="27">
        <f t="shared" si="32"/>
        <v>12.3333333333333</v>
      </c>
      <c r="AZ82" s="28">
        <f t="shared" si="33"/>
        <v>1.78378378378378</v>
      </c>
      <c r="BA82">
        <v>134</v>
      </c>
      <c r="BB82">
        <v>84</v>
      </c>
      <c r="BC82" s="2">
        <f t="shared" si="34"/>
        <v>100.666666666667</v>
      </c>
      <c r="BD82">
        <v>144</v>
      </c>
      <c r="BE82">
        <v>94</v>
      </c>
    </row>
    <row r="83" spans="1:57">
      <c r="A83" s="4">
        <v>79</v>
      </c>
      <c r="B83" s="4" t="s">
        <v>139</v>
      </c>
      <c r="C83" s="29">
        <v>44879</v>
      </c>
      <c r="D83" s="4">
        <v>920449131</v>
      </c>
      <c r="E83" s="4">
        <v>1</v>
      </c>
      <c r="F83" s="4">
        <v>33</v>
      </c>
      <c r="G83" s="4">
        <v>162</v>
      </c>
      <c r="H83" s="4">
        <v>60</v>
      </c>
      <c r="I83" s="4">
        <v>2</v>
      </c>
      <c r="J83" s="4">
        <v>1</v>
      </c>
      <c r="K83" s="4">
        <v>3</v>
      </c>
      <c r="L83" s="4">
        <v>8</v>
      </c>
      <c r="M83" s="4">
        <v>1</v>
      </c>
      <c r="N83">
        <v>0</v>
      </c>
      <c r="O83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 t="s">
        <v>54</v>
      </c>
      <c r="W83" s="4" t="s">
        <v>55</v>
      </c>
      <c r="X83" s="4" t="s">
        <v>57</v>
      </c>
      <c r="Y83" s="4" t="s">
        <v>56</v>
      </c>
      <c r="Z83" s="9">
        <v>4.8255273583013</v>
      </c>
      <c r="AA83" s="9">
        <v>23.2857142857143</v>
      </c>
      <c r="AB83" s="9">
        <v>3.2659863237109</v>
      </c>
      <c r="AC83" s="9">
        <v>10.6666666666667</v>
      </c>
      <c r="AD83" s="9">
        <v>3.49527269564639</v>
      </c>
      <c r="AE83" s="9">
        <v>12.2169312169312</v>
      </c>
      <c r="AF83" s="10">
        <v>122</v>
      </c>
      <c r="AG83" s="11">
        <v>78</v>
      </c>
      <c r="AH83" s="30">
        <f t="shared" si="36"/>
        <v>92.6666666666667</v>
      </c>
      <c r="AI83" s="12">
        <v>117</v>
      </c>
      <c r="AJ83" s="12">
        <v>84</v>
      </c>
      <c r="AK83" s="31">
        <f t="shared" si="29"/>
        <v>95</v>
      </c>
      <c r="AL83" s="13">
        <f t="shared" si="26"/>
        <v>119.5</v>
      </c>
      <c r="AM83" s="13">
        <f t="shared" si="30"/>
        <v>81</v>
      </c>
      <c r="AN83" s="13">
        <f t="shared" si="35"/>
        <v>93.8333333333333</v>
      </c>
      <c r="AO83" s="32">
        <v>39</v>
      </c>
      <c r="AP83" s="32">
        <v>12</v>
      </c>
      <c r="AQ83" s="33">
        <f t="shared" si="27"/>
        <v>21</v>
      </c>
      <c r="AR83" s="34">
        <f t="shared" si="31"/>
        <v>1.28571428571429</v>
      </c>
      <c r="AS83" s="23">
        <v>63</v>
      </c>
      <c r="AT83" s="23">
        <v>12</v>
      </c>
      <c r="AU83" s="24">
        <f t="shared" si="28"/>
        <v>29</v>
      </c>
      <c r="AV83" s="25">
        <f t="shared" si="25"/>
        <v>1.75862068965517</v>
      </c>
      <c r="AW83" s="26">
        <v>62</v>
      </c>
      <c r="AX83" s="26">
        <v>15</v>
      </c>
      <c r="AY83" s="27">
        <f t="shared" si="32"/>
        <v>30.6666666666667</v>
      </c>
      <c r="AZ83" s="28">
        <f t="shared" si="33"/>
        <v>1.53260869565217</v>
      </c>
      <c r="BA83">
        <v>133</v>
      </c>
      <c r="BB83">
        <v>66</v>
      </c>
      <c r="BC83" s="2">
        <f t="shared" si="34"/>
        <v>88.3333333333333</v>
      </c>
      <c r="BD83">
        <v>133</v>
      </c>
      <c r="BE83">
        <v>118</v>
      </c>
    </row>
    <row r="84" spans="1:57">
      <c r="A84" s="4">
        <v>80</v>
      </c>
      <c r="B84" s="4" t="s">
        <v>140</v>
      </c>
      <c r="C84" s="29">
        <v>44879</v>
      </c>
      <c r="D84" s="4">
        <v>920447877</v>
      </c>
      <c r="E84" s="4">
        <v>2</v>
      </c>
      <c r="F84" s="4">
        <v>59</v>
      </c>
      <c r="G84" s="4">
        <v>178</v>
      </c>
      <c r="H84" s="4">
        <v>83</v>
      </c>
      <c r="I84" s="4">
        <v>3</v>
      </c>
      <c r="J84" s="4">
        <v>1</v>
      </c>
      <c r="K84" s="4">
        <v>3</v>
      </c>
      <c r="L84" s="4">
        <v>7</v>
      </c>
      <c r="M84" s="4">
        <v>0</v>
      </c>
      <c r="N84">
        <v>0</v>
      </c>
      <c r="O84">
        <v>0</v>
      </c>
      <c r="P84" s="4">
        <v>1</v>
      </c>
      <c r="Q84" s="4">
        <v>0</v>
      </c>
      <c r="R84" s="4">
        <v>5</v>
      </c>
      <c r="S84" s="4">
        <v>0</v>
      </c>
      <c r="T84" s="4">
        <v>1.5</v>
      </c>
      <c r="U84" s="4">
        <v>0</v>
      </c>
      <c r="V84" s="4" t="s">
        <v>63</v>
      </c>
      <c r="W84" s="4" t="s">
        <v>55</v>
      </c>
      <c r="X84" s="4" t="s">
        <v>56</v>
      </c>
      <c r="Y84" s="4" t="s">
        <v>56</v>
      </c>
      <c r="Z84" s="9">
        <v>43.3721437923335</v>
      </c>
      <c r="AA84" s="9">
        <v>1881.14285714286</v>
      </c>
      <c r="AB84" s="9">
        <v>30.1322481894793</v>
      </c>
      <c r="AC84" s="9">
        <v>907.952380952381</v>
      </c>
      <c r="AD84" s="9">
        <v>31.346333000729</v>
      </c>
      <c r="AE84" s="9">
        <v>982.592592592592</v>
      </c>
      <c r="AF84" s="10">
        <v>122</v>
      </c>
      <c r="AG84" s="11">
        <v>79</v>
      </c>
      <c r="AH84" s="30">
        <f t="shared" si="36"/>
        <v>93.3333333333333</v>
      </c>
      <c r="AI84" s="12">
        <v>142</v>
      </c>
      <c r="AJ84" s="12">
        <v>85</v>
      </c>
      <c r="AK84" s="31">
        <f t="shared" si="29"/>
        <v>104</v>
      </c>
      <c r="AL84" s="13">
        <f t="shared" si="26"/>
        <v>132</v>
      </c>
      <c r="AM84" s="13">
        <f t="shared" si="30"/>
        <v>82</v>
      </c>
      <c r="AN84" s="13">
        <f t="shared" si="35"/>
        <v>98.6666666666667</v>
      </c>
      <c r="AO84" s="32">
        <v>48</v>
      </c>
      <c r="AP84" s="32">
        <v>10</v>
      </c>
      <c r="AQ84" s="33">
        <f t="shared" si="27"/>
        <v>22.6666666666667</v>
      </c>
      <c r="AR84" s="34">
        <f t="shared" si="31"/>
        <v>1.67647058823529</v>
      </c>
      <c r="AS84" s="23">
        <v>56</v>
      </c>
      <c r="AT84" s="23">
        <v>15</v>
      </c>
      <c r="AU84" s="24">
        <f t="shared" si="28"/>
        <v>28.6666666666667</v>
      </c>
      <c r="AV84" s="25">
        <f t="shared" si="25"/>
        <v>1.43023255813953</v>
      </c>
      <c r="AW84" s="26">
        <v>43</v>
      </c>
      <c r="AX84" s="26">
        <v>15</v>
      </c>
      <c r="AY84" s="27">
        <f t="shared" si="32"/>
        <v>24.3333333333333</v>
      </c>
      <c r="AZ84" s="28">
        <f t="shared" si="33"/>
        <v>1.15068493150685</v>
      </c>
      <c r="BA84">
        <v>172</v>
      </c>
      <c r="BB84">
        <v>78</v>
      </c>
      <c r="BC84" s="2">
        <f t="shared" si="34"/>
        <v>109.333333333333</v>
      </c>
      <c r="BD84">
        <v>177</v>
      </c>
      <c r="BE84">
        <v>79</v>
      </c>
    </row>
    <row r="85" spans="1:57">
      <c r="A85" s="4">
        <v>81</v>
      </c>
      <c r="B85" s="4" t="s">
        <v>141</v>
      </c>
      <c r="C85" s="29">
        <v>44879</v>
      </c>
      <c r="D85" s="4">
        <v>920447927</v>
      </c>
      <c r="E85" s="4">
        <v>1</v>
      </c>
      <c r="F85" s="4">
        <v>62</v>
      </c>
      <c r="G85" s="4">
        <v>158</v>
      </c>
      <c r="H85" s="4">
        <v>65</v>
      </c>
      <c r="I85" s="4">
        <v>3</v>
      </c>
      <c r="J85" s="4">
        <v>1</v>
      </c>
      <c r="K85" s="4">
        <v>3</v>
      </c>
      <c r="L85" s="4">
        <v>8</v>
      </c>
      <c r="M85" s="4">
        <v>0</v>
      </c>
      <c r="N85">
        <v>0</v>
      </c>
      <c r="O85">
        <v>0</v>
      </c>
      <c r="P85" s="4">
        <v>0</v>
      </c>
      <c r="Q85" s="4">
        <v>2.8</v>
      </c>
      <c r="R85" s="4">
        <v>0</v>
      </c>
      <c r="S85" s="4">
        <v>0</v>
      </c>
      <c r="T85" s="4">
        <v>0</v>
      </c>
      <c r="U85" s="4">
        <v>0</v>
      </c>
      <c r="V85" s="4" t="s">
        <v>54</v>
      </c>
      <c r="W85" s="4" t="s">
        <v>55</v>
      </c>
      <c r="X85" s="4" t="s">
        <v>56</v>
      </c>
      <c r="Y85" s="4" t="s">
        <v>56</v>
      </c>
      <c r="Z85" s="9">
        <v>41.5472956734584</v>
      </c>
      <c r="AA85" s="9">
        <v>1726.17777777778</v>
      </c>
      <c r="AB85" s="9">
        <v>15.9527078857757</v>
      </c>
      <c r="AC85" s="9">
        <v>254.488888888889</v>
      </c>
      <c r="AD85" s="9">
        <v>24.4000607163786</v>
      </c>
      <c r="AE85" s="9">
        <v>595.362962962963</v>
      </c>
      <c r="AF85" s="10">
        <v>119</v>
      </c>
      <c r="AG85" s="11">
        <v>89</v>
      </c>
      <c r="AH85" s="30">
        <f t="shared" si="36"/>
        <v>99</v>
      </c>
      <c r="AI85" s="12">
        <v>172</v>
      </c>
      <c r="AJ85" s="12">
        <v>98</v>
      </c>
      <c r="AK85" s="31">
        <f t="shared" si="29"/>
        <v>122.666666666667</v>
      </c>
      <c r="AL85" s="13">
        <f t="shared" si="26"/>
        <v>145.5</v>
      </c>
      <c r="AM85" s="13">
        <f t="shared" si="30"/>
        <v>93.5</v>
      </c>
      <c r="AN85" s="13">
        <f t="shared" si="35"/>
        <v>110.833333333333</v>
      </c>
      <c r="AO85" s="32">
        <v>34</v>
      </c>
      <c r="AP85" s="32">
        <v>9</v>
      </c>
      <c r="AQ85" s="33">
        <f t="shared" si="27"/>
        <v>17.3333333333333</v>
      </c>
      <c r="AR85" s="34">
        <f t="shared" si="31"/>
        <v>1.44230769230769</v>
      </c>
      <c r="AS85" s="23">
        <v>36</v>
      </c>
      <c r="AT85" s="23">
        <v>3</v>
      </c>
      <c r="AU85" s="24">
        <f t="shared" si="28"/>
        <v>14</v>
      </c>
      <c r="AV85" s="25">
        <f t="shared" si="25"/>
        <v>2.35714285714286</v>
      </c>
      <c r="AW85" s="26">
        <v>39</v>
      </c>
      <c r="AX85" s="26">
        <v>9</v>
      </c>
      <c r="AY85" s="27">
        <f t="shared" si="32"/>
        <v>19</v>
      </c>
      <c r="AZ85" s="28">
        <f t="shared" si="33"/>
        <v>1.57894736842105</v>
      </c>
      <c r="BA85">
        <v>200</v>
      </c>
      <c r="BB85">
        <v>100</v>
      </c>
      <c r="BC85" s="2">
        <f t="shared" si="34"/>
        <v>133.333333333333</v>
      </c>
      <c r="BD85">
        <v>205</v>
      </c>
      <c r="BE85">
        <v>99</v>
      </c>
    </row>
    <row r="86" spans="1:57">
      <c r="A86" s="4">
        <v>82</v>
      </c>
      <c r="B86" s="4" t="s">
        <v>142</v>
      </c>
      <c r="C86" s="29">
        <v>44882</v>
      </c>
      <c r="D86" s="4">
        <v>920449709</v>
      </c>
      <c r="E86" s="4">
        <v>1</v>
      </c>
      <c r="F86" s="4">
        <v>64</v>
      </c>
      <c r="G86" s="4">
        <v>155</v>
      </c>
      <c r="H86" s="4">
        <v>55</v>
      </c>
      <c r="I86" s="4">
        <v>3</v>
      </c>
      <c r="J86" s="4">
        <v>1</v>
      </c>
      <c r="K86" s="4">
        <v>2</v>
      </c>
      <c r="L86" s="4">
        <v>6</v>
      </c>
      <c r="M86" s="4">
        <v>1</v>
      </c>
      <c r="N86">
        <v>0</v>
      </c>
      <c r="O86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 t="s">
        <v>54</v>
      </c>
      <c r="W86" s="4" t="s">
        <v>55</v>
      </c>
      <c r="X86" s="4" t="s">
        <v>57</v>
      </c>
      <c r="Y86" s="4" t="s">
        <v>56</v>
      </c>
      <c r="Z86" s="9">
        <v>14.7911384882225</v>
      </c>
      <c r="AA86" s="9">
        <v>218.777777777778</v>
      </c>
      <c r="AB86" s="9">
        <v>6.90611645170022</v>
      </c>
      <c r="AC86" s="9">
        <v>47.6944444444444</v>
      </c>
      <c r="AD86" s="9">
        <v>9.40219307225188</v>
      </c>
      <c r="AE86" s="9">
        <v>88.4012345679012</v>
      </c>
      <c r="AF86" s="10">
        <v>133</v>
      </c>
      <c r="AG86" s="11">
        <v>75</v>
      </c>
      <c r="AH86" s="30">
        <f t="shared" si="36"/>
        <v>94.3333333333333</v>
      </c>
      <c r="AI86" s="12">
        <v>122</v>
      </c>
      <c r="AJ86" s="12">
        <v>66</v>
      </c>
      <c r="AK86" s="31">
        <f t="shared" si="29"/>
        <v>84.6666666666667</v>
      </c>
      <c r="AL86" s="13">
        <f t="shared" si="26"/>
        <v>127.5</v>
      </c>
      <c r="AM86" s="13">
        <f t="shared" si="30"/>
        <v>70.5</v>
      </c>
      <c r="AN86" s="13">
        <f t="shared" si="35"/>
        <v>89.5</v>
      </c>
      <c r="AO86" s="32">
        <v>31</v>
      </c>
      <c r="AP86" s="32">
        <v>5</v>
      </c>
      <c r="AQ86" s="33">
        <f t="shared" si="27"/>
        <v>13.6666666666667</v>
      </c>
      <c r="AR86" s="34">
        <f t="shared" si="31"/>
        <v>1.90243902439024</v>
      </c>
      <c r="AS86" s="23">
        <v>49</v>
      </c>
      <c r="AT86" s="23">
        <v>12</v>
      </c>
      <c r="AU86" s="24">
        <f t="shared" si="28"/>
        <v>24.3333333333333</v>
      </c>
      <c r="AV86" s="25">
        <f t="shared" si="25"/>
        <v>1.52054794520548</v>
      </c>
      <c r="AW86" s="26">
        <v>48</v>
      </c>
      <c r="AX86" s="26">
        <v>15</v>
      </c>
      <c r="AY86" s="27">
        <f t="shared" si="32"/>
        <v>26</v>
      </c>
      <c r="AZ86" s="28">
        <f t="shared" si="33"/>
        <v>1.26923076923077</v>
      </c>
      <c r="BA86">
        <v>132</v>
      </c>
      <c r="BB86">
        <v>64</v>
      </c>
      <c r="BC86" s="2">
        <f t="shared" si="34"/>
        <v>86.6666666666667</v>
      </c>
      <c r="BD86">
        <v>134</v>
      </c>
      <c r="BE86">
        <v>99</v>
      </c>
    </row>
    <row r="87" spans="1:57">
      <c r="A87" s="4">
        <v>83</v>
      </c>
      <c r="B87" s="4" t="s">
        <v>143</v>
      </c>
      <c r="C87" s="29">
        <v>44882</v>
      </c>
      <c r="D87" s="4">
        <v>920443906</v>
      </c>
      <c r="E87" s="4">
        <v>1</v>
      </c>
      <c r="F87" s="4">
        <v>66</v>
      </c>
      <c r="G87" s="4">
        <v>160</v>
      </c>
      <c r="H87" s="4">
        <v>63</v>
      </c>
      <c r="I87" s="4">
        <v>3</v>
      </c>
      <c r="J87" s="4">
        <v>1</v>
      </c>
      <c r="K87" s="4">
        <v>3</v>
      </c>
      <c r="L87" s="4">
        <v>6</v>
      </c>
      <c r="M87" s="4">
        <v>0</v>
      </c>
      <c r="N87">
        <v>0</v>
      </c>
      <c r="O87">
        <v>0</v>
      </c>
      <c r="P87" s="4">
        <v>1</v>
      </c>
      <c r="Q87" s="4">
        <v>0</v>
      </c>
      <c r="R87" s="4">
        <v>0</v>
      </c>
      <c r="S87" s="4">
        <v>5</v>
      </c>
      <c r="T87" s="4">
        <v>0</v>
      </c>
      <c r="U87" s="4">
        <v>0</v>
      </c>
      <c r="V87" s="4" t="s">
        <v>54</v>
      </c>
      <c r="W87" s="4" t="s">
        <v>55</v>
      </c>
      <c r="X87" s="4" t="s">
        <v>56</v>
      </c>
      <c r="Y87" s="4" t="s">
        <v>56</v>
      </c>
      <c r="Z87" s="9">
        <v>37.8941108401244</v>
      </c>
      <c r="AA87" s="9">
        <v>1435.96363636364</v>
      </c>
      <c r="AB87" s="9">
        <v>10.467264989654</v>
      </c>
      <c r="AC87" s="9">
        <v>109.563636363636</v>
      </c>
      <c r="AD87" s="9">
        <v>19.5029135352551</v>
      </c>
      <c r="AE87" s="9">
        <v>380.363636363636</v>
      </c>
      <c r="AF87" s="10">
        <v>140</v>
      </c>
      <c r="AG87" s="11">
        <v>82</v>
      </c>
      <c r="AH87" s="30">
        <f t="shared" si="36"/>
        <v>101.333333333333</v>
      </c>
      <c r="AI87" s="12">
        <v>198</v>
      </c>
      <c r="AJ87" s="12">
        <v>93</v>
      </c>
      <c r="AK87" s="31">
        <f t="shared" si="29"/>
        <v>128</v>
      </c>
      <c r="AL87" s="13">
        <f t="shared" si="26"/>
        <v>169</v>
      </c>
      <c r="AM87" s="13">
        <f t="shared" si="30"/>
        <v>87.5</v>
      </c>
      <c r="AN87" s="13">
        <f t="shared" si="35"/>
        <v>114.666666666667</v>
      </c>
      <c r="AO87" s="32">
        <v>44</v>
      </c>
      <c r="AP87" s="32">
        <v>15</v>
      </c>
      <c r="AQ87" s="33">
        <f t="shared" si="27"/>
        <v>24.6666666666667</v>
      </c>
      <c r="AR87" s="34">
        <f t="shared" si="31"/>
        <v>1.17567567567568</v>
      </c>
      <c r="AS87" s="23">
        <v>43</v>
      </c>
      <c r="AT87" s="23">
        <v>15</v>
      </c>
      <c r="AU87" s="24">
        <f t="shared" si="28"/>
        <v>24.3333333333333</v>
      </c>
      <c r="AV87" s="25">
        <f t="shared" si="25"/>
        <v>1.15068493150685</v>
      </c>
      <c r="AW87" s="26">
        <v>43</v>
      </c>
      <c r="AX87" s="26">
        <v>14</v>
      </c>
      <c r="AY87" s="27">
        <f t="shared" si="32"/>
        <v>23.6666666666667</v>
      </c>
      <c r="AZ87" s="28">
        <f t="shared" si="33"/>
        <v>1.22535211267606</v>
      </c>
      <c r="BA87">
        <v>202</v>
      </c>
      <c r="BB87">
        <v>75</v>
      </c>
      <c r="BC87" s="2">
        <f t="shared" si="34"/>
        <v>117.333333333333</v>
      </c>
      <c r="BD87">
        <v>202</v>
      </c>
      <c r="BE87">
        <v>90</v>
      </c>
    </row>
    <row r="88" spans="1:57">
      <c r="A88" s="4">
        <v>84</v>
      </c>
      <c r="B88" s="4" t="s">
        <v>144</v>
      </c>
      <c r="C88" s="29">
        <v>44883</v>
      </c>
      <c r="D88" s="4">
        <v>920433895</v>
      </c>
      <c r="E88" s="4">
        <v>2</v>
      </c>
      <c r="F88" s="4">
        <v>46</v>
      </c>
      <c r="G88" s="4">
        <v>172</v>
      </c>
      <c r="H88" s="4">
        <v>80</v>
      </c>
      <c r="I88" s="4">
        <v>3</v>
      </c>
      <c r="J88" s="4">
        <v>1</v>
      </c>
      <c r="K88" s="4">
        <v>3</v>
      </c>
      <c r="L88" s="4">
        <v>6</v>
      </c>
      <c r="M88" s="4">
        <v>0</v>
      </c>
      <c r="N88">
        <v>0</v>
      </c>
      <c r="O88">
        <v>0</v>
      </c>
      <c r="P88" s="4">
        <v>1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 t="s">
        <v>54</v>
      </c>
      <c r="W88" s="4" t="s">
        <v>55</v>
      </c>
      <c r="X88" s="4" t="s">
        <v>56</v>
      </c>
      <c r="Y88" s="4" t="s">
        <v>56</v>
      </c>
      <c r="Z88" s="9">
        <v>15.5762334220776</v>
      </c>
      <c r="AA88" s="9">
        <v>242.619047619048</v>
      </c>
      <c r="AB88" s="9">
        <v>11.9841164721913</v>
      </c>
      <c r="AC88" s="9">
        <v>143.619047619048</v>
      </c>
      <c r="AD88" s="9">
        <v>13.1497279027113</v>
      </c>
      <c r="AE88" s="9">
        <v>172.915343915344</v>
      </c>
      <c r="AF88" s="10">
        <v>103</v>
      </c>
      <c r="AG88" s="11">
        <v>74</v>
      </c>
      <c r="AH88" s="30">
        <f t="shared" si="36"/>
        <v>83.6666666666667</v>
      </c>
      <c r="AI88" s="12">
        <v>136</v>
      </c>
      <c r="AJ88" s="12">
        <v>93</v>
      </c>
      <c r="AK88" s="31">
        <f t="shared" si="29"/>
        <v>107.333333333333</v>
      </c>
      <c r="AL88" s="13">
        <f t="shared" si="26"/>
        <v>119.5</v>
      </c>
      <c r="AM88" s="13">
        <f t="shared" si="30"/>
        <v>83.5</v>
      </c>
      <c r="AN88" s="13">
        <f t="shared" si="35"/>
        <v>95.5</v>
      </c>
      <c r="AO88" s="32">
        <v>68</v>
      </c>
      <c r="AP88" s="32">
        <v>31</v>
      </c>
      <c r="AQ88" s="33">
        <f t="shared" si="27"/>
        <v>43.3333333333333</v>
      </c>
      <c r="AR88" s="34">
        <f t="shared" si="31"/>
        <v>0.853846153846154</v>
      </c>
      <c r="AS88" s="23">
        <v>85</v>
      </c>
      <c r="AT88" s="23">
        <v>36</v>
      </c>
      <c r="AU88" s="24">
        <f t="shared" si="28"/>
        <v>52.3333333333333</v>
      </c>
      <c r="AV88" s="25">
        <f t="shared" si="25"/>
        <v>0.936305732484077</v>
      </c>
      <c r="AW88" s="26">
        <v>92</v>
      </c>
      <c r="AX88" s="26">
        <v>48</v>
      </c>
      <c r="AY88" s="27">
        <f t="shared" si="32"/>
        <v>62.6666666666667</v>
      </c>
      <c r="AZ88" s="28">
        <f t="shared" si="33"/>
        <v>0.702127659574468</v>
      </c>
      <c r="BA88">
        <v>139</v>
      </c>
      <c r="BB88">
        <v>88</v>
      </c>
      <c r="BC88" s="2">
        <f t="shared" si="34"/>
        <v>105</v>
      </c>
      <c r="BD88">
        <v>139</v>
      </c>
      <c r="BE88">
        <v>95</v>
      </c>
    </row>
    <row r="89" spans="1:57">
      <c r="A89" s="4">
        <v>85</v>
      </c>
      <c r="B89" s="4" t="s">
        <v>145</v>
      </c>
      <c r="C89" s="29">
        <v>44886</v>
      </c>
      <c r="D89" s="4">
        <v>920449780</v>
      </c>
      <c r="E89" s="4">
        <v>2</v>
      </c>
      <c r="F89" s="4">
        <v>72</v>
      </c>
      <c r="G89" s="4">
        <v>168</v>
      </c>
      <c r="H89" s="4">
        <v>78</v>
      </c>
      <c r="I89" s="4">
        <v>3</v>
      </c>
      <c r="J89" s="4">
        <v>1</v>
      </c>
      <c r="K89" s="4">
        <v>3</v>
      </c>
      <c r="L89" s="4">
        <v>8</v>
      </c>
      <c r="M89" s="4">
        <v>0</v>
      </c>
      <c r="N89">
        <v>0</v>
      </c>
      <c r="O89">
        <v>0</v>
      </c>
      <c r="P89" s="4">
        <v>1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 t="s">
        <v>54</v>
      </c>
      <c r="W89" s="4" t="s">
        <v>55</v>
      </c>
      <c r="X89" s="4" t="s">
        <v>56</v>
      </c>
      <c r="Y89" s="4" t="s">
        <v>57</v>
      </c>
      <c r="Z89" s="9">
        <v>20.9288839123872</v>
      </c>
      <c r="AA89" s="9">
        <v>438.018181818182</v>
      </c>
      <c r="AB89" s="9">
        <v>8.57056272683104</v>
      </c>
      <c r="AC89" s="9">
        <v>73.4545454545455</v>
      </c>
      <c r="AD89" s="9">
        <v>12.0784472879956</v>
      </c>
      <c r="AE89" s="9">
        <v>145.888888888889</v>
      </c>
      <c r="AF89" s="10">
        <v>77</v>
      </c>
      <c r="AG89" s="11">
        <v>53</v>
      </c>
      <c r="AH89" s="30">
        <f t="shared" si="36"/>
        <v>61</v>
      </c>
      <c r="AI89" s="12">
        <v>145</v>
      </c>
      <c r="AJ89" s="12">
        <v>82</v>
      </c>
      <c r="AK89" s="31">
        <f t="shared" si="29"/>
        <v>103</v>
      </c>
      <c r="AL89" s="13">
        <f t="shared" si="26"/>
        <v>111</v>
      </c>
      <c r="AM89" s="13">
        <f t="shared" si="30"/>
        <v>67.5</v>
      </c>
      <c r="AN89" s="13">
        <f t="shared" si="35"/>
        <v>82</v>
      </c>
      <c r="AO89" s="32">
        <v>58</v>
      </c>
      <c r="AP89" s="32">
        <v>12</v>
      </c>
      <c r="AQ89" s="33">
        <f t="shared" si="27"/>
        <v>27.3333333333333</v>
      </c>
      <c r="AR89" s="34">
        <f t="shared" si="31"/>
        <v>1.68292682926829</v>
      </c>
      <c r="AS89" s="23">
        <v>48</v>
      </c>
      <c r="AT89" s="23">
        <v>20</v>
      </c>
      <c r="AU89" s="24">
        <f t="shared" si="28"/>
        <v>29.3333333333333</v>
      </c>
      <c r="AV89" s="25">
        <f t="shared" si="25"/>
        <v>0.954545454545455</v>
      </c>
      <c r="AW89" s="26">
        <v>60</v>
      </c>
      <c r="AX89" s="26">
        <v>26</v>
      </c>
      <c r="AY89" s="27">
        <f t="shared" si="32"/>
        <v>37.3333333333333</v>
      </c>
      <c r="AZ89" s="28">
        <f t="shared" si="33"/>
        <v>0.910714285714286</v>
      </c>
      <c r="BA89">
        <v>145</v>
      </c>
      <c r="BB89">
        <v>86</v>
      </c>
      <c r="BC89" s="2">
        <f t="shared" si="34"/>
        <v>105.666666666667</v>
      </c>
      <c r="BD89">
        <v>148</v>
      </c>
      <c r="BE89">
        <v>75</v>
      </c>
    </row>
    <row r="90" spans="1:57">
      <c r="A90" s="4">
        <v>86</v>
      </c>
      <c r="B90" s="4" t="s">
        <v>146</v>
      </c>
      <c r="C90" s="29">
        <v>44886</v>
      </c>
      <c r="D90" s="4">
        <v>920449734</v>
      </c>
      <c r="E90" s="4">
        <v>2</v>
      </c>
      <c r="F90" s="4">
        <v>67</v>
      </c>
      <c r="G90" s="4">
        <v>169</v>
      </c>
      <c r="H90" s="4">
        <v>70</v>
      </c>
      <c r="I90" s="4">
        <v>3</v>
      </c>
      <c r="J90" s="4">
        <v>1</v>
      </c>
      <c r="K90" s="4">
        <v>3</v>
      </c>
      <c r="L90" s="4">
        <v>9</v>
      </c>
      <c r="M90" s="4">
        <v>0</v>
      </c>
      <c r="N90">
        <v>0</v>
      </c>
      <c r="O90">
        <v>0</v>
      </c>
      <c r="P90" s="4">
        <v>1</v>
      </c>
      <c r="Q90" s="4">
        <v>0</v>
      </c>
      <c r="R90" s="4">
        <v>5</v>
      </c>
      <c r="S90" s="4">
        <v>0</v>
      </c>
      <c r="T90" s="4">
        <v>1</v>
      </c>
      <c r="U90" s="4">
        <v>0</v>
      </c>
      <c r="V90" s="4" t="s">
        <v>54</v>
      </c>
      <c r="W90" s="4" t="s">
        <v>55</v>
      </c>
      <c r="X90" s="4" t="s">
        <v>56</v>
      </c>
      <c r="Y90" s="4" t="s">
        <v>56</v>
      </c>
      <c r="Z90" s="9">
        <v>30.9495190152081</v>
      </c>
      <c r="AA90" s="9">
        <v>957.872727272727</v>
      </c>
      <c r="AB90" s="9">
        <v>15.2577848982085</v>
      </c>
      <c r="AC90" s="9">
        <v>232.8</v>
      </c>
      <c r="AD90" s="9">
        <v>20.4566553345054</v>
      </c>
      <c r="AE90" s="9">
        <v>418.474747474747</v>
      </c>
      <c r="AF90" s="10">
        <v>124</v>
      </c>
      <c r="AG90" s="11">
        <v>77</v>
      </c>
      <c r="AH90" s="30">
        <f t="shared" si="36"/>
        <v>92.6666666666667</v>
      </c>
      <c r="AI90" s="12">
        <v>200</v>
      </c>
      <c r="AJ90" s="12">
        <v>98</v>
      </c>
      <c r="AK90" s="31">
        <f t="shared" si="29"/>
        <v>132</v>
      </c>
      <c r="AL90" s="13">
        <f t="shared" si="26"/>
        <v>162</v>
      </c>
      <c r="AM90" s="13">
        <f t="shared" si="30"/>
        <v>87.5</v>
      </c>
      <c r="AN90" s="13">
        <f t="shared" si="35"/>
        <v>112.333333333333</v>
      </c>
      <c r="AO90" s="32">
        <v>31</v>
      </c>
      <c r="AP90" s="32">
        <v>7</v>
      </c>
      <c r="AQ90" s="33">
        <f t="shared" si="27"/>
        <v>15</v>
      </c>
      <c r="AR90" s="34">
        <f t="shared" si="31"/>
        <v>1.6</v>
      </c>
      <c r="AS90" s="23">
        <v>34</v>
      </c>
      <c r="AT90" s="23">
        <v>15</v>
      </c>
      <c r="AU90" s="24">
        <f t="shared" si="28"/>
        <v>21.3333333333333</v>
      </c>
      <c r="AV90" s="25">
        <f t="shared" si="25"/>
        <v>0.890625</v>
      </c>
      <c r="AW90" s="26">
        <v>38</v>
      </c>
      <c r="AX90" s="26">
        <v>17</v>
      </c>
      <c r="AY90" s="27">
        <f t="shared" si="32"/>
        <v>24</v>
      </c>
      <c r="AZ90" s="28">
        <f t="shared" si="33"/>
        <v>0.875</v>
      </c>
      <c r="BA90">
        <v>202</v>
      </c>
      <c r="BB90">
        <v>96</v>
      </c>
      <c r="BC90" s="2">
        <f t="shared" si="34"/>
        <v>131.333333333333</v>
      </c>
      <c r="BD90">
        <v>202</v>
      </c>
      <c r="BE90">
        <v>99</v>
      </c>
    </row>
    <row r="91" spans="1:57">
      <c r="A91" s="4">
        <v>87</v>
      </c>
      <c r="B91" s="4" t="s">
        <v>147</v>
      </c>
      <c r="C91" s="29">
        <v>44889</v>
      </c>
      <c r="D91" s="4">
        <v>920451439</v>
      </c>
      <c r="E91" s="4">
        <v>1</v>
      </c>
      <c r="F91" s="4">
        <v>59</v>
      </c>
      <c r="G91" s="4">
        <v>162</v>
      </c>
      <c r="H91" s="4">
        <v>56</v>
      </c>
      <c r="I91" s="4">
        <v>3</v>
      </c>
      <c r="J91" s="4">
        <v>1</v>
      </c>
      <c r="K91" s="4">
        <v>3</v>
      </c>
      <c r="L91" s="4">
        <v>8</v>
      </c>
      <c r="M91" s="4">
        <v>0</v>
      </c>
      <c r="N91">
        <v>0</v>
      </c>
      <c r="O91">
        <v>0</v>
      </c>
      <c r="P91" s="4">
        <v>1</v>
      </c>
      <c r="Q91" s="4">
        <v>0.2</v>
      </c>
      <c r="R91" s="4">
        <v>3</v>
      </c>
      <c r="S91" s="4">
        <v>0</v>
      </c>
      <c r="T91" s="4">
        <v>1</v>
      </c>
      <c r="U91" s="4">
        <v>0</v>
      </c>
      <c r="V91" s="4" t="s">
        <v>54</v>
      </c>
      <c r="W91" s="4" t="s">
        <v>55</v>
      </c>
      <c r="X91" s="4" t="s">
        <v>56</v>
      </c>
      <c r="Y91" s="4" t="s">
        <v>56</v>
      </c>
      <c r="Z91" s="9">
        <v>16.2613523099209</v>
      </c>
      <c r="AA91" s="9">
        <v>264.431578947368</v>
      </c>
      <c r="AB91" s="9">
        <v>8.18519202102508</v>
      </c>
      <c r="AC91" s="9">
        <v>66.9973684210526</v>
      </c>
      <c r="AD91" s="9">
        <v>10.6916435156447</v>
      </c>
      <c r="AE91" s="9">
        <v>115.749707602339</v>
      </c>
      <c r="AF91" s="10">
        <v>175</v>
      </c>
      <c r="AG91" s="11">
        <v>98</v>
      </c>
      <c r="AH91" s="30">
        <f t="shared" si="36"/>
        <v>123.666666666667</v>
      </c>
      <c r="AI91" s="12">
        <v>140</v>
      </c>
      <c r="AJ91" s="12">
        <v>85</v>
      </c>
      <c r="AK91" s="31">
        <f t="shared" si="29"/>
        <v>103.333333333333</v>
      </c>
      <c r="AL91" s="13">
        <f t="shared" si="26"/>
        <v>157.5</v>
      </c>
      <c r="AM91" s="13">
        <f t="shared" si="30"/>
        <v>91.5</v>
      </c>
      <c r="AN91" s="13">
        <f t="shared" si="35"/>
        <v>113.5</v>
      </c>
      <c r="AO91" s="32">
        <v>54</v>
      </c>
      <c r="AP91" s="32">
        <v>17</v>
      </c>
      <c r="AQ91" s="33">
        <f t="shared" si="27"/>
        <v>29.3333333333333</v>
      </c>
      <c r="AR91" s="34">
        <f t="shared" si="31"/>
        <v>1.26136363636364</v>
      </c>
      <c r="AS91" s="23">
        <v>43</v>
      </c>
      <c r="AT91" s="23">
        <v>10</v>
      </c>
      <c r="AU91" s="24">
        <f t="shared" si="28"/>
        <v>21</v>
      </c>
      <c r="AV91" s="25">
        <f t="shared" si="25"/>
        <v>1.57142857142857</v>
      </c>
      <c r="AW91" s="26">
        <v>54</v>
      </c>
      <c r="AX91" s="26">
        <v>22</v>
      </c>
      <c r="AY91" s="27">
        <f t="shared" si="32"/>
        <v>32.6666666666667</v>
      </c>
      <c r="AZ91" s="28">
        <f t="shared" si="33"/>
        <v>0.979591836734694</v>
      </c>
      <c r="BA91">
        <v>170</v>
      </c>
      <c r="BB91">
        <v>85</v>
      </c>
      <c r="BC91" s="2">
        <f t="shared" si="34"/>
        <v>113.333333333333</v>
      </c>
      <c r="BD91">
        <v>170</v>
      </c>
      <c r="BE91">
        <v>88</v>
      </c>
    </row>
    <row r="92" spans="1:57">
      <c r="A92" s="4">
        <v>88</v>
      </c>
      <c r="B92" s="4" t="s">
        <v>148</v>
      </c>
      <c r="C92" s="29">
        <v>44893</v>
      </c>
      <c r="D92" s="4">
        <v>920452269</v>
      </c>
      <c r="E92" s="4">
        <v>1</v>
      </c>
      <c r="F92" s="4">
        <v>57</v>
      </c>
      <c r="G92" s="4">
        <v>160</v>
      </c>
      <c r="H92" s="4">
        <v>52</v>
      </c>
      <c r="I92" s="4">
        <v>3</v>
      </c>
      <c r="J92" s="4">
        <v>1</v>
      </c>
      <c r="K92" s="4">
        <v>3</v>
      </c>
      <c r="L92" s="4">
        <v>9</v>
      </c>
      <c r="M92" s="4">
        <v>0</v>
      </c>
      <c r="N92">
        <v>0</v>
      </c>
      <c r="O92">
        <v>0</v>
      </c>
      <c r="P92" s="4">
        <v>0</v>
      </c>
      <c r="Q92" s="4">
        <v>0</v>
      </c>
      <c r="R92" s="4">
        <v>0</v>
      </c>
      <c r="S92" s="4"/>
      <c r="T92" s="4">
        <v>1</v>
      </c>
      <c r="U92" s="4">
        <v>0</v>
      </c>
      <c r="V92" s="4" t="s">
        <v>54</v>
      </c>
      <c r="W92" s="4" t="s">
        <v>55</v>
      </c>
      <c r="X92" s="4" t="s">
        <v>56</v>
      </c>
      <c r="Y92" s="4" t="s">
        <v>56</v>
      </c>
      <c r="Z92" s="9">
        <v>42.3008405485176</v>
      </c>
      <c r="AA92" s="9">
        <v>1789.36111111111</v>
      </c>
      <c r="AB92" s="9">
        <v>21.2955394390469</v>
      </c>
      <c r="AC92" s="9">
        <v>453.5</v>
      </c>
      <c r="AD92" s="9">
        <v>28.2417364730348</v>
      </c>
      <c r="AE92" s="9">
        <v>797.595679012345</v>
      </c>
      <c r="AF92" s="10">
        <v>126</v>
      </c>
      <c r="AG92" s="11">
        <v>89</v>
      </c>
      <c r="AH92" s="30">
        <f t="shared" si="36"/>
        <v>101.333333333333</v>
      </c>
      <c r="AI92" s="12">
        <v>178</v>
      </c>
      <c r="AJ92" s="12">
        <v>114</v>
      </c>
      <c r="AK92" s="31">
        <f t="shared" si="29"/>
        <v>135.333333333333</v>
      </c>
      <c r="AL92" s="13">
        <f t="shared" si="26"/>
        <v>152</v>
      </c>
      <c r="AM92" s="13">
        <f t="shared" si="30"/>
        <v>101.5</v>
      </c>
      <c r="AN92" s="13">
        <f t="shared" si="35"/>
        <v>118.333333333333</v>
      </c>
      <c r="AO92" s="32">
        <v>31</v>
      </c>
      <c r="AP92" s="32">
        <v>5</v>
      </c>
      <c r="AQ92" s="33">
        <f t="shared" si="27"/>
        <v>13.6666666666667</v>
      </c>
      <c r="AR92" s="34">
        <f t="shared" si="31"/>
        <v>1.90243902439024</v>
      </c>
      <c r="AS92" s="23">
        <v>48</v>
      </c>
      <c r="AT92" s="23">
        <v>18</v>
      </c>
      <c r="AU92" s="24">
        <f t="shared" si="28"/>
        <v>28</v>
      </c>
      <c r="AV92" s="25">
        <f t="shared" si="25"/>
        <v>1.07142857142857</v>
      </c>
      <c r="AW92" s="26">
        <v>31</v>
      </c>
      <c r="AX92" s="26">
        <v>10</v>
      </c>
      <c r="AY92" s="27">
        <f t="shared" si="32"/>
        <v>17</v>
      </c>
      <c r="AZ92" s="28">
        <f t="shared" si="33"/>
        <v>1.23529411764706</v>
      </c>
      <c r="BA92">
        <v>190</v>
      </c>
      <c r="BB92">
        <v>105</v>
      </c>
      <c r="BC92" s="2">
        <f t="shared" si="34"/>
        <v>133.333333333333</v>
      </c>
      <c r="BD92">
        <v>198</v>
      </c>
      <c r="BE92">
        <v>94</v>
      </c>
    </row>
    <row r="93" spans="1:57">
      <c r="A93" s="4">
        <v>89</v>
      </c>
      <c r="B93" s="4" t="s">
        <v>149</v>
      </c>
      <c r="C93" s="29">
        <v>44896</v>
      </c>
      <c r="D93" s="4">
        <v>920452535</v>
      </c>
      <c r="E93" s="4">
        <v>1</v>
      </c>
      <c r="F93" s="4">
        <v>63</v>
      </c>
      <c r="G93" s="4">
        <v>162</v>
      </c>
      <c r="H93" s="4">
        <v>45</v>
      </c>
      <c r="I93" s="4">
        <v>3</v>
      </c>
      <c r="J93" s="4">
        <v>1</v>
      </c>
      <c r="K93" s="4">
        <v>3</v>
      </c>
      <c r="L93" s="4">
        <v>13</v>
      </c>
      <c r="M93" s="4">
        <v>0</v>
      </c>
      <c r="N93">
        <v>0</v>
      </c>
      <c r="O93">
        <v>0</v>
      </c>
      <c r="P93" s="4">
        <v>1</v>
      </c>
      <c r="Q93" s="4">
        <v>0</v>
      </c>
      <c r="R93" s="4">
        <v>5</v>
      </c>
      <c r="S93" s="4"/>
      <c r="T93" s="4">
        <v>1</v>
      </c>
      <c r="U93" s="4">
        <v>0</v>
      </c>
      <c r="V93" s="4" t="s">
        <v>63</v>
      </c>
      <c r="W93" s="4" t="s">
        <v>55</v>
      </c>
      <c r="X93" s="4" t="s">
        <v>56</v>
      </c>
      <c r="Y93" s="4" t="s">
        <v>56</v>
      </c>
      <c r="Z93" s="9">
        <v>18.159829618273</v>
      </c>
      <c r="AA93" s="9">
        <v>329.779411764706</v>
      </c>
      <c r="AB93" s="9">
        <v>12.4475369640178</v>
      </c>
      <c r="AC93" s="9">
        <v>154.941176470588</v>
      </c>
      <c r="AD93" s="9">
        <v>12.1786135274497</v>
      </c>
      <c r="AE93" s="9">
        <v>148.31862745098</v>
      </c>
      <c r="AF93" s="10">
        <v>125</v>
      </c>
      <c r="AG93" s="11">
        <v>85</v>
      </c>
      <c r="AH93" s="30">
        <f t="shared" si="36"/>
        <v>98.3333333333333</v>
      </c>
      <c r="AI93" s="12">
        <v>137</v>
      </c>
      <c r="AJ93" s="12">
        <v>93</v>
      </c>
      <c r="AK93" s="31">
        <f t="shared" si="29"/>
        <v>107.666666666667</v>
      </c>
      <c r="AL93" s="13">
        <f t="shared" si="26"/>
        <v>131</v>
      </c>
      <c r="AM93" s="13">
        <f t="shared" si="30"/>
        <v>89</v>
      </c>
      <c r="AN93" s="13">
        <f t="shared" si="35"/>
        <v>103</v>
      </c>
      <c r="AO93" s="32">
        <v>34</v>
      </c>
      <c r="AP93" s="32">
        <v>10</v>
      </c>
      <c r="AQ93" s="33">
        <f t="shared" si="27"/>
        <v>18</v>
      </c>
      <c r="AR93" s="34">
        <f t="shared" si="31"/>
        <v>1.33333333333333</v>
      </c>
      <c r="AS93" s="23">
        <v>44</v>
      </c>
      <c r="AT93" s="23">
        <v>14</v>
      </c>
      <c r="AU93" s="24">
        <f t="shared" si="28"/>
        <v>24</v>
      </c>
      <c r="AV93" s="25">
        <f t="shared" si="25"/>
        <v>1.25</v>
      </c>
      <c r="AW93" s="26">
        <v>63</v>
      </c>
      <c r="AX93" s="26">
        <v>15</v>
      </c>
      <c r="AY93" s="27">
        <f t="shared" si="32"/>
        <v>31</v>
      </c>
      <c r="AZ93" s="28">
        <f t="shared" si="33"/>
        <v>1.54838709677419</v>
      </c>
      <c r="BA93">
        <v>161</v>
      </c>
      <c r="BB93">
        <v>71</v>
      </c>
      <c r="BC93" s="2">
        <f t="shared" si="34"/>
        <v>101</v>
      </c>
      <c r="BD93">
        <v>161</v>
      </c>
      <c r="BE93">
        <v>91</v>
      </c>
    </row>
    <row r="94" spans="1:57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5"/>
      <c r="AA94" s="35"/>
      <c r="AB94" s="35"/>
      <c r="AC94" s="35"/>
      <c r="AD94" s="36"/>
      <c r="AE94" s="36"/>
      <c r="AF94" s="4"/>
      <c r="AG94" s="4"/>
      <c r="AH94" s="4"/>
      <c r="AI94" s="4"/>
      <c r="AJ94" s="4"/>
      <c r="AK94" s="4"/>
      <c r="AL94" s="5"/>
      <c r="AM94" s="5"/>
      <c r="AN94" s="5"/>
    </row>
    <row r="95" spans="1:57">
      <c r="Q95" s="1"/>
      <c r="R95" s="1"/>
      <c r="S95" s="1"/>
      <c r="T95" s="1"/>
    </row>
  </sheetData>
  <autoFilter xmlns:etc="http://www.wps.cn/officeDocument/2017/etCustomData" ref="M4:M93" etc:filterBottomFollowUsedRange="0">
    <extLst/>
  </autoFilter>
  <mergeCells count="12">
    <mergeCell ref="AO2:AZ2"/>
    <mergeCell ref="Q3:U3"/>
    <mergeCell ref="V3:Y3"/>
    <mergeCell ref="Z3:AE3"/>
    <mergeCell ref="AF3:AH3"/>
    <mergeCell ref="AI3:AK3"/>
    <mergeCell ref="AL3:AN3"/>
    <mergeCell ref="AO3:AR3"/>
    <mergeCell ref="AS3:AV3"/>
    <mergeCell ref="AW3:AZ3"/>
    <mergeCell ref="BA3:BC3"/>
    <mergeCell ref="BF3:BG3"/>
  </mergeCells>
  <dataValidations count="6">
    <dataValidation type="list" allowBlank="1" showInputMessage="1" showErrorMessage="1" sqref="E5:E94">
      <formula1>"男,女"</formula1>
    </dataValidation>
    <dataValidation type="list" allowBlank="1" showInputMessage="1" showErrorMessage="1" sqref="I5:I95">
      <formula1>"II级,III级,IV级"</formula1>
    </dataValidation>
    <dataValidation type="list" allowBlank="1" showInputMessage="1" showErrorMessage="1" sqref="J5:J95">
      <formula1>"喉罩,气管插管"</formula1>
    </dataValidation>
    <dataValidation type="list" allowBlank="1" showInputMessage="1" showErrorMessage="1" sqref="P94:P100 O5:P93 X5:Y93">
      <formula1>"是,否"</formula1>
    </dataValidation>
    <dataValidation type="list" allowBlank="1" showInputMessage="1" showErrorMessage="1" sqref="V5:V93">
      <formula1>"前循环,后循环"</formula1>
    </dataValidation>
    <dataValidation type="list" allowBlank="1" showInputMessage="1" showErrorMessage="1" sqref="W5:W93">
      <formula1>"小型,中型,大型,巨大型"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J112"/>
  <sheetViews>
    <sheetView zoomScale="82" zoomScaleNormal="82" workbookViewId="0">
      <selection activeCell="X4" sqref="X4:X17"/>
    </sheetView>
  </sheetViews>
  <sheetFormatPr defaultColWidth="9.14166666666667" defaultRowHeight="15"/>
  <cols>
    <col min="2" max="2" width="22.3166666666667" customWidth="1"/>
    <col min="3" max="3" width="13.675" customWidth="1"/>
    <col min="4" max="4" width="13.525" customWidth="1"/>
    <col min="5" max="5" width="12.6416666666667" customWidth="1"/>
    <col min="6" max="16" width="12.7833333333333"/>
    <col min="17" max="17" width="12.0416666666667" customWidth="1"/>
    <col min="18" max="19" width="12.7833333333333"/>
    <col min="20" max="20" width="13.0916666666667" customWidth="1"/>
    <col min="21" max="22" width="12.7833333333333"/>
    <col min="23" max="23" width="14.4416666666667" customWidth="1"/>
    <col min="24" max="25" width="12.7833333333333"/>
    <col min="26" max="26" width="13.3916666666667" customWidth="1"/>
  </cols>
  <sheetData>
    <row r="1" spans="2:26">
      <c r="B1" s="4" t="s">
        <v>11</v>
      </c>
      <c r="C1" s="4">
        <v>1</v>
      </c>
      <c r="D1" s="4"/>
      <c r="E1" s="4"/>
      <c r="F1" s="4">
        <v>2</v>
      </c>
      <c r="G1" s="4"/>
      <c r="H1" s="4"/>
      <c r="I1" s="4">
        <v>3</v>
      </c>
      <c r="J1" s="4"/>
      <c r="K1" s="4"/>
      <c r="L1" s="4">
        <v>4</v>
      </c>
      <c r="M1" s="4"/>
      <c r="N1" s="4"/>
      <c r="O1" s="4">
        <v>5</v>
      </c>
      <c r="P1" s="4"/>
      <c r="Q1" s="4"/>
      <c r="R1" s="4">
        <v>6</v>
      </c>
      <c r="S1" s="4"/>
      <c r="T1" s="4"/>
      <c r="U1" s="4">
        <v>7</v>
      </c>
      <c r="V1" s="4"/>
      <c r="W1" s="4"/>
      <c r="X1" s="4">
        <v>8</v>
      </c>
      <c r="Y1" s="4"/>
      <c r="Z1" s="4"/>
    </row>
    <row r="2" spans="2:26">
      <c r="B2" s="4" t="s">
        <v>12</v>
      </c>
      <c r="C2" s="4" t="s">
        <v>53</v>
      </c>
      <c r="D2" s="4"/>
      <c r="E2" s="4"/>
      <c r="F2" s="4" t="s">
        <v>58</v>
      </c>
      <c r="G2" s="4"/>
      <c r="H2" s="4"/>
      <c r="I2" s="4" t="s">
        <v>59</v>
      </c>
      <c r="J2" s="4"/>
      <c r="K2" s="4"/>
      <c r="L2" s="4" t="s">
        <v>61</v>
      </c>
      <c r="M2" s="4"/>
      <c r="N2" s="4"/>
      <c r="O2" s="4" t="s">
        <v>62</v>
      </c>
      <c r="P2" s="4"/>
      <c r="Q2" s="4"/>
      <c r="R2" s="4" t="s">
        <v>64</v>
      </c>
      <c r="S2" s="4"/>
      <c r="T2" s="4"/>
      <c r="U2" s="4" t="s">
        <v>66</v>
      </c>
      <c r="V2" s="4"/>
      <c r="W2" s="4"/>
      <c r="X2" s="4" t="s">
        <v>67</v>
      </c>
      <c r="Y2" s="4"/>
      <c r="Z2" s="4"/>
    </row>
    <row r="3" spans="2:26">
      <c r="B3" s="4"/>
      <c r="C3" t="s">
        <v>42</v>
      </c>
      <c r="D3" t="s">
        <v>43</v>
      </c>
      <c r="E3" t="s">
        <v>44</v>
      </c>
      <c r="F3" t="s">
        <v>42</v>
      </c>
      <c r="G3" t="s">
        <v>43</v>
      </c>
      <c r="H3" t="s">
        <v>44</v>
      </c>
      <c r="I3" t="s">
        <v>42</v>
      </c>
      <c r="J3" t="s">
        <v>43</v>
      </c>
      <c r="K3" t="s">
        <v>44</v>
      </c>
      <c r="L3" t="s">
        <v>42</v>
      </c>
      <c r="M3" t="s">
        <v>43</v>
      </c>
      <c r="N3" t="s">
        <v>44</v>
      </c>
      <c r="O3" t="s">
        <v>42</v>
      </c>
      <c r="P3" t="s">
        <v>43</v>
      </c>
      <c r="Q3" t="s">
        <v>44</v>
      </c>
      <c r="R3" t="s">
        <v>42</v>
      </c>
      <c r="S3" t="s">
        <v>43</v>
      </c>
      <c r="T3" t="s">
        <v>44</v>
      </c>
      <c r="U3" t="s">
        <v>42</v>
      </c>
      <c r="V3" t="s">
        <v>43</v>
      </c>
      <c r="W3" t="s">
        <v>44</v>
      </c>
      <c r="X3" t="s">
        <v>42</v>
      </c>
      <c r="Y3" t="s">
        <v>43</v>
      </c>
      <c r="Z3" t="s">
        <v>44</v>
      </c>
    </row>
    <row r="4" spans="2:26">
      <c r="B4" s="4"/>
      <c r="C4">
        <v>84</v>
      </c>
      <c r="D4">
        <v>53</v>
      </c>
      <c r="E4" s="2">
        <f>(1/3*C4+2/3*D4)</f>
        <v>63.3333333333333</v>
      </c>
      <c r="F4">
        <v>156</v>
      </c>
      <c r="G4">
        <v>89</v>
      </c>
      <c r="H4" s="2">
        <f>(1/3*F4+2/3*G4)</f>
        <v>111.333333333333</v>
      </c>
      <c r="I4">
        <v>153</v>
      </c>
      <c r="J4">
        <v>76</v>
      </c>
      <c r="K4" s="2">
        <f>(1/3*I4+2/3*J4)</f>
        <v>101.666666666667</v>
      </c>
      <c r="L4">
        <v>212</v>
      </c>
      <c r="M4">
        <v>76</v>
      </c>
      <c r="N4" s="2">
        <f>(1/3*L4+2/3*M4)</f>
        <v>121.333333333333</v>
      </c>
      <c r="O4">
        <v>192</v>
      </c>
      <c r="P4">
        <v>89</v>
      </c>
      <c r="Q4" s="2">
        <f>(1/3*O4+2/3*P4)</f>
        <v>123.333333333333</v>
      </c>
      <c r="R4">
        <v>184</v>
      </c>
      <c r="S4">
        <v>78</v>
      </c>
      <c r="T4" s="2">
        <f>(1/3*R4+2/3*S4)</f>
        <v>113.333333333333</v>
      </c>
      <c r="U4">
        <v>186</v>
      </c>
      <c r="V4">
        <v>93</v>
      </c>
      <c r="W4" s="2">
        <f>(1/3*U4+2/3*V4)</f>
        <v>124</v>
      </c>
      <c r="X4">
        <v>123</v>
      </c>
      <c r="Y4">
        <v>70</v>
      </c>
      <c r="Z4" s="2">
        <f>(1/3*X4+2/3*Y4)</f>
        <v>87.6666666666667</v>
      </c>
    </row>
    <row r="5" spans="2:26">
      <c r="B5" s="4"/>
      <c r="C5">
        <v>100</v>
      </c>
      <c r="D5">
        <v>52</v>
      </c>
      <c r="E5" s="2">
        <f t="shared" ref="E5:E13" si="0">(1/3*C5+2/3*D5)</f>
        <v>68</v>
      </c>
      <c r="F5">
        <v>126</v>
      </c>
      <c r="G5">
        <v>61</v>
      </c>
      <c r="H5" s="2">
        <f t="shared" ref="H5:H20" si="1">(1/3*F5+2/3*G5)</f>
        <v>82.6666666666667</v>
      </c>
      <c r="I5">
        <v>115</v>
      </c>
      <c r="J5">
        <v>52</v>
      </c>
      <c r="K5" s="2">
        <f t="shared" ref="K5:K16" si="2">(1/3*I5+2/3*J5)</f>
        <v>73</v>
      </c>
      <c r="L5">
        <v>141</v>
      </c>
      <c r="M5">
        <v>56</v>
      </c>
      <c r="N5" s="2">
        <f t="shared" ref="N5:N17" si="3">(1/3*L5+2/3*M5)</f>
        <v>84.3333333333333</v>
      </c>
      <c r="O5">
        <v>90</v>
      </c>
      <c r="P5">
        <v>57</v>
      </c>
      <c r="Q5" s="2">
        <f t="shared" ref="Q5:Q23" si="4">(1/3*O5+2/3*P5)</f>
        <v>68</v>
      </c>
      <c r="R5">
        <v>136</v>
      </c>
      <c r="S5">
        <v>63</v>
      </c>
      <c r="T5" s="2">
        <f t="shared" ref="T5:T18" si="5">(1/3*R5+2/3*S5)</f>
        <v>87.3333333333333</v>
      </c>
      <c r="U5">
        <v>120</v>
      </c>
      <c r="V5">
        <v>63</v>
      </c>
      <c r="W5" s="2">
        <f t="shared" ref="W5:W10" si="6">(1/3*U5+2/3*V5)</f>
        <v>82</v>
      </c>
      <c r="X5">
        <v>130</v>
      </c>
      <c r="Y5">
        <v>72</v>
      </c>
      <c r="Z5" s="2">
        <f t="shared" ref="Z5:Z15" si="7">(1/3*X5+2/3*Y5)</f>
        <v>91.3333333333333</v>
      </c>
    </row>
    <row r="6" spans="2:26">
      <c r="B6" s="4"/>
      <c r="C6">
        <v>90</v>
      </c>
      <c r="D6">
        <v>54</v>
      </c>
      <c r="E6" s="2">
        <f t="shared" si="0"/>
        <v>66</v>
      </c>
      <c r="F6">
        <v>99</v>
      </c>
      <c r="G6">
        <v>52</v>
      </c>
      <c r="H6" s="2">
        <f t="shared" si="1"/>
        <v>67.6666666666667</v>
      </c>
      <c r="I6">
        <v>106</v>
      </c>
      <c r="J6">
        <v>46</v>
      </c>
      <c r="K6" s="2">
        <f t="shared" si="2"/>
        <v>66</v>
      </c>
      <c r="L6">
        <v>117</v>
      </c>
      <c r="M6">
        <v>53</v>
      </c>
      <c r="N6" s="2">
        <f t="shared" si="3"/>
        <v>74.3333333333333</v>
      </c>
      <c r="O6">
        <v>135</v>
      </c>
      <c r="P6">
        <v>76</v>
      </c>
      <c r="Q6" s="2">
        <f t="shared" si="4"/>
        <v>95.6666666666667</v>
      </c>
      <c r="R6">
        <v>118</v>
      </c>
      <c r="S6">
        <v>60</v>
      </c>
      <c r="T6" s="2">
        <f t="shared" si="5"/>
        <v>79.3333333333333</v>
      </c>
      <c r="U6">
        <v>121</v>
      </c>
      <c r="V6">
        <v>63</v>
      </c>
      <c r="W6" s="2">
        <f t="shared" si="6"/>
        <v>82.3333333333333</v>
      </c>
      <c r="X6">
        <v>123</v>
      </c>
      <c r="Y6">
        <v>72</v>
      </c>
      <c r="Z6" s="2">
        <f t="shared" si="7"/>
        <v>89</v>
      </c>
    </row>
    <row r="7" spans="2:26">
      <c r="B7" s="4"/>
      <c r="C7">
        <v>119</v>
      </c>
      <c r="D7">
        <v>55</v>
      </c>
      <c r="E7" s="2">
        <f t="shared" si="0"/>
        <v>76.3333333333333</v>
      </c>
      <c r="F7">
        <v>87</v>
      </c>
      <c r="G7">
        <v>46</v>
      </c>
      <c r="H7" s="2">
        <f t="shared" si="1"/>
        <v>59.6666666666667</v>
      </c>
      <c r="I7">
        <v>103</v>
      </c>
      <c r="J7">
        <v>45</v>
      </c>
      <c r="K7" s="2">
        <f t="shared" si="2"/>
        <v>64.3333333333333</v>
      </c>
      <c r="L7">
        <v>103</v>
      </c>
      <c r="M7">
        <v>49</v>
      </c>
      <c r="N7" s="2">
        <f t="shared" si="3"/>
        <v>67</v>
      </c>
      <c r="O7">
        <v>125</v>
      </c>
      <c r="P7">
        <v>59</v>
      </c>
      <c r="Q7" s="2">
        <f t="shared" si="4"/>
        <v>81</v>
      </c>
      <c r="R7">
        <v>123</v>
      </c>
      <c r="S7">
        <v>61</v>
      </c>
      <c r="T7" s="2">
        <f t="shared" si="5"/>
        <v>81.6666666666667</v>
      </c>
      <c r="U7">
        <v>100</v>
      </c>
      <c r="V7">
        <v>60</v>
      </c>
      <c r="W7" s="2">
        <f t="shared" si="6"/>
        <v>73.3333333333333</v>
      </c>
      <c r="X7">
        <v>103</v>
      </c>
      <c r="Y7">
        <v>70</v>
      </c>
      <c r="Z7" s="2">
        <f t="shared" si="7"/>
        <v>81</v>
      </c>
    </row>
    <row r="8" spans="2:26">
      <c r="B8" s="4"/>
      <c r="C8">
        <v>107</v>
      </c>
      <c r="D8">
        <v>49</v>
      </c>
      <c r="E8" s="2">
        <f t="shared" si="0"/>
        <v>68.3333333333333</v>
      </c>
      <c r="F8">
        <v>85</v>
      </c>
      <c r="G8">
        <v>45</v>
      </c>
      <c r="H8" s="2">
        <f t="shared" si="1"/>
        <v>58.3333333333333</v>
      </c>
      <c r="I8">
        <v>88</v>
      </c>
      <c r="J8">
        <v>49</v>
      </c>
      <c r="K8" s="2">
        <f t="shared" si="2"/>
        <v>62</v>
      </c>
      <c r="L8">
        <v>166</v>
      </c>
      <c r="M8">
        <v>68</v>
      </c>
      <c r="N8" s="2">
        <f t="shared" si="3"/>
        <v>100.666666666667</v>
      </c>
      <c r="O8">
        <v>96</v>
      </c>
      <c r="P8">
        <v>51</v>
      </c>
      <c r="Q8" s="2">
        <f t="shared" si="4"/>
        <v>66</v>
      </c>
      <c r="R8">
        <v>122</v>
      </c>
      <c r="S8">
        <v>60</v>
      </c>
      <c r="T8" s="2">
        <f t="shared" si="5"/>
        <v>80.6666666666667</v>
      </c>
      <c r="U8">
        <v>85</v>
      </c>
      <c r="V8">
        <v>55</v>
      </c>
      <c r="W8" s="2">
        <f t="shared" si="6"/>
        <v>65</v>
      </c>
      <c r="X8">
        <v>117</v>
      </c>
      <c r="Y8">
        <v>58</v>
      </c>
      <c r="Z8" s="2">
        <f t="shared" si="7"/>
        <v>77.6666666666667</v>
      </c>
    </row>
    <row r="9" spans="2:26">
      <c r="B9" s="4"/>
      <c r="C9">
        <v>99</v>
      </c>
      <c r="D9">
        <v>46</v>
      </c>
      <c r="E9" s="2">
        <f t="shared" si="0"/>
        <v>63.6666666666667</v>
      </c>
      <c r="F9">
        <v>93</v>
      </c>
      <c r="G9">
        <v>48</v>
      </c>
      <c r="H9" s="2">
        <f t="shared" si="1"/>
        <v>63</v>
      </c>
      <c r="I9">
        <v>92</v>
      </c>
      <c r="J9">
        <v>39</v>
      </c>
      <c r="K9" s="2">
        <f t="shared" si="2"/>
        <v>56.6666666666667</v>
      </c>
      <c r="L9">
        <v>176</v>
      </c>
      <c r="M9">
        <v>69</v>
      </c>
      <c r="N9" s="2">
        <f t="shared" si="3"/>
        <v>104.666666666667</v>
      </c>
      <c r="O9">
        <v>100</v>
      </c>
      <c r="P9">
        <v>51</v>
      </c>
      <c r="Q9" s="2">
        <f t="shared" si="4"/>
        <v>67.3333333333333</v>
      </c>
      <c r="R9">
        <v>121</v>
      </c>
      <c r="S9">
        <v>59</v>
      </c>
      <c r="T9" s="2">
        <f t="shared" si="5"/>
        <v>79.6666666666667</v>
      </c>
      <c r="U9">
        <v>86</v>
      </c>
      <c r="V9">
        <v>54</v>
      </c>
      <c r="W9" s="2">
        <f t="shared" si="6"/>
        <v>64.6666666666667</v>
      </c>
      <c r="X9">
        <v>97</v>
      </c>
      <c r="Y9">
        <v>60</v>
      </c>
      <c r="Z9" s="2">
        <f t="shared" si="7"/>
        <v>72.3333333333333</v>
      </c>
    </row>
    <row r="10" spans="2:26">
      <c r="B10" s="4"/>
      <c r="C10">
        <v>95</v>
      </c>
      <c r="D10">
        <v>44</v>
      </c>
      <c r="E10" s="2">
        <f t="shared" si="0"/>
        <v>61</v>
      </c>
      <c r="F10">
        <v>87</v>
      </c>
      <c r="G10">
        <v>44</v>
      </c>
      <c r="H10" s="2">
        <f t="shared" si="1"/>
        <v>58.3333333333333</v>
      </c>
      <c r="I10">
        <v>101</v>
      </c>
      <c r="J10">
        <v>39</v>
      </c>
      <c r="K10" s="2">
        <f t="shared" si="2"/>
        <v>59.6666666666667</v>
      </c>
      <c r="L10">
        <v>163</v>
      </c>
      <c r="M10">
        <v>64</v>
      </c>
      <c r="N10" s="2">
        <f t="shared" si="3"/>
        <v>97</v>
      </c>
      <c r="O10">
        <v>108</v>
      </c>
      <c r="P10">
        <v>52</v>
      </c>
      <c r="Q10" s="2">
        <f t="shared" si="4"/>
        <v>70.6666666666667</v>
      </c>
      <c r="R10">
        <v>123</v>
      </c>
      <c r="S10">
        <v>60</v>
      </c>
      <c r="T10" s="2">
        <f t="shared" si="5"/>
        <v>81</v>
      </c>
      <c r="U10">
        <v>122</v>
      </c>
      <c r="V10">
        <v>80</v>
      </c>
      <c r="W10" s="2">
        <f t="shared" si="6"/>
        <v>94</v>
      </c>
      <c r="X10">
        <v>92</v>
      </c>
      <c r="Y10">
        <v>59</v>
      </c>
      <c r="Z10" s="2">
        <f t="shared" si="7"/>
        <v>70</v>
      </c>
    </row>
    <row r="11" spans="2:26">
      <c r="B11" s="4"/>
      <c r="C11">
        <v>100</v>
      </c>
      <c r="D11">
        <v>46</v>
      </c>
      <c r="E11" s="2">
        <f t="shared" si="0"/>
        <v>64</v>
      </c>
      <c r="F11">
        <v>134</v>
      </c>
      <c r="G11">
        <v>55</v>
      </c>
      <c r="H11" s="2">
        <f t="shared" si="1"/>
        <v>81.3333333333333</v>
      </c>
      <c r="I11">
        <v>89</v>
      </c>
      <c r="J11">
        <v>36</v>
      </c>
      <c r="K11" s="2">
        <f t="shared" si="2"/>
        <v>53.6666666666667</v>
      </c>
      <c r="L11">
        <v>137</v>
      </c>
      <c r="M11">
        <v>59</v>
      </c>
      <c r="N11" s="2">
        <f t="shared" si="3"/>
        <v>85</v>
      </c>
      <c r="O11">
        <v>128</v>
      </c>
      <c r="P11">
        <v>61</v>
      </c>
      <c r="Q11" s="2">
        <f t="shared" si="4"/>
        <v>83.3333333333333</v>
      </c>
      <c r="R11">
        <v>126</v>
      </c>
      <c r="S11">
        <v>61</v>
      </c>
      <c r="T11" s="2">
        <f t="shared" si="5"/>
        <v>82.6666666666667</v>
      </c>
      <c r="X11">
        <v>95</v>
      </c>
      <c r="Y11">
        <v>57</v>
      </c>
      <c r="Z11" s="2">
        <f t="shared" si="7"/>
        <v>69.6666666666667</v>
      </c>
    </row>
    <row r="12" spans="2:26">
      <c r="B12" s="4"/>
      <c r="C12">
        <v>118</v>
      </c>
      <c r="D12">
        <v>52</v>
      </c>
      <c r="E12" s="2">
        <f t="shared" si="0"/>
        <v>74</v>
      </c>
      <c r="F12">
        <v>117</v>
      </c>
      <c r="G12">
        <v>49</v>
      </c>
      <c r="H12" s="2">
        <f t="shared" si="1"/>
        <v>71.6666666666667</v>
      </c>
      <c r="I12">
        <v>103</v>
      </c>
      <c r="J12">
        <v>39</v>
      </c>
      <c r="K12" s="2">
        <f t="shared" si="2"/>
        <v>60.3333333333333</v>
      </c>
      <c r="L12">
        <v>132</v>
      </c>
      <c r="M12">
        <v>58</v>
      </c>
      <c r="N12" s="2">
        <f t="shared" si="3"/>
        <v>82.6666666666667</v>
      </c>
      <c r="O12">
        <v>127</v>
      </c>
      <c r="P12">
        <v>61</v>
      </c>
      <c r="Q12" s="2">
        <f t="shared" si="4"/>
        <v>83</v>
      </c>
      <c r="R12">
        <v>130</v>
      </c>
      <c r="S12">
        <v>63</v>
      </c>
      <c r="T12" s="2">
        <f t="shared" si="5"/>
        <v>85.3333333333333</v>
      </c>
      <c r="X12">
        <v>96</v>
      </c>
      <c r="Y12">
        <v>56</v>
      </c>
      <c r="Z12" s="2">
        <f t="shared" si="7"/>
        <v>69.3333333333333</v>
      </c>
    </row>
    <row r="13" spans="2:26">
      <c r="B13" s="4"/>
      <c r="C13">
        <v>125</v>
      </c>
      <c r="D13">
        <v>56</v>
      </c>
      <c r="E13" s="2">
        <f t="shared" si="0"/>
        <v>79</v>
      </c>
      <c r="F13">
        <v>118</v>
      </c>
      <c r="G13">
        <v>52</v>
      </c>
      <c r="H13" s="2">
        <f t="shared" si="1"/>
        <v>74</v>
      </c>
      <c r="I13">
        <v>94</v>
      </c>
      <c r="J13">
        <v>36</v>
      </c>
      <c r="K13" s="2">
        <f t="shared" si="2"/>
        <v>55.3333333333333</v>
      </c>
      <c r="L13">
        <v>136</v>
      </c>
      <c r="M13">
        <v>59</v>
      </c>
      <c r="N13" s="2">
        <f t="shared" si="3"/>
        <v>84.6666666666667</v>
      </c>
      <c r="O13">
        <v>140</v>
      </c>
      <c r="P13">
        <v>67</v>
      </c>
      <c r="Q13" s="2">
        <f t="shared" si="4"/>
        <v>91.3333333333333</v>
      </c>
      <c r="R13">
        <v>126</v>
      </c>
      <c r="S13">
        <v>61</v>
      </c>
      <c r="T13" s="2">
        <f t="shared" si="5"/>
        <v>82.6666666666667</v>
      </c>
      <c r="X13">
        <v>98</v>
      </c>
      <c r="Y13">
        <v>57</v>
      </c>
      <c r="Z13" s="2">
        <f t="shared" si="7"/>
        <v>70.6666666666667</v>
      </c>
    </row>
    <row r="14" spans="2:26">
      <c r="B14" s="4"/>
      <c r="F14">
        <v>118</v>
      </c>
      <c r="G14">
        <v>50</v>
      </c>
      <c r="H14" s="2">
        <f t="shared" si="1"/>
        <v>72.6666666666667</v>
      </c>
      <c r="I14">
        <v>92</v>
      </c>
      <c r="J14">
        <v>37</v>
      </c>
      <c r="K14" s="2">
        <f t="shared" si="2"/>
        <v>55.3333333333333</v>
      </c>
      <c r="L14">
        <v>143</v>
      </c>
      <c r="M14">
        <v>60</v>
      </c>
      <c r="N14" s="2">
        <f t="shared" si="3"/>
        <v>87.6666666666667</v>
      </c>
      <c r="O14">
        <v>141</v>
      </c>
      <c r="P14">
        <v>65</v>
      </c>
      <c r="Q14" s="2">
        <f t="shared" si="4"/>
        <v>90.3333333333333</v>
      </c>
      <c r="R14">
        <v>133</v>
      </c>
      <c r="S14">
        <v>63</v>
      </c>
      <c r="T14" s="2">
        <f t="shared" si="5"/>
        <v>86.3333333333333</v>
      </c>
      <c r="X14">
        <v>122</v>
      </c>
      <c r="Y14">
        <v>70</v>
      </c>
      <c r="Z14" s="2">
        <f t="shared" si="7"/>
        <v>87.3333333333333</v>
      </c>
    </row>
    <row r="15" spans="2:26">
      <c r="B15" s="4"/>
      <c r="F15">
        <v>114</v>
      </c>
      <c r="G15">
        <v>50</v>
      </c>
      <c r="H15" s="2">
        <f t="shared" si="1"/>
        <v>71.3333333333333</v>
      </c>
      <c r="I15">
        <v>93</v>
      </c>
      <c r="J15">
        <v>37</v>
      </c>
      <c r="K15" s="2">
        <f t="shared" si="2"/>
        <v>55.6666666666667</v>
      </c>
      <c r="L15">
        <v>148</v>
      </c>
      <c r="M15">
        <v>60</v>
      </c>
      <c r="N15" s="2">
        <f t="shared" si="3"/>
        <v>89.3333333333333</v>
      </c>
      <c r="O15">
        <v>138</v>
      </c>
      <c r="P15">
        <v>66</v>
      </c>
      <c r="Q15" s="2">
        <f t="shared" si="4"/>
        <v>90</v>
      </c>
      <c r="R15">
        <v>143</v>
      </c>
      <c r="S15">
        <v>68</v>
      </c>
      <c r="T15" s="2">
        <f t="shared" si="5"/>
        <v>93</v>
      </c>
      <c r="X15">
        <v>138</v>
      </c>
      <c r="Y15">
        <v>80</v>
      </c>
      <c r="Z15" s="2">
        <f t="shared" si="7"/>
        <v>99.3333333333333</v>
      </c>
    </row>
    <row r="16" spans="2:26">
      <c r="B16" s="4"/>
      <c r="C16">
        <f>MIN(C4:C14)</f>
        <v>84</v>
      </c>
      <c r="F16">
        <v>109</v>
      </c>
      <c r="G16">
        <v>49</v>
      </c>
      <c r="H16" s="2">
        <f t="shared" si="1"/>
        <v>69</v>
      </c>
      <c r="I16">
        <v>100</v>
      </c>
      <c r="J16">
        <v>40</v>
      </c>
      <c r="K16" s="2">
        <f t="shared" si="2"/>
        <v>60</v>
      </c>
      <c r="L16">
        <v>163</v>
      </c>
      <c r="M16">
        <v>63</v>
      </c>
      <c r="N16" s="2">
        <f t="shared" si="3"/>
        <v>96.3333333333333</v>
      </c>
      <c r="O16">
        <v>137</v>
      </c>
      <c r="P16">
        <v>66</v>
      </c>
      <c r="Q16" s="2">
        <f t="shared" si="4"/>
        <v>89.6666666666667</v>
      </c>
      <c r="R16">
        <v>148</v>
      </c>
      <c r="S16">
        <v>70</v>
      </c>
      <c r="T16" s="2">
        <f t="shared" si="5"/>
        <v>96</v>
      </c>
      <c r="X16">
        <f>MAX(X4:X15)</f>
        <v>138</v>
      </c>
    </row>
    <row r="17" spans="2:26">
      <c r="B17" s="4"/>
      <c r="F17">
        <v>89</v>
      </c>
      <c r="G17">
        <v>42</v>
      </c>
      <c r="H17" s="2">
        <f t="shared" si="1"/>
        <v>57.6666666666667</v>
      </c>
      <c r="I17">
        <f>MAX(I4:I16)</f>
        <v>153</v>
      </c>
      <c r="L17">
        <v>100</v>
      </c>
      <c r="M17">
        <v>63</v>
      </c>
      <c r="N17" s="2">
        <f t="shared" si="3"/>
        <v>75.3333333333333</v>
      </c>
      <c r="O17">
        <v>141</v>
      </c>
      <c r="P17">
        <v>65</v>
      </c>
      <c r="Q17" s="2">
        <f t="shared" si="4"/>
        <v>90.3333333333333</v>
      </c>
      <c r="R17">
        <v>143</v>
      </c>
      <c r="S17">
        <v>67</v>
      </c>
      <c r="T17" s="2">
        <f t="shared" si="5"/>
        <v>92.3333333333333</v>
      </c>
      <c r="X17">
        <f>MIN(X4:X16)</f>
        <v>92</v>
      </c>
    </row>
    <row r="18" spans="2:26">
      <c r="B18" s="4"/>
      <c r="F18">
        <v>103</v>
      </c>
      <c r="G18">
        <v>54</v>
      </c>
      <c r="H18" s="2">
        <f t="shared" si="1"/>
        <v>70.3333333333333</v>
      </c>
      <c r="I18">
        <f>MIN(I4:I17)</f>
        <v>88</v>
      </c>
      <c r="L18">
        <f>MIN(L4:L17)</f>
        <v>100</v>
      </c>
      <c r="O18">
        <v>138</v>
      </c>
      <c r="P18">
        <v>65</v>
      </c>
      <c r="Q18" s="2">
        <f t="shared" si="4"/>
        <v>89.3333333333333</v>
      </c>
      <c r="R18">
        <v>151</v>
      </c>
      <c r="S18">
        <v>70</v>
      </c>
      <c r="T18" s="2">
        <f t="shared" si="5"/>
        <v>97</v>
      </c>
    </row>
    <row r="19" spans="2:26">
      <c r="B19" s="4"/>
      <c r="F19">
        <v>95</v>
      </c>
      <c r="G19">
        <v>45</v>
      </c>
      <c r="H19" s="2">
        <f t="shared" si="1"/>
        <v>61.6666666666667</v>
      </c>
      <c r="O19">
        <v>138</v>
      </c>
      <c r="P19">
        <v>66</v>
      </c>
      <c r="Q19" s="2">
        <f t="shared" si="4"/>
        <v>90</v>
      </c>
      <c r="R19">
        <f>MIN(R4:R18)</f>
        <v>118</v>
      </c>
    </row>
    <row r="20" spans="2:26">
      <c r="B20" s="4"/>
      <c r="F20">
        <v>108</v>
      </c>
      <c r="G20">
        <v>45</v>
      </c>
      <c r="H20" s="2">
        <f t="shared" si="1"/>
        <v>66</v>
      </c>
      <c r="O20">
        <v>137</v>
      </c>
      <c r="P20">
        <v>66</v>
      </c>
      <c r="Q20" s="2">
        <f t="shared" si="4"/>
        <v>89.6666666666667</v>
      </c>
    </row>
    <row r="21" spans="2:26">
      <c r="B21" s="4"/>
      <c r="F21">
        <f>MAX(F4:F20)</f>
        <v>156</v>
      </c>
      <c r="O21">
        <v>128</v>
      </c>
      <c r="P21">
        <v>64</v>
      </c>
      <c r="Q21" s="2">
        <f t="shared" si="4"/>
        <v>85.3333333333333</v>
      </c>
    </row>
    <row r="22" spans="2:26">
      <c r="B22" s="4"/>
      <c r="F22">
        <f>MIN(F4:F21)</f>
        <v>85</v>
      </c>
      <c r="O22">
        <v>122</v>
      </c>
      <c r="P22">
        <v>62</v>
      </c>
      <c r="Q22" s="2">
        <f t="shared" si="4"/>
        <v>82</v>
      </c>
    </row>
    <row r="23" spans="2:26">
      <c r="B23" s="4"/>
      <c r="O23">
        <v>114</v>
      </c>
      <c r="P23">
        <v>59</v>
      </c>
      <c r="Q23" s="2">
        <f t="shared" si="4"/>
        <v>77.3333333333333</v>
      </c>
    </row>
    <row r="24" spans="2:26">
      <c r="B24" s="4"/>
    </row>
    <row r="25" spans="2:26">
      <c r="B25" s="4"/>
    </row>
    <row r="26" spans="2:26">
      <c r="B26" s="4" t="s">
        <v>36</v>
      </c>
      <c r="C26" s="1">
        <f>STDEV(C4:C13)</f>
        <v>13.3504057366558</v>
      </c>
      <c r="D26" s="1"/>
      <c r="E26" s="1"/>
      <c r="F26" s="1">
        <f>STDEV(F4:F20)</f>
        <v>19.1927146104361</v>
      </c>
      <c r="G26" s="1"/>
      <c r="H26" s="1"/>
      <c r="I26" s="1">
        <f>STDEV(I4:I16)</f>
        <v>17.08388054158</v>
      </c>
      <c r="J26" s="1"/>
      <c r="K26" s="1"/>
      <c r="L26" s="1">
        <f>STDEV(L4:L17)</f>
        <v>29.6797003924335</v>
      </c>
      <c r="M26" s="1"/>
      <c r="N26" s="1"/>
      <c r="O26" s="1">
        <f>STDEV(O4:O23)</f>
        <v>21.7301028166241</v>
      </c>
      <c r="P26" s="1"/>
      <c r="Q26" s="1"/>
      <c r="R26" s="1">
        <f>STDEV(R4:R18)</f>
        <v>17.0874501427496</v>
      </c>
      <c r="S26" s="1"/>
      <c r="T26" s="1"/>
      <c r="U26" s="1">
        <f>STDEV(U4:U10)</f>
        <v>34.3629091290235</v>
      </c>
      <c r="V26" s="1"/>
      <c r="W26" s="1"/>
      <c r="X26" s="1">
        <f>STDEV(X4:X15)</f>
        <v>15.9706169592977</v>
      </c>
      <c r="Y26" s="1"/>
      <c r="Z26" s="1"/>
    </row>
    <row r="27" spans="2:26">
      <c r="B27" s="4" t="s">
        <v>37</v>
      </c>
      <c r="C27" s="1">
        <f>VAR(C4:C13)</f>
        <v>178.233333333333</v>
      </c>
      <c r="D27" s="1"/>
      <c r="E27" s="1"/>
      <c r="F27" s="1">
        <f>VAR(F4:F20)</f>
        <v>368.360294117647</v>
      </c>
      <c r="G27" s="1"/>
      <c r="H27" s="1"/>
      <c r="I27" s="1">
        <f>VAR(I4:I16)</f>
        <v>291.858974358974</v>
      </c>
      <c r="J27" s="1"/>
      <c r="K27" s="1"/>
      <c r="L27" s="1">
        <f>VAR(L4:L17)</f>
        <v>880.884615384615</v>
      </c>
      <c r="M27" s="1"/>
      <c r="N27" s="1"/>
      <c r="O27" s="1">
        <f>VAR(O4:O23)</f>
        <v>472.197368421053</v>
      </c>
      <c r="P27" s="1"/>
      <c r="Q27" s="1"/>
      <c r="R27" s="1">
        <f>VAR(R4:R18)</f>
        <v>291.980952380952</v>
      </c>
      <c r="S27" s="1"/>
      <c r="T27" s="1"/>
      <c r="U27" s="1">
        <f>VAR(U4:U10)</f>
        <v>1180.80952380952</v>
      </c>
      <c r="V27" s="1"/>
      <c r="W27" s="1"/>
      <c r="X27" s="1">
        <f>VAR(X4:X15)</f>
        <v>255.060606060606</v>
      </c>
      <c r="Y27" s="1"/>
      <c r="Z27" s="1"/>
    </row>
    <row r="28" spans="2:26">
      <c r="B28" s="4" t="s">
        <v>38</v>
      </c>
      <c r="C28" s="1"/>
      <c r="D28" s="1">
        <f>STDEV(D4:D13)</f>
        <v>4.19126074906664</v>
      </c>
      <c r="E28" s="1"/>
      <c r="F28" s="1"/>
      <c r="G28" s="1">
        <f>STDEV(G4:G20)</f>
        <v>10.7477767878921</v>
      </c>
      <c r="H28" s="1"/>
      <c r="I28" s="1"/>
      <c r="J28" s="1">
        <f>STDEV(J4:J16)</f>
        <v>10.935123368162</v>
      </c>
      <c r="K28" s="1"/>
      <c r="L28" s="1"/>
      <c r="M28" s="1">
        <f>STDEV(M4:M17)</f>
        <v>6.82955760960087</v>
      </c>
      <c r="N28" s="1"/>
      <c r="O28" s="1"/>
      <c r="P28" s="1">
        <f>STDEV(P4:P23)</f>
        <v>8.56184928376427</v>
      </c>
      <c r="Q28" s="1"/>
      <c r="R28" s="1"/>
      <c r="S28" s="1">
        <f>STDEV(S4:S18)</f>
        <v>5.31126386178693</v>
      </c>
      <c r="T28" s="1"/>
      <c r="U28" s="1"/>
      <c r="V28" s="1">
        <f>STDEV(V4:V10)</f>
        <v>14.3692794000322</v>
      </c>
      <c r="W28" s="1"/>
      <c r="X28" s="1"/>
      <c r="Y28" s="1">
        <f>STDEV(Y4:Y15)</f>
        <v>8.07305657259024</v>
      </c>
      <c r="Z28" s="1"/>
    </row>
    <row r="29" spans="2:26">
      <c r="B29" s="4" t="s">
        <v>39</v>
      </c>
      <c r="C29" s="1"/>
      <c r="D29" s="1">
        <f>VAR(D4:D13)</f>
        <v>17.5666666666667</v>
      </c>
      <c r="E29" s="1"/>
      <c r="F29" s="1"/>
      <c r="G29" s="1">
        <f>VAR(G4:G20)</f>
        <v>115.514705882353</v>
      </c>
      <c r="H29" s="1"/>
      <c r="I29" s="1"/>
      <c r="J29" s="1">
        <f>VAR(J4:J16)</f>
        <v>119.576923076923</v>
      </c>
      <c r="K29" s="1"/>
      <c r="L29" s="1"/>
      <c r="M29" s="1">
        <f>VAR(M4:M17)</f>
        <v>46.6428571428571</v>
      </c>
      <c r="N29" s="1"/>
      <c r="O29" s="1"/>
      <c r="P29" s="1">
        <f>VAR(P4:P23)</f>
        <v>73.3052631578947</v>
      </c>
      <c r="Q29" s="1"/>
      <c r="R29" s="1"/>
      <c r="S29" s="1">
        <f>VAR(S4:S18)</f>
        <v>28.2095238095238</v>
      </c>
      <c r="T29" s="1"/>
      <c r="U29" s="1"/>
      <c r="V29" s="1">
        <f>VAR(V4:V10)</f>
        <v>206.47619047619</v>
      </c>
      <c r="W29" s="1"/>
      <c r="X29" s="1"/>
      <c r="Y29" s="1">
        <f>VAR(Y4:Y15)</f>
        <v>65.1742424242424</v>
      </c>
      <c r="Z29" s="1"/>
    </row>
    <row r="30" spans="2:26">
      <c r="B30" s="4" t="s">
        <v>40</v>
      </c>
      <c r="C30" s="1"/>
      <c r="D30" s="1"/>
      <c r="E30" s="1">
        <f>STDEV(E4:E13)</f>
        <v>6.09887664216094</v>
      </c>
      <c r="F30" s="1"/>
      <c r="G30" s="1"/>
      <c r="H30" s="1">
        <f>STDEV(H4:H20)</f>
        <v>12.9771354987005</v>
      </c>
      <c r="I30" s="1"/>
      <c r="J30" s="1"/>
      <c r="K30" s="1">
        <f>STDEV(K4:K16)</f>
        <v>12.6852652481513</v>
      </c>
      <c r="L30" s="1"/>
      <c r="M30" s="1"/>
      <c r="N30" s="1">
        <f>STDEV(N4:N17)</f>
        <v>13.9446183509044</v>
      </c>
      <c r="O30" s="1"/>
      <c r="P30" s="1"/>
      <c r="Q30" s="1">
        <f>STDEV(Q4:Q23)</f>
        <v>12.6701172585351</v>
      </c>
      <c r="R30" s="1"/>
      <c r="S30" s="1"/>
      <c r="T30" s="1">
        <f>STDEV(T4:T18)</f>
        <v>9.20029905196036</v>
      </c>
      <c r="U30" s="1"/>
      <c r="V30" s="1"/>
      <c r="W30" s="1">
        <f>STDEV(W4:W10)</f>
        <v>20.6329730460633</v>
      </c>
      <c r="X30" s="1"/>
      <c r="Y30" s="1"/>
      <c r="Z30" s="1">
        <f>STDEV(Z4:Z15)</f>
        <v>10.2969381870018</v>
      </c>
    </row>
    <row r="31" spans="2:26">
      <c r="B31" s="4" t="s">
        <v>150</v>
      </c>
      <c r="C31" s="1"/>
      <c r="D31" s="1"/>
      <c r="E31" s="1">
        <f>VAR(E4:E13)</f>
        <v>37.1962962962963</v>
      </c>
      <c r="F31" s="1"/>
      <c r="G31" s="1"/>
      <c r="H31" s="1">
        <f>VAR(H4:H20)</f>
        <v>168.406045751634</v>
      </c>
      <c r="I31" s="1"/>
      <c r="J31" s="1"/>
      <c r="K31" s="1">
        <f>VAR(K4:K16)</f>
        <v>160.915954415954</v>
      </c>
      <c r="L31" s="1"/>
      <c r="M31" s="1"/>
      <c r="N31" s="1">
        <f>VAR(N4:N17)</f>
        <v>194.452380952381</v>
      </c>
      <c r="O31" s="1"/>
      <c r="P31" s="1"/>
      <c r="Q31" s="1">
        <f>VAR(Q4:Q23)</f>
        <v>160.531871345029</v>
      </c>
      <c r="R31" s="1"/>
      <c r="S31" s="1"/>
      <c r="T31" s="1">
        <f>VAR(T4:T18)</f>
        <v>84.6455026455027</v>
      </c>
      <c r="U31" s="1"/>
      <c r="V31" s="1"/>
      <c r="W31" s="1">
        <f>VAR(W4:W10)</f>
        <v>425.719576719577</v>
      </c>
      <c r="X31" s="1"/>
      <c r="Y31" s="1"/>
      <c r="Z31" s="1">
        <f>VAR(Z4:Z15)</f>
        <v>106.026936026936</v>
      </c>
    </row>
    <row r="32" spans="2:26">
      <c r="B32" s="4"/>
    </row>
    <row r="33" spans="2:36">
      <c r="B33" s="4"/>
    </row>
    <row r="34" spans="2:36">
      <c r="B34" s="4"/>
    </row>
    <row r="35" spans="2:36">
      <c r="B35" s="4"/>
      <c r="AE35" s="4"/>
      <c r="AF35" s="4"/>
      <c r="AG35" s="4"/>
      <c r="AH35" s="4"/>
      <c r="AI35" s="4"/>
      <c r="AJ35" s="4"/>
    </row>
    <row r="36" spans="2:36">
      <c r="B36" s="4"/>
      <c r="AE36" s="1"/>
      <c r="AF36" s="1"/>
      <c r="AG36" s="1"/>
      <c r="AH36" s="1"/>
      <c r="AI36" s="1"/>
      <c r="AJ36" s="1"/>
    </row>
    <row r="37" spans="2:36">
      <c r="B37" s="4"/>
      <c r="AE37" s="1"/>
      <c r="AF37" s="1"/>
      <c r="AG37" s="1"/>
      <c r="AH37" s="1"/>
      <c r="AI37" s="1"/>
      <c r="AJ37" s="1"/>
    </row>
    <row r="38" spans="2:36">
      <c r="B38" s="4"/>
      <c r="AE38" s="1"/>
      <c r="AF38" s="1"/>
      <c r="AG38" s="1"/>
      <c r="AH38" s="1"/>
      <c r="AI38" s="1"/>
      <c r="AJ38" s="1"/>
    </row>
    <row r="39" spans="2:36">
      <c r="B39" s="4"/>
      <c r="AE39" s="1"/>
      <c r="AF39" s="1"/>
      <c r="AG39" s="1"/>
      <c r="AH39" s="1"/>
      <c r="AI39" s="1"/>
      <c r="AJ39" s="1"/>
    </row>
    <row r="40" spans="2:36">
      <c r="B40" s="4"/>
      <c r="E40" s="4"/>
      <c r="F40" s="4"/>
      <c r="G40" s="4"/>
      <c r="H40" s="4"/>
      <c r="I40" s="4"/>
      <c r="J40" s="4"/>
      <c r="AE40" s="1"/>
      <c r="AF40" s="1"/>
      <c r="AG40" s="1"/>
      <c r="AH40" s="1"/>
      <c r="AI40" s="1"/>
      <c r="AJ40" s="1"/>
    </row>
    <row r="41" spans="2:36">
      <c r="B41" s="4"/>
      <c r="E41" s="1"/>
      <c r="F41" s="1"/>
      <c r="G41" s="1"/>
      <c r="H41" s="1"/>
      <c r="I41" s="1"/>
      <c r="J41" s="1" t="s">
        <v>36</v>
      </c>
      <c r="K41" s="1" t="s">
        <v>37</v>
      </c>
      <c r="L41" s="1" t="s">
        <v>38</v>
      </c>
      <c r="M41" s="1" t="s">
        <v>39</v>
      </c>
      <c r="N41" t="s">
        <v>40</v>
      </c>
      <c r="O41" t="s">
        <v>150</v>
      </c>
      <c r="AE41" s="1"/>
      <c r="AF41" s="1"/>
      <c r="AG41" s="1"/>
      <c r="AH41" s="1"/>
      <c r="AI41" s="1"/>
      <c r="AJ41" s="1"/>
    </row>
    <row r="42" spans="2:36">
      <c r="B42" s="4"/>
      <c r="E42" s="1"/>
      <c r="F42" s="1"/>
      <c r="J42" s="1">
        <v>13.3504057366558</v>
      </c>
      <c r="K42" s="1">
        <v>178.233333333333</v>
      </c>
      <c r="L42" s="1"/>
      <c r="M42" s="1"/>
      <c r="N42" s="1"/>
      <c r="O42" s="1"/>
      <c r="AE42" s="1"/>
      <c r="AF42" s="1"/>
      <c r="AG42" s="1"/>
      <c r="AH42" s="1"/>
      <c r="AI42" s="1"/>
      <c r="AJ42" s="1"/>
    </row>
    <row r="43" spans="2:36">
      <c r="B43" s="4"/>
      <c r="E43" s="1"/>
      <c r="F43" s="1"/>
      <c r="J43" s="1"/>
      <c r="K43" s="1"/>
      <c r="L43" s="1">
        <v>4.19126074906664</v>
      </c>
      <c r="M43" s="1">
        <v>17.5666666666667</v>
      </c>
      <c r="N43" s="1"/>
      <c r="O43" s="1"/>
      <c r="AE43" s="1"/>
      <c r="AF43" s="1"/>
      <c r="AG43" s="1"/>
      <c r="AH43" s="1"/>
      <c r="AI43" s="1"/>
      <c r="AJ43" s="1"/>
    </row>
    <row r="44" spans="2:36">
      <c r="B44" s="4"/>
      <c r="E44" s="1"/>
      <c r="F44" s="1"/>
      <c r="J44" s="1"/>
      <c r="K44" s="1"/>
      <c r="L44" s="1"/>
      <c r="M44" s="1"/>
      <c r="N44" s="1">
        <v>6.09887664216094</v>
      </c>
      <c r="O44" s="1">
        <v>37.1962962962962</v>
      </c>
      <c r="AE44" s="1"/>
      <c r="AF44" s="1"/>
      <c r="AG44" s="1"/>
      <c r="AH44" s="1"/>
      <c r="AI44" s="1"/>
      <c r="AJ44" s="1"/>
    </row>
    <row r="45" spans="2:36">
      <c r="B45" s="4"/>
      <c r="E45" s="1"/>
      <c r="F45" s="1"/>
      <c r="J45" s="1">
        <v>19.1927146104361</v>
      </c>
      <c r="K45" s="1">
        <v>368.360294117647</v>
      </c>
      <c r="L45" s="1"/>
      <c r="M45" s="1"/>
      <c r="N45" s="1"/>
      <c r="O45" s="1"/>
      <c r="AE45" s="1"/>
      <c r="AF45" s="1"/>
      <c r="AG45" s="1"/>
      <c r="AH45" s="1"/>
      <c r="AI45" s="1"/>
      <c r="AJ45" s="1"/>
    </row>
    <row r="46" spans="2:36">
      <c r="B46" s="4"/>
      <c r="E46" s="1"/>
      <c r="F46" s="1"/>
      <c r="J46" s="1"/>
      <c r="K46" s="1"/>
      <c r="L46" s="1">
        <v>10.7477767878921</v>
      </c>
      <c r="M46" s="1">
        <v>115.514705882353</v>
      </c>
      <c r="N46" s="1"/>
      <c r="O46" s="1"/>
      <c r="AE46" s="1"/>
      <c r="AF46" s="1"/>
      <c r="AG46" s="1"/>
      <c r="AH46" s="1"/>
      <c r="AI46" s="1"/>
      <c r="AJ46" s="1"/>
    </row>
    <row r="47" spans="2:36">
      <c r="B47" s="4"/>
      <c r="E47" s="1"/>
      <c r="F47" s="1"/>
      <c r="J47" s="1"/>
      <c r="K47" s="1"/>
      <c r="L47" s="1"/>
      <c r="M47" s="1"/>
      <c r="N47" s="1">
        <v>12.9771354987005</v>
      </c>
      <c r="O47" s="1">
        <v>168.406045751632</v>
      </c>
      <c r="AE47" s="1"/>
      <c r="AF47" s="1"/>
      <c r="AG47" s="1"/>
      <c r="AH47" s="1"/>
      <c r="AI47" s="1"/>
      <c r="AJ47" s="1"/>
    </row>
    <row r="48" spans="2:36">
      <c r="B48" s="4"/>
      <c r="E48" s="1"/>
      <c r="F48" s="1"/>
      <c r="J48" s="1">
        <v>17.08388054158</v>
      </c>
      <c r="K48" s="1">
        <v>291.858974358974</v>
      </c>
      <c r="L48" s="1"/>
      <c r="M48" s="1"/>
      <c r="N48" s="1"/>
      <c r="O48" s="1"/>
      <c r="AE48" s="1"/>
      <c r="AF48" s="1"/>
      <c r="AG48" s="1"/>
      <c r="AH48" s="1"/>
      <c r="AI48" s="1"/>
      <c r="AJ48" s="1"/>
    </row>
    <row r="49" spans="2:36">
      <c r="B49" s="4"/>
      <c r="E49" s="1"/>
      <c r="F49" s="1"/>
      <c r="J49" s="1"/>
      <c r="K49" s="1"/>
      <c r="L49" s="1">
        <v>10.935123368162</v>
      </c>
      <c r="M49" s="1">
        <v>119.576923076923</v>
      </c>
      <c r="N49" s="1"/>
      <c r="O49" s="1"/>
      <c r="AE49" s="1"/>
      <c r="AF49" s="1"/>
      <c r="AG49" s="1"/>
      <c r="AH49" s="1"/>
      <c r="AI49" s="1"/>
      <c r="AJ49" s="1"/>
    </row>
    <row r="50" spans="2:36">
      <c r="B50" s="4"/>
      <c r="E50" s="1"/>
      <c r="F50" s="1"/>
      <c r="J50" s="1"/>
      <c r="K50" s="1"/>
      <c r="L50" s="1"/>
      <c r="M50" s="1"/>
      <c r="N50" s="1">
        <v>12.6852652481514</v>
      </c>
      <c r="O50" s="1">
        <v>160.915954415956</v>
      </c>
      <c r="AE50" s="1"/>
      <c r="AF50" s="1"/>
      <c r="AG50" s="1"/>
      <c r="AH50" s="1"/>
      <c r="AI50" s="1"/>
      <c r="AJ50" s="1"/>
    </row>
    <row r="51" spans="2:36">
      <c r="B51" s="4"/>
      <c r="E51" s="1"/>
      <c r="F51" s="1"/>
      <c r="J51" s="1">
        <v>29.6797003924335</v>
      </c>
      <c r="K51" s="1">
        <v>880.884615384615</v>
      </c>
      <c r="L51" s="1"/>
      <c r="M51" s="1"/>
      <c r="N51" s="1"/>
      <c r="O51" s="1"/>
      <c r="AE51" s="1"/>
      <c r="AF51" s="1"/>
      <c r="AG51" s="1"/>
      <c r="AH51" s="1"/>
      <c r="AI51" s="1"/>
      <c r="AJ51" s="1"/>
    </row>
    <row r="52" spans="2:36">
      <c r="B52" s="4"/>
      <c r="E52" s="1"/>
      <c r="F52" s="1"/>
      <c r="J52" s="1"/>
      <c r="K52" s="1"/>
      <c r="L52" s="1">
        <v>6.82955760960087</v>
      </c>
      <c r="M52" s="1">
        <v>46.6428571428571</v>
      </c>
      <c r="N52" s="1"/>
      <c r="O52" s="3"/>
      <c r="AE52" s="1"/>
      <c r="AF52" s="1"/>
      <c r="AG52" s="1"/>
      <c r="AH52" s="1"/>
      <c r="AI52" s="1"/>
      <c r="AJ52" s="1"/>
    </row>
    <row r="53" spans="2:36">
      <c r="B53" s="4"/>
      <c r="E53" s="1"/>
      <c r="F53" s="1"/>
      <c r="J53" s="1"/>
      <c r="K53" s="1"/>
      <c r="L53" s="1"/>
      <c r="M53" s="1"/>
      <c r="N53" s="1">
        <v>13.9446183509044</v>
      </c>
      <c r="O53" s="1">
        <v>194.452380952381</v>
      </c>
      <c r="P53" s="4"/>
      <c r="Q53" s="4"/>
      <c r="AE53" s="1"/>
      <c r="AF53" s="1"/>
      <c r="AG53" s="1"/>
      <c r="AH53" s="1"/>
      <c r="AI53" s="1"/>
      <c r="AJ53" s="1"/>
    </row>
    <row r="54" spans="2:36">
      <c r="B54" s="4"/>
      <c r="E54" s="1"/>
      <c r="F54" s="1"/>
      <c r="J54" s="1">
        <v>21.7301028166241</v>
      </c>
      <c r="K54" s="1">
        <v>472.197368421053</v>
      </c>
      <c r="L54" s="1"/>
      <c r="M54" s="1"/>
      <c r="N54" s="1"/>
      <c r="O54" s="1"/>
      <c r="P54" s="1"/>
      <c r="Q54" s="1"/>
      <c r="AE54" s="1"/>
      <c r="AF54" s="1"/>
      <c r="AG54" s="1"/>
      <c r="AH54" s="1"/>
      <c r="AI54" s="1"/>
      <c r="AJ54" s="1"/>
    </row>
    <row r="55" spans="2:36">
      <c r="B55" s="4"/>
      <c r="E55" s="1"/>
      <c r="F55" s="1"/>
      <c r="J55" s="1"/>
      <c r="K55" s="1"/>
      <c r="L55" s="1">
        <v>8.56184928376427</v>
      </c>
      <c r="M55" s="1">
        <v>73.3052631578947</v>
      </c>
      <c r="N55" s="1"/>
      <c r="O55" s="1"/>
      <c r="P55" s="1"/>
      <c r="Q55" s="1"/>
      <c r="AE55" s="1"/>
      <c r="AF55" s="1"/>
      <c r="AG55" s="1"/>
      <c r="AH55" s="1"/>
      <c r="AI55" s="1"/>
      <c r="AJ55" s="1"/>
    </row>
    <row r="56" spans="2:36">
      <c r="B56" s="4"/>
      <c r="E56" s="1"/>
      <c r="F56" s="1"/>
      <c r="J56" s="1"/>
      <c r="K56" s="1"/>
      <c r="L56" s="1"/>
      <c r="M56" s="1"/>
      <c r="N56" s="1">
        <v>12.6701172585351</v>
      </c>
      <c r="O56" s="1">
        <v>160.531871345028</v>
      </c>
      <c r="P56" s="1"/>
      <c r="Q56" s="1"/>
      <c r="AE56" s="1"/>
      <c r="AF56" s="1"/>
      <c r="AG56" s="1"/>
      <c r="AH56" s="1"/>
      <c r="AI56" s="1"/>
      <c r="AJ56" s="1"/>
    </row>
    <row r="57" spans="2:36">
      <c r="B57" s="4"/>
      <c r="E57" s="1"/>
      <c r="F57" s="1"/>
      <c r="J57" s="1">
        <v>17.0874501427496</v>
      </c>
      <c r="K57" s="1">
        <v>291.980952380952</v>
      </c>
      <c r="L57" s="1"/>
      <c r="M57" s="1"/>
      <c r="N57" s="1"/>
      <c r="O57" s="1"/>
      <c r="P57" s="1"/>
      <c r="Q57" s="1"/>
      <c r="AE57" s="1"/>
      <c r="AF57" s="1"/>
      <c r="AG57" s="1"/>
      <c r="AH57" s="1"/>
      <c r="AI57" s="1"/>
      <c r="AJ57" s="1"/>
    </row>
    <row r="58" spans="2:36">
      <c r="B58" s="4"/>
      <c r="E58" s="1"/>
      <c r="F58" s="1"/>
      <c r="J58" s="1"/>
      <c r="K58" s="1"/>
      <c r="L58" s="1">
        <v>5.31126386178693</v>
      </c>
      <c r="M58" s="1">
        <v>28.2095238095238</v>
      </c>
      <c r="N58" s="1"/>
      <c r="O58" s="1"/>
      <c r="P58" s="1"/>
      <c r="Q58" s="1"/>
      <c r="AE58" s="1"/>
      <c r="AF58" s="1"/>
      <c r="AG58" s="1"/>
      <c r="AH58" s="1"/>
      <c r="AI58" s="1"/>
      <c r="AJ58" s="1"/>
    </row>
    <row r="59" spans="2:36">
      <c r="B59" s="4"/>
      <c r="E59" s="1"/>
      <c r="F59" s="1"/>
      <c r="J59" s="1"/>
      <c r="K59" s="1"/>
      <c r="L59" s="1"/>
      <c r="M59" s="1"/>
      <c r="N59" s="1">
        <v>9.20029905196029</v>
      </c>
      <c r="O59" s="1">
        <v>84.6455026455013</v>
      </c>
      <c r="P59" s="1"/>
      <c r="Q59" s="1"/>
      <c r="AE59" s="1"/>
      <c r="AF59" s="1"/>
      <c r="AG59" s="1"/>
      <c r="AH59" s="1"/>
      <c r="AI59" s="1"/>
      <c r="AJ59" s="1"/>
    </row>
    <row r="60" spans="2:36">
      <c r="B60" s="4"/>
      <c r="E60" s="1"/>
      <c r="F60" s="1"/>
      <c r="J60" s="1">
        <v>34.3629091290235</v>
      </c>
      <c r="K60" s="1">
        <v>1180.80952380952</v>
      </c>
      <c r="L60" s="1"/>
      <c r="M60" s="1"/>
      <c r="N60" s="1"/>
      <c r="O60" s="1"/>
      <c r="P60" s="1"/>
      <c r="Q60" s="1"/>
    </row>
    <row r="61" spans="2:36">
      <c r="B61" s="4"/>
      <c r="E61" s="1"/>
      <c r="F61" s="1"/>
      <c r="J61" s="1"/>
      <c r="K61" s="1"/>
      <c r="L61" s="1">
        <v>14.3692794000322</v>
      </c>
      <c r="M61" s="1">
        <v>206.47619047619</v>
      </c>
      <c r="N61" s="1"/>
      <c r="O61" s="1"/>
      <c r="P61" s="1"/>
      <c r="Q61" s="1"/>
    </row>
    <row r="62" spans="2:36">
      <c r="B62" s="4"/>
      <c r="E62" s="1"/>
      <c r="F62" s="1"/>
      <c r="J62" s="1"/>
      <c r="K62" s="1"/>
      <c r="L62" s="1"/>
      <c r="M62" s="1"/>
      <c r="N62" s="1">
        <v>20.6329730460633</v>
      </c>
      <c r="O62" s="1">
        <v>425.719576719577</v>
      </c>
      <c r="P62" s="1"/>
      <c r="Q62" s="1"/>
    </row>
    <row r="63" spans="2:36">
      <c r="B63" s="4"/>
      <c r="E63" s="1"/>
      <c r="F63" s="1"/>
      <c r="J63" s="1">
        <v>15.9706169592977</v>
      </c>
      <c r="K63" s="1">
        <v>255.060606060606</v>
      </c>
      <c r="L63" s="1"/>
      <c r="M63" s="1"/>
      <c r="N63" s="1"/>
      <c r="O63" s="1"/>
      <c r="P63" s="1"/>
      <c r="Q63" s="1"/>
    </row>
    <row r="64" spans="2:36">
      <c r="B64" s="4"/>
      <c r="E64" s="1"/>
      <c r="F64" s="1"/>
      <c r="L64" s="1">
        <v>8.07305657259024</v>
      </c>
      <c r="M64" s="1">
        <v>65.1742424242424</v>
      </c>
      <c r="N64" s="1"/>
      <c r="O64" s="1"/>
      <c r="P64" s="1"/>
      <c r="Q64" s="1"/>
    </row>
    <row r="65" spans="2:17">
      <c r="B65" s="4"/>
      <c r="N65" s="1">
        <v>10.2969381870018</v>
      </c>
      <c r="O65" s="1">
        <v>106.026936026936</v>
      </c>
      <c r="P65" s="1"/>
      <c r="Q65" s="1"/>
    </row>
    <row r="66" spans="2:17">
      <c r="B66" s="4"/>
      <c r="M66" s="1"/>
      <c r="N66" s="1"/>
      <c r="O66" s="1"/>
      <c r="P66" s="1"/>
      <c r="Q66" s="1"/>
    </row>
    <row r="67" spans="2:17">
      <c r="B67" s="4"/>
      <c r="L67" s="1"/>
      <c r="M67" s="1"/>
      <c r="N67" s="1"/>
      <c r="O67" s="1"/>
      <c r="P67" s="1"/>
      <c r="Q67" s="1"/>
    </row>
    <row r="68" spans="2:17">
      <c r="B68" s="4"/>
      <c r="L68" s="1"/>
      <c r="M68" s="1"/>
      <c r="N68" s="1"/>
      <c r="O68" s="1"/>
      <c r="P68" s="1"/>
      <c r="Q68" s="1"/>
    </row>
    <row r="69" spans="2:17">
      <c r="B69" s="4"/>
      <c r="L69" s="1"/>
      <c r="M69" s="1"/>
      <c r="N69" s="1"/>
      <c r="O69" s="1"/>
      <c r="P69" s="1"/>
      <c r="Q69" s="1"/>
    </row>
    <row r="70" spans="2:17">
      <c r="B70" s="4"/>
      <c r="L70" s="1"/>
      <c r="M70" s="1"/>
      <c r="N70" s="1"/>
      <c r="O70" s="1"/>
      <c r="P70" s="1"/>
      <c r="Q70" s="1"/>
    </row>
    <row r="71" spans="2:17">
      <c r="B71" s="4"/>
      <c r="L71" s="1"/>
      <c r="M71" s="1"/>
      <c r="N71" s="1"/>
      <c r="O71" s="1"/>
      <c r="P71" s="1"/>
      <c r="Q71" s="1"/>
    </row>
    <row r="72" spans="2:17">
      <c r="B72" s="4"/>
      <c r="L72" s="1"/>
      <c r="M72" s="1"/>
      <c r="N72" s="1"/>
      <c r="O72" s="1"/>
      <c r="P72" s="1"/>
      <c r="Q72" s="1"/>
    </row>
    <row r="73" spans="2:17">
      <c r="B73" s="4"/>
      <c r="L73" s="1"/>
      <c r="M73" s="1"/>
      <c r="N73" s="1"/>
      <c r="O73" s="1"/>
      <c r="P73" s="1"/>
      <c r="Q73" s="1"/>
    </row>
    <row r="74" spans="2:17">
      <c r="B74" s="4"/>
      <c r="L74" s="1"/>
      <c r="M74" s="1"/>
      <c r="N74" s="1"/>
      <c r="O74" s="1"/>
      <c r="P74" s="1"/>
      <c r="Q74" s="1"/>
    </row>
    <row r="75" spans="2:17">
      <c r="B75" s="4"/>
      <c r="L75" s="1"/>
      <c r="M75" s="1"/>
      <c r="N75" s="1"/>
      <c r="O75" s="1"/>
      <c r="P75" s="1"/>
      <c r="Q75" s="1"/>
    </row>
    <row r="76" spans="2:17">
      <c r="B76" s="4"/>
      <c r="L76" s="1"/>
      <c r="M76" s="1"/>
      <c r="N76" s="1"/>
      <c r="O76" s="1"/>
      <c r="P76" s="1"/>
      <c r="Q76" s="1"/>
    </row>
    <row r="77" spans="2:17">
      <c r="B77" s="4"/>
      <c r="L77" s="1"/>
      <c r="M77" s="1"/>
      <c r="N77" s="1"/>
      <c r="O77" s="1"/>
      <c r="P77" s="1"/>
      <c r="Q77" s="1"/>
    </row>
    <row r="78" spans="2:17">
      <c r="B78" s="4"/>
    </row>
    <row r="79" spans="2:17">
      <c r="B79" s="4"/>
    </row>
    <row r="80" spans="2:17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  <row r="93" spans="2:2">
      <c r="B93" s="4"/>
    </row>
    <row r="94" spans="2:2">
      <c r="B94" s="4"/>
    </row>
    <row r="95" spans="2:2">
      <c r="B95" s="4"/>
    </row>
    <row r="96" spans="2:2">
      <c r="B96" s="4"/>
    </row>
    <row r="97" spans="2:2">
      <c r="B97" s="4"/>
    </row>
    <row r="98" spans="2:2">
      <c r="B98" s="4"/>
    </row>
    <row r="99" spans="2:2">
      <c r="B99" s="4"/>
    </row>
    <row r="100" spans="2:2">
      <c r="B100" s="4"/>
    </row>
    <row r="101" spans="2:2">
      <c r="B101" s="4"/>
    </row>
    <row r="102" spans="2:2">
      <c r="B102" s="4"/>
    </row>
    <row r="103" spans="2:2">
      <c r="B103" s="4"/>
    </row>
    <row r="104" spans="2:2">
      <c r="B104" s="4"/>
    </row>
    <row r="105" spans="2:2">
      <c r="B105" s="4"/>
    </row>
    <row r="106" spans="2:2">
      <c r="B106" s="4"/>
    </row>
    <row r="107" spans="2:2">
      <c r="B107" s="4"/>
    </row>
    <row r="108" spans="2:2">
      <c r="B108" s="4"/>
    </row>
    <row r="109" spans="2:2">
      <c r="B109" s="4"/>
    </row>
    <row r="110" spans="2:2">
      <c r="B110" s="4"/>
    </row>
    <row r="111" spans="2:2">
      <c r="B111" s="4"/>
    </row>
    <row r="112" spans="2:2">
      <c r="B112" s="4"/>
    </row>
  </sheetData>
  <mergeCells count="16">
    <mergeCell ref="C1:E1"/>
    <mergeCell ref="F1:H1"/>
    <mergeCell ref="I1:K1"/>
    <mergeCell ref="L1:N1"/>
    <mergeCell ref="O1:Q1"/>
    <mergeCell ref="R1:T1"/>
    <mergeCell ref="U1:W1"/>
    <mergeCell ref="X1:Z1"/>
    <mergeCell ref="C2:E2"/>
    <mergeCell ref="F2:H2"/>
    <mergeCell ref="I2:K2"/>
    <mergeCell ref="L2:N2"/>
    <mergeCell ref="O2:Q2"/>
    <mergeCell ref="R2:T2"/>
    <mergeCell ref="U2:W2"/>
    <mergeCell ref="X2:Z2"/>
  </mergeCells>
  <conditionalFormatting sqref="C4:C13">
    <cfRule type="expression" dxfId="0" priority="1">
      <formula>A1=MAX($C$4:$C$13)</formula>
    </cfRule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S57"/>
  <sheetViews>
    <sheetView zoomScale="62" zoomScaleNormal="62" topLeftCell="A29" workbookViewId="0">
      <selection activeCell="C35" sqref="C35:C57"/>
    </sheetView>
  </sheetViews>
  <sheetFormatPr defaultColWidth="9.14166666666667" defaultRowHeight="15"/>
  <cols>
    <col min="2" max="2" width="28.2666666666667" customWidth="1"/>
    <col min="3" max="13" width="12.7833333333333"/>
    <col min="14" max="14" width="11.925" customWidth="1"/>
    <col min="15" max="48" width="12.7833333333333"/>
    <col min="49" max="49" width="11.6416666666667"/>
    <col min="50" max="71" width="12.7833333333333"/>
  </cols>
  <sheetData>
    <row r="1" s="4" customFormat="1" spans="2:71">
      <c r="B1" s="4" t="s">
        <v>11</v>
      </c>
      <c r="C1" s="4">
        <v>9</v>
      </c>
      <c r="F1" s="4">
        <v>10</v>
      </c>
      <c r="I1" s="4">
        <v>11</v>
      </c>
      <c r="L1" s="4">
        <v>12</v>
      </c>
      <c r="O1" s="4">
        <v>13</v>
      </c>
      <c r="R1" s="4">
        <v>14</v>
      </c>
      <c r="U1" s="4">
        <v>15</v>
      </c>
      <c r="X1" s="4">
        <v>16</v>
      </c>
      <c r="AA1" s="4">
        <v>17</v>
      </c>
      <c r="AD1" s="4">
        <v>18</v>
      </c>
      <c r="AG1" s="4">
        <v>19</v>
      </c>
      <c r="AJ1" s="4">
        <v>20</v>
      </c>
      <c r="AM1" s="4">
        <v>21</v>
      </c>
      <c r="AP1" s="4">
        <v>22</v>
      </c>
      <c r="AS1" s="4">
        <v>23</v>
      </c>
      <c r="AV1" s="4">
        <v>24</v>
      </c>
      <c r="AY1" s="4">
        <v>25</v>
      </c>
      <c r="BB1" s="4">
        <v>26</v>
      </c>
      <c r="BE1" s="4">
        <v>27</v>
      </c>
      <c r="BH1" s="4">
        <v>28</v>
      </c>
      <c r="BK1" s="4">
        <v>29</v>
      </c>
      <c r="BN1" s="4">
        <v>30</v>
      </c>
      <c r="BQ1" s="4">
        <v>31</v>
      </c>
    </row>
    <row r="2" s="4" customFormat="1" spans="2:71">
      <c r="B2" s="4" t="s">
        <v>12</v>
      </c>
      <c r="C2" s="4" t="s">
        <v>151</v>
      </c>
      <c r="F2" s="4" t="s">
        <v>69</v>
      </c>
      <c r="I2" s="4" t="s">
        <v>70</v>
      </c>
      <c r="L2" s="4" t="s">
        <v>71</v>
      </c>
      <c r="O2" s="4" t="s">
        <v>152</v>
      </c>
      <c r="R2" s="4" t="s">
        <v>73</v>
      </c>
      <c r="U2" s="4" t="s">
        <v>74</v>
      </c>
      <c r="X2" s="4" t="s">
        <v>75</v>
      </c>
      <c r="AA2" s="4" t="s">
        <v>76</v>
      </c>
      <c r="AD2" s="4" t="s">
        <v>77</v>
      </c>
      <c r="AG2" s="4" t="s">
        <v>78</v>
      </c>
      <c r="AJ2" s="4" t="s">
        <v>79</v>
      </c>
      <c r="AM2" s="4" t="s">
        <v>80</v>
      </c>
      <c r="AP2" s="4" t="s">
        <v>81</v>
      </c>
      <c r="AS2" s="4" t="s">
        <v>82</v>
      </c>
      <c r="AV2" s="4" t="s">
        <v>83</v>
      </c>
      <c r="AY2" s="4" t="s">
        <v>84</v>
      </c>
      <c r="BB2" s="4" t="s">
        <v>85</v>
      </c>
      <c r="BE2" s="4" t="s">
        <v>86</v>
      </c>
      <c r="BH2" s="4" t="s">
        <v>87</v>
      </c>
      <c r="BK2" s="4" t="s">
        <v>88</v>
      </c>
      <c r="BN2" s="4" t="s">
        <v>89</v>
      </c>
      <c r="BQ2" s="4" t="s">
        <v>90</v>
      </c>
    </row>
    <row r="3" ht="17" customHeight="1" spans="2:71">
      <c r="C3" t="s">
        <v>153</v>
      </c>
      <c r="D3" t="s">
        <v>43</v>
      </c>
      <c r="E3" t="s">
        <v>44</v>
      </c>
      <c r="F3" t="s">
        <v>153</v>
      </c>
      <c r="G3" t="s">
        <v>43</v>
      </c>
      <c r="H3" t="s">
        <v>44</v>
      </c>
      <c r="I3" t="s">
        <v>153</v>
      </c>
      <c r="J3" t="s">
        <v>43</v>
      </c>
      <c r="K3" t="s">
        <v>44</v>
      </c>
      <c r="L3" t="s">
        <v>153</v>
      </c>
      <c r="M3" t="s">
        <v>43</v>
      </c>
      <c r="N3" t="s">
        <v>44</v>
      </c>
      <c r="O3" t="s">
        <v>153</v>
      </c>
      <c r="P3" t="s">
        <v>43</v>
      </c>
      <c r="Q3" t="s">
        <v>44</v>
      </c>
      <c r="R3" t="s">
        <v>153</v>
      </c>
      <c r="S3" t="s">
        <v>43</v>
      </c>
      <c r="T3" t="s">
        <v>44</v>
      </c>
      <c r="U3" t="s">
        <v>153</v>
      </c>
      <c r="V3" t="s">
        <v>43</v>
      </c>
      <c r="W3" t="s">
        <v>44</v>
      </c>
      <c r="X3" t="s">
        <v>153</v>
      </c>
      <c r="Y3" t="s">
        <v>43</v>
      </c>
      <c r="Z3" t="s">
        <v>44</v>
      </c>
      <c r="AA3" t="s">
        <v>153</v>
      </c>
      <c r="AB3" t="s">
        <v>43</v>
      </c>
      <c r="AC3" t="s">
        <v>44</v>
      </c>
      <c r="AD3" t="s">
        <v>153</v>
      </c>
      <c r="AE3" t="s">
        <v>43</v>
      </c>
      <c r="AF3" t="s">
        <v>44</v>
      </c>
      <c r="AG3" t="s">
        <v>153</v>
      </c>
      <c r="AH3" t="s">
        <v>43</v>
      </c>
      <c r="AI3" t="s">
        <v>44</v>
      </c>
      <c r="AJ3" t="s">
        <v>153</v>
      </c>
      <c r="AK3" t="s">
        <v>43</v>
      </c>
      <c r="AL3" t="s">
        <v>44</v>
      </c>
      <c r="AM3" t="s">
        <v>153</v>
      </c>
      <c r="AN3" t="s">
        <v>43</v>
      </c>
      <c r="AO3" t="s">
        <v>44</v>
      </c>
      <c r="AP3" t="s">
        <v>153</v>
      </c>
      <c r="AQ3" t="s">
        <v>43</v>
      </c>
      <c r="AR3" t="s">
        <v>44</v>
      </c>
      <c r="AS3" t="s">
        <v>153</v>
      </c>
      <c r="AT3" t="s">
        <v>43</v>
      </c>
      <c r="AU3" t="s">
        <v>44</v>
      </c>
      <c r="AV3" t="s">
        <v>153</v>
      </c>
      <c r="AW3" t="s">
        <v>43</v>
      </c>
      <c r="AX3" t="s">
        <v>44</v>
      </c>
      <c r="AY3" t="s">
        <v>153</v>
      </c>
      <c r="AZ3" t="s">
        <v>43</v>
      </c>
      <c r="BA3" t="s">
        <v>44</v>
      </c>
      <c r="BB3" t="s">
        <v>153</v>
      </c>
      <c r="BC3" t="s">
        <v>43</v>
      </c>
      <c r="BD3" t="s">
        <v>44</v>
      </c>
      <c r="BE3" t="s">
        <v>153</v>
      </c>
      <c r="BF3" t="s">
        <v>43</v>
      </c>
      <c r="BG3" t="s">
        <v>44</v>
      </c>
      <c r="BH3" t="s">
        <v>153</v>
      </c>
      <c r="BI3" t="s">
        <v>43</v>
      </c>
      <c r="BJ3" t="s">
        <v>44</v>
      </c>
      <c r="BK3" t="s">
        <v>153</v>
      </c>
      <c r="BL3" t="s">
        <v>43</v>
      </c>
      <c r="BM3" t="s">
        <v>44</v>
      </c>
      <c r="BN3" t="s">
        <v>153</v>
      </c>
      <c r="BO3" t="s">
        <v>43</v>
      </c>
      <c r="BP3" t="s">
        <v>44</v>
      </c>
      <c r="BQ3" t="s">
        <v>153</v>
      </c>
      <c r="BR3" t="s">
        <v>43</v>
      </c>
      <c r="BS3" t="s">
        <v>44</v>
      </c>
    </row>
    <row r="4" hidden="1" spans="2:71">
      <c r="C4">
        <v>144</v>
      </c>
      <c r="D4">
        <v>82</v>
      </c>
      <c r="E4" s="2">
        <f>(1/3*C4+2/3*D4)</f>
        <v>102.666666666667</v>
      </c>
      <c r="F4">
        <v>172</v>
      </c>
      <c r="G4">
        <v>89</v>
      </c>
      <c r="H4" s="2">
        <f>(1/3*F4+2/3*G4)</f>
        <v>116.666666666667</v>
      </c>
      <c r="I4" s="2">
        <v>187</v>
      </c>
      <c r="J4" s="2">
        <v>98</v>
      </c>
      <c r="K4" s="2">
        <f>(1/3*I4+2/3*J4)</f>
        <v>127.666666666667</v>
      </c>
      <c r="L4" s="2">
        <v>195</v>
      </c>
      <c r="M4" s="2">
        <v>86</v>
      </c>
      <c r="N4" s="2">
        <f>(1/3*L4+2/3*M4)</f>
        <v>122.333333333333</v>
      </c>
      <c r="O4" s="2">
        <v>132</v>
      </c>
      <c r="P4" s="2">
        <v>76</v>
      </c>
      <c r="Q4" s="2">
        <f>(1/3*O4+2/3*P4)</f>
        <v>94.6666666666667</v>
      </c>
      <c r="R4" s="2">
        <v>159</v>
      </c>
      <c r="S4" s="2">
        <v>71</v>
      </c>
      <c r="T4" s="2">
        <f>(1/3*R4+2/3*S4)</f>
        <v>100.333333333333</v>
      </c>
      <c r="U4" s="2">
        <v>126</v>
      </c>
      <c r="V4" s="2">
        <v>75</v>
      </c>
      <c r="W4" s="2">
        <f>(1/3*U4+2/3*V4)</f>
        <v>92</v>
      </c>
      <c r="X4" s="2">
        <v>177</v>
      </c>
      <c r="Y4" s="2">
        <v>72</v>
      </c>
      <c r="Z4" s="2">
        <f>(1/3*X4+2/3*Y4)</f>
        <v>107</v>
      </c>
      <c r="AA4" s="2">
        <v>190</v>
      </c>
      <c r="AB4" s="2">
        <v>113</v>
      </c>
      <c r="AC4" s="2">
        <f>(1/3*AA4+2/3*AB4)</f>
        <v>138.666666666667</v>
      </c>
      <c r="AD4" s="2">
        <v>149</v>
      </c>
      <c r="AE4" s="2">
        <v>74</v>
      </c>
      <c r="AF4" s="2">
        <f>(1/3*AD4+2/3*AE4)</f>
        <v>99</v>
      </c>
      <c r="AG4" s="2">
        <v>207</v>
      </c>
      <c r="AH4" s="2">
        <v>97</v>
      </c>
      <c r="AI4" s="2">
        <f>(1/3*AG4+2/3*AH4)</f>
        <v>133.666666666667</v>
      </c>
      <c r="AJ4" s="2">
        <v>167</v>
      </c>
      <c r="AK4" s="2">
        <v>72</v>
      </c>
      <c r="AL4" s="2">
        <f>(1/3*AJ4+2/3*AK4)</f>
        <v>103.666666666667</v>
      </c>
      <c r="AM4" s="2">
        <v>156</v>
      </c>
      <c r="AN4" s="2">
        <v>75</v>
      </c>
      <c r="AO4" s="2">
        <f>(1/3*AM4+2/3*AN4)</f>
        <v>102</v>
      </c>
      <c r="AP4" s="2">
        <v>122</v>
      </c>
      <c r="AQ4" s="2">
        <v>72</v>
      </c>
      <c r="AR4" s="2">
        <f>(1/3*AP4+2/3*AQ4)</f>
        <v>88.6666666666667</v>
      </c>
      <c r="AS4" s="2">
        <v>151</v>
      </c>
      <c r="AT4" s="2">
        <v>72</v>
      </c>
      <c r="AU4" s="2">
        <f>(1/3*AS4+2/3*AT4)</f>
        <v>98.3333333333333</v>
      </c>
      <c r="AV4" s="2">
        <v>188</v>
      </c>
      <c r="AW4" s="2">
        <v>84</v>
      </c>
      <c r="AX4" s="2">
        <f>(1/3*AV4+2/3*AW4)</f>
        <v>118.666666666667</v>
      </c>
      <c r="AY4" s="2">
        <v>178</v>
      </c>
      <c r="AZ4" s="2">
        <v>84</v>
      </c>
      <c r="BA4" s="2">
        <f>(1/3*AY4+2/3*AZ4)</f>
        <v>115.333333333333</v>
      </c>
      <c r="BB4" s="2">
        <v>133</v>
      </c>
      <c r="BC4" s="2">
        <v>71</v>
      </c>
      <c r="BD4" s="2">
        <f>(1/3*BB4+2/3*BC4)</f>
        <v>91.6666666666667</v>
      </c>
      <c r="BE4" s="2">
        <v>165</v>
      </c>
      <c r="BF4" s="2">
        <v>90</v>
      </c>
      <c r="BG4" s="2">
        <f>(1/3*BE4+2/3*BF4)</f>
        <v>115</v>
      </c>
      <c r="BH4" s="2">
        <v>148</v>
      </c>
      <c r="BI4" s="2">
        <v>84</v>
      </c>
      <c r="BJ4" s="2">
        <f>(1/3*BH4+2/3*BI4)</f>
        <v>105.333333333333</v>
      </c>
      <c r="BK4" s="2">
        <v>147</v>
      </c>
      <c r="BL4" s="2">
        <v>83</v>
      </c>
      <c r="BM4" s="2">
        <f>(1/3*BK4+2/3*BL4)</f>
        <v>104.333333333333</v>
      </c>
      <c r="BN4" s="2">
        <v>187</v>
      </c>
      <c r="BO4" s="2">
        <v>96</v>
      </c>
      <c r="BP4" s="2">
        <f>(1/3*BN4+2/3*BO4)</f>
        <v>126.333333333333</v>
      </c>
      <c r="BQ4" s="2">
        <v>181</v>
      </c>
      <c r="BR4" s="2">
        <v>76</v>
      </c>
      <c r="BS4" s="2">
        <f>(1/3*BQ4+2/3*BR4)</f>
        <v>111</v>
      </c>
    </row>
    <row r="5" hidden="1" spans="2:71">
      <c r="C5">
        <v>125</v>
      </c>
      <c r="D5">
        <v>72</v>
      </c>
      <c r="E5" s="2">
        <f t="shared" ref="E5:E13" si="0">(1/3*C5+2/3*D5)</f>
        <v>89.6666666666667</v>
      </c>
      <c r="F5">
        <v>173</v>
      </c>
      <c r="G5">
        <v>89</v>
      </c>
      <c r="H5" s="2">
        <f t="shared" ref="H5:H15" si="1">(1/3*F5+2/3*G5)</f>
        <v>117</v>
      </c>
      <c r="I5" s="2">
        <v>171</v>
      </c>
      <c r="J5" s="2">
        <v>99</v>
      </c>
      <c r="K5" s="2">
        <f t="shared" ref="K5:K21" si="2">(1/3*I5+2/3*J5)</f>
        <v>123</v>
      </c>
      <c r="L5" s="2">
        <v>193</v>
      </c>
      <c r="M5" s="2">
        <v>84</v>
      </c>
      <c r="N5" s="2">
        <f t="shared" ref="N5:N12" si="3">(1/3*L5+2/3*M5)</f>
        <v>120.333333333333</v>
      </c>
      <c r="O5" s="2">
        <v>115</v>
      </c>
      <c r="P5" s="2">
        <v>94</v>
      </c>
      <c r="Q5" s="2">
        <f t="shared" ref="Q5:Q13" si="4">(1/3*O5+2/3*P5)</f>
        <v>101</v>
      </c>
      <c r="R5" s="2">
        <v>156</v>
      </c>
      <c r="S5" s="2">
        <v>75</v>
      </c>
      <c r="T5" s="2">
        <f t="shared" ref="T5:T21" si="5">(1/3*R5+2/3*S5)</f>
        <v>102</v>
      </c>
      <c r="U5" s="2">
        <v>130</v>
      </c>
      <c r="V5" s="2">
        <v>78</v>
      </c>
      <c r="W5" s="2">
        <f t="shared" ref="W5:W11" si="6">(1/3*U5+2/3*V5)</f>
        <v>95.3333333333333</v>
      </c>
      <c r="X5" s="2">
        <v>195</v>
      </c>
      <c r="Y5" s="2">
        <v>97</v>
      </c>
      <c r="Z5" s="2">
        <f t="shared" ref="Z5:Z13" si="7">(1/3*X5+2/3*Y5)</f>
        <v>129.666666666667</v>
      </c>
      <c r="AA5" s="2">
        <v>168</v>
      </c>
      <c r="AB5" s="2">
        <v>89</v>
      </c>
      <c r="AC5" s="2">
        <f t="shared" ref="AC5:AC14" si="8">(1/3*AA5+2/3*AB5)</f>
        <v>115.333333333333</v>
      </c>
      <c r="AD5" s="2">
        <v>157</v>
      </c>
      <c r="AE5" s="2">
        <v>78</v>
      </c>
      <c r="AF5" s="2">
        <f t="shared" ref="AF5:AF22" si="9">(1/3*AD5+2/3*AE5)</f>
        <v>104.333333333333</v>
      </c>
      <c r="AG5" s="2">
        <v>176</v>
      </c>
      <c r="AH5" s="2">
        <v>90</v>
      </c>
      <c r="AI5" s="2">
        <f t="shared" ref="AI5:AI12" si="10">(1/3*AG5+2/3*AH5)</f>
        <v>118.666666666667</v>
      </c>
      <c r="AJ5" s="2">
        <v>126</v>
      </c>
      <c r="AK5" s="2">
        <v>66</v>
      </c>
      <c r="AL5" s="2">
        <f t="shared" ref="AL5:AL12" si="11">(1/3*AJ5+2/3*AK5)</f>
        <v>86</v>
      </c>
      <c r="AM5" s="2">
        <v>130</v>
      </c>
      <c r="AN5" s="2">
        <v>75</v>
      </c>
      <c r="AO5" s="2">
        <f t="shared" ref="AO5:AO15" si="12">(1/3*AM5+2/3*AN5)</f>
        <v>93.3333333333333</v>
      </c>
      <c r="AP5" s="2">
        <v>92</v>
      </c>
      <c r="AQ5" s="2">
        <v>56</v>
      </c>
      <c r="AR5" s="2">
        <f t="shared" ref="AR5:AR13" si="13">(1/3*AP5+2/3*AQ5)</f>
        <v>68</v>
      </c>
      <c r="AS5" s="2">
        <v>153</v>
      </c>
      <c r="AT5" s="2">
        <v>73</v>
      </c>
      <c r="AU5" s="2">
        <f t="shared" ref="AU5:AU11" si="14">(1/3*AS5+2/3*AT5)</f>
        <v>99.6666666666667</v>
      </c>
      <c r="AV5" s="2">
        <v>123</v>
      </c>
      <c r="AW5" s="2">
        <v>64</v>
      </c>
      <c r="AX5" s="2">
        <f t="shared" ref="AX5:AX12" si="15">(1/3*AV5+2/3*AW5)</f>
        <v>83.6666666666667</v>
      </c>
      <c r="AY5" s="2">
        <v>132</v>
      </c>
      <c r="AZ5" s="2">
        <v>67</v>
      </c>
      <c r="BA5" s="2">
        <f t="shared" ref="BA5:BA12" si="16">(1/3*AY5+2/3*AZ5)</f>
        <v>88.6666666666667</v>
      </c>
      <c r="BB5" s="2">
        <v>110</v>
      </c>
      <c r="BC5" s="2">
        <v>62</v>
      </c>
      <c r="BD5" s="2">
        <f t="shared" ref="BD5:BD13" si="17">(1/3*BB5+2/3*BC5)</f>
        <v>78</v>
      </c>
      <c r="BE5" s="2">
        <v>168</v>
      </c>
      <c r="BF5" s="2">
        <v>75</v>
      </c>
      <c r="BG5" s="2">
        <f t="shared" ref="BG5:BG16" si="18">(1/3*BE5+2/3*BF5)</f>
        <v>106</v>
      </c>
      <c r="BH5" s="2">
        <v>158</v>
      </c>
      <c r="BI5" s="2">
        <v>83</v>
      </c>
      <c r="BJ5" s="2">
        <f t="shared" ref="BJ5:BJ11" si="19">(1/3*BH5+2/3*BI5)</f>
        <v>108</v>
      </c>
      <c r="BK5" s="2">
        <v>138</v>
      </c>
      <c r="BL5" s="2">
        <v>80</v>
      </c>
      <c r="BM5" s="2">
        <f t="shared" ref="BM5:BM19" si="20">(1/3*BK5+2/3*BL5)</f>
        <v>99.3333333333333</v>
      </c>
      <c r="BN5" s="2">
        <v>116</v>
      </c>
      <c r="BO5" s="2">
        <v>62</v>
      </c>
      <c r="BP5" s="2">
        <f t="shared" ref="BP5:BP13" si="21">(1/3*BN5+2/3*BO5)</f>
        <v>80</v>
      </c>
      <c r="BQ5" s="2">
        <v>118</v>
      </c>
      <c r="BR5" s="2">
        <v>59</v>
      </c>
      <c r="BS5" s="2">
        <f t="shared" ref="BS5:BS11" si="22">(1/3*BQ5+2/3*BR5)</f>
        <v>78.6666666666667</v>
      </c>
    </row>
    <row r="6" hidden="1" spans="2:71">
      <c r="C6">
        <v>124</v>
      </c>
      <c r="D6">
        <v>69</v>
      </c>
      <c r="E6" s="2">
        <f t="shared" si="0"/>
        <v>87.3333333333333</v>
      </c>
      <c r="F6">
        <v>85</v>
      </c>
      <c r="G6">
        <v>57</v>
      </c>
      <c r="H6" s="2">
        <f t="shared" si="1"/>
        <v>66.3333333333333</v>
      </c>
      <c r="I6" s="2">
        <v>129</v>
      </c>
      <c r="J6" s="2">
        <v>82</v>
      </c>
      <c r="K6" s="2">
        <f t="shared" si="2"/>
        <v>97.6666666666667</v>
      </c>
      <c r="L6" s="2">
        <v>113</v>
      </c>
      <c r="M6" s="2">
        <v>61</v>
      </c>
      <c r="N6" s="2">
        <f t="shared" si="3"/>
        <v>78.3333333333333</v>
      </c>
      <c r="O6" s="2">
        <v>112</v>
      </c>
      <c r="P6" s="2">
        <v>90</v>
      </c>
      <c r="Q6" s="2">
        <f t="shared" si="4"/>
        <v>97.3333333333333</v>
      </c>
      <c r="R6" s="2">
        <v>170</v>
      </c>
      <c r="S6" s="2">
        <v>74</v>
      </c>
      <c r="T6" s="2">
        <f t="shared" si="5"/>
        <v>106</v>
      </c>
      <c r="U6" s="2">
        <v>88</v>
      </c>
      <c r="V6" s="2">
        <v>50</v>
      </c>
      <c r="W6" s="2">
        <f t="shared" si="6"/>
        <v>62.6666666666667</v>
      </c>
      <c r="X6" s="2">
        <v>115</v>
      </c>
      <c r="Y6" s="2">
        <v>52</v>
      </c>
      <c r="Z6" s="2">
        <f t="shared" si="7"/>
        <v>73</v>
      </c>
      <c r="AA6" s="2">
        <v>112</v>
      </c>
      <c r="AB6" s="2">
        <v>68</v>
      </c>
      <c r="AC6" s="2">
        <f t="shared" si="8"/>
        <v>82.6666666666667</v>
      </c>
      <c r="AD6" s="2">
        <v>71</v>
      </c>
      <c r="AE6" s="2">
        <v>42</v>
      </c>
      <c r="AF6" s="2">
        <f t="shared" si="9"/>
        <v>51.6666666666667</v>
      </c>
      <c r="AG6" s="2">
        <v>159</v>
      </c>
      <c r="AH6" s="2">
        <v>96</v>
      </c>
      <c r="AI6" s="2">
        <f t="shared" si="10"/>
        <v>117</v>
      </c>
      <c r="AJ6" s="2">
        <v>124</v>
      </c>
      <c r="AK6" s="2">
        <v>65</v>
      </c>
      <c r="AL6" s="2">
        <f t="shared" si="11"/>
        <v>84.6666666666667</v>
      </c>
      <c r="AM6" s="2">
        <v>132</v>
      </c>
      <c r="AN6" s="2">
        <v>75</v>
      </c>
      <c r="AO6" s="2">
        <f t="shared" si="12"/>
        <v>94</v>
      </c>
      <c r="AP6" s="2">
        <v>91</v>
      </c>
      <c r="AQ6" s="2">
        <v>55</v>
      </c>
      <c r="AR6" s="2">
        <f t="shared" si="13"/>
        <v>67</v>
      </c>
      <c r="AS6" s="2">
        <v>126</v>
      </c>
      <c r="AT6" s="2">
        <v>66</v>
      </c>
      <c r="AU6" s="2">
        <f t="shared" si="14"/>
        <v>86</v>
      </c>
      <c r="AV6" s="2">
        <v>122</v>
      </c>
      <c r="AW6" s="2">
        <v>64</v>
      </c>
      <c r="AX6" s="2">
        <f t="shared" si="15"/>
        <v>83.3333333333333</v>
      </c>
      <c r="AY6" s="2">
        <v>122</v>
      </c>
      <c r="AZ6" s="2">
        <v>78</v>
      </c>
      <c r="BA6" s="2">
        <f t="shared" si="16"/>
        <v>92.6666666666667</v>
      </c>
      <c r="BB6" s="2">
        <v>105</v>
      </c>
      <c r="BC6" s="2">
        <v>59</v>
      </c>
      <c r="BD6" s="2">
        <f t="shared" si="17"/>
        <v>74.3333333333333</v>
      </c>
      <c r="BE6" s="2">
        <v>78</v>
      </c>
      <c r="BF6" s="2">
        <v>44</v>
      </c>
      <c r="BG6" s="2">
        <f t="shared" si="18"/>
        <v>55.3333333333333</v>
      </c>
      <c r="BH6" s="2">
        <v>117</v>
      </c>
      <c r="BI6" s="2">
        <v>67</v>
      </c>
      <c r="BJ6" s="2">
        <f t="shared" si="19"/>
        <v>83.6666666666667</v>
      </c>
      <c r="BK6" s="2">
        <v>96</v>
      </c>
      <c r="BL6" s="2">
        <v>54</v>
      </c>
      <c r="BM6" s="2">
        <f t="shared" si="20"/>
        <v>68</v>
      </c>
      <c r="BN6" s="2">
        <v>120</v>
      </c>
      <c r="BO6" s="2">
        <v>63</v>
      </c>
      <c r="BP6" s="2">
        <f t="shared" si="21"/>
        <v>82</v>
      </c>
      <c r="BQ6" s="2">
        <v>99</v>
      </c>
      <c r="BR6" s="2">
        <v>53</v>
      </c>
      <c r="BS6" s="2">
        <f t="shared" si="22"/>
        <v>68.3333333333333</v>
      </c>
    </row>
    <row r="7" hidden="1" spans="2:71">
      <c r="C7">
        <v>121</v>
      </c>
      <c r="D7">
        <v>69</v>
      </c>
      <c r="E7" s="2">
        <f t="shared" si="0"/>
        <v>86.3333333333333</v>
      </c>
      <c r="F7">
        <v>132</v>
      </c>
      <c r="G7">
        <v>77</v>
      </c>
      <c r="H7" s="2">
        <f t="shared" si="1"/>
        <v>95.3333333333333</v>
      </c>
      <c r="I7" s="2">
        <v>114</v>
      </c>
      <c r="J7" s="2">
        <v>65</v>
      </c>
      <c r="K7" s="2">
        <f t="shared" si="2"/>
        <v>81.3333333333333</v>
      </c>
      <c r="L7" s="2">
        <v>102</v>
      </c>
      <c r="M7" s="2">
        <v>58</v>
      </c>
      <c r="N7" s="2">
        <f t="shared" si="3"/>
        <v>72.6666666666667</v>
      </c>
      <c r="O7" s="2">
        <v>106</v>
      </c>
      <c r="P7" s="2">
        <v>85</v>
      </c>
      <c r="Q7" s="2">
        <f t="shared" si="4"/>
        <v>92</v>
      </c>
      <c r="R7" s="2">
        <v>98</v>
      </c>
      <c r="S7" s="2">
        <v>57</v>
      </c>
      <c r="T7" s="2">
        <f t="shared" si="5"/>
        <v>70.6666666666667</v>
      </c>
      <c r="U7" s="2">
        <v>96</v>
      </c>
      <c r="V7" s="2">
        <v>54</v>
      </c>
      <c r="W7" s="2">
        <f t="shared" si="6"/>
        <v>68</v>
      </c>
      <c r="X7" s="2">
        <v>109</v>
      </c>
      <c r="Y7" s="2">
        <v>50</v>
      </c>
      <c r="Z7" s="2">
        <f t="shared" si="7"/>
        <v>69.6666666666667</v>
      </c>
      <c r="AA7" s="2">
        <v>85</v>
      </c>
      <c r="AB7" s="2">
        <v>54</v>
      </c>
      <c r="AC7" s="2">
        <f t="shared" si="8"/>
        <v>64.3333333333333</v>
      </c>
      <c r="AD7" s="2">
        <v>98</v>
      </c>
      <c r="AE7" s="2">
        <v>52</v>
      </c>
      <c r="AF7" s="2">
        <f t="shared" si="9"/>
        <v>67.3333333333333</v>
      </c>
      <c r="AG7" s="2">
        <v>123</v>
      </c>
      <c r="AH7" s="2">
        <v>74</v>
      </c>
      <c r="AI7" s="2">
        <f t="shared" si="10"/>
        <v>90.3333333333333</v>
      </c>
      <c r="AJ7" s="2">
        <v>130</v>
      </c>
      <c r="AK7" s="2">
        <v>68</v>
      </c>
      <c r="AL7" s="2">
        <f t="shared" si="11"/>
        <v>88.6666666666667</v>
      </c>
      <c r="AM7" s="2">
        <v>132</v>
      </c>
      <c r="AN7" s="2">
        <v>75</v>
      </c>
      <c r="AO7" s="2">
        <f t="shared" si="12"/>
        <v>94</v>
      </c>
      <c r="AP7" s="2">
        <v>97</v>
      </c>
      <c r="AQ7" s="2">
        <v>59</v>
      </c>
      <c r="AR7" s="2">
        <f t="shared" si="13"/>
        <v>71.6666666666667</v>
      </c>
      <c r="AS7" s="2">
        <v>135</v>
      </c>
      <c r="AT7" s="2">
        <v>70</v>
      </c>
      <c r="AU7" s="2">
        <f t="shared" si="14"/>
        <v>91.6666666666667</v>
      </c>
      <c r="AV7" s="2">
        <v>114</v>
      </c>
      <c r="AW7" s="2">
        <v>57</v>
      </c>
      <c r="AX7" s="2">
        <f t="shared" si="15"/>
        <v>76</v>
      </c>
      <c r="AY7" s="2">
        <v>100</v>
      </c>
      <c r="AZ7" s="2">
        <v>67</v>
      </c>
      <c r="BA7" s="2">
        <f t="shared" si="16"/>
        <v>78</v>
      </c>
      <c r="BB7" s="2">
        <v>92</v>
      </c>
      <c r="BC7" s="2">
        <v>52</v>
      </c>
      <c r="BD7" s="2">
        <f t="shared" si="17"/>
        <v>65.3333333333333</v>
      </c>
      <c r="BE7" s="2">
        <v>97</v>
      </c>
      <c r="BF7" s="2">
        <v>53</v>
      </c>
      <c r="BG7" s="2">
        <f t="shared" si="18"/>
        <v>67.6666666666667</v>
      </c>
      <c r="BH7" s="2">
        <v>105</v>
      </c>
      <c r="BI7" s="2">
        <v>62</v>
      </c>
      <c r="BJ7" s="2">
        <f t="shared" si="19"/>
        <v>76.3333333333333</v>
      </c>
      <c r="BK7" s="2">
        <v>102</v>
      </c>
      <c r="BL7" s="2">
        <v>55</v>
      </c>
      <c r="BM7" s="2">
        <f t="shared" si="20"/>
        <v>70.6666666666667</v>
      </c>
      <c r="BN7" s="2">
        <v>105</v>
      </c>
      <c r="BO7" s="2">
        <v>62</v>
      </c>
      <c r="BP7" s="2">
        <f t="shared" si="21"/>
        <v>76.3333333333333</v>
      </c>
      <c r="BQ7" s="2">
        <v>104</v>
      </c>
      <c r="BR7" s="2">
        <v>85</v>
      </c>
      <c r="BS7" s="2">
        <f t="shared" si="22"/>
        <v>91.3333333333333</v>
      </c>
    </row>
    <row r="8" hidden="1" spans="2:71">
      <c r="C8">
        <v>123</v>
      </c>
      <c r="D8">
        <v>78</v>
      </c>
      <c r="E8" s="2">
        <f t="shared" si="0"/>
        <v>93</v>
      </c>
      <c r="F8">
        <v>123</v>
      </c>
      <c r="G8">
        <v>73</v>
      </c>
      <c r="H8" s="2">
        <f t="shared" si="1"/>
        <v>89.6666666666667</v>
      </c>
      <c r="I8" s="2">
        <v>107</v>
      </c>
      <c r="J8" s="2">
        <v>61</v>
      </c>
      <c r="K8" s="2">
        <f t="shared" si="2"/>
        <v>76.3333333333333</v>
      </c>
      <c r="L8" s="2">
        <v>111</v>
      </c>
      <c r="M8" s="2">
        <v>58</v>
      </c>
      <c r="N8" s="2">
        <f t="shared" si="3"/>
        <v>75.6666666666667</v>
      </c>
      <c r="O8" s="2">
        <v>107</v>
      </c>
      <c r="P8" s="2">
        <v>84</v>
      </c>
      <c r="Q8" s="2">
        <f t="shared" si="4"/>
        <v>91.6666666666667</v>
      </c>
      <c r="R8" s="2">
        <v>105</v>
      </c>
      <c r="S8" s="2">
        <v>57</v>
      </c>
      <c r="T8" s="2">
        <f t="shared" si="5"/>
        <v>73</v>
      </c>
      <c r="U8" s="2">
        <v>102</v>
      </c>
      <c r="V8" s="2">
        <v>59</v>
      </c>
      <c r="W8" s="2">
        <f t="shared" si="6"/>
        <v>73.3333333333333</v>
      </c>
      <c r="X8" s="2">
        <v>92</v>
      </c>
      <c r="Y8" s="2">
        <v>44</v>
      </c>
      <c r="Z8" s="2">
        <f t="shared" si="7"/>
        <v>60</v>
      </c>
      <c r="AA8" s="2">
        <v>98</v>
      </c>
      <c r="AB8" s="2">
        <v>55</v>
      </c>
      <c r="AC8" s="2">
        <f t="shared" si="8"/>
        <v>69.3333333333333</v>
      </c>
      <c r="AD8" s="2">
        <v>87</v>
      </c>
      <c r="AE8" s="2">
        <v>48</v>
      </c>
      <c r="AF8" s="2">
        <f t="shared" si="9"/>
        <v>61</v>
      </c>
      <c r="AG8" s="2">
        <v>77</v>
      </c>
      <c r="AH8" s="2">
        <v>50</v>
      </c>
      <c r="AI8" s="2">
        <f t="shared" si="10"/>
        <v>59</v>
      </c>
      <c r="AJ8" s="2">
        <v>140</v>
      </c>
      <c r="AK8" s="2">
        <v>72</v>
      </c>
      <c r="AL8" s="2">
        <f t="shared" si="11"/>
        <v>94.6666666666667</v>
      </c>
      <c r="AM8" s="2">
        <v>136</v>
      </c>
      <c r="AN8" s="2">
        <v>76</v>
      </c>
      <c r="AO8" s="2">
        <f t="shared" si="12"/>
        <v>96</v>
      </c>
      <c r="AP8" s="2">
        <v>94</v>
      </c>
      <c r="AQ8" s="2">
        <v>58</v>
      </c>
      <c r="AR8" s="2">
        <f t="shared" si="13"/>
        <v>70</v>
      </c>
      <c r="AS8" s="2">
        <v>76</v>
      </c>
      <c r="AT8" s="2">
        <v>33</v>
      </c>
      <c r="AU8" s="2">
        <f t="shared" si="14"/>
        <v>47.3333333333333</v>
      </c>
      <c r="AV8" s="2">
        <v>117</v>
      </c>
      <c r="AW8" s="2">
        <v>56</v>
      </c>
      <c r="AX8" s="2">
        <f t="shared" si="15"/>
        <v>76.3333333333333</v>
      </c>
      <c r="AY8" s="2">
        <v>93</v>
      </c>
      <c r="AZ8" s="2">
        <v>56</v>
      </c>
      <c r="BA8" s="2">
        <f t="shared" si="16"/>
        <v>68.3333333333333</v>
      </c>
      <c r="BB8" s="2">
        <v>95</v>
      </c>
      <c r="BC8" s="2">
        <v>56</v>
      </c>
      <c r="BD8" s="2">
        <f t="shared" si="17"/>
        <v>69</v>
      </c>
      <c r="BE8" s="2">
        <v>123</v>
      </c>
      <c r="BF8" s="2">
        <v>63</v>
      </c>
      <c r="BG8" s="2">
        <f t="shared" si="18"/>
        <v>83</v>
      </c>
      <c r="BH8" s="2">
        <v>106</v>
      </c>
      <c r="BI8" s="2">
        <v>61</v>
      </c>
      <c r="BJ8" s="2">
        <f t="shared" si="19"/>
        <v>76</v>
      </c>
      <c r="BK8" s="2">
        <v>73</v>
      </c>
      <c r="BL8" s="2">
        <v>59</v>
      </c>
      <c r="BM8" s="2">
        <f t="shared" si="20"/>
        <v>63.6666666666667</v>
      </c>
      <c r="BN8" s="2">
        <v>121</v>
      </c>
      <c r="BO8" s="2">
        <v>70</v>
      </c>
      <c r="BP8" s="2">
        <f t="shared" si="21"/>
        <v>87</v>
      </c>
      <c r="BQ8" s="2">
        <v>85</v>
      </c>
      <c r="BR8" s="2">
        <v>46</v>
      </c>
      <c r="BS8" s="2">
        <f t="shared" si="22"/>
        <v>59</v>
      </c>
    </row>
    <row r="9" hidden="1" spans="2:71">
      <c r="C9">
        <v>124</v>
      </c>
      <c r="D9">
        <v>75</v>
      </c>
      <c r="E9" s="2">
        <f t="shared" si="0"/>
        <v>91.3333333333333</v>
      </c>
      <c r="F9">
        <v>103</v>
      </c>
      <c r="G9">
        <v>63</v>
      </c>
      <c r="H9" s="2">
        <f t="shared" si="1"/>
        <v>76.3333333333333</v>
      </c>
      <c r="I9" s="2">
        <v>97</v>
      </c>
      <c r="J9" s="2">
        <v>55</v>
      </c>
      <c r="K9" s="2">
        <f t="shared" si="2"/>
        <v>69</v>
      </c>
      <c r="L9" s="2">
        <v>117</v>
      </c>
      <c r="M9" s="2">
        <v>58</v>
      </c>
      <c r="N9" s="2">
        <f t="shared" si="3"/>
        <v>77.6666666666667</v>
      </c>
      <c r="O9" s="2">
        <v>109</v>
      </c>
      <c r="P9" s="2">
        <v>84</v>
      </c>
      <c r="Q9" s="2">
        <f t="shared" si="4"/>
        <v>92.3333333333333</v>
      </c>
      <c r="R9" s="2">
        <v>109</v>
      </c>
      <c r="S9" s="2">
        <v>58</v>
      </c>
      <c r="T9" s="2">
        <f t="shared" si="5"/>
        <v>75</v>
      </c>
      <c r="U9" s="2">
        <v>111</v>
      </c>
      <c r="V9" s="2">
        <v>64</v>
      </c>
      <c r="W9" s="2">
        <f t="shared" si="6"/>
        <v>79.6666666666667</v>
      </c>
      <c r="X9" s="2">
        <v>128</v>
      </c>
      <c r="Y9" s="2">
        <v>58</v>
      </c>
      <c r="Z9" s="2">
        <f t="shared" si="7"/>
        <v>81.3333333333333</v>
      </c>
      <c r="AA9" s="2">
        <v>103</v>
      </c>
      <c r="AB9" s="2">
        <v>57</v>
      </c>
      <c r="AC9" s="2">
        <f t="shared" si="8"/>
        <v>72.3333333333333</v>
      </c>
      <c r="AD9" s="2">
        <v>96</v>
      </c>
      <c r="AE9" s="2">
        <v>53</v>
      </c>
      <c r="AF9" s="2">
        <f t="shared" si="9"/>
        <v>67.3333333333333</v>
      </c>
      <c r="AG9" s="2">
        <v>94</v>
      </c>
      <c r="AH9" s="2">
        <v>53</v>
      </c>
      <c r="AI9" s="2">
        <f t="shared" si="10"/>
        <v>66.6666666666667</v>
      </c>
      <c r="AJ9" s="2">
        <v>158</v>
      </c>
      <c r="AK9" s="2">
        <v>80</v>
      </c>
      <c r="AL9" s="2">
        <f t="shared" si="11"/>
        <v>106</v>
      </c>
      <c r="AM9" s="2">
        <v>127</v>
      </c>
      <c r="AN9" s="2">
        <v>70</v>
      </c>
      <c r="AO9" s="2">
        <f t="shared" si="12"/>
        <v>89</v>
      </c>
      <c r="AP9" s="2">
        <v>95</v>
      </c>
      <c r="AQ9" s="2">
        <v>59</v>
      </c>
      <c r="AR9" s="2">
        <f t="shared" si="13"/>
        <v>71</v>
      </c>
      <c r="AS9" s="2">
        <v>93</v>
      </c>
      <c r="AT9" s="2">
        <v>33</v>
      </c>
      <c r="AU9" s="2">
        <f t="shared" si="14"/>
        <v>53</v>
      </c>
      <c r="AV9" s="2">
        <v>117</v>
      </c>
      <c r="AW9" s="2">
        <v>57</v>
      </c>
      <c r="AX9" s="2">
        <f t="shared" si="15"/>
        <v>77</v>
      </c>
      <c r="AY9" s="2">
        <v>95</v>
      </c>
      <c r="AZ9" s="2">
        <v>56</v>
      </c>
      <c r="BA9" s="2">
        <f t="shared" si="16"/>
        <v>69</v>
      </c>
      <c r="BB9" s="2">
        <v>96</v>
      </c>
      <c r="BC9" s="2">
        <v>58</v>
      </c>
      <c r="BD9" s="2">
        <f t="shared" si="17"/>
        <v>70.6666666666667</v>
      </c>
      <c r="BE9" s="2">
        <v>103</v>
      </c>
      <c r="BF9" s="2">
        <v>55</v>
      </c>
      <c r="BG9" s="2">
        <f t="shared" si="18"/>
        <v>71</v>
      </c>
      <c r="BH9" s="2">
        <v>104</v>
      </c>
      <c r="BI9" s="2">
        <v>59</v>
      </c>
      <c r="BJ9" s="2">
        <f t="shared" si="19"/>
        <v>74</v>
      </c>
      <c r="BK9" s="2">
        <v>115</v>
      </c>
      <c r="BL9" s="2">
        <v>58</v>
      </c>
      <c r="BM9" s="2">
        <f t="shared" si="20"/>
        <v>77</v>
      </c>
      <c r="BN9" s="2">
        <v>130</v>
      </c>
      <c r="BO9" s="2">
        <v>62</v>
      </c>
      <c r="BP9" s="2">
        <f t="shared" si="21"/>
        <v>84.6666666666667</v>
      </c>
      <c r="BQ9" s="2">
        <v>102</v>
      </c>
      <c r="BR9" s="2">
        <v>53</v>
      </c>
      <c r="BS9" s="2">
        <f t="shared" si="22"/>
        <v>69.3333333333333</v>
      </c>
    </row>
    <row r="10" hidden="1" spans="2:71">
      <c r="C10">
        <v>120</v>
      </c>
      <c r="D10">
        <v>70</v>
      </c>
      <c r="E10" s="2">
        <f t="shared" si="0"/>
        <v>86.6666666666667</v>
      </c>
      <c r="F10">
        <v>100</v>
      </c>
      <c r="G10">
        <v>61</v>
      </c>
      <c r="H10" s="2">
        <f t="shared" si="1"/>
        <v>74</v>
      </c>
      <c r="I10" s="2">
        <v>106</v>
      </c>
      <c r="J10" s="2">
        <v>60</v>
      </c>
      <c r="K10" s="2">
        <f t="shared" si="2"/>
        <v>75.3333333333333</v>
      </c>
      <c r="L10" s="2">
        <v>111</v>
      </c>
      <c r="M10" s="2">
        <v>57</v>
      </c>
      <c r="N10" s="2">
        <f t="shared" si="3"/>
        <v>75</v>
      </c>
      <c r="O10" s="2">
        <v>108</v>
      </c>
      <c r="P10" s="2">
        <v>83</v>
      </c>
      <c r="Q10" s="2">
        <f t="shared" si="4"/>
        <v>91.3333333333333</v>
      </c>
      <c r="R10" s="2">
        <v>105</v>
      </c>
      <c r="S10" s="2">
        <v>56</v>
      </c>
      <c r="T10" s="2">
        <f t="shared" si="5"/>
        <v>72.3333333333333</v>
      </c>
      <c r="U10" s="2">
        <v>133</v>
      </c>
      <c r="V10" s="2">
        <v>73</v>
      </c>
      <c r="W10" s="2">
        <f t="shared" si="6"/>
        <v>93</v>
      </c>
      <c r="X10" s="2">
        <v>129</v>
      </c>
      <c r="Y10" s="2">
        <v>55</v>
      </c>
      <c r="Z10" s="2">
        <f t="shared" si="7"/>
        <v>79.6666666666667</v>
      </c>
      <c r="AA10" s="2">
        <v>103</v>
      </c>
      <c r="AB10" s="2">
        <v>58</v>
      </c>
      <c r="AC10" s="2">
        <f t="shared" si="8"/>
        <v>73</v>
      </c>
      <c r="AD10" s="2">
        <v>101</v>
      </c>
      <c r="AE10" s="2">
        <v>54</v>
      </c>
      <c r="AF10" s="2">
        <f t="shared" si="9"/>
        <v>69.6666666666667</v>
      </c>
      <c r="AG10" s="2">
        <v>96</v>
      </c>
      <c r="AH10" s="2">
        <v>52</v>
      </c>
      <c r="AI10" s="2">
        <f t="shared" si="10"/>
        <v>66.6666666666667</v>
      </c>
      <c r="AJ10" s="2">
        <v>158</v>
      </c>
      <c r="AK10" s="2">
        <v>79</v>
      </c>
      <c r="AL10" s="2">
        <f t="shared" si="11"/>
        <v>105.333333333333</v>
      </c>
      <c r="AM10" s="2">
        <v>130</v>
      </c>
      <c r="AN10" s="2">
        <v>71</v>
      </c>
      <c r="AO10" s="2">
        <f t="shared" si="12"/>
        <v>90.6666666666667</v>
      </c>
      <c r="AP10" s="2">
        <v>96</v>
      </c>
      <c r="AQ10" s="2">
        <v>60</v>
      </c>
      <c r="AR10" s="2">
        <f t="shared" si="13"/>
        <v>72</v>
      </c>
      <c r="AS10" s="2">
        <v>80</v>
      </c>
      <c r="AT10" s="2">
        <v>24</v>
      </c>
      <c r="AU10" s="2">
        <f t="shared" si="14"/>
        <v>42.6666666666667</v>
      </c>
      <c r="AV10" s="2">
        <v>119</v>
      </c>
      <c r="AW10" s="2">
        <v>57</v>
      </c>
      <c r="AX10" s="2">
        <f t="shared" si="15"/>
        <v>77.6666666666667</v>
      </c>
      <c r="AY10" s="2">
        <v>94</v>
      </c>
      <c r="AZ10" s="2">
        <v>59</v>
      </c>
      <c r="BA10" s="2">
        <f t="shared" si="16"/>
        <v>70.6666666666667</v>
      </c>
      <c r="BB10" s="2">
        <v>97</v>
      </c>
      <c r="BC10" s="2">
        <v>60</v>
      </c>
      <c r="BD10" s="2">
        <f t="shared" si="17"/>
        <v>72.3333333333333</v>
      </c>
      <c r="BE10" s="2">
        <v>86</v>
      </c>
      <c r="BF10" s="2">
        <v>48</v>
      </c>
      <c r="BG10" s="2">
        <f t="shared" si="18"/>
        <v>60.6666666666667</v>
      </c>
      <c r="BH10" s="2">
        <v>101</v>
      </c>
      <c r="BI10" s="2">
        <v>57</v>
      </c>
      <c r="BJ10" s="2">
        <f t="shared" si="19"/>
        <v>71.6666666666667</v>
      </c>
      <c r="BK10" s="2">
        <v>102</v>
      </c>
      <c r="BL10" s="2">
        <v>52</v>
      </c>
      <c r="BM10" s="2">
        <f t="shared" si="20"/>
        <v>68.6666666666667</v>
      </c>
      <c r="BN10" s="2">
        <v>125</v>
      </c>
      <c r="BO10" s="2">
        <v>68</v>
      </c>
      <c r="BP10" s="2">
        <f t="shared" si="21"/>
        <v>87</v>
      </c>
      <c r="BQ10" s="2">
        <v>122</v>
      </c>
      <c r="BR10" s="2">
        <v>61</v>
      </c>
      <c r="BS10" s="2">
        <f t="shared" si="22"/>
        <v>81.3333333333333</v>
      </c>
    </row>
    <row r="11" hidden="1" spans="2:71">
      <c r="C11">
        <v>122</v>
      </c>
      <c r="D11">
        <v>71</v>
      </c>
      <c r="E11" s="2">
        <f t="shared" si="0"/>
        <v>88</v>
      </c>
      <c r="F11">
        <v>106</v>
      </c>
      <c r="G11">
        <v>64</v>
      </c>
      <c r="H11" s="2">
        <f t="shared" si="1"/>
        <v>78</v>
      </c>
      <c r="I11" s="2">
        <v>102</v>
      </c>
      <c r="J11" s="2">
        <v>52</v>
      </c>
      <c r="K11" s="2">
        <f t="shared" si="2"/>
        <v>68.6666666666667</v>
      </c>
      <c r="L11" s="2">
        <v>116</v>
      </c>
      <c r="M11" s="2">
        <v>56</v>
      </c>
      <c r="N11" s="2">
        <f t="shared" si="3"/>
        <v>76</v>
      </c>
      <c r="O11" s="2">
        <v>106</v>
      </c>
      <c r="P11" s="2">
        <v>81</v>
      </c>
      <c r="Q11" s="2">
        <f t="shared" si="4"/>
        <v>89.3333333333333</v>
      </c>
      <c r="R11" s="2">
        <v>96</v>
      </c>
      <c r="S11" s="2">
        <v>53</v>
      </c>
      <c r="T11" s="2">
        <f t="shared" si="5"/>
        <v>67.3333333333333</v>
      </c>
      <c r="U11" s="2">
        <v>160</v>
      </c>
      <c r="V11" s="2">
        <v>84</v>
      </c>
      <c r="W11" s="2">
        <f t="shared" si="6"/>
        <v>109.333333333333</v>
      </c>
      <c r="X11" s="2">
        <v>128</v>
      </c>
      <c r="Y11" s="2">
        <v>55</v>
      </c>
      <c r="Z11" s="2">
        <f t="shared" si="7"/>
        <v>79.3333333333333</v>
      </c>
      <c r="AA11" s="2">
        <v>95</v>
      </c>
      <c r="AB11" s="2">
        <v>55</v>
      </c>
      <c r="AC11" s="2">
        <f t="shared" si="8"/>
        <v>68.3333333333333</v>
      </c>
      <c r="AD11" s="2">
        <v>108</v>
      </c>
      <c r="AE11" s="2">
        <v>57</v>
      </c>
      <c r="AF11" s="2">
        <f t="shared" si="9"/>
        <v>74</v>
      </c>
      <c r="AG11" s="2">
        <v>103</v>
      </c>
      <c r="AH11" s="2">
        <v>55</v>
      </c>
      <c r="AI11" s="2">
        <f t="shared" si="10"/>
        <v>71</v>
      </c>
      <c r="AJ11" s="2">
        <v>180</v>
      </c>
      <c r="AK11" s="2">
        <v>87</v>
      </c>
      <c r="AL11" s="2">
        <f t="shared" si="11"/>
        <v>118</v>
      </c>
      <c r="AM11" s="2">
        <v>138</v>
      </c>
      <c r="AN11" s="2">
        <v>74</v>
      </c>
      <c r="AO11" s="2">
        <f t="shared" si="12"/>
        <v>95.3333333333333</v>
      </c>
      <c r="AP11" s="2">
        <v>95</v>
      </c>
      <c r="AQ11" s="2">
        <v>59</v>
      </c>
      <c r="AR11" s="2">
        <f t="shared" si="13"/>
        <v>71</v>
      </c>
      <c r="AS11" s="2">
        <v>92</v>
      </c>
      <c r="AT11" s="2">
        <v>26</v>
      </c>
      <c r="AU11" s="2">
        <f t="shared" si="14"/>
        <v>48</v>
      </c>
      <c r="AV11" s="2">
        <v>111</v>
      </c>
      <c r="AW11" s="2">
        <v>54</v>
      </c>
      <c r="AX11" s="2">
        <f t="shared" si="15"/>
        <v>73</v>
      </c>
      <c r="AY11" s="2">
        <v>123</v>
      </c>
      <c r="AZ11" s="2">
        <v>68</v>
      </c>
      <c r="BA11" s="2">
        <f t="shared" si="16"/>
        <v>86.3333333333333</v>
      </c>
      <c r="BB11" s="2">
        <v>110</v>
      </c>
      <c r="BC11" s="2">
        <v>70</v>
      </c>
      <c r="BD11" s="2">
        <f t="shared" si="17"/>
        <v>83.3333333333333</v>
      </c>
      <c r="BE11" s="2">
        <v>88</v>
      </c>
      <c r="BF11" s="2">
        <v>48</v>
      </c>
      <c r="BG11" s="2">
        <f t="shared" si="18"/>
        <v>61.3333333333333</v>
      </c>
      <c r="BH11" s="2">
        <v>100</v>
      </c>
      <c r="BI11" s="2">
        <v>57</v>
      </c>
      <c r="BJ11" s="2">
        <f t="shared" si="19"/>
        <v>71.3333333333333</v>
      </c>
      <c r="BK11" s="2">
        <v>113</v>
      </c>
      <c r="BL11" s="2">
        <v>59</v>
      </c>
      <c r="BM11" s="2">
        <f t="shared" si="20"/>
        <v>77</v>
      </c>
      <c r="BN11" s="2">
        <v>130</v>
      </c>
      <c r="BO11" s="2">
        <v>72</v>
      </c>
      <c r="BP11" s="2">
        <f t="shared" si="21"/>
        <v>91.3333333333333</v>
      </c>
      <c r="BQ11" s="2">
        <v>90</v>
      </c>
      <c r="BR11" s="2">
        <v>27</v>
      </c>
      <c r="BS11" s="2">
        <f t="shared" si="22"/>
        <v>48</v>
      </c>
    </row>
    <row r="12" hidden="1" spans="2:71">
      <c r="C12">
        <v>124</v>
      </c>
      <c r="D12">
        <v>72</v>
      </c>
      <c r="E12" s="2">
        <f t="shared" si="0"/>
        <v>89.3333333333333</v>
      </c>
      <c r="F12">
        <v>107</v>
      </c>
      <c r="G12">
        <v>64</v>
      </c>
      <c r="H12" s="2">
        <f t="shared" si="1"/>
        <v>78.3333333333333</v>
      </c>
      <c r="I12" s="2">
        <v>97</v>
      </c>
      <c r="J12" s="2">
        <v>53</v>
      </c>
      <c r="K12" s="2">
        <f t="shared" si="2"/>
        <v>67.6666666666667</v>
      </c>
      <c r="L12" s="2">
        <v>122</v>
      </c>
      <c r="M12" s="2">
        <v>59</v>
      </c>
      <c r="N12" s="2">
        <f t="shared" si="3"/>
        <v>80</v>
      </c>
      <c r="O12" s="2">
        <v>117</v>
      </c>
      <c r="P12" s="2">
        <v>87</v>
      </c>
      <c r="Q12" s="2">
        <f t="shared" si="4"/>
        <v>97</v>
      </c>
      <c r="R12" s="2">
        <v>96</v>
      </c>
      <c r="S12" s="2">
        <v>54</v>
      </c>
      <c r="T12" s="2">
        <f t="shared" si="5"/>
        <v>68</v>
      </c>
      <c r="U12" s="2"/>
      <c r="V12" s="2"/>
      <c r="W12" s="2"/>
      <c r="X12" s="2">
        <v>136</v>
      </c>
      <c r="Y12" s="2">
        <v>57</v>
      </c>
      <c r="Z12" s="2">
        <f t="shared" si="7"/>
        <v>83.3333333333333</v>
      </c>
      <c r="AA12" s="2">
        <v>102</v>
      </c>
      <c r="AB12" s="2">
        <v>58</v>
      </c>
      <c r="AC12" s="2">
        <f t="shared" si="8"/>
        <v>72.6666666666667</v>
      </c>
      <c r="AD12" s="2">
        <v>112</v>
      </c>
      <c r="AE12" s="2">
        <v>59</v>
      </c>
      <c r="AF12" s="2">
        <f t="shared" si="9"/>
        <v>76.6666666666667</v>
      </c>
      <c r="AG12" s="2">
        <v>116</v>
      </c>
      <c r="AH12" s="2">
        <v>60</v>
      </c>
      <c r="AI12" s="2">
        <f t="shared" si="10"/>
        <v>78.6666666666667</v>
      </c>
      <c r="AJ12" s="2">
        <v>165</v>
      </c>
      <c r="AK12" s="2">
        <v>79</v>
      </c>
      <c r="AL12" s="2">
        <f t="shared" si="11"/>
        <v>107.666666666667</v>
      </c>
      <c r="AM12" s="2">
        <v>146</v>
      </c>
      <c r="AN12" s="2">
        <v>79</v>
      </c>
      <c r="AO12" s="2">
        <f t="shared" si="12"/>
        <v>101.333333333333</v>
      </c>
      <c r="AP12" s="2">
        <v>110</v>
      </c>
      <c r="AQ12" s="2">
        <v>66</v>
      </c>
      <c r="AR12" s="2">
        <f t="shared" si="13"/>
        <v>80.6666666666667</v>
      </c>
      <c r="AS12" s="2"/>
      <c r="AT12" s="2"/>
      <c r="AU12" s="2"/>
      <c r="AV12" s="2">
        <v>139</v>
      </c>
      <c r="AW12" s="2">
        <v>74</v>
      </c>
      <c r="AX12" s="2">
        <f t="shared" si="15"/>
        <v>95.6666666666667</v>
      </c>
      <c r="AY12" s="2">
        <v>134</v>
      </c>
      <c r="AZ12" s="2">
        <v>78</v>
      </c>
      <c r="BA12" s="2">
        <f t="shared" si="16"/>
        <v>96.6666666666667</v>
      </c>
      <c r="BB12" s="2">
        <v>125</v>
      </c>
      <c r="BC12" s="2">
        <v>76</v>
      </c>
      <c r="BD12" s="2">
        <f t="shared" si="17"/>
        <v>92.3333333333333</v>
      </c>
      <c r="BE12" s="2">
        <v>96</v>
      </c>
      <c r="BF12" s="2">
        <v>51</v>
      </c>
      <c r="BG12" s="2">
        <f t="shared" si="18"/>
        <v>66</v>
      </c>
      <c r="BH12" s="2"/>
      <c r="BI12" s="2"/>
      <c r="BJ12" s="2"/>
      <c r="BK12" s="2">
        <v>109</v>
      </c>
      <c r="BL12" s="2">
        <v>50</v>
      </c>
      <c r="BM12" s="2">
        <f t="shared" si="20"/>
        <v>69.6666666666667</v>
      </c>
      <c r="BN12" s="2">
        <v>115</v>
      </c>
      <c r="BO12" s="2">
        <v>82</v>
      </c>
      <c r="BP12" s="2">
        <f t="shared" si="21"/>
        <v>93</v>
      </c>
      <c r="BQ12" s="2"/>
      <c r="BR12" s="2"/>
      <c r="BS12" s="2"/>
    </row>
    <row r="13" hidden="1" spans="2:71">
      <c r="C13">
        <v>125</v>
      </c>
      <c r="D13">
        <v>70</v>
      </c>
      <c r="E13" s="2">
        <f t="shared" si="0"/>
        <v>88.3333333333333</v>
      </c>
      <c r="F13">
        <v>114</v>
      </c>
      <c r="G13">
        <v>67</v>
      </c>
      <c r="H13" s="2">
        <f t="shared" si="1"/>
        <v>82.6666666666667</v>
      </c>
      <c r="I13" s="2">
        <v>128</v>
      </c>
      <c r="J13" s="2">
        <v>71</v>
      </c>
      <c r="K13" s="2">
        <f t="shared" si="2"/>
        <v>90</v>
      </c>
      <c r="L13" s="2"/>
      <c r="M13" s="2"/>
      <c r="N13" s="2"/>
      <c r="O13" s="2">
        <v>142</v>
      </c>
      <c r="P13" s="2">
        <v>97</v>
      </c>
      <c r="Q13" s="2">
        <f t="shared" si="4"/>
        <v>112</v>
      </c>
      <c r="R13" s="2">
        <v>98</v>
      </c>
      <c r="S13" s="2">
        <v>57</v>
      </c>
      <c r="T13" s="2">
        <f t="shared" si="5"/>
        <v>70.6666666666667</v>
      </c>
      <c r="U13" s="2"/>
      <c r="V13" s="2"/>
      <c r="W13" s="2"/>
      <c r="X13" s="2">
        <v>149</v>
      </c>
      <c r="Y13" s="2">
        <v>62</v>
      </c>
      <c r="Z13" s="2">
        <f t="shared" si="7"/>
        <v>91</v>
      </c>
      <c r="AA13" s="2">
        <v>113</v>
      </c>
      <c r="AB13" s="2">
        <v>62</v>
      </c>
      <c r="AC13" s="2">
        <f t="shared" si="8"/>
        <v>79</v>
      </c>
      <c r="AD13" s="2">
        <v>116</v>
      </c>
      <c r="AE13" s="2">
        <v>60</v>
      </c>
      <c r="AF13" s="2">
        <f t="shared" si="9"/>
        <v>78.6666666666667</v>
      </c>
      <c r="AG13" s="2"/>
      <c r="AH13" s="2"/>
      <c r="AI13" s="2"/>
      <c r="AJ13" s="2"/>
      <c r="AK13" s="2"/>
      <c r="AL13" s="2"/>
      <c r="AM13" s="2">
        <v>152</v>
      </c>
      <c r="AN13" s="2">
        <v>82</v>
      </c>
      <c r="AO13" s="2">
        <f t="shared" si="12"/>
        <v>105.333333333333</v>
      </c>
      <c r="AP13" s="2">
        <v>114</v>
      </c>
      <c r="AQ13" s="2">
        <v>66</v>
      </c>
      <c r="AR13" s="2">
        <f t="shared" si="13"/>
        <v>82</v>
      </c>
      <c r="AS13" s="2"/>
      <c r="AT13" s="2"/>
      <c r="AU13" s="2"/>
      <c r="AV13" s="2"/>
      <c r="AW13" s="2"/>
      <c r="AX13" s="2"/>
      <c r="AY13" s="2"/>
      <c r="AZ13" s="2"/>
      <c r="BA13" s="2"/>
      <c r="BB13" s="2">
        <v>124</v>
      </c>
      <c r="BC13" s="2">
        <v>78</v>
      </c>
      <c r="BD13" s="2">
        <f t="shared" si="17"/>
        <v>93.3333333333333</v>
      </c>
      <c r="BE13" s="2">
        <v>128</v>
      </c>
      <c r="BF13" s="2">
        <v>63</v>
      </c>
      <c r="BG13" s="2">
        <f t="shared" si="18"/>
        <v>84.6666666666667</v>
      </c>
      <c r="BH13" s="2"/>
      <c r="BI13" s="2"/>
      <c r="BJ13" s="2"/>
      <c r="BK13" s="2">
        <v>100</v>
      </c>
      <c r="BL13" s="2">
        <v>49</v>
      </c>
      <c r="BM13" s="2">
        <f t="shared" si="20"/>
        <v>66</v>
      </c>
      <c r="BN13" s="2">
        <v>120</v>
      </c>
      <c r="BO13" s="2">
        <v>75</v>
      </c>
      <c r="BP13" s="2">
        <f t="shared" si="21"/>
        <v>90</v>
      </c>
      <c r="BQ13" s="2"/>
      <c r="BR13" s="2"/>
      <c r="BS13" s="2"/>
    </row>
    <row r="14" hidden="1" spans="2:71">
      <c r="F14">
        <v>115</v>
      </c>
      <c r="G14">
        <v>67</v>
      </c>
      <c r="H14" s="2">
        <f t="shared" si="1"/>
        <v>83</v>
      </c>
      <c r="I14" s="2">
        <v>108</v>
      </c>
      <c r="J14" s="2">
        <v>60</v>
      </c>
      <c r="K14" s="2">
        <f t="shared" si="2"/>
        <v>76</v>
      </c>
      <c r="L14" s="2"/>
      <c r="M14" s="2"/>
      <c r="N14" s="2"/>
      <c r="O14" s="2"/>
      <c r="P14" s="2"/>
      <c r="Q14" s="2"/>
      <c r="R14" s="2">
        <v>105</v>
      </c>
      <c r="S14" s="2">
        <v>57</v>
      </c>
      <c r="T14" s="2">
        <f t="shared" si="5"/>
        <v>73</v>
      </c>
      <c r="U14" s="2"/>
      <c r="V14" s="2"/>
      <c r="W14" s="2"/>
      <c r="X14" s="2"/>
      <c r="Y14" s="2"/>
      <c r="Z14" s="2"/>
      <c r="AA14" s="2">
        <v>160</v>
      </c>
      <c r="AB14" s="2">
        <v>94</v>
      </c>
      <c r="AC14" s="2">
        <f t="shared" si="8"/>
        <v>116</v>
      </c>
      <c r="AD14" s="2">
        <v>108</v>
      </c>
      <c r="AE14" s="2">
        <v>57</v>
      </c>
      <c r="AF14" s="2">
        <f t="shared" si="9"/>
        <v>74</v>
      </c>
      <c r="AG14" s="2"/>
      <c r="AH14" s="2"/>
      <c r="AI14" s="2"/>
      <c r="AJ14" s="2"/>
      <c r="AK14" s="2"/>
      <c r="AL14" s="2"/>
      <c r="AM14" s="2">
        <v>166</v>
      </c>
      <c r="AN14" s="2">
        <v>89</v>
      </c>
      <c r="AO14" s="2">
        <f t="shared" si="12"/>
        <v>114.666666666667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>
        <v>91</v>
      </c>
      <c r="BF14" s="2">
        <v>49</v>
      </c>
      <c r="BG14" s="2">
        <f t="shared" si="18"/>
        <v>63</v>
      </c>
      <c r="BH14" s="2"/>
      <c r="BI14" s="2"/>
      <c r="BJ14" s="2"/>
      <c r="BK14" s="2">
        <v>112</v>
      </c>
      <c r="BL14" s="2">
        <v>55</v>
      </c>
      <c r="BM14" s="2">
        <f t="shared" si="20"/>
        <v>74</v>
      </c>
      <c r="BN14" s="2"/>
      <c r="BO14" s="2"/>
      <c r="BP14" s="2"/>
      <c r="BQ14" s="2"/>
      <c r="BR14" s="2"/>
      <c r="BS14" s="2"/>
    </row>
    <row r="15" hidden="1" spans="2:71">
      <c r="F15">
        <v>94</v>
      </c>
      <c r="G15">
        <v>59</v>
      </c>
      <c r="H15" s="2">
        <f t="shared" si="1"/>
        <v>70.6666666666667</v>
      </c>
      <c r="I15" s="2">
        <v>114</v>
      </c>
      <c r="J15" s="2">
        <v>62</v>
      </c>
      <c r="K15" s="2">
        <f t="shared" si="2"/>
        <v>79.3333333333333</v>
      </c>
      <c r="L15" s="2"/>
      <c r="M15" s="2"/>
      <c r="N15" s="2"/>
      <c r="O15" s="2"/>
      <c r="P15" s="2"/>
      <c r="Q15" s="2"/>
      <c r="R15" s="2">
        <v>109</v>
      </c>
      <c r="S15" s="2">
        <v>58</v>
      </c>
      <c r="T15" s="2">
        <f t="shared" si="5"/>
        <v>75</v>
      </c>
      <c r="U15" s="2"/>
      <c r="V15" s="2"/>
      <c r="W15" s="2"/>
      <c r="X15" s="2"/>
      <c r="Y15" s="2"/>
      <c r="Z15" s="2"/>
      <c r="AA15" s="2"/>
      <c r="AB15" s="2"/>
      <c r="AC15" s="2"/>
      <c r="AD15" s="2">
        <v>112</v>
      </c>
      <c r="AE15" s="2">
        <v>59</v>
      </c>
      <c r="AF15" s="2">
        <f t="shared" si="9"/>
        <v>76.6666666666667</v>
      </c>
      <c r="AG15" s="2"/>
      <c r="AH15" s="2"/>
      <c r="AI15" s="2"/>
      <c r="AJ15" s="2"/>
      <c r="AK15" s="2"/>
      <c r="AL15" s="2"/>
      <c r="AM15" s="2">
        <v>187</v>
      </c>
      <c r="AN15" s="2">
        <v>119</v>
      </c>
      <c r="AO15" s="2">
        <f t="shared" si="12"/>
        <v>141.666666666667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>
        <v>127</v>
      </c>
      <c r="BF15" s="2">
        <v>60</v>
      </c>
      <c r="BG15" s="2">
        <f t="shared" si="18"/>
        <v>82.3333333333333</v>
      </c>
      <c r="BH15" s="2"/>
      <c r="BI15" s="2"/>
      <c r="BJ15" s="2"/>
      <c r="BK15" s="2">
        <v>106</v>
      </c>
      <c r="BL15" s="2">
        <v>52</v>
      </c>
      <c r="BM15" s="2">
        <f t="shared" si="20"/>
        <v>70</v>
      </c>
      <c r="BN15" s="2"/>
      <c r="BO15" s="2"/>
      <c r="BP15" s="2"/>
      <c r="BQ15" s="2"/>
      <c r="BR15" s="2"/>
      <c r="BS15" s="2"/>
    </row>
    <row r="16" hidden="1" spans="2:71">
      <c r="I16" s="2">
        <v>107</v>
      </c>
      <c r="J16" s="2">
        <v>60</v>
      </c>
      <c r="K16" s="2">
        <f t="shared" si="2"/>
        <v>75.6666666666667</v>
      </c>
      <c r="L16" s="2"/>
      <c r="M16" s="2"/>
      <c r="N16" s="2"/>
      <c r="O16" s="2"/>
      <c r="P16" s="2"/>
      <c r="Q16" s="2"/>
      <c r="R16" s="2">
        <v>105</v>
      </c>
      <c r="S16" s="2">
        <v>56</v>
      </c>
      <c r="T16" s="2">
        <f t="shared" si="5"/>
        <v>72.3333333333333</v>
      </c>
      <c r="U16" s="2"/>
      <c r="V16" s="2"/>
      <c r="W16" s="2"/>
      <c r="X16" s="2"/>
      <c r="Y16" s="2"/>
      <c r="Z16" s="2"/>
      <c r="AA16" s="2"/>
      <c r="AB16" s="2"/>
      <c r="AC16" s="2"/>
      <c r="AD16" s="2">
        <v>116</v>
      </c>
      <c r="AE16" s="2">
        <v>60</v>
      </c>
      <c r="AF16" s="2">
        <f t="shared" si="9"/>
        <v>78.6666666666667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>
        <v>97</v>
      </c>
      <c r="BF16" s="2">
        <v>59</v>
      </c>
      <c r="BG16" s="2">
        <f t="shared" si="18"/>
        <v>71.6666666666667</v>
      </c>
      <c r="BH16" s="2"/>
      <c r="BI16" s="2"/>
      <c r="BJ16" s="2"/>
      <c r="BK16" s="2">
        <v>105</v>
      </c>
      <c r="BL16" s="2">
        <v>57</v>
      </c>
      <c r="BM16" s="2">
        <f t="shared" si="20"/>
        <v>73</v>
      </c>
      <c r="BN16" s="2"/>
      <c r="BO16" s="2"/>
      <c r="BP16" s="2"/>
      <c r="BQ16" s="2"/>
      <c r="BR16" s="2"/>
      <c r="BS16" s="2"/>
    </row>
    <row r="17" hidden="1" spans="2:71">
      <c r="I17" s="2">
        <v>113</v>
      </c>
      <c r="J17" s="2">
        <v>62</v>
      </c>
      <c r="K17" s="2">
        <f t="shared" si="2"/>
        <v>79</v>
      </c>
      <c r="L17" s="2"/>
      <c r="M17" s="2"/>
      <c r="N17" s="2"/>
      <c r="O17" s="2"/>
      <c r="P17" s="2"/>
      <c r="Q17" s="2"/>
      <c r="R17" s="2">
        <v>95</v>
      </c>
      <c r="S17" s="2">
        <v>53</v>
      </c>
      <c r="T17" s="2">
        <f t="shared" si="5"/>
        <v>67</v>
      </c>
      <c r="U17" s="2"/>
      <c r="V17" s="2"/>
      <c r="W17" s="2"/>
      <c r="X17" s="2"/>
      <c r="Y17" s="2"/>
      <c r="Z17" s="2"/>
      <c r="AA17" s="2"/>
      <c r="AB17" s="2"/>
      <c r="AC17" s="2"/>
      <c r="AD17" s="2">
        <v>99</v>
      </c>
      <c r="AE17" s="2">
        <v>54</v>
      </c>
      <c r="AF17" s="2">
        <f t="shared" si="9"/>
        <v>69</v>
      </c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>
        <v>104</v>
      </c>
      <c r="BL17" s="2">
        <v>57</v>
      </c>
      <c r="BM17" s="2">
        <f t="shared" si="20"/>
        <v>72.6666666666667</v>
      </c>
      <c r="BN17" s="2"/>
      <c r="BO17" s="2"/>
      <c r="BP17" s="2"/>
      <c r="BQ17" s="2"/>
      <c r="BR17" s="2"/>
      <c r="BS17" s="2"/>
    </row>
    <row r="18" hidden="1" spans="2:71">
      <c r="I18" s="2">
        <v>109</v>
      </c>
      <c r="J18" s="2">
        <v>60</v>
      </c>
      <c r="K18" s="2">
        <f t="shared" si="2"/>
        <v>76.3333333333333</v>
      </c>
      <c r="L18" s="2"/>
      <c r="M18" s="2"/>
      <c r="N18" s="2"/>
      <c r="O18" s="2"/>
      <c r="P18" s="2"/>
      <c r="Q18" s="2"/>
      <c r="R18" s="2">
        <v>96</v>
      </c>
      <c r="S18" s="2">
        <v>54</v>
      </c>
      <c r="T18" s="2">
        <f t="shared" si="5"/>
        <v>68</v>
      </c>
      <c r="U18" s="2"/>
      <c r="V18" s="2"/>
      <c r="W18" s="2"/>
      <c r="X18" s="2"/>
      <c r="Y18" s="2"/>
      <c r="Z18" s="2"/>
      <c r="AA18" s="2"/>
      <c r="AB18" s="2"/>
      <c r="AC18" s="2"/>
      <c r="AD18" s="2">
        <v>111</v>
      </c>
      <c r="AE18" s="2">
        <v>57</v>
      </c>
      <c r="AF18" s="2">
        <f t="shared" si="9"/>
        <v>75</v>
      </c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>
        <v>128</v>
      </c>
      <c r="BL18" s="2">
        <v>65</v>
      </c>
      <c r="BM18" s="2">
        <f t="shared" si="20"/>
        <v>86</v>
      </c>
      <c r="BN18" s="2"/>
      <c r="BO18" s="2"/>
      <c r="BP18" s="2"/>
      <c r="BQ18" s="2"/>
      <c r="BR18" s="2"/>
      <c r="BS18" s="2"/>
    </row>
    <row r="19" hidden="1" spans="2:71">
      <c r="I19" s="2">
        <v>113</v>
      </c>
      <c r="J19" s="2">
        <v>63</v>
      </c>
      <c r="K19" s="2">
        <f t="shared" si="2"/>
        <v>79.6666666666667</v>
      </c>
      <c r="L19" s="2"/>
      <c r="M19" s="2"/>
      <c r="N19" s="2"/>
      <c r="O19" s="2"/>
      <c r="P19" s="2"/>
      <c r="Q19" s="2"/>
      <c r="R19" s="2">
        <v>100</v>
      </c>
      <c r="S19" s="2">
        <v>56</v>
      </c>
      <c r="T19" s="2">
        <f t="shared" si="5"/>
        <v>70.6666666666667</v>
      </c>
      <c r="U19" s="2"/>
      <c r="V19" s="2"/>
      <c r="W19" s="2"/>
      <c r="X19" s="2"/>
      <c r="Y19" s="2"/>
      <c r="Z19" s="2"/>
      <c r="AA19" s="2"/>
      <c r="AB19" s="2"/>
      <c r="AC19" s="2"/>
      <c r="AD19" s="2">
        <v>111</v>
      </c>
      <c r="AE19" s="2">
        <v>59</v>
      </c>
      <c r="AF19" s="2">
        <f t="shared" si="9"/>
        <v>76.3333333333333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>
        <v>124</v>
      </c>
      <c r="BL19" s="2">
        <v>60</v>
      </c>
      <c r="BM19" s="2">
        <f t="shared" si="20"/>
        <v>81.3333333333333</v>
      </c>
      <c r="BN19" s="2"/>
      <c r="BO19" s="2"/>
      <c r="BP19" s="2"/>
      <c r="BQ19" s="2"/>
      <c r="BR19" s="2"/>
      <c r="BS19" s="2"/>
    </row>
    <row r="20" hidden="1" spans="2:71">
      <c r="I20" s="2">
        <v>109</v>
      </c>
      <c r="J20" s="2">
        <v>60</v>
      </c>
      <c r="K20" s="2">
        <f t="shared" si="2"/>
        <v>76.3333333333333</v>
      </c>
      <c r="L20" s="2"/>
      <c r="M20" s="2"/>
      <c r="N20" s="2"/>
      <c r="O20" s="2"/>
      <c r="P20" s="2"/>
      <c r="Q20" s="2"/>
      <c r="R20" s="2">
        <v>126</v>
      </c>
      <c r="S20" s="2">
        <v>65</v>
      </c>
      <c r="T20" s="2">
        <f t="shared" si="5"/>
        <v>85.3333333333333</v>
      </c>
      <c r="U20" s="2"/>
      <c r="V20" s="2"/>
      <c r="W20" s="2"/>
      <c r="X20" s="2"/>
      <c r="Y20" s="2"/>
      <c r="Z20" s="2"/>
      <c r="AA20" s="2"/>
      <c r="AB20" s="2"/>
      <c r="AC20" s="2"/>
      <c r="AD20" s="2">
        <v>123</v>
      </c>
      <c r="AE20" s="2">
        <v>64</v>
      </c>
      <c r="AF20" s="2">
        <f t="shared" si="9"/>
        <v>83.6666666666667</v>
      </c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hidden="1" spans="2:71">
      <c r="I21" s="2">
        <v>132</v>
      </c>
      <c r="J21" s="2">
        <v>72</v>
      </c>
      <c r="K21" s="2">
        <f t="shared" si="2"/>
        <v>92</v>
      </c>
      <c r="L21" s="2"/>
      <c r="M21" s="2"/>
      <c r="N21" s="2"/>
      <c r="O21" s="2"/>
      <c r="P21" s="2"/>
      <c r="Q21" s="2"/>
      <c r="R21" s="2">
        <v>169</v>
      </c>
      <c r="S21" s="2">
        <v>79</v>
      </c>
      <c r="T21" s="2">
        <f t="shared" si="5"/>
        <v>109</v>
      </c>
      <c r="U21" s="2"/>
      <c r="V21" s="2"/>
      <c r="W21" s="2"/>
      <c r="X21" s="2"/>
      <c r="Y21" s="2"/>
      <c r="Z21" s="2"/>
      <c r="AA21" s="2"/>
      <c r="AB21" s="2"/>
      <c r="AC21" s="2"/>
      <c r="AD21" s="2">
        <v>166</v>
      </c>
      <c r="AE21" s="2">
        <v>87</v>
      </c>
      <c r="AF21" s="2">
        <f t="shared" si="9"/>
        <v>113.333333333333</v>
      </c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</row>
    <row r="22" hidden="1" spans="2:71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>
        <v>163</v>
      </c>
      <c r="AE22" s="2">
        <v>80</v>
      </c>
      <c r="AF22" s="2">
        <f t="shared" si="9"/>
        <v>107.666666666667</v>
      </c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</row>
    <row r="23" hidden="1"/>
    <row r="25" s="1" customFormat="1"/>
    <row r="26" s="1" customFormat="1" spans="2:71">
      <c r="B26" s="3" t="s">
        <v>36</v>
      </c>
      <c r="C26" s="1">
        <f>STDEV(C4:C13)</f>
        <v>6.81175454637056</v>
      </c>
      <c r="F26" s="1">
        <f>STDEV(F4:F15)</f>
        <v>28.0594606743133</v>
      </c>
      <c r="I26" s="1">
        <f>STDEV(I4:I21)</f>
        <v>24.0525704196215</v>
      </c>
      <c r="L26" s="1">
        <f>STDEV(L4:L12)</f>
        <v>36.0674522403664</v>
      </c>
      <c r="O26" s="1">
        <f>STDEV(O4:O13)</f>
        <v>12.2038245371414</v>
      </c>
      <c r="R26" s="1">
        <f>STDEV(R4:R21)</f>
        <v>27.0038123670148</v>
      </c>
      <c r="U26" s="1">
        <f>STDEV(U4:U11)</f>
        <v>23.5599539170056</v>
      </c>
      <c r="X26" s="1">
        <f>STDEV(X4:X13)</f>
        <v>30.9364940913909</v>
      </c>
      <c r="AA26" s="1">
        <f>STDEV(AA4:AA14)</f>
        <v>34.8505901867334</v>
      </c>
      <c r="AD26" s="1">
        <f>STDEV(AD4:AD22)</f>
        <v>25.6493448042808</v>
      </c>
      <c r="AG26" s="1">
        <f>STDEV(AG4:AG12)</f>
        <v>43.4178662662171</v>
      </c>
      <c r="AJ26" s="1">
        <f>STDEV(AJ4:AJ12)</f>
        <v>20.2902549132445</v>
      </c>
      <c r="AM26" s="1">
        <f>STDEV(AM4:AM15)</f>
        <v>18.1224789260256</v>
      </c>
      <c r="AP26" s="1">
        <f>STDEV(AP4:AP13)</f>
        <v>10.7103273111101</v>
      </c>
      <c r="AS26" s="1">
        <f>STDEV(AS4:AS11)</f>
        <v>31.6126105036763</v>
      </c>
      <c r="AV26" s="1">
        <f>STDEV(AV4:AV12)</f>
        <v>23.95191943132</v>
      </c>
      <c r="AY26" s="1">
        <f>STDEV(AY4:AY12)</f>
        <v>27.6992779689291</v>
      </c>
      <c r="BB26" s="1">
        <f>STDEV(BB4:BB13)</f>
        <v>14.4225903051814</v>
      </c>
      <c r="BE26" s="1">
        <f>STDEV(BE4:BE16)</f>
        <v>29.1215401818671</v>
      </c>
      <c r="BH26" s="1">
        <f>STDEV(BH4:BH11)</f>
        <v>22.7403825825337</v>
      </c>
      <c r="BK26" s="1">
        <f>STDEV(BK4:BK19)</f>
        <v>17.4542258493466</v>
      </c>
      <c r="BN26" s="1">
        <f>STDEV(BN4:BN13)</f>
        <v>22.3728506106049</v>
      </c>
      <c r="BQ26" s="1">
        <f>STDEV(BQ4:BQ11)</f>
        <v>30.331207408495</v>
      </c>
    </row>
    <row r="27" s="1" customFormat="1" spans="2:71">
      <c r="B27" s="3" t="s">
        <v>37</v>
      </c>
      <c r="C27" s="1">
        <f>VAR(C4:C13)</f>
        <v>46.4</v>
      </c>
      <c r="F27" s="1">
        <f>VAR(F4:F15)</f>
        <v>787.333333333333</v>
      </c>
      <c r="I27" s="1">
        <f>VAR(I4:I21)</f>
        <v>578.52614379085</v>
      </c>
      <c r="L27" s="1">
        <f>VAR(L4:L12)</f>
        <v>1300.86111111111</v>
      </c>
      <c r="O27" s="1">
        <f>VAR(O4:O13)</f>
        <v>148.933333333333</v>
      </c>
      <c r="R27" s="1">
        <f>VAR(R4:R21)</f>
        <v>729.205882352941</v>
      </c>
      <c r="U27" s="1">
        <f>VAR(U4:U10)</f>
        <v>315.571428571429</v>
      </c>
      <c r="X27" s="1">
        <f>VAR(X4:X13)</f>
        <v>957.066666666667</v>
      </c>
      <c r="AA27" s="1">
        <f>VAR(AA4:AA14)</f>
        <v>1214.56363636364</v>
      </c>
      <c r="AD27" s="1">
        <f>VAR(AD4:AD22)</f>
        <v>657.888888888889</v>
      </c>
      <c r="AG27" s="1">
        <f>VAR(AG4:AG12)</f>
        <v>1885.11111111111</v>
      </c>
      <c r="AJ27" s="1">
        <f>VAR(AJ4:AJ12)</f>
        <v>411.694444444445</v>
      </c>
      <c r="AM27" s="1">
        <f>VAR(AM4:AM15)</f>
        <v>328.424242424242</v>
      </c>
      <c r="AP27" s="1">
        <f>VAR(AP4:AP13)</f>
        <v>114.711111111111</v>
      </c>
      <c r="AS27" s="1">
        <f>VAR(AS4:AS11)</f>
        <v>999.357142857143</v>
      </c>
      <c r="AV27" s="1">
        <f>VAR(AV4:AV12)</f>
        <v>573.694444444444</v>
      </c>
      <c r="AY27" s="1">
        <f>VAR(AY4:AY12)</f>
        <v>767.25</v>
      </c>
      <c r="BB27" s="1">
        <f>VAR(BB4:BB13)</f>
        <v>208.011111111111</v>
      </c>
      <c r="BE27" s="1">
        <f>VAR(BE4:BE16)</f>
        <v>848.064102564103</v>
      </c>
      <c r="BH27" s="1">
        <f>VAR(BH4:BH11)</f>
        <v>517.125</v>
      </c>
      <c r="BK27" s="1">
        <f>VAR(BK4:BK19)</f>
        <v>304.65</v>
      </c>
      <c r="BN27" s="1">
        <f>VAR(BN4:BN13)</f>
        <v>500.544444444444</v>
      </c>
      <c r="BQ27" s="1">
        <f>VAR(BQ4:BQ11)</f>
        <v>919.982142857143</v>
      </c>
    </row>
    <row r="28" s="1" customFormat="1" spans="2:71">
      <c r="B28" s="3" t="s">
        <v>38</v>
      </c>
      <c r="D28" s="1">
        <f>STDEV(D4:D13)</f>
        <v>4.28952211790544</v>
      </c>
      <c r="G28" s="1">
        <f>STDEV(G4:G15)</f>
        <v>10.7942184300278</v>
      </c>
      <c r="J28" s="1">
        <f>STDEV(J4:J21)</f>
        <v>13.6344670893459</v>
      </c>
      <c r="M28" s="1">
        <f>STDEV(M4:M12)</f>
        <v>11.9315175527303</v>
      </c>
      <c r="P28" s="1">
        <f>STDEV(P4:P13)</f>
        <v>6.19049450546741</v>
      </c>
      <c r="S28" s="1">
        <f>STDEV(S4:S21)</f>
        <v>8.34704753876358</v>
      </c>
      <c r="V28" s="1">
        <f>STDEV(V4:V11)</f>
        <v>12.1941145054255</v>
      </c>
      <c r="Y28" s="1">
        <f>STDEV(Y4:Y13)</f>
        <v>14.9056290634705</v>
      </c>
      <c r="AB28" s="1">
        <f>STDEV(AB4:AB14)</f>
        <v>20.0313390829107</v>
      </c>
      <c r="AE28" s="1">
        <f>STDEV(AE4:AE22)</f>
        <v>11.3961109607287</v>
      </c>
      <c r="AH28" s="1">
        <f>STDEV(AH4:AH12)</f>
        <v>19.8683164863055</v>
      </c>
      <c r="AK28" s="1">
        <f>STDEV(AK4:AK12)</f>
        <v>7.44610263456289</v>
      </c>
      <c r="AN28" s="1">
        <f>STDEV(AN4:AN15)</f>
        <v>13.2801971507819</v>
      </c>
      <c r="AQ28" s="1">
        <f>STDEV(AQ4:AQ13)</f>
        <v>5.31245915016974</v>
      </c>
      <c r="AT28" s="1">
        <f>STDEV(AT4:AT11)</f>
        <v>22.3538906808508</v>
      </c>
      <c r="AW28" s="1">
        <f>STDEV(AW4:AW12)</f>
        <v>10.0124921972504</v>
      </c>
      <c r="AZ28" s="1">
        <f>STDEV(AZ4:AZ12)</f>
        <v>10.1666666666667</v>
      </c>
      <c r="BC28" s="1">
        <f>STDEV(BC4:BC13)</f>
        <v>8.9044308571008</v>
      </c>
      <c r="BF28" s="1">
        <f>STDEV(BF4:BF16)</f>
        <v>12.6713891331654</v>
      </c>
      <c r="BI28" s="1">
        <f>STDEV(BI4:BI11)</f>
        <v>11.1194809745265</v>
      </c>
      <c r="BL28" s="1">
        <f>STDEV(BL4:BL19)</f>
        <v>9.65725116169192</v>
      </c>
      <c r="BO28" s="1">
        <f>STDEV(BO4:BO13)</f>
        <v>10.9524223601702</v>
      </c>
      <c r="BR28" s="1">
        <f>STDEV(BR4:BR11)</f>
        <v>17.7924542593603</v>
      </c>
    </row>
    <row r="29" s="1" customFormat="1" spans="2:71">
      <c r="B29" s="3" t="s">
        <v>39</v>
      </c>
      <c r="D29" s="1">
        <f>VAR(D4:D13)</f>
        <v>18.4</v>
      </c>
      <c r="G29" s="1">
        <f>VAR(G4:G15)</f>
        <v>116.515151515152</v>
      </c>
      <c r="J29" s="1">
        <f>VAR(J4:J21)</f>
        <v>185.898692810458</v>
      </c>
      <c r="M29" s="1">
        <f>VAR(M4:M12)</f>
        <v>142.361111111111</v>
      </c>
      <c r="P29" s="1">
        <f>VAR(P4:P13)</f>
        <v>38.3222222222222</v>
      </c>
      <c r="S29" s="1">
        <f>VAR(S4:S21)</f>
        <v>69.6732026143791</v>
      </c>
      <c r="V29" s="1">
        <f>VAR(V4:V11)</f>
        <v>148.696428571429</v>
      </c>
      <c r="Y29" s="1">
        <f>VAR(Y4:Y13)</f>
        <v>222.177777777778</v>
      </c>
      <c r="AB29" s="1">
        <f>VAR(AB4:AB14)</f>
        <v>401.254545454546</v>
      </c>
      <c r="AE29" s="1">
        <f>VAR(AE4:AE22)</f>
        <v>129.87134502924</v>
      </c>
      <c r="AH29" s="1">
        <f>VAR(AH4:AH12)</f>
        <v>394.75</v>
      </c>
      <c r="AK29" s="1">
        <f>VAR(AK4:AK12)</f>
        <v>55.4444444444444</v>
      </c>
      <c r="AN29" s="1">
        <f>VAR(AN4:AN15)</f>
        <v>176.363636363636</v>
      </c>
      <c r="AQ29" s="1">
        <f>VAR(AQ4:AQ13)</f>
        <v>28.2222222222222</v>
      </c>
      <c r="AT29" s="1">
        <f>VAR(AT4:AT11)</f>
        <v>499.696428571429</v>
      </c>
      <c r="AW29" s="1">
        <f>VAR(AW4:AW12)</f>
        <v>100.25</v>
      </c>
      <c r="AZ29" s="1">
        <f>VAR(AZ4:AZ12)</f>
        <v>103.361111111111</v>
      </c>
      <c r="BC29" s="1">
        <f>VAR(BC4:BC13)</f>
        <v>79.2888888888889</v>
      </c>
      <c r="BF29" s="1">
        <f>VAR(BF4:BF16)</f>
        <v>160.564102564103</v>
      </c>
      <c r="BI29" s="1">
        <f>VAR(BI4:BI11)</f>
        <v>123.642857142857</v>
      </c>
      <c r="BL29" s="1">
        <f>VAR(BL4:BL19)</f>
        <v>93.2625</v>
      </c>
      <c r="BO29" s="1">
        <f>VAR(BO3:BO13)</f>
        <v>119.955555555556</v>
      </c>
      <c r="BR29" s="1">
        <f>VAR(BR4:BR11)</f>
        <v>316.571428571429</v>
      </c>
    </row>
    <row r="30" s="1" customFormat="1" spans="2:71">
      <c r="B30" s="3" t="s">
        <v>40</v>
      </c>
      <c r="E30" s="1">
        <f>STDEV(E4:E13)</f>
        <v>4.82483288266848</v>
      </c>
      <c r="H30" s="1">
        <f>STDEV(H4:H15)</f>
        <v>16.5224059685598</v>
      </c>
      <c r="K30" s="1">
        <f>STDEV(K4:K21)</f>
        <v>16.9756650124341</v>
      </c>
      <c r="N30" s="1">
        <f>STDEV(N4:N12)</f>
        <v>19.8962587214559</v>
      </c>
      <c r="Q30" s="1">
        <f>STDEV(Q4:Q13)</f>
        <v>6.66518502053954</v>
      </c>
      <c r="T30" s="1">
        <f>STDEV(T4:T21)</f>
        <v>14.503161200996</v>
      </c>
      <c r="W30" s="1">
        <f>STDEV(W4:W11)</f>
        <v>15.8504919557121</v>
      </c>
      <c r="Z30" s="1">
        <f>STDEV(Z4:Z13)</f>
        <v>19.9844383903521</v>
      </c>
      <c r="AC30" s="1">
        <f>STDEV(AC4:AC14)</f>
        <v>24.8682589465025</v>
      </c>
      <c r="AF30" s="1">
        <f>STDEV(AF4:AF22)</f>
        <v>16.121593685984</v>
      </c>
      <c r="AI30" s="1">
        <f>STDEV(AI4:AI12)</f>
        <v>27.3616610209826</v>
      </c>
      <c r="AL30" s="1">
        <f>STDEV(AL4:AL12)</f>
        <v>11.431897113119</v>
      </c>
      <c r="AO30" s="1">
        <f>STDEV(AO4:AO15)</f>
        <v>14.5312851860477</v>
      </c>
      <c r="AR30" s="1">
        <f>STDEV(AR4:AR13)</f>
        <v>7.08362744487439</v>
      </c>
      <c r="AU30" s="1">
        <f>STDEV(AU4:AU11)</f>
        <v>25.1755739519385</v>
      </c>
      <c r="AX30" s="1">
        <f>STDEV(AX4:AX12)</f>
        <v>14.4402771766428</v>
      </c>
      <c r="BA30" s="1">
        <f>STDEV(BA4:BA12)</f>
        <v>15.4854571361665</v>
      </c>
      <c r="BD30" s="1">
        <f>STDEV(BD4:BD13)</f>
        <v>10.4662302338828</v>
      </c>
      <c r="BG30" s="1">
        <f>STDEV(BG4:BG16)</f>
        <v>17.8996490439739</v>
      </c>
      <c r="BJ30" s="1">
        <f>STDEV(BJ4:BJ11)</f>
        <v>14.9405568201201</v>
      </c>
      <c r="BM30" s="1">
        <f>STDEV(BM4:BM19)</f>
        <v>11.4729956693808</v>
      </c>
      <c r="BP30" s="1">
        <f>STDEV(BP4:BP13)</f>
        <v>13.8546689549715</v>
      </c>
      <c r="BS30" s="1">
        <f>STDEV(BS4:BS11)</f>
        <v>19.5366464767</v>
      </c>
    </row>
    <row r="31" s="1" customFormat="1" spans="2:71">
      <c r="B31" s="3" t="s">
        <v>150</v>
      </c>
      <c r="E31" s="1">
        <f>VAR(E4:E13)</f>
        <v>23.279012345679</v>
      </c>
      <c r="H31" s="1">
        <f>VAR(H4:H15)</f>
        <v>272.989898989899</v>
      </c>
      <c r="K31" s="1">
        <f>VAR(K4:K21)</f>
        <v>288.173202614379</v>
      </c>
      <c r="N31" s="1">
        <f>VAR(N4:N12)</f>
        <v>395.861111111111</v>
      </c>
      <c r="Q31" s="1">
        <f>VAR(Q4:Q13)</f>
        <v>44.4246913580247</v>
      </c>
      <c r="T31" s="1">
        <f>VAR(T4:T21)</f>
        <v>210.341684822077</v>
      </c>
      <c r="W31" s="1">
        <f>VAR(W4:W11)</f>
        <v>251.238095238095</v>
      </c>
      <c r="Z31" s="1">
        <f>VAR(Z4:Z13)</f>
        <v>399.377777777778</v>
      </c>
      <c r="AC31" s="1">
        <f>VAR(AC4:AC14)</f>
        <v>618.430303030303</v>
      </c>
      <c r="AF31" s="1">
        <f>VAR(AF4:AF22)</f>
        <v>259.905782975958</v>
      </c>
      <c r="AI31" s="1">
        <f>VAR(AI4:AI12)</f>
        <v>748.66049382716</v>
      </c>
      <c r="AL31" s="1">
        <f>VAR(AL4:AL12)</f>
        <v>130.688271604938</v>
      </c>
      <c r="AO31" s="1">
        <f>VAR(AO4:AO15)</f>
        <v>211.158249158249</v>
      </c>
      <c r="AR31" s="1">
        <f>VAR(AR4:AR13)</f>
        <v>50.1777777777777</v>
      </c>
      <c r="AU31" s="1">
        <f>VAR(AU4:AU11)</f>
        <v>633.809523809524</v>
      </c>
      <c r="AX31" s="1">
        <f>VAR(AX4:AX12)</f>
        <v>208.521604938272</v>
      </c>
      <c r="BA31" s="1">
        <f>VAR(BA4:BA12)</f>
        <v>239.799382716049</v>
      </c>
      <c r="BD31" s="1">
        <f>VAR(BD4:BD13)</f>
        <v>109.541975308642</v>
      </c>
      <c r="BG31" s="1">
        <f>VAR(BG4:BG16)</f>
        <v>320.397435897436</v>
      </c>
      <c r="BJ31" s="1">
        <f>VAR(BJ4:BJ11)</f>
        <v>223.220238095238</v>
      </c>
      <c r="BM31" s="1">
        <f>VAR(BM4:BM19)</f>
        <v>131.62962962963</v>
      </c>
      <c r="BP31" s="1">
        <f>VAR(BP4:BP12)</f>
        <v>215.938271604938</v>
      </c>
      <c r="BS31" s="1">
        <f>VAR(BS4:BS11)</f>
        <v>381.680555555556</v>
      </c>
    </row>
    <row r="32" s="1" customFormat="1"/>
    <row r="34" spans="3:3">
      <c r="C34" s="6" t="s">
        <v>150</v>
      </c>
    </row>
    <row r="35" spans="3:3">
      <c r="C35">
        <v>23.27901234568</v>
      </c>
    </row>
    <row r="36" spans="3:3">
      <c r="C36">
        <v>272.989898989899</v>
      </c>
    </row>
    <row r="37" spans="3:3">
      <c r="C37">
        <v>288.173202614379</v>
      </c>
    </row>
    <row r="38" spans="3:3">
      <c r="C38">
        <v>395.861111111111</v>
      </c>
    </row>
    <row r="39" spans="3:3">
      <c r="C39">
        <v>44.4246913580247</v>
      </c>
    </row>
    <row r="40" spans="3:3">
      <c r="C40">
        <v>210.341684822077</v>
      </c>
    </row>
    <row r="41" spans="3:3">
      <c r="C41">
        <v>251.238095238095</v>
      </c>
    </row>
    <row r="42" spans="3:3">
      <c r="C42">
        <v>399.377777777778</v>
      </c>
    </row>
    <row r="43" spans="3:3">
      <c r="C43">
        <v>618.430303030303</v>
      </c>
    </row>
    <row r="44" spans="3:3">
      <c r="C44">
        <v>259.905782975958</v>
      </c>
    </row>
    <row r="45" spans="3:3">
      <c r="C45">
        <v>748.660493827161</v>
      </c>
    </row>
    <row r="46" spans="3:3">
      <c r="C46">
        <v>130.688271604938</v>
      </c>
    </row>
    <row r="47" spans="3:3">
      <c r="C47">
        <v>211.158249158249</v>
      </c>
    </row>
    <row r="48" spans="3:3">
      <c r="C48">
        <v>50.1777777777777</v>
      </c>
    </row>
    <row r="49" spans="3:3">
      <c r="C49">
        <v>633.809523809524</v>
      </c>
    </row>
    <row r="50" spans="3:3">
      <c r="C50">
        <v>208.521604938272</v>
      </c>
    </row>
    <row r="51" spans="3:3">
      <c r="C51">
        <v>239.799382716049</v>
      </c>
    </row>
    <row r="52" spans="3:3">
      <c r="C52">
        <v>109.541975308642</v>
      </c>
    </row>
    <row r="53" spans="3:3">
      <c r="C53">
        <v>320.397435897436</v>
      </c>
    </row>
    <row r="54" spans="3:3">
      <c r="C54">
        <v>223.220238095238</v>
      </c>
    </row>
    <row r="55" spans="3:3">
      <c r="C55">
        <v>131.62962962963</v>
      </c>
    </row>
    <row r="56" spans="3:3">
      <c r="C56">
        <v>215.938271604938</v>
      </c>
    </row>
    <row r="57" spans="3:3">
      <c r="C57">
        <v>381.680555555556</v>
      </c>
    </row>
  </sheetData>
  <mergeCells count="46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BQ1:BS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62"/>
  <sheetViews>
    <sheetView zoomScale="75" zoomScaleNormal="75" topLeftCell="C1" workbookViewId="0">
      <selection activeCell="I4" sqref="I4:I16"/>
    </sheetView>
  </sheetViews>
  <sheetFormatPr defaultColWidth="9.14166666666667" defaultRowHeight="15"/>
  <cols>
    <col min="2" max="2" width="18.8916666666667" customWidth="1"/>
    <col min="3" max="4" width="12.7833333333333"/>
    <col min="5" max="5" width="13.2416666666667" customWidth="1"/>
    <col min="6" max="7" width="12.7833333333333"/>
    <col min="8" max="8" width="12.35" customWidth="1"/>
    <col min="9" max="10" width="12.7833333333333"/>
    <col min="11" max="11" width="14.875" customWidth="1"/>
    <col min="12" max="13" width="12.7833333333333"/>
    <col min="14" max="14" width="12.4916666666667" customWidth="1"/>
    <col min="15" max="16" width="12.7833333333333"/>
    <col min="17" max="17" width="11.3" customWidth="1"/>
    <col min="18" max="19" width="12.7833333333333"/>
    <col min="20" max="20" width="12.6416666666667" customWidth="1"/>
    <col min="21" max="22" width="12.7833333333333"/>
    <col min="23" max="23" width="12.4916666666667" customWidth="1"/>
    <col min="24" max="25" width="12.7833333333333"/>
    <col min="26" max="26" width="11.45" customWidth="1"/>
    <col min="27" max="28" width="12.7833333333333"/>
    <col min="29" max="29" width="13.675" customWidth="1"/>
    <col min="30" max="31" width="12.7833333333333"/>
    <col min="32" max="32" width="11.8916666666667" customWidth="1"/>
    <col min="33" max="34" width="12.7833333333333"/>
    <col min="35" max="35" width="12.7833333333333" customWidth="1"/>
    <col min="36" max="37" width="12.7833333333333"/>
    <col min="38" max="38" width="11.75" customWidth="1"/>
    <col min="39" max="40" width="12.7833333333333"/>
    <col min="41" max="41" width="11.6" customWidth="1"/>
    <col min="42" max="43" width="12.7833333333333"/>
    <col min="44" max="44" width="10.4083333333333" customWidth="1"/>
    <col min="45" max="45" width="12.7833333333333"/>
    <col min="46" max="46" width="10.7166666666667" customWidth="1"/>
    <col min="47" max="47" width="13.6916666666667" customWidth="1"/>
    <col min="48" max="59" width="12.6416666666667" customWidth="1"/>
    <col min="60" max="61" width="12.7833333333333"/>
    <col min="62" max="62" width="13.3916666666667" customWidth="1"/>
    <col min="63" max="64" width="12.7833333333333"/>
    <col min="65" max="65" width="14.875" customWidth="1"/>
    <col min="66" max="66" width="11.6416666666667"/>
    <col min="67" max="67" width="12.7833333333333"/>
    <col min="68" max="68" width="13.6916666666667" customWidth="1"/>
    <col min="69" max="70" width="12.7833333333333"/>
    <col min="71" max="71" width="13.5333333333333" customWidth="1"/>
    <col min="72" max="72" width="12.7833333333333"/>
    <col min="73" max="73" width="8.025" customWidth="1"/>
    <col min="74" max="74" width="13.9833333333333" customWidth="1"/>
  </cols>
  <sheetData>
    <row r="1" spans="1:74">
      <c r="B1" s="4" t="s">
        <v>11</v>
      </c>
      <c r="C1" s="4">
        <v>32</v>
      </c>
      <c r="D1" s="4"/>
      <c r="E1" s="4"/>
      <c r="F1" s="4">
        <v>33</v>
      </c>
      <c r="G1" s="4"/>
      <c r="H1" s="4"/>
      <c r="I1" s="4">
        <v>34</v>
      </c>
      <c r="J1" s="4"/>
      <c r="K1" s="4"/>
      <c r="L1" s="4">
        <v>35</v>
      </c>
      <c r="M1" s="4"/>
      <c r="N1" s="4"/>
      <c r="O1" s="4">
        <v>36</v>
      </c>
      <c r="P1" s="4"/>
      <c r="Q1" s="4"/>
      <c r="R1" s="4">
        <v>37</v>
      </c>
      <c r="S1" s="4"/>
      <c r="T1" s="4"/>
      <c r="U1" s="4">
        <v>38</v>
      </c>
      <c r="V1" s="4"/>
      <c r="W1" s="4"/>
      <c r="X1" s="4">
        <v>39</v>
      </c>
      <c r="Y1" s="4"/>
      <c r="Z1" s="4"/>
      <c r="AA1" s="4">
        <v>40</v>
      </c>
      <c r="AB1" s="4"/>
      <c r="AC1" s="4"/>
      <c r="AD1" s="4">
        <v>41</v>
      </c>
      <c r="AE1" s="4"/>
      <c r="AF1" s="4"/>
      <c r="AG1" s="4">
        <v>42</v>
      </c>
      <c r="AH1" s="4"/>
      <c r="AI1" s="4"/>
      <c r="AJ1" s="4">
        <v>43</v>
      </c>
      <c r="AK1" s="4"/>
      <c r="AL1" s="4"/>
      <c r="AM1" s="4">
        <v>44</v>
      </c>
      <c r="AN1" s="4"/>
      <c r="AO1" s="4"/>
      <c r="AP1" s="4">
        <v>45</v>
      </c>
      <c r="AQ1" s="4"/>
      <c r="AR1" s="4"/>
      <c r="AS1" s="4">
        <v>46</v>
      </c>
      <c r="AT1" s="4"/>
      <c r="AU1" s="4"/>
      <c r="AV1" s="4">
        <v>47</v>
      </c>
      <c r="AW1" s="4"/>
      <c r="AX1" s="4"/>
      <c r="AY1" s="4">
        <v>48</v>
      </c>
      <c r="AZ1" s="4"/>
      <c r="BA1" s="4"/>
      <c r="BB1" s="4">
        <v>49</v>
      </c>
      <c r="BC1" s="4"/>
      <c r="BD1" s="4"/>
      <c r="BE1" s="4">
        <v>50</v>
      </c>
      <c r="BF1" s="4"/>
      <c r="BG1" s="4"/>
      <c r="BH1" s="4">
        <v>51</v>
      </c>
      <c r="BI1" s="4"/>
      <c r="BJ1" s="4"/>
      <c r="BK1" s="4">
        <v>52</v>
      </c>
      <c r="BL1" s="4"/>
      <c r="BM1" s="4"/>
      <c r="BN1" s="4">
        <v>53</v>
      </c>
      <c r="BO1" s="4"/>
      <c r="BP1" s="4"/>
      <c r="BQ1" s="4">
        <v>54</v>
      </c>
      <c r="BR1" s="4"/>
      <c r="BS1" s="4"/>
      <c r="BT1" s="4">
        <v>55</v>
      </c>
      <c r="BU1" s="4"/>
      <c r="BV1" s="4"/>
    </row>
    <row r="2" spans="1:74">
      <c r="B2" s="4" t="s">
        <v>12</v>
      </c>
      <c r="C2" s="4" t="s">
        <v>91</v>
      </c>
      <c r="D2" s="4"/>
      <c r="E2" s="4"/>
      <c r="F2" s="4" t="s">
        <v>154</v>
      </c>
      <c r="G2" s="4"/>
      <c r="H2" s="4"/>
      <c r="I2" s="4" t="s">
        <v>93</v>
      </c>
      <c r="J2" s="4"/>
      <c r="K2" s="4"/>
      <c r="L2" s="4" t="s">
        <v>94</v>
      </c>
      <c r="M2" s="4"/>
      <c r="N2" s="4"/>
      <c r="O2" s="4" t="s">
        <v>95</v>
      </c>
      <c r="P2" s="4"/>
      <c r="Q2" s="4"/>
      <c r="R2" s="4" t="s">
        <v>96</v>
      </c>
      <c r="S2" s="4"/>
      <c r="T2" s="4"/>
      <c r="U2" s="4" t="s">
        <v>97</v>
      </c>
      <c r="V2" s="4"/>
      <c r="W2" s="4"/>
      <c r="X2" s="4" t="s">
        <v>98</v>
      </c>
      <c r="Y2" s="4"/>
      <c r="Z2" s="4"/>
      <c r="AA2" s="4" t="s">
        <v>99</v>
      </c>
      <c r="AB2" s="4"/>
      <c r="AC2" s="4"/>
      <c r="AD2" s="4" t="s">
        <v>101</v>
      </c>
      <c r="AE2" s="4"/>
      <c r="AF2" s="4"/>
      <c r="AG2" s="4" t="s">
        <v>102</v>
      </c>
      <c r="AH2" s="4"/>
      <c r="AI2" s="4"/>
      <c r="AJ2" s="4" t="s">
        <v>103</v>
      </c>
      <c r="AK2" s="4"/>
      <c r="AL2" s="4"/>
      <c r="AM2" s="4" t="s">
        <v>104</v>
      </c>
      <c r="AN2" s="4"/>
      <c r="AO2" s="4"/>
      <c r="AP2" s="4" t="s">
        <v>105</v>
      </c>
      <c r="AQ2" s="4"/>
      <c r="AR2" s="4"/>
      <c r="AS2" s="4" t="s">
        <v>106</v>
      </c>
      <c r="AT2" s="4"/>
      <c r="AU2" s="4"/>
      <c r="AV2" s="4" t="s">
        <v>107</v>
      </c>
      <c r="AW2" s="4"/>
      <c r="AX2" s="4"/>
      <c r="AY2" s="4" t="s">
        <v>108</v>
      </c>
      <c r="AZ2" s="4"/>
      <c r="BA2" s="4"/>
      <c r="BB2" s="4" t="s">
        <v>109</v>
      </c>
      <c r="BC2" s="4"/>
      <c r="BD2" s="4"/>
      <c r="BE2" s="4" t="s">
        <v>110</v>
      </c>
      <c r="BF2" s="4"/>
      <c r="BG2" s="4"/>
      <c r="BH2" s="4" t="s">
        <v>111</v>
      </c>
      <c r="BI2" s="4"/>
      <c r="BJ2" s="4"/>
      <c r="BK2" s="4" t="s">
        <v>112</v>
      </c>
      <c r="BL2" s="4"/>
      <c r="BM2" s="4"/>
      <c r="BN2" s="4" t="s">
        <v>113</v>
      </c>
      <c r="BO2" s="4"/>
      <c r="BP2" s="4"/>
      <c r="BQ2" s="4" t="s">
        <v>114</v>
      </c>
      <c r="BR2" s="4"/>
      <c r="BS2" s="4"/>
      <c r="BT2" s="4" t="s">
        <v>115</v>
      </c>
      <c r="BU2" s="4"/>
      <c r="BV2" s="4"/>
    </row>
    <row r="3" spans="1:74">
      <c r="B3" s="4"/>
      <c r="C3" s="4" t="s">
        <v>42</v>
      </c>
      <c r="D3" s="4" t="s">
        <v>43</v>
      </c>
      <c r="E3" s="4" t="s">
        <v>44</v>
      </c>
      <c r="F3" s="4" t="s">
        <v>42</v>
      </c>
      <c r="G3" s="4" t="s">
        <v>43</v>
      </c>
      <c r="H3" s="4" t="s">
        <v>44</v>
      </c>
      <c r="I3" s="4" t="s">
        <v>42</v>
      </c>
      <c r="J3" s="4" t="s">
        <v>43</v>
      </c>
      <c r="K3" s="4" t="s">
        <v>44</v>
      </c>
      <c r="L3" s="4" t="s">
        <v>42</v>
      </c>
      <c r="M3" s="4" t="s">
        <v>43</v>
      </c>
      <c r="N3" s="4" t="s">
        <v>44</v>
      </c>
      <c r="O3" s="4" t="s">
        <v>42</v>
      </c>
      <c r="P3" s="4" t="s">
        <v>43</v>
      </c>
      <c r="Q3" s="4" t="s">
        <v>44</v>
      </c>
      <c r="R3" s="4" t="s">
        <v>42</v>
      </c>
      <c r="S3" s="4" t="s">
        <v>43</v>
      </c>
      <c r="T3" s="4" t="s">
        <v>44</v>
      </c>
      <c r="U3" s="4" t="s">
        <v>42</v>
      </c>
      <c r="V3" s="4" t="s">
        <v>43</v>
      </c>
      <c r="W3" s="4" t="s">
        <v>44</v>
      </c>
      <c r="X3" s="4" t="s">
        <v>42</v>
      </c>
      <c r="Y3" s="4" t="s">
        <v>43</v>
      </c>
      <c r="Z3" s="4" t="s">
        <v>44</v>
      </c>
      <c r="AA3" s="4" t="s">
        <v>42</v>
      </c>
      <c r="AB3" s="4" t="s">
        <v>43</v>
      </c>
      <c r="AC3" s="4" t="s">
        <v>44</v>
      </c>
      <c r="AD3" s="4" t="s">
        <v>42</v>
      </c>
      <c r="AE3" s="4" t="s">
        <v>43</v>
      </c>
      <c r="AF3" s="4" t="s">
        <v>44</v>
      </c>
      <c r="AG3" s="4" t="s">
        <v>42</v>
      </c>
      <c r="AH3" s="4" t="s">
        <v>43</v>
      </c>
      <c r="AI3" s="4" t="s">
        <v>44</v>
      </c>
      <c r="AJ3" s="4" t="s">
        <v>42</v>
      </c>
      <c r="AK3" s="4" t="s">
        <v>43</v>
      </c>
      <c r="AL3" s="4" t="s">
        <v>44</v>
      </c>
      <c r="AM3" s="4" t="s">
        <v>42</v>
      </c>
      <c r="AN3" s="4" t="s">
        <v>43</v>
      </c>
      <c r="AO3" s="4" t="s">
        <v>44</v>
      </c>
      <c r="AP3" s="4" t="s">
        <v>42</v>
      </c>
      <c r="AQ3" s="4" t="s">
        <v>43</v>
      </c>
      <c r="AR3" s="4" t="s">
        <v>44</v>
      </c>
      <c r="AS3" s="4" t="s">
        <v>42</v>
      </c>
      <c r="AT3" s="4" t="s">
        <v>43</v>
      </c>
      <c r="AU3" s="4" t="s">
        <v>44</v>
      </c>
      <c r="AV3" s="4" t="s">
        <v>42</v>
      </c>
      <c r="AW3" s="4" t="s">
        <v>43</v>
      </c>
      <c r="AX3" s="4" t="s">
        <v>44</v>
      </c>
      <c r="AY3" s="4" t="s">
        <v>42</v>
      </c>
      <c r="AZ3" s="4" t="s">
        <v>43</v>
      </c>
      <c r="BA3" s="4" t="s">
        <v>44</v>
      </c>
      <c r="BB3" s="4" t="s">
        <v>42</v>
      </c>
      <c r="BC3" s="4" t="s">
        <v>43</v>
      </c>
      <c r="BD3" s="4" t="s">
        <v>44</v>
      </c>
      <c r="BE3" s="4" t="s">
        <v>42</v>
      </c>
      <c r="BF3" s="4" t="s">
        <v>43</v>
      </c>
      <c r="BG3" s="4" t="s">
        <v>44</v>
      </c>
      <c r="BH3" s="4" t="s">
        <v>42</v>
      </c>
      <c r="BI3" s="4" t="s">
        <v>43</v>
      </c>
      <c r="BJ3" s="4" t="s">
        <v>44</v>
      </c>
      <c r="BK3" s="4" t="s">
        <v>42</v>
      </c>
      <c r="BL3" s="4" t="s">
        <v>43</v>
      </c>
      <c r="BM3" s="4" t="s">
        <v>44</v>
      </c>
      <c r="BN3" s="4" t="s">
        <v>42</v>
      </c>
      <c r="BO3" s="4" t="s">
        <v>43</v>
      </c>
      <c r="BP3" s="4" t="s">
        <v>44</v>
      </c>
      <c r="BQ3" s="4" t="s">
        <v>42</v>
      </c>
      <c r="BR3" s="4" t="s">
        <v>43</v>
      </c>
      <c r="BS3" s="4" t="s">
        <v>44</v>
      </c>
      <c r="BT3" s="4" t="s">
        <v>42</v>
      </c>
      <c r="BU3" s="4" t="s">
        <v>43</v>
      </c>
      <c r="BV3" s="4" t="s">
        <v>44</v>
      </c>
    </row>
    <row r="4" spans="1:74">
      <c r="A4" s="2"/>
      <c r="B4" s="2"/>
      <c r="C4" s="2">
        <v>137</v>
      </c>
      <c r="D4" s="2">
        <v>68</v>
      </c>
      <c r="E4" s="2">
        <f>(1/3*C4+2/3*D4)</f>
        <v>91</v>
      </c>
      <c r="F4" s="2">
        <v>162</v>
      </c>
      <c r="G4" s="2">
        <v>82</v>
      </c>
      <c r="H4" s="2">
        <f>(1/3*F4+2/3*G4)</f>
        <v>108.666666666667</v>
      </c>
      <c r="I4" s="2">
        <v>195</v>
      </c>
      <c r="J4" s="2">
        <v>57</v>
      </c>
      <c r="K4" s="2">
        <f>(1/3*I4+2/3*J4)</f>
        <v>103</v>
      </c>
      <c r="L4" s="2">
        <v>171</v>
      </c>
      <c r="M4" s="2">
        <v>89</v>
      </c>
      <c r="N4" s="2">
        <f>(1/3*L4+2/3*M4)</f>
        <v>116.333333333333</v>
      </c>
      <c r="O4" s="2">
        <v>107</v>
      </c>
      <c r="P4" s="2">
        <v>62</v>
      </c>
      <c r="Q4" s="2">
        <f>(1/3*O4+2/3*P4)</f>
        <v>77</v>
      </c>
      <c r="R4" s="2">
        <v>146</v>
      </c>
      <c r="S4" s="2">
        <v>78</v>
      </c>
      <c r="T4" s="2">
        <f>(1/3*R4+2/3*S4)</f>
        <v>100.666666666667</v>
      </c>
      <c r="U4" s="2">
        <v>160</v>
      </c>
      <c r="V4" s="2">
        <v>95</v>
      </c>
      <c r="W4" s="2">
        <f>(1/3*U4+2/3*V4)</f>
        <v>116.666666666667</v>
      </c>
      <c r="X4" s="2">
        <v>144</v>
      </c>
      <c r="Y4" s="2">
        <v>76</v>
      </c>
      <c r="Z4" s="2">
        <f>(1/3*X4+2/3*Y4)</f>
        <v>98.6666666666667</v>
      </c>
      <c r="AA4" s="2">
        <v>149</v>
      </c>
      <c r="AB4" s="2">
        <v>99</v>
      </c>
      <c r="AC4" s="2">
        <f>(1/3*AA4+2/3*AB4)</f>
        <v>115.666666666667</v>
      </c>
      <c r="AD4" s="2">
        <v>156</v>
      </c>
      <c r="AE4" s="2">
        <v>95</v>
      </c>
      <c r="AF4" s="2">
        <f>(1/3*AD4+2/3*AE4)</f>
        <v>115.333333333333</v>
      </c>
      <c r="AG4" s="2">
        <v>165</v>
      </c>
      <c r="AH4" s="2">
        <v>96</v>
      </c>
      <c r="AI4" s="2">
        <f>(1/3*AG4+2/3*AH4)</f>
        <v>119</v>
      </c>
      <c r="AJ4" s="2">
        <v>185</v>
      </c>
      <c r="AK4" s="2">
        <v>100</v>
      </c>
      <c r="AL4" s="2">
        <f>(1/3*AJ4+2/3*AK4)</f>
        <v>128.333333333333</v>
      </c>
      <c r="AM4" s="2">
        <v>177</v>
      </c>
      <c r="AN4" s="2">
        <v>76</v>
      </c>
      <c r="AO4" s="2">
        <f>(1/3*AM4+2/3*AN4)</f>
        <v>109.666666666667</v>
      </c>
      <c r="AP4" s="2">
        <v>157</v>
      </c>
      <c r="AQ4" s="2">
        <v>74</v>
      </c>
      <c r="AR4" s="2">
        <f>(1/3*AP4+2/3*AQ4)</f>
        <v>101.666666666667</v>
      </c>
      <c r="AS4" s="2">
        <v>192</v>
      </c>
      <c r="AT4" s="2">
        <v>84</v>
      </c>
      <c r="AU4" s="2">
        <f>(1/3*AS4+2/3*AT4)</f>
        <v>120</v>
      </c>
      <c r="AV4" s="2">
        <v>158</v>
      </c>
      <c r="AW4" s="2">
        <v>97</v>
      </c>
      <c r="AX4" s="2">
        <f>(1/3*AV4+2/3*AW4)</f>
        <v>117.333333333333</v>
      </c>
      <c r="AY4" s="2">
        <v>188</v>
      </c>
      <c r="AZ4" s="2">
        <v>68</v>
      </c>
      <c r="BA4" s="2">
        <f>(1/3*AY4+2/3*AZ4)</f>
        <v>108</v>
      </c>
      <c r="BB4" s="2">
        <v>187</v>
      </c>
      <c r="BC4" s="2">
        <v>97</v>
      </c>
      <c r="BD4" s="2">
        <f>(1/3*BB4+2/3*BC4)</f>
        <v>127</v>
      </c>
      <c r="BE4" s="2">
        <v>168</v>
      </c>
      <c r="BF4" s="2">
        <v>91</v>
      </c>
      <c r="BG4" s="2">
        <f>(1/3*BE4+2/3*BF4)</f>
        <v>116.666666666667</v>
      </c>
      <c r="BH4" s="2">
        <v>154</v>
      </c>
      <c r="BI4" s="2">
        <v>80</v>
      </c>
      <c r="BJ4" s="2">
        <f>(1/3*BH4+2/3*BI4)</f>
        <v>104.666666666667</v>
      </c>
      <c r="BK4" s="2">
        <v>150</v>
      </c>
      <c r="BL4" s="2">
        <v>69</v>
      </c>
      <c r="BM4" s="2">
        <f>(1/3*BK4+2/3*BL4)</f>
        <v>96</v>
      </c>
      <c r="BN4" s="2">
        <v>148</v>
      </c>
      <c r="BO4" s="2">
        <v>87</v>
      </c>
      <c r="BP4" s="2">
        <f>(1/3*BN4+2/3*BO4)</f>
        <v>107.333333333333</v>
      </c>
      <c r="BQ4" s="2">
        <v>111</v>
      </c>
      <c r="BR4" s="2">
        <v>63</v>
      </c>
      <c r="BS4" s="2">
        <f>(1/3*BQ4+2/3*BR4)</f>
        <v>79</v>
      </c>
      <c r="BT4" s="2">
        <v>126</v>
      </c>
      <c r="BU4" s="2">
        <v>93</v>
      </c>
      <c r="BV4" s="2">
        <f>(1/3*BT4+2/3*BU4)</f>
        <v>104</v>
      </c>
    </row>
    <row r="5" spans="1:74">
      <c r="A5" s="2"/>
      <c r="B5" s="2"/>
      <c r="C5" s="2">
        <v>130</v>
      </c>
      <c r="D5" s="2">
        <v>66</v>
      </c>
      <c r="E5" s="2">
        <f t="shared" ref="E5:E14" si="0">(1/3*C5+2/3*D5)</f>
        <v>87.3333333333333</v>
      </c>
      <c r="F5" s="2">
        <v>138</v>
      </c>
      <c r="G5" s="2">
        <v>73</v>
      </c>
      <c r="H5" s="2">
        <f t="shared" ref="H5:H13" si="1">(1/3*F5+2/3*G5)</f>
        <v>94.6666666666667</v>
      </c>
      <c r="I5" s="2">
        <v>122</v>
      </c>
      <c r="J5" s="2">
        <v>55</v>
      </c>
      <c r="K5" s="2">
        <f t="shared" ref="K5:K14" si="2">(1/3*I5+2/3*J5)</f>
        <v>77.3333333333333</v>
      </c>
      <c r="L5" s="2">
        <v>168</v>
      </c>
      <c r="M5" s="2">
        <v>88</v>
      </c>
      <c r="N5" s="2">
        <f t="shared" ref="N5:N12" si="3">(1/3*L5+2/3*M5)</f>
        <v>114.666666666667</v>
      </c>
      <c r="O5" s="2">
        <v>86</v>
      </c>
      <c r="P5" s="2">
        <v>52</v>
      </c>
      <c r="Q5" s="2">
        <f t="shared" ref="Q5:Q12" si="4">(1/3*O5+2/3*P5)</f>
        <v>63.3333333333333</v>
      </c>
      <c r="R5" s="2">
        <v>127</v>
      </c>
      <c r="S5" s="2">
        <v>67</v>
      </c>
      <c r="T5" s="2">
        <f t="shared" ref="T5:T12" si="5">(1/3*R5+2/3*S5)</f>
        <v>87</v>
      </c>
      <c r="U5" s="2">
        <v>116</v>
      </c>
      <c r="V5" s="2">
        <v>72</v>
      </c>
      <c r="W5" s="2">
        <f t="shared" ref="W5:W13" si="6">(1/3*U5+2/3*V5)</f>
        <v>86.6666666666667</v>
      </c>
      <c r="X5" s="2">
        <v>84</v>
      </c>
      <c r="Y5" s="2">
        <v>50</v>
      </c>
      <c r="Z5" s="2">
        <f t="shared" ref="Z5:Z10" si="7">(1/3*X5+2/3*Y5)</f>
        <v>61.3333333333333</v>
      </c>
      <c r="AA5" s="2">
        <v>133</v>
      </c>
      <c r="AB5" s="2">
        <v>91</v>
      </c>
      <c r="AC5" s="2">
        <f t="shared" ref="AC5:AC13" si="8">(1/3*AA5+2/3*AB5)</f>
        <v>105</v>
      </c>
      <c r="AD5" s="2">
        <v>104</v>
      </c>
      <c r="AE5" s="2">
        <v>54</v>
      </c>
      <c r="AF5" s="2">
        <f t="shared" ref="AF5:AF16" si="9">(1/3*AD5+2/3*AE5)</f>
        <v>70.6666666666667</v>
      </c>
      <c r="AG5" s="2">
        <v>164</v>
      </c>
      <c r="AH5" s="2">
        <v>95</v>
      </c>
      <c r="AI5" s="2">
        <f t="shared" ref="AI5:AI11" si="10">(1/3*AG5+2/3*AH5)</f>
        <v>118</v>
      </c>
      <c r="AJ5" s="2">
        <v>187</v>
      </c>
      <c r="AK5" s="2">
        <v>104</v>
      </c>
      <c r="AL5" s="2">
        <f t="shared" ref="AL5:AL13" si="11">(1/3*AJ5+2/3*AK5)</f>
        <v>131.666666666667</v>
      </c>
      <c r="AM5" s="2">
        <v>124</v>
      </c>
      <c r="AN5" s="2">
        <v>61</v>
      </c>
      <c r="AO5" s="2">
        <f t="shared" ref="AO5:AO14" si="12">(1/3*AM5+2/3*AN5)</f>
        <v>82</v>
      </c>
      <c r="AP5" s="2">
        <v>148</v>
      </c>
      <c r="AQ5" s="2">
        <v>75</v>
      </c>
      <c r="AR5" s="2">
        <f t="shared" ref="AR5:AR14" si="13">(1/3*AP5+2/3*AQ5)</f>
        <v>99.3333333333333</v>
      </c>
      <c r="AS5" s="2">
        <v>164</v>
      </c>
      <c r="AT5" s="2">
        <v>75</v>
      </c>
      <c r="AU5" s="2">
        <f t="shared" ref="AU5:AU20" si="14">(1/3*AS5+2/3*AT5)</f>
        <v>104.666666666667</v>
      </c>
      <c r="AV5" s="2">
        <v>138</v>
      </c>
      <c r="AW5" s="2">
        <v>93</v>
      </c>
      <c r="AX5" s="2">
        <f t="shared" ref="AX5:AX10" si="15">(1/3*AV5+2/3*AW5)</f>
        <v>108</v>
      </c>
      <c r="AY5" s="2">
        <v>166</v>
      </c>
      <c r="AZ5" s="2">
        <v>66</v>
      </c>
      <c r="BA5" s="2">
        <f t="shared" ref="BA5:BA16" si="16">(1/3*AY5+2/3*AZ5)</f>
        <v>99.3333333333333</v>
      </c>
      <c r="BB5" s="2">
        <v>166</v>
      </c>
      <c r="BC5" s="2">
        <v>87</v>
      </c>
      <c r="BD5" s="2">
        <f t="shared" ref="BD5:BD16" si="17">(1/3*BB5+2/3*BC5)</f>
        <v>113.333333333333</v>
      </c>
      <c r="BE5" s="2">
        <v>88</v>
      </c>
      <c r="BF5" s="2">
        <v>51</v>
      </c>
      <c r="BG5" s="2">
        <f t="shared" ref="BG5:BG11" si="18">(1/3*BE5+2/3*BF5)</f>
        <v>63.3333333333333</v>
      </c>
      <c r="BH5" s="2">
        <v>131</v>
      </c>
      <c r="BI5" s="2">
        <v>74</v>
      </c>
      <c r="BJ5" s="2">
        <f t="shared" ref="BJ5:BJ13" si="19">(1/3*BH5+2/3*BI5)</f>
        <v>93</v>
      </c>
      <c r="BK5" s="2">
        <v>107</v>
      </c>
      <c r="BL5" s="2">
        <v>52</v>
      </c>
      <c r="BM5" s="2">
        <f t="shared" ref="BM5:BM18" si="20">(1/3*BK5+2/3*BL5)</f>
        <v>70.3333333333333</v>
      </c>
      <c r="BN5" s="2">
        <v>145</v>
      </c>
      <c r="BO5" s="2">
        <v>84</v>
      </c>
      <c r="BP5" s="2">
        <f t="shared" ref="BP5:BP10" si="21">(1/3*BN5+2/3*BO5)</f>
        <v>104.333333333333</v>
      </c>
      <c r="BQ5" s="2">
        <v>95</v>
      </c>
      <c r="BR5" s="2">
        <v>57</v>
      </c>
      <c r="BS5" s="2">
        <f t="shared" ref="BS5:BS13" si="22">(1/3*BQ5+2/3*BR5)</f>
        <v>69.6666666666667</v>
      </c>
      <c r="BT5" s="2">
        <v>116</v>
      </c>
      <c r="BU5" s="2">
        <v>51</v>
      </c>
      <c r="BV5" s="2">
        <f t="shared" ref="BV5:BV14" si="23">(1/3*BT5+2/3*BU5)</f>
        <v>72.6666666666667</v>
      </c>
    </row>
    <row r="6" spans="1:74">
      <c r="A6" s="2"/>
      <c r="B6" s="2"/>
      <c r="C6" s="2">
        <v>158</v>
      </c>
      <c r="D6" s="2">
        <v>76</v>
      </c>
      <c r="E6" s="2">
        <f t="shared" si="0"/>
        <v>103.333333333333</v>
      </c>
      <c r="F6" s="2">
        <v>99</v>
      </c>
      <c r="G6" s="2">
        <v>62</v>
      </c>
      <c r="H6" s="2">
        <f t="shared" si="1"/>
        <v>74.3333333333333</v>
      </c>
      <c r="I6" s="2">
        <v>106</v>
      </c>
      <c r="J6" s="2">
        <v>53</v>
      </c>
      <c r="K6" s="2">
        <f t="shared" si="2"/>
        <v>70.6666666666667</v>
      </c>
      <c r="L6" s="2">
        <v>136</v>
      </c>
      <c r="M6" s="2">
        <v>77</v>
      </c>
      <c r="N6" s="2">
        <f t="shared" si="3"/>
        <v>96.6666666666667</v>
      </c>
      <c r="O6" s="2">
        <v>95</v>
      </c>
      <c r="P6" s="2">
        <v>54</v>
      </c>
      <c r="Q6" s="2">
        <f t="shared" si="4"/>
        <v>67.6666666666667</v>
      </c>
      <c r="R6" s="2">
        <v>103</v>
      </c>
      <c r="S6" s="2">
        <v>59</v>
      </c>
      <c r="T6" s="2">
        <f t="shared" si="5"/>
        <v>73.6666666666667</v>
      </c>
      <c r="U6" s="2">
        <v>102</v>
      </c>
      <c r="V6" s="2">
        <v>65</v>
      </c>
      <c r="W6" s="2">
        <f t="shared" si="6"/>
        <v>77.3333333333333</v>
      </c>
      <c r="X6" s="2">
        <v>97</v>
      </c>
      <c r="Y6" s="2">
        <v>54</v>
      </c>
      <c r="Z6" s="2">
        <f t="shared" si="7"/>
        <v>68.3333333333333</v>
      </c>
      <c r="AA6" s="2">
        <v>106</v>
      </c>
      <c r="AB6" s="2">
        <v>74</v>
      </c>
      <c r="AC6" s="2">
        <f t="shared" si="8"/>
        <v>84.6666666666667</v>
      </c>
      <c r="AD6" s="2">
        <v>88</v>
      </c>
      <c r="AE6" s="2">
        <v>46</v>
      </c>
      <c r="AF6" s="2">
        <f t="shared" si="9"/>
        <v>60</v>
      </c>
      <c r="AG6" s="2">
        <v>130</v>
      </c>
      <c r="AH6" s="2">
        <v>71</v>
      </c>
      <c r="AI6" s="2">
        <f t="shared" si="10"/>
        <v>90.6666666666667</v>
      </c>
      <c r="AJ6" s="2">
        <v>136</v>
      </c>
      <c r="AK6" s="2">
        <v>78</v>
      </c>
      <c r="AL6" s="2">
        <f t="shared" si="11"/>
        <v>97.3333333333333</v>
      </c>
      <c r="AM6" s="2">
        <v>104</v>
      </c>
      <c r="AN6" s="2">
        <v>57</v>
      </c>
      <c r="AO6" s="2">
        <f t="shared" si="12"/>
        <v>72.6666666666667</v>
      </c>
      <c r="AP6" s="2">
        <v>117</v>
      </c>
      <c r="AQ6" s="2">
        <v>63</v>
      </c>
      <c r="AR6" s="2">
        <f t="shared" si="13"/>
        <v>81</v>
      </c>
      <c r="AS6" s="2">
        <v>144</v>
      </c>
      <c r="AT6" s="2">
        <v>62</v>
      </c>
      <c r="AU6" s="2">
        <f t="shared" si="14"/>
        <v>89.3333333333333</v>
      </c>
      <c r="AV6" s="2">
        <v>115</v>
      </c>
      <c r="AW6" s="2">
        <v>69</v>
      </c>
      <c r="AX6" s="2">
        <f t="shared" si="15"/>
        <v>84.3333333333333</v>
      </c>
      <c r="AY6" s="2">
        <v>145</v>
      </c>
      <c r="AZ6" s="2">
        <v>61</v>
      </c>
      <c r="BA6" s="2">
        <f t="shared" si="16"/>
        <v>89</v>
      </c>
      <c r="BB6" s="2">
        <v>105</v>
      </c>
      <c r="BC6" s="2">
        <v>63</v>
      </c>
      <c r="BD6" s="2">
        <f t="shared" si="17"/>
        <v>77</v>
      </c>
      <c r="BE6" s="2">
        <v>102</v>
      </c>
      <c r="BF6" s="2">
        <v>51</v>
      </c>
      <c r="BG6" s="2">
        <f t="shared" si="18"/>
        <v>68</v>
      </c>
      <c r="BH6" s="2">
        <v>97</v>
      </c>
      <c r="BI6" s="2">
        <v>59</v>
      </c>
      <c r="BJ6" s="2">
        <f t="shared" si="19"/>
        <v>71.6666666666667</v>
      </c>
      <c r="BK6" s="2">
        <v>112</v>
      </c>
      <c r="BL6" s="2">
        <v>52</v>
      </c>
      <c r="BM6" s="2">
        <f t="shared" si="20"/>
        <v>72</v>
      </c>
      <c r="BN6" s="2">
        <v>103</v>
      </c>
      <c r="BO6" s="2">
        <v>59</v>
      </c>
      <c r="BP6" s="2">
        <f t="shared" si="21"/>
        <v>73.6666666666667</v>
      </c>
      <c r="BQ6" s="2">
        <v>96</v>
      </c>
      <c r="BR6" s="2">
        <v>57</v>
      </c>
      <c r="BS6" s="2">
        <f t="shared" si="22"/>
        <v>70</v>
      </c>
      <c r="BT6" s="2">
        <v>118</v>
      </c>
      <c r="BU6" s="2">
        <v>52</v>
      </c>
      <c r="BV6" s="2">
        <f t="shared" si="23"/>
        <v>74</v>
      </c>
    </row>
    <row r="7" spans="1:74">
      <c r="A7" s="2"/>
      <c r="B7" s="2"/>
      <c r="C7" s="2">
        <v>104</v>
      </c>
      <c r="D7" s="2">
        <v>58</v>
      </c>
      <c r="E7" s="2">
        <f t="shared" si="0"/>
        <v>73.3333333333333</v>
      </c>
      <c r="F7" s="2">
        <v>90</v>
      </c>
      <c r="G7" s="2">
        <v>55</v>
      </c>
      <c r="H7" s="2">
        <f t="shared" si="1"/>
        <v>66.6666666666667</v>
      </c>
      <c r="I7" s="2">
        <v>116</v>
      </c>
      <c r="J7" s="2">
        <v>54</v>
      </c>
      <c r="K7" s="2">
        <f t="shared" si="2"/>
        <v>74.6666666666667</v>
      </c>
      <c r="L7" s="2">
        <v>90</v>
      </c>
      <c r="M7" s="2">
        <v>55</v>
      </c>
      <c r="N7" s="2">
        <f t="shared" si="3"/>
        <v>66.6666666666667</v>
      </c>
      <c r="O7" s="2">
        <v>92</v>
      </c>
      <c r="P7" s="2">
        <v>51</v>
      </c>
      <c r="Q7" s="2">
        <f t="shared" si="4"/>
        <v>64.6666666666667</v>
      </c>
      <c r="R7" s="2">
        <v>81</v>
      </c>
      <c r="S7" s="2">
        <v>45</v>
      </c>
      <c r="T7" s="2">
        <f t="shared" si="5"/>
        <v>57</v>
      </c>
      <c r="U7" s="2">
        <v>99</v>
      </c>
      <c r="V7" s="2">
        <v>63</v>
      </c>
      <c r="W7" s="2">
        <f t="shared" si="6"/>
        <v>75</v>
      </c>
      <c r="X7" s="2">
        <v>102</v>
      </c>
      <c r="Y7" s="2">
        <v>54</v>
      </c>
      <c r="Z7" s="2">
        <f t="shared" si="7"/>
        <v>70</v>
      </c>
      <c r="AA7" s="2">
        <v>84</v>
      </c>
      <c r="AB7" s="2">
        <v>48</v>
      </c>
      <c r="AC7" s="2">
        <f t="shared" si="8"/>
        <v>60</v>
      </c>
      <c r="AD7" s="2">
        <v>91</v>
      </c>
      <c r="AE7" s="2">
        <v>49</v>
      </c>
      <c r="AF7" s="2">
        <f t="shared" si="9"/>
        <v>63</v>
      </c>
      <c r="AG7" s="2">
        <v>124</v>
      </c>
      <c r="AH7" s="2">
        <v>71</v>
      </c>
      <c r="AI7" s="2">
        <f t="shared" si="10"/>
        <v>88.6666666666667</v>
      </c>
      <c r="AJ7" s="2">
        <v>94</v>
      </c>
      <c r="AK7" s="2">
        <v>56</v>
      </c>
      <c r="AL7" s="2">
        <f t="shared" si="11"/>
        <v>68.6666666666667</v>
      </c>
      <c r="AM7" s="2">
        <v>102</v>
      </c>
      <c r="AN7" s="2">
        <v>55</v>
      </c>
      <c r="AO7" s="2">
        <f t="shared" si="12"/>
        <v>70.6666666666667</v>
      </c>
      <c r="AP7" s="2">
        <v>147</v>
      </c>
      <c r="AQ7" s="2">
        <v>74</v>
      </c>
      <c r="AR7" s="2">
        <f t="shared" si="13"/>
        <v>98.3333333333333</v>
      </c>
      <c r="AS7" s="2">
        <v>147</v>
      </c>
      <c r="AT7" s="2">
        <v>64</v>
      </c>
      <c r="AU7" s="2">
        <f t="shared" si="14"/>
        <v>91.6666666666667</v>
      </c>
      <c r="AV7" s="2">
        <v>111</v>
      </c>
      <c r="AW7" s="2">
        <v>63</v>
      </c>
      <c r="AX7" s="2">
        <f t="shared" si="15"/>
        <v>79</v>
      </c>
      <c r="AY7" s="2">
        <v>91</v>
      </c>
      <c r="AZ7" s="2">
        <v>41</v>
      </c>
      <c r="BA7" s="2">
        <f t="shared" si="16"/>
        <v>57.6666666666667</v>
      </c>
      <c r="BB7" s="2">
        <v>105</v>
      </c>
      <c r="BC7" s="2">
        <v>63</v>
      </c>
      <c r="BD7" s="2">
        <f t="shared" si="17"/>
        <v>77</v>
      </c>
      <c r="BE7" s="2">
        <v>110</v>
      </c>
      <c r="BF7" s="2">
        <v>53</v>
      </c>
      <c r="BG7" s="2">
        <f t="shared" si="18"/>
        <v>72</v>
      </c>
      <c r="BH7" s="2">
        <v>123</v>
      </c>
      <c r="BI7" s="2">
        <v>69</v>
      </c>
      <c r="BJ7" s="2">
        <f t="shared" si="19"/>
        <v>87</v>
      </c>
      <c r="BK7" s="2">
        <v>120</v>
      </c>
      <c r="BL7" s="2">
        <v>53</v>
      </c>
      <c r="BM7" s="2">
        <f t="shared" si="20"/>
        <v>75.3333333333333</v>
      </c>
      <c r="BN7" s="2">
        <v>134</v>
      </c>
      <c r="BO7" s="2">
        <v>59</v>
      </c>
      <c r="BP7" s="2">
        <f t="shared" si="21"/>
        <v>84</v>
      </c>
      <c r="BQ7" s="2">
        <v>88</v>
      </c>
      <c r="BR7" s="2">
        <v>50</v>
      </c>
      <c r="BS7" s="2">
        <f t="shared" si="22"/>
        <v>62.6666666666667</v>
      </c>
      <c r="BT7" s="2">
        <v>115</v>
      </c>
      <c r="BU7" s="2">
        <v>56</v>
      </c>
      <c r="BV7" s="2">
        <f t="shared" si="23"/>
        <v>75.6666666666667</v>
      </c>
    </row>
    <row r="8" spans="1:74">
      <c r="A8" s="2"/>
      <c r="B8" s="2"/>
      <c r="C8" s="2">
        <v>95</v>
      </c>
      <c r="D8" s="2">
        <v>55</v>
      </c>
      <c r="E8" s="2">
        <f t="shared" si="0"/>
        <v>68.3333333333333</v>
      </c>
      <c r="F8" s="2">
        <v>85</v>
      </c>
      <c r="G8" s="2">
        <v>50</v>
      </c>
      <c r="H8" s="2">
        <f t="shared" si="1"/>
        <v>61.6666666666667</v>
      </c>
      <c r="I8" s="2">
        <v>106</v>
      </c>
      <c r="J8" s="2">
        <v>50</v>
      </c>
      <c r="K8" s="2">
        <f t="shared" si="2"/>
        <v>68.6666666666667</v>
      </c>
      <c r="L8" s="2">
        <v>110</v>
      </c>
      <c r="M8" s="2">
        <v>52</v>
      </c>
      <c r="N8" s="2">
        <f t="shared" si="3"/>
        <v>71.3333333333333</v>
      </c>
      <c r="O8" s="2">
        <v>108</v>
      </c>
      <c r="P8" s="2">
        <v>58</v>
      </c>
      <c r="Q8" s="2">
        <f t="shared" si="4"/>
        <v>74.6666666666667</v>
      </c>
      <c r="R8" s="2">
        <v>93</v>
      </c>
      <c r="S8" s="2">
        <v>51</v>
      </c>
      <c r="T8" s="2">
        <f t="shared" si="5"/>
        <v>65</v>
      </c>
      <c r="U8" s="2">
        <v>95</v>
      </c>
      <c r="V8" s="2">
        <v>59</v>
      </c>
      <c r="W8" s="2">
        <f t="shared" si="6"/>
        <v>71</v>
      </c>
      <c r="X8" s="2">
        <v>99</v>
      </c>
      <c r="Y8" s="2">
        <v>54</v>
      </c>
      <c r="Z8" s="2">
        <f t="shared" si="7"/>
        <v>69</v>
      </c>
      <c r="AA8" s="2">
        <v>82</v>
      </c>
      <c r="AB8" s="2">
        <v>50</v>
      </c>
      <c r="AC8" s="2">
        <f t="shared" si="8"/>
        <v>60.6666666666667</v>
      </c>
      <c r="AD8" s="2">
        <v>80</v>
      </c>
      <c r="AE8" s="2">
        <v>43</v>
      </c>
      <c r="AF8" s="2">
        <f t="shared" si="9"/>
        <v>55.3333333333333</v>
      </c>
      <c r="AG8" s="2">
        <v>116</v>
      </c>
      <c r="AH8" s="2">
        <v>62</v>
      </c>
      <c r="AI8" s="2">
        <f t="shared" si="10"/>
        <v>80</v>
      </c>
      <c r="AJ8" s="2">
        <v>81</v>
      </c>
      <c r="AK8" s="2">
        <v>47</v>
      </c>
      <c r="AL8" s="2">
        <f t="shared" si="11"/>
        <v>58.3333333333333</v>
      </c>
      <c r="AM8" s="2">
        <v>83</v>
      </c>
      <c r="AN8" s="2">
        <v>45</v>
      </c>
      <c r="AO8" s="2">
        <f t="shared" si="12"/>
        <v>57.6666666666667</v>
      </c>
      <c r="AP8" s="2">
        <v>87</v>
      </c>
      <c r="AQ8" s="2">
        <v>50</v>
      </c>
      <c r="AR8" s="2">
        <f t="shared" si="13"/>
        <v>62.3333333333333</v>
      </c>
      <c r="AS8" s="2">
        <v>120</v>
      </c>
      <c r="AT8" s="2">
        <v>56</v>
      </c>
      <c r="AU8" s="2">
        <f t="shared" si="14"/>
        <v>77.3333333333333</v>
      </c>
      <c r="AV8" s="2">
        <v>91</v>
      </c>
      <c r="AW8" s="2">
        <v>53</v>
      </c>
      <c r="AX8" s="2">
        <f t="shared" si="15"/>
        <v>65.6666666666667</v>
      </c>
      <c r="AY8" s="2">
        <v>109</v>
      </c>
      <c r="AZ8" s="2">
        <v>45</v>
      </c>
      <c r="BA8" s="2">
        <f t="shared" si="16"/>
        <v>66.3333333333333</v>
      </c>
      <c r="BB8" s="2">
        <v>159</v>
      </c>
      <c r="BC8" s="2">
        <v>83</v>
      </c>
      <c r="BD8" s="2">
        <f t="shared" si="17"/>
        <v>108.333333333333</v>
      </c>
      <c r="BE8" s="2">
        <v>127</v>
      </c>
      <c r="BF8" s="2">
        <v>64</v>
      </c>
      <c r="BG8" s="2">
        <f t="shared" si="18"/>
        <v>85</v>
      </c>
      <c r="BH8" s="2">
        <v>129</v>
      </c>
      <c r="BI8" s="2">
        <v>72</v>
      </c>
      <c r="BJ8" s="2">
        <f t="shared" si="19"/>
        <v>91</v>
      </c>
      <c r="BK8" s="2">
        <v>123</v>
      </c>
      <c r="BL8" s="2">
        <v>51</v>
      </c>
      <c r="BM8" s="2">
        <f t="shared" si="20"/>
        <v>75</v>
      </c>
      <c r="BN8" s="2">
        <v>122</v>
      </c>
      <c r="BO8" s="2">
        <v>66</v>
      </c>
      <c r="BP8" s="2">
        <f t="shared" si="21"/>
        <v>84.6666666666667</v>
      </c>
      <c r="BQ8" s="2">
        <v>110</v>
      </c>
      <c r="BR8" s="2">
        <v>61</v>
      </c>
      <c r="BS8" s="2">
        <f t="shared" si="22"/>
        <v>77.3333333333333</v>
      </c>
      <c r="BT8" s="2">
        <v>114</v>
      </c>
      <c r="BU8" s="2">
        <v>50</v>
      </c>
      <c r="BV8" s="2">
        <f t="shared" si="23"/>
        <v>71.3333333333333</v>
      </c>
    </row>
    <row r="9" spans="1:74">
      <c r="A9" s="2"/>
      <c r="B9" s="2"/>
      <c r="C9" s="2">
        <v>79</v>
      </c>
      <c r="D9" s="2">
        <v>47</v>
      </c>
      <c r="E9" s="2">
        <f t="shared" si="0"/>
        <v>57.6666666666667</v>
      </c>
      <c r="F9" s="2">
        <v>94</v>
      </c>
      <c r="G9" s="2">
        <v>55</v>
      </c>
      <c r="H9" s="2">
        <f t="shared" si="1"/>
        <v>68</v>
      </c>
      <c r="I9" s="2">
        <v>109</v>
      </c>
      <c r="J9" s="2">
        <v>50</v>
      </c>
      <c r="K9" s="2">
        <f t="shared" si="2"/>
        <v>69.6666666666667</v>
      </c>
      <c r="L9" s="2">
        <v>101</v>
      </c>
      <c r="M9" s="2">
        <v>49</v>
      </c>
      <c r="N9" s="2">
        <f t="shared" si="3"/>
        <v>66.3333333333333</v>
      </c>
      <c r="O9" s="2">
        <v>108</v>
      </c>
      <c r="P9" s="2">
        <v>59</v>
      </c>
      <c r="Q9" s="2">
        <f t="shared" si="4"/>
        <v>75.3333333333333</v>
      </c>
      <c r="R9" s="2">
        <v>97</v>
      </c>
      <c r="S9" s="2">
        <v>53</v>
      </c>
      <c r="T9" s="2">
        <f t="shared" si="5"/>
        <v>67.6666666666667</v>
      </c>
      <c r="U9" s="2">
        <v>108</v>
      </c>
      <c r="V9" s="2">
        <v>55</v>
      </c>
      <c r="W9" s="2">
        <f t="shared" si="6"/>
        <v>72.6666666666667</v>
      </c>
      <c r="X9" s="2">
        <v>98</v>
      </c>
      <c r="Y9" s="2">
        <v>54</v>
      </c>
      <c r="Z9" s="2">
        <f t="shared" si="7"/>
        <v>68.6666666666667</v>
      </c>
      <c r="AA9" s="2">
        <v>81</v>
      </c>
      <c r="AB9" s="2">
        <v>47</v>
      </c>
      <c r="AC9" s="2">
        <f t="shared" si="8"/>
        <v>58.3333333333333</v>
      </c>
      <c r="AD9" s="2">
        <v>86</v>
      </c>
      <c r="AE9" s="2">
        <v>44</v>
      </c>
      <c r="AF9" s="2">
        <f t="shared" si="9"/>
        <v>58</v>
      </c>
      <c r="AG9" s="2">
        <v>120</v>
      </c>
      <c r="AH9" s="2">
        <v>66</v>
      </c>
      <c r="AI9" s="2">
        <f t="shared" si="10"/>
        <v>84</v>
      </c>
      <c r="AJ9" s="2">
        <v>105</v>
      </c>
      <c r="AK9" s="2">
        <v>60</v>
      </c>
      <c r="AL9" s="2">
        <f t="shared" si="11"/>
        <v>75</v>
      </c>
      <c r="AM9" s="2">
        <v>102</v>
      </c>
      <c r="AN9" s="2">
        <v>51</v>
      </c>
      <c r="AO9" s="2">
        <f t="shared" si="12"/>
        <v>68</v>
      </c>
      <c r="AP9" s="2">
        <v>112</v>
      </c>
      <c r="AQ9" s="2">
        <v>58</v>
      </c>
      <c r="AR9" s="2">
        <f t="shared" si="13"/>
        <v>76</v>
      </c>
      <c r="AS9" s="2">
        <v>114</v>
      </c>
      <c r="AT9" s="2">
        <v>54</v>
      </c>
      <c r="AU9" s="2">
        <f t="shared" si="14"/>
        <v>74</v>
      </c>
      <c r="AV9" s="2">
        <v>103</v>
      </c>
      <c r="AW9" s="2">
        <v>57</v>
      </c>
      <c r="AX9" s="2">
        <f t="shared" si="15"/>
        <v>72.3333333333333</v>
      </c>
      <c r="AY9" s="2">
        <v>104</v>
      </c>
      <c r="AZ9" s="2">
        <v>45</v>
      </c>
      <c r="BA9" s="2">
        <f t="shared" si="16"/>
        <v>64.6666666666667</v>
      </c>
      <c r="BB9" s="2">
        <v>139</v>
      </c>
      <c r="BC9" s="2">
        <v>74</v>
      </c>
      <c r="BD9" s="2">
        <f t="shared" si="17"/>
        <v>95.6666666666667</v>
      </c>
      <c r="BE9" s="2">
        <v>108</v>
      </c>
      <c r="BF9" s="2">
        <v>53</v>
      </c>
      <c r="BG9" s="2">
        <f t="shared" si="18"/>
        <v>71.3333333333333</v>
      </c>
      <c r="BH9" s="2">
        <v>134</v>
      </c>
      <c r="BI9" s="2">
        <v>76</v>
      </c>
      <c r="BJ9" s="2">
        <f t="shared" si="19"/>
        <v>95.3333333333333</v>
      </c>
      <c r="BK9" s="2">
        <v>127</v>
      </c>
      <c r="BL9" s="2">
        <v>51</v>
      </c>
      <c r="BM9" s="2">
        <f t="shared" si="20"/>
        <v>76.3333333333333</v>
      </c>
      <c r="BN9" s="2">
        <v>118</v>
      </c>
      <c r="BO9" s="2">
        <v>65</v>
      </c>
      <c r="BP9" s="2">
        <f t="shared" si="21"/>
        <v>82.6666666666667</v>
      </c>
      <c r="BQ9" s="2">
        <v>111</v>
      </c>
      <c r="BR9" s="2">
        <v>69</v>
      </c>
      <c r="BS9" s="2">
        <f t="shared" si="22"/>
        <v>83</v>
      </c>
      <c r="BT9" s="2">
        <v>116</v>
      </c>
      <c r="BU9" s="2">
        <v>51</v>
      </c>
      <c r="BV9" s="2">
        <f t="shared" si="23"/>
        <v>72.6666666666667</v>
      </c>
    </row>
    <row r="10" spans="1:74">
      <c r="A10" s="2"/>
      <c r="B10" s="2"/>
      <c r="C10" s="2">
        <v>116</v>
      </c>
      <c r="D10" s="2">
        <v>58</v>
      </c>
      <c r="E10" s="2">
        <f t="shared" si="0"/>
        <v>77.3333333333333</v>
      </c>
      <c r="F10" s="2">
        <v>91</v>
      </c>
      <c r="G10" s="2">
        <v>53</v>
      </c>
      <c r="H10" s="2">
        <f t="shared" si="1"/>
        <v>65.6666666666667</v>
      </c>
      <c r="I10" s="2">
        <v>112</v>
      </c>
      <c r="J10" s="2">
        <v>51</v>
      </c>
      <c r="K10" s="2">
        <f t="shared" si="2"/>
        <v>71.3333333333333</v>
      </c>
      <c r="L10" s="2">
        <v>101</v>
      </c>
      <c r="M10" s="2">
        <v>49</v>
      </c>
      <c r="N10" s="2">
        <f t="shared" si="3"/>
        <v>66.3333333333333</v>
      </c>
      <c r="O10" s="2">
        <v>108</v>
      </c>
      <c r="P10" s="2">
        <v>60</v>
      </c>
      <c r="Q10" s="2">
        <f t="shared" si="4"/>
        <v>76</v>
      </c>
      <c r="R10" s="2">
        <v>97</v>
      </c>
      <c r="S10" s="2">
        <v>53</v>
      </c>
      <c r="T10" s="2">
        <f t="shared" si="5"/>
        <v>67.6666666666667</v>
      </c>
      <c r="U10" s="2">
        <v>96</v>
      </c>
      <c r="V10" s="2">
        <v>68</v>
      </c>
      <c r="W10" s="2">
        <f t="shared" si="6"/>
        <v>77.3333333333333</v>
      </c>
      <c r="X10" s="2">
        <v>101</v>
      </c>
      <c r="Y10" s="2">
        <v>56</v>
      </c>
      <c r="Z10" s="2">
        <f t="shared" si="7"/>
        <v>71</v>
      </c>
      <c r="AA10" s="2">
        <v>79</v>
      </c>
      <c r="AB10" s="2">
        <v>45</v>
      </c>
      <c r="AC10" s="2">
        <f t="shared" si="8"/>
        <v>56.3333333333333</v>
      </c>
      <c r="AD10" s="2">
        <v>93</v>
      </c>
      <c r="AE10" s="2">
        <v>48</v>
      </c>
      <c r="AF10" s="2">
        <f t="shared" si="9"/>
        <v>63</v>
      </c>
      <c r="AG10" s="2">
        <v>122</v>
      </c>
      <c r="AH10" s="2">
        <v>68</v>
      </c>
      <c r="AI10" s="2">
        <f t="shared" si="10"/>
        <v>86</v>
      </c>
      <c r="AJ10" s="2">
        <v>108</v>
      </c>
      <c r="AK10" s="2">
        <v>62</v>
      </c>
      <c r="AL10" s="2">
        <f t="shared" si="11"/>
        <v>77.3333333333333</v>
      </c>
      <c r="AM10" s="2">
        <v>90</v>
      </c>
      <c r="AN10" s="2">
        <v>45</v>
      </c>
      <c r="AO10" s="2">
        <f t="shared" si="12"/>
        <v>60</v>
      </c>
      <c r="AP10" s="2">
        <v>136</v>
      </c>
      <c r="AQ10" s="2">
        <v>69</v>
      </c>
      <c r="AR10" s="2">
        <f t="shared" si="13"/>
        <v>91.3333333333333</v>
      </c>
      <c r="AS10" s="2">
        <v>103</v>
      </c>
      <c r="AT10" s="2">
        <v>49</v>
      </c>
      <c r="AU10" s="2">
        <f t="shared" si="14"/>
        <v>67</v>
      </c>
      <c r="AV10" s="2">
        <v>94</v>
      </c>
      <c r="AW10" s="2">
        <v>53</v>
      </c>
      <c r="AX10" s="2">
        <f t="shared" si="15"/>
        <v>66.6666666666667</v>
      </c>
      <c r="AY10" s="2">
        <v>90</v>
      </c>
      <c r="AZ10" s="2">
        <v>39</v>
      </c>
      <c r="BA10" s="2">
        <f t="shared" si="16"/>
        <v>56</v>
      </c>
      <c r="BB10" s="2">
        <v>125</v>
      </c>
      <c r="BC10" s="2">
        <v>69</v>
      </c>
      <c r="BD10" s="2">
        <f t="shared" si="17"/>
        <v>87.6666666666667</v>
      </c>
      <c r="BE10" s="2">
        <v>124</v>
      </c>
      <c r="BF10" s="2">
        <v>59</v>
      </c>
      <c r="BG10" s="2">
        <f t="shared" si="18"/>
        <v>80.6666666666667</v>
      </c>
      <c r="BH10" s="2">
        <v>130</v>
      </c>
      <c r="BI10" s="2">
        <v>72</v>
      </c>
      <c r="BJ10" s="2">
        <f t="shared" si="19"/>
        <v>91.3333333333333</v>
      </c>
      <c r="BK10" s="2">
        <v>133</v>
      </c>
      <c r="BL10" s="2">
        <v>53</v>
      </c>
      <c r="BM10" s="2">
        <f t="shared" si="20"/>
        <v>79.6666666666667</v>
      </c>
      <c r="BN10" s="2">
        <v>119</v>
      </c>
      <c r="BO10" s="2">
        <v>67</v>
      </c>
      <c r="BP10" s="2">
        <f t="shared" si="21"/>
        <v>84.3333333333333</v>
      </c>
      <c r="BQ10" s="2">
        <v>113</v>
      </c>
      <c r="BR10" s="2">
        <v>65</v>
      </c>
      <c r="BS10" s="2">
        <f t="shared" si="22"/>
        <v>81</v>
      </c>
      <c r="BT10" s="2">
        <v>116</v>
      </c>
      <c r="BU10" s="2">
        <v>58</v>
      </c>
      <c r="BV10" s="2">
        <f t="shared" si="23"/>
        <v>77.3333333333333</v>
      </c>
    </row>
    <row r="11" spans="1:74">
      <c r="A11" s="2"/>
      <c r="B11" s="2"/>
      <c r="C11" s="2">
        <v>119</v>
      </c>
      <c r="D11" s="2">
        <v>60</v>
      </c>
      <c r="E11" s="2">
        <f t="shared" si="0"/>
        <v>79.6666666666667</v>
      </c>
      <c r="F11" s="2">
        <v>89</v>
      </c>
      <c r="G11" s="2">
        <v>52</v>
      </c>
      <c r="H11" s="2">
        <f t="shared" si="1"/>
        <v>64.3333333333333</v>
      </c>
      <c r="I11" s="2">
        <v>112</v>
      </c>
      <c r="J11" s="2">
        <v>50</v>
      </c>
      <c r="K11" s="2">
        <f t="shared" si="2"/>
        <v>70.6666666666667</v>
      </c>
      <c r="L11" s="2">
        <v>96</v>
      </c>
      <c r="M11" s="2">
        <v>47</v>
      </c>
      <c r="N11" s="2">
        <f t="shared" si="3"/>
        <v>63.3333333333333</v>
      </c>
      <c r="O11" s="2">
        <v>116</v>
      </c>
      <c r="P11" s="2">
        <v>63</v>
      </c>
      <c r="Q11" s="2">
        <f t="shared" si="4"/>
        <v>80.6666666666667</v>
      </c>
      <c r="R11" s="2">
        <v>87</v>
      </c>
      <c r="S11" s="2">
        <v>46</v>
      </c>
      <c r="T11" s="2">
        <f t="shared" si="5"/>
        <v>59.6666666666667</v>
      </c>
      <c r="U11" s="2">
        <v>90</v>
      </c>
      <c r="V11" s="2">
        <v>54</v>
      </c>
      <c r="W11" s="2">
        <f t="shared" si="6"/>
        <v>66</v>
      </c>
      <c r="X11" s="2"/>
      <c r="Y11" s="2"/>
      <c r="Z11" s="2"/>
      <c r="AA11" s="2">
        <v>79</v>
      </c>
      <c r="AB11" s="2">
        <v>43</v>
      </c>
      <c r="AC11" s="2">
        <f t="shared" si="8"/>
        <v>55</v>
      </c>
      <c r="AD11" s="2">
        <v>99</v>
      </c>
      <c r="AE11" s="2">
        <v>48</v>
      </c>
      <c r="AF11" s="2">
        <f t="shared" si="9"/>
        <v>65</v>
      </c>
      <c r="AG11" s="2">
        <v>131</v>
      </c>
      <c r="AH11" s="2">
        <v>73</v>
      </c>
      <c r="AI11" s="2">
        <f t="shared" si="10"/>
        <v>92.3333333333333</v>
      </c>
      <c r="AJ11" s="2">
        <v>105</v>
      </c>
      <c r="AK11" s="2">
        <v>61</v>
      </c>
      <c r="AL11" s="2">
        <f t="shared" si="11"/>
        <v>75.6666666666667</v>
      </c>
      <c r="AM11" s="2">
        <v>95</v>
      </c>
      <c r="AN11" s="2">
        <v>48</v>
      </c>
      <c r="AO11" s="2">
        <f t="shared" si="12"/>
        <v>63.6666666666667</v>
      </c>
      <c r="AP11" s="2">
        <v>122</v>
      </c>
      <c r="AQ11" s="2">
        <v>63</v>
      </c>
      <c r="AR11" s="2">
        <f t="shared" si="13"/>
        <v>82.6666666666667</v>
      </c>
      <c r="AS11" s="2">
        <v>99</v>
      </c>
      <c r="AT11" s="2">
        <v>48</v>
      </c>
      <c r="AU11" s="2">
        <f t="shared" si="14"/>
        <v>65</v>
      </c>
      <c r="AV11" s="2"/>
      <c r="AW11" s="2"/>
      <c r="AX11" s="2"/>
      <c r="AY11" s="2">
        <v>107</v>
      </c>
      <c r="AZ11" s="2">
        <v>45</v>
      </c>
      <c r="BA11" s="2">
        <f t="shared" si="16"/>
        <v>65.6666666666667</v>
      </c>
      <c r="BB11" s="2">
        <v>112</v>
      </c>
      <c r="BC11" s="2">
        <v>63</v>
      </c>
      <c r="BD11" s="2">
        <f t="shared" si="17"/>
        <v>79.3333333333333</v>
      </c>
      <c r="BE11" s="2">
        <v>131</v>
      </c>
      <c r="BF11" s="2">
        <v>63</v>
      </c>
      <c r="BG11" s="2">
        <f t="shared" si="18"/>
        <v>85.6666666666667</v>
      </c>
      <c r="BH11" s="2">
        <v>126</v>
      </c>
      <c r="BI11" s="2">
        <v>69</v>
      </c>
      <c r="BJ11" s="2">
        <f t="shared" si="19"/>
        <v>88</v>
      </c>
      <c r="BK11" s="2">
        <v>135</v>
      </c>
      <c r="BL11" s="2">
        <v>54</v>
      </c>
      <c r="BM11" s="2">
        <f t="shared" si="20"/>
        <v>81</v>
      </c>
      <c r="BN11" s="2"/>
      <c r="BO11" s="2"/>
      <c r="BP11" s="2"/>
      <c r="BQ11" s="2">
        <v>110</v>
      </c>
      <c r="BR11" s="2">
        <v>62</v>
      </c>
      <c r="BS11" s="2">
        <f t="shared" si="22"/>
        <v>78</v>
      </c>
      <c r="BT11" s="2">
        <v>114</v>
      </c>
      <c r="BU11" s="2">
        <v>50</v>
      </c>
      <c r="BV11" s="2">
        <f t="shared" si="23"/>
        <v>71.3333333333333</v>
      </c>
    </row>
    <row r="12" spans="1:74">
      <c r="A12" s="2"/>
      <c r="B12" s="2"/>
      <c r="C12" s="2">
        <v>125</v>
      </c>
      <c r="D12" s="2">
        <v>61</v>
      </c>
      <c r="E12" s="2">
        <f t="shared" si="0"/>
        <v>82.3333333333333</v>
      </c>
      <c r="F12" s="2">
        <v>86</v>
      </c>
      <c r="G12" s="2">
        <v>50</v>
      </c>
      <c r="H12" s="2">
        <f t="shared" si="1"/>
        <v>62</v>
      </c>
      <c r="I12" s="2">
        <v>113</v>
      </c>
      <c r="J12" s="2">
        <v>51</v>
      </c>
      <c r="K12" s="2">
        <f t="shared" si="2"/>
        <v>71.6666666666667</v>
      </c>
      <c r="L12" s="2">
        <v>99</v>
      </c>
      <c r="M12" s="2">
        <v>48</v>
      </c>
      <c r="N12" s="2">
        <f t="shared" si="3"/>
        <v>65</v>
      </c>
      <c r="O12" s="2">
        <v>131</v>
      </c>
      <c r="P12" s="2">
        <v>68</v>
      </c>
      <c r="Q12" s="2">
        <f t="shared" si="4"/>
        <v>89</v>
      </c>
      <c r="R12" s="2">
        <v>115</v>
      </c>
      <c r="S12" s="2">
        <v>62</v>
      </c>
      <c r="T12" s="2">
        <f t="shared" si="5"/>
        <v>79.6666666666667</v>
      </c>
      <c r="U12" s="2">
        <v>109</v>
      </c>
      <c r="V12" s="2">
        <v>66</v>
      </c>
      <c r="W12" s="2">
        <f t="shared" si="6"/>
        <v>80.3333333333333</v>
      </c>
      <c r="X12" s="2"/>
      <c r="Y12" s="2"/>
      <c r="Z12" s="2"/>
      <c r="AA12" s="2">
        <v>83</v>
      </c>
      <c r="AB12" s="2">
        <v>49</v>
      </c>
      <c r="AC12" s="2">
        <f t="shared" si="8"/>
        <v>60.3333333333333</v>
      </c>
      <c r="AD12" s="2">
        <v>87</v>
      </c>
      <c r="AE12" s="2">
        <v>44</v>
      </c>
      <c r="AF12" s="2">
        <f t="shared" si="9"/>
        <v>58.3333333333333</v>
      </c>
      <c r="AG12" s="2"/>
      <c r="AH12" s="2"/>
      <c r="AI12" s="2"/>
      <c r="AJ12" s="2">
        <v>106</v>
      </c>
      <c r="AK12" s="2">
        <v>62</v>
      </c>
      <c r="AL12" s="2">
        <f t="shared" si="11"/>
        <v>76.6666666666667</v>
      </c>
      <c r="AM12" s="2">
        <v>105</v>
      </c>
      <c r="AN12" s="2">
        <v>53</v>
      </c>
      <c r="AO12" s="2">
        <f t="shared" si="12"/>
        <v>70.3333333333333</v>
      </c>
      <c r="AP12" s="2">
        <v>123</v>
      </c>
      <c r="AQ12" s="2">
        <v>67</v>
      </c>
      <c r="AR12" s="2">
        <f t="shared" si="13"/>
        <v>85.6666666666667</v>
      </c>
      <c r="AS12" s="2">
        <v>97</v>
      </c>
      <c r="AT12" s="2">
        <v>48</v>
      </c>
      <c r="AU12" s="2">
        <f t="shared" si="14"/>
        <v>64.3333333333333</v>
      </c>
      <c r="AV12" s="2"/>
      <c r="AW12" s="2"/>
      <c r="AX12" s="2"/>
      <c r="AY12" s="2">
        <v>104</v>
      </c>
      <c r="AZ12" s="2">
        <v>45</v>
      </c>
      <c r="BA12" s="2">
        <f t="shared" si="16"/>
        <v>64.6666666666667</v>
      </c>
      <c r="BB12" s="2">
        <v>113</v>
      </c>
      <c r="BC12" s="2">
        <v>64</v>
      </c>
      <c r="BD12" s="2">
        <f t="shared" si="17"/>
        <v>80.3333333333333</v>
      </c>
      <c r="BE12" s="2"/>
      <c r="BF12" s="2"/>
      <c r="BG12" s="2"/>
      <c r="BH12" s="2">
        <v>138</v>
      </c>
      <c r="BI12" s="2">
        <v>74</v>
      </c>
      <c r="BJ12" s="2">
        <f t="shared" si="19"/>
        <v>95.3333333333333</v>
      </c>
      <c r="BK12" s="2">
        <v>149</v>
      </c>
      <c r="BL12" s="2">
        <v>58</v>
      </c>
      <c r="BM12" s="2">
        <f t="shared" si="20"/>
        <v>88.3333333333333</v>
      </c>
      <c r="BN12" s="2"/>
      <c r="BO12" s="2"/>
      <c r="BP12" s="2"/>
      <c r="BQ12" s="2">
        <v>96</v>
      </c>
      <c r="BR12" s="2">
        <v>51</v>
      </c>
      <c r="BS12" s="2">
        <f t="shared" si="22"/>
        <v>66</v>
      </c>
      <c r="BT12" s="2">
        <v>117</v>
      </c>
      <c r="BU12" s="2">
        <v>51</v>
      </c>
      <c r="BV12" s="2">
        <f t="shared" si="23"/>
        <v>73</v>
      </c>
    </row>
    <row r="13" spans="1:74">
      <c r="A13" s="2"/>
      <c r="B13" s="2"/>
      <c r="C13" s="2">
        <v>115</v>
      </c>
      <c r="D13" s="2">
        <v>61</v>
      </c>
      <c r="E13" s="2">
        <f t="shared" si="0"/>
        <v>79</v>
      </c>
      <c r="F13" s="2">
        <v>93</v>
      </c>
      <c r="G13" s="2">
        <v>54</v>
      </c>
      <c r="H13" s="2">
        <f t="shared" si="1"/>
        <v>67</v>
      </c>
      <c r="I13" s="2">
        <v>107</v>
      </c>
      <c r="J13" s="2">
        <v>46</v>
      </c>
      <c r="K13" s="2">
        <f t="shared" si="2"/>
        <v>66.3333333333333</v>
      </c>
      <c r="L13" s="2"/>
      <c r="M13" s="2"/>
      <c r="N13" s="2"/>
      <c r="O13" s="2"/>
      <c r="P13" s="2"/>
      <c r="Q13" s="2"/>
      <c r="R13" s="2"/>
      <c r="S13" s="2"/>
      <c r="T13" s="2"/>
      <c r="U13" s="2">
        <v>177</v>
      </c>
      <c r="V13" s="2">
        <v>99</v>
      </c>
      <c r="W13" s="2">
        <f t="shared" si="6"/>
        <v>125</v>
      </c>
      <c r="X13" s="2"/>
      <c r="Y13" s="2"/>
      <c r="Z13" s="2"/>
      <c r="AA13" s="2">
        <v>81</v>
      </c>
      <c r="AB13" s="2">
        <v>46</v>
      </c>
      <c r="AC13" s="2">
        <f t="shared" si="8"/>
        <v>57.6666666666667</v>
      </c>
      <c r="AD13" s="2">
        <v>103</v>
      </c>
      <c r="AE13" s="2">
        <v>51</v>
      </c>
      <c r="AF13" s="2">
        <f t="shared" si="9"/>
        <v>68.3333333333333</v>
      </c>
      <c r="AG13" s="2"/>
      <c r="AH13" s="2"/>
      <c r="AI13" s="2"/>
      <c r="AJ13" s="2">
        <v>118</v>
      </c>
      <c r="AK13" s="2">
        <v>67</v>
      </c>
      <c r="AL13" s="2">
        <f t="shared" si="11"/>
        <v>84</v>
      </c>
      <c r="AM13" s="2">
        <v>136</v>
      </c>
      <c r="AN13" s="2">
        <v>61</v>
      </c>
      <c r="AO13" s="2">
        <f t="shared" si="12"/>
        <v>86</v>
      </c>
      <c r="AP13" s="2">
        <v>132</v>
      </c>
      <c r="AQ13" s="2">
        <v>68</v>
      </c>
      <c r="AR13" s="2">
        <f t="shared" si="13"/>
        <v>89.3333333333333</v>
      </c>
      <c r="AS13" s="2">
        <v>99</v>
      </c>
      <c r="AT13" s="2">
        <v>48</v>
      </c>
      <c r="AU13" s="2">
        <f t="shared" si="14"/>
        <v>65</v>
      </c>
      <c r="AV13" s="2"/>
      <c r="AW13" s="2"/>
      <c r="AX13" s="2"/>
      <c r="AY13" s="2">
        <v>104</v>
      </c>
      <c r="AZ13" s="2">
        <v>45</v>
      </c>
      <c r="BA13" s="2">
        <f t="shared" si="16"/>
        <v>64.6666666666667</v>
      </c>
      <c r="BB13" s="2">
        <v>118</v>
      </c>
      <c r="BC13" s="2">
        <v>67</v>
      </c>
      <c r="BD13" s="2">
        <f t="shared" si="17"/>
        <v>84</v>
      </c>
      <c r="BE13" s="2"/>
      <c r="BF13" s="2"/>
      <c r="BG13" s="2"/>
      <c r="BH13" s="2">
        <v>153</v>
      </c>
      <c r="BI13" s="2">
        <v>80</v>
      </c>
      <c r="BJ13" s="2">
        <f t="shared" si="19"/>
        <v>104.333333333333</v>
      </c>
      <c r="BK13" s="2">
        <v>146</v>
      </c>
      <c r="BL13" s="2">
        <v>56</v>
      </c>
      <c r="BM13" s="2">
        <f t="shared" si="20"/>
        <v>86</v>
      </c>
      <c r="BN13" s="2"/>
      <c r="BO13" s="2"/>
      <c r="BP13" s="2"/>
      <c r="BQ13" s="2">
        <v>106</v>
      </c>
      <c r="BR13" s="2">
        <v>55</v>
      </c>
      <c r="BS13" s="2">
        <f t="shared" si="22"/>
        <v>72</v>
      </c>
      <c r="BT13" s="2">
        <v>116</v>
      </c>
      <c r="BU13" s="2">
        <v>58</v>
      </c>
      <c r="BV13" s="2">
        <f t="shared" si="23"/>
        <v>77.3333333333333</v>
      </c>
    </row>
    <row r="14" spans="1:74">
      <c r="A14" s="2"/>
      <c r="B14" s="2"/>
      <c r="C14" s="2">
        <v>93</v>
      </c>
      <c r="D14" s="2">
        <v>45</v>
      </c>
      <c r="E14" s="2">
        <f t="shared" si="0"/>
        <v>61</v>
      </c>
      <c r="F14" s="2">
        <f>MAX(F4:F13)</f>
        <v>162</v>
      </c>
      <c r="G14" s="2"/>
      <c r="H14" s="2"/>
      <c r="I14" s="2">
        <v>125</v>
      </c>
      <c r="J14" s="2">
        <v>49</v>
      </c>
      <c r="K14" s="2">
        <f t="shared" si="2"/>
        <v>74.3333333333333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>
        <v>188</v>
      </c>
      <c r="AE14" s="2">
        <v>117</v>
      </c>
      <c r="AF14" s="2">
        <f t="shared" si="9"/>
        <v>140.666666666667</v>
      </c>
      <c r="AG14" s="2"/>
      <c r="AH14" s="2"/>
      <c r="AI14" s="2"/>
      <c r="AJ14" s="2"/>
      <c r="AK14" s="2"/>
      <c r="AL14" s="2"/>
      <c r="AM14" s="2">
        <v>148</v>
      </c>
      <c r="AN14" s="2">
        <v>89</v>
      </c>
      <c r="AO14" s="2">
        <f t="shared" si="12"/>
        <v>108.666666666667</v>
      </c>
      <c r="AP14" s="2">
        <v>139</v>
      </c>
      <c r="AQ14" s="2">
        <v>72</v>
      </c>
      <c r="AR14" s="2">
        <f t="shared" si="13"/>
        <v>94.3333333333333</v>
      </c>
      <c r="AS14" s="2">
        <v>99</v>
      </c>
      <c r="AT14" s="2">
        <v>47</v>
      </c>
      <c r="AU14" s="2">
        <f t="shared" si="14"/>
        <v>64.3333333333333</v>
      </c>
      <c r="AV14" s="2"/>
      <c r="AW14" s="2"/>
      <c r="AX14" s="2"/>
      <c r="AY14" s="2">
        <v>108</v>
      </c>
      <c r="AZ14" s="2">
        <v>46</v>
      </c>
      <c r="BA14" s="2">
        <f t="shared" si="16"/>
        <v>66.6666666666667</v>
      </c>
      <c r="BB14" s="2">
        <v>118</v>
      </c>
      <c r="BC14" s="2">
        <v>67</v>
      </c>
      <c r="BD14" s="2">
        <f t="shared" si="17"/>
        <v>84</v>
      </c>
      <c r="BE14" s="2"/>
      <c r="BF14" s="2"/>
      <c r="BG14" s="2"/>
      <c r="BH14" s="2"/>
      <c r="BI14" s="2"/>
      <c r="BJ14" s="2"/>
      <c r="BK14" s="2">
        <v>119</v>
      </c>
      <c r="BL14" s="2">
        <v>48</v>
      </c>
      <c r="BM14" s="2">
        <f t="shared" si="20"/>
        <v>71.6666666666667</v>
      </c>
      <c r="BN14" s="2"/>
      <c r="BO14" s="2"/>
      <c r="BP14" s="2"/>
      <c r="BQ14" s="2"/>
      <c r="BR14" s="2"/>
      <c r="BS14" s="2"/>
      <c r="BT14" s="2">
        <v>117</v>
      </c>
      <c r="BU14" s="2">
        <v>51</v>
      </c>
      <c r="BV14" s="2">
        <f t="shared" si="23"/>
        <v>73</v>
      </c>
    </row>
    <row r="15" spans="1:74">
      <c r="A15" s="2"/>
      <c r="B15" s="2"/>
      <c r="C15" s="2"/>
      <c r="D15" s="2"/>
      <c r="E15" s="2"/>
      <c r="F15" s="2">
        <f>MIN(F4:F14)</f>
        <v>85</v>
      </c>
      <c r="G15" s="2"/>
      <c r="H15" s="2"/>
      <c r="I15" s="2">
        <f>MAX(I4:I14)</f>
        <v>195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>
        <v>150</v>
      </c>
      <c r="AE15" s="2">
        <v>87</v>
      </c>
      <c r="AF15" s="2">
        <f t="shared" si="9"/>
        <v>108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>
        <v>100</v>
      </c>
      <c r="AT15" s="2">
        <v>47</v>
      </c>
      <c r="AU15" s="2">
        <f t="shared" si="14"/>
        <v>64.6666666666667</v>
      </c>
      <c r="AV15" s="2"/>
      <c r="AW15" s="2"/>
      <c r="AX15" s="2"/>
      <c r="AY15" s="2">
        <v>120</v>
      </c>
      <c r="AZ15" s="2">
        <v>50</v>
      </c>
      <c r="BA15" s="2">
        <f t="shared" si="16"/>
        <v>73.3333333333333</v>
      </c>
      <c r="BB15" s="2">
        <v>129</v>
      </c>
      <c r="BC15" s="2">
        <v>72</v>
      </c>
      <c r="BD15" s="2">
        <f t="shared" si="17"/>
        <v>91</v>
      </c>
      <c r="BE15" s="2"/>
      <c r="BF15" s="2"/>
      <c r="BG15" s="2"/>
      <c r="BH15" s="2"/>
      <c r="BI15" s="2"/>
      <c r="BJ15" s="2"/>
      <c r="BK15" s="2">
        <v>134</v>
      </c>
      <c r="BL15" s="2">
        <v>58</v>
      </c>
      <c r="BM15" s="2">
        <f t="shared" si="20"/>
        <v>83.3333333333333</v>
      </c>
      <c r="BN15" s="2"/>
      <c r="BO15" s="2"/>
      <c r="BP15" s="2"/>
      <c r="BQ15" s="2"/>
      <c r="BR15" s="2"/>
      <c r="BS15" s="2"/>
      <c r="BT15" s="2"/>
      <c r="BU15" s="2"/>
      <c r="BV15" s="2"/>
    </row>
    <row r="16" spans="1:74">
      <c r="A16" s="2"/>
      <c r="B16" s="2"/>
      <c r="C16" s="2"/>
      <c r="D16" s="2"/>
      <c r="E16" s="2"/>
      <c r="F16" s="2"/>
      <c r="G16" s="2"/>
      <c r="H16" s="2"/>
      <c r="I16" s="2">
        <f>MIN(I4:I15)</f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>
        <v>178</v>
      </c>
      <c r="AE16" s="2">
        <v>106</v>
      </c>
      <c r="AF16" s="2">
        <f t="shared" si="9"/>
        <v>130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>
        <v>92</v>
      </c>
      <c r="AT16" s="2">
        <v>45</v>
      </c>
      <c r="AU16" s="2">
        <f t="shared" si="14"/>
        <v>60.6666666666667</v>
      </c>
      <c r="AV16" s="2"/>
      <c r="AW16" s="2"/>
      <c r="AX16" s="2"/>
      <c r="AY16" s="2">
        <v>144</v>
      </c>
      <c r="AZ16" s="2">
        <v>58</v>
      </c>
      <c r="BA16" s="2">
        <f t="shared" si="16"/>
        <v>86.6666666666667</v>
      </c>
      <c r="BB16" s="2">
        <v>139</v>
      </c>
      <c r="BC16" s="2">
        <v>76</v>
      </c>
      <c r="BD16" s="2">
        <f t="shared" si="17"/>
        <v>97</v>
      </c>
      <c r="BE16" s="2"/>
      <c r="BF16" s="2"/>
      <c r="BG16" s="2"/>
      <c r="BH16" s="2"/>
      <c r="BI16" s="2"/>
      <c r="BJ16" s="2"/>
      <c r="BK16" s="2">
        <v>125</v>
      </c>
      <c r="BL16" s="2">
        <v>55</v>
      </c>
      <c r="BM16" s="2">
        <f t="shared" si="20"/>
        <v>78.3333333333333</v>
      </c>
      <c r="BN16" s="2"/>
      <c r="BO16" s="2"/>
      <c r="BP16" s="2"/>
      <c r="BQ16" s="2"/>
      <c r="BR16" s="2"/>
      <c r="BS16" s="2"/>
      <c r="BT16" s="2"/>
      <c r="BU16" s="2"/>
      <c r="BV16" s="2"/>
    </row>
    <row r="17" spans="1:7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>
        <v>92</v>
      </c>
      <c r="AT17" s="2">
        <v>45</v>
      </c>
      <c r="AU17" s="2">
        <f t="shared" si="14"/>
        <v>60.6666666666667</v>
      </c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>
        <v>119</v>
      </c>
      <c r="BL17" s="2">
        <v>59</v>
      </c>
      <c r="BM17" s="2">
        <f t="shared" si="20"/>
        <v>79</v>
      </c>
      <c r="BN17" s="2"/>
      <c r="BO17" s="2"/>
      <c r="BP17" s="2"/>
      <c r="BQ17" s="2"/>
      <c r="BR17" s="2"/>
      <c r="BS17" s="2"/>
      <c r="BT17" s="2"/>
      <c r="BU17" s="2"/>
      <c r="BV17" s="2"/>
    </row>
    <row r="18" spans="1:7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>
        <v>91</v>
      </c>
      <c r="AT18" s="2">
        <v>45</v>
      </c>
      <c r="AU18" s="2">
        <f t="shared" si="14"/>
        <v>60.3333333333333</v>
      </c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>
        <v>133</v>
      </c>
      <c r="BL18" s="2">
        <v>56</v>
      </c>
      <c r="BM18" s="2">
        <f t="shared" si="20"/>
        <v>81.6666666666667</v>
      </c>
      <c r="BN18" s="2"/>
      <c r="BO18" s="2"/>
      <c r="BP18" s="2"/>
      <c r="BQ18" s="2"/>
      <c r="BR18" s="2"/>
      <c r="BS18" s="2"/>
      <c r="BT18" s="2"/>
      <c r="BU18" s="2"/>
      <c r="BV18" s="2"/>
    </row>
    <row r="19" spans="1:7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>
        <v>128</v>
      </c>
      <c r="AT19" s="2">
        <v>59</v>
      </c>
      <c r="AU19" s="2">
        <f t="shared" si="14"/>
        <v>82</v>
      </c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>
        <v>168</v>
      </c>
      <c r="AT20" s="2">
        <v>74</v>
      </c>
      <c r="AU20" s="2">
        <f t="shared" si="14"/>
        <v>105.333333333333</v>
      </c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8" spans="1:74">
      <c r="A28" s="1"/>
      <c r="B28" s="3" t="s">
        <v>36</v>
      </c>
      <c r="C28" s="1">
        <f>STDEV(C4:C14)</f>
        <v>22.2996127157565</v>
      </c>
      <c r="D28" s="1"/>
      <c r="E28" s="1"/>
      <c r="F28" s="1">
        <f>STDEV(F4:F13)</f>
        <v>25.8716919517152</v>
      </c>
      <c r="G28" s="1"/>
      <c r="H28" s="1"/>
      <c r="I28" s="1">
        <f>STDEV(I4:I14)</f>
        <v>25.5503068830529</v>
      </c>
      <c r="J28" s="1"/>
      <c r="K28" s="1"/>
      <c r="L28" s="1">
        <f>STDEV(L4:L12)</f>
        <v>31.4103663001741</v>
      </c>
      <c r="M28" s="1"/>
      <c r="N28" s="1"/>
      <c r="O28" s="1">
        <f>STDEV(O4:O12)</f>
        <v>13.4814687627128</v>
      </c>
      <c r="P28" s="1"/>
      <c r="Q28" s="1"/>
      <c r="R28" s="1">
        <f>STDEV(R4:R12)</f>
        <v>20.7391203070697</v>
      </c>
      <c r="S28" s="1"/>
      <c r="T28" s="1"/>
      <c r="U28" s="1">
        <f>STDEV(U4:U13)</f>
        <v>29.3742139374732</v>
      </c>
      <c r="V28" s="1"/>
      <c r="W28" s="1"/>
      <c r="X28" s="1">
        <f>STDEV(X4:X10)</f>
        <v>18.8047613018365</v>
      </c>
      <c r="Y28" s="1"/>
      <c r="Z28" s="1"/>
      <c r="AA28" s="1">
        <f>STDEV(AA4:AA13)</f>
        <v>25.4167486337476</v>
      </c>
      <c r="AB28" s="1"/>
      <c r="AC28" s="1"/>
      <c r="AD28" s="1">
        <f>STDEV(AD4:AD16)</f>
        <v>38.0340603090144</v>
      </c>
      <c r="AE28" s="1"/>
      <c r="AF28" s="1"/>
      <c r="AG28" s="1">
        <f>STDEV(AG4:AG11)</f>
        <v>19.4569121026803</v>
      </c>
      <c r="AH28" s="1"/>
      <c r="AI28" s="1"/>
      <c r="AJ28" s="1">
        <f>STDEV(AJ4:AJ13)</f>
        <v>36.3600818969864</v>
      </c>
      <c r="AK28" s="1"/>
      <c r="AL28" s="1"/>
      <c r="AM28" s="1">
        <f>STDEV(AM4:AM14)</f>
        <v>28.3952620887871</v>
      </c>
      <c r="AN28" s="1"/>
      <c r="AO28" s="1"/>
      <c r="AP28" s="1">
        <f>STDEV(AP4:AP14)</f>
        <v>19.7709612586467</v>
      </c>
      <c r="AQ28" s="1"/>
      <c r="AR28" s="1"/>
      <c r="AS28" s="1">
        <f>STDEV(AS4:AS20)</f>
        <v>31.398880646965</v>
      </c>
      <c r="AT28" s="1"/>
      <c r="AU28" s="1"/>
      <c r="AV28" s="1">
        <f>STDEV(AV4:AV10)</f>
        <v>24.3290929116719</v>
      </c>
      <c r="AW28" s="1"/>
      <c r="AX28" s="1"/>
      <c r="AY28" s="1">
        <f>STDEV(AY4:AY16)</f>
        <v>30.0738407496598</v>
      </c>
      <c r="AZ28" s="1"/>
      <c r="BA28" s="1"/>
      <c r="BB28" s="1">
        <f>STDEV(BB4:BB16)</f>
        <v>25.2931530209974</v>
      </c>
      <c r="BC28" s="1"/>
      <c r="BD28" s="1"/>
      <c r="BE28" s="1">
        <f>STDEV(BE4:BE11)</f>
        <v>24.1468720245797</v>
      </c>
      <c r="BF28" s="1"/>
      <c r="BG28" s="1"/>
      <c r="BH28" s="1">
        <f>STDEV(BH4:BH13)</f>
        <v>16.0502682566713</v>
      </c>
      <c r="BI28" s="1"/>
      <c r="BJ28" s="1"/>
      <c r="BK28" s="1">
        <f>STDEV(BK4:BK18)</f>
        <v>12.90736224021</v>
      </c>
      <c r="BL28" s="1"/>
      <c r="BM28" s="1"/>
      <c r="BN28" s="1">
        <f>STDEV(BN4:BN10)</f>
        <v>16.1245154965971</v>
      </c>
      <c r="BO28" s="1"/>
      <c r="BP28" s="1"/>
      <c r="BQ28" s="1">
        <f>STDEV(BQ4:BQ13)</f>
        <v>8.93432830280051</v>
      </c>
      <c r="BR28" s="1"/>
      <c r="BS28" s="1"/>
      <c r="BT28" s="1">
        <f>STDEV(BT4:BT14)</f>
        <v>3.2807981290589</v>
      </c>
      <c r="BU28" s="1"/>
      <c r="BV28" s="1"/>
    </row>
    <row r="29" spans="1:74">
      <c r="A29" s="1"/>
      <c r="B29" s="3" t="s">
        <v>37</v>
      </c>
      <c r="C29" s="1">
        <f>VAR(C4:C14)</f>
        <v>497.272727272727</v>
      </c>
      <c r="D29" s="1"/>
      <c r="E29" s="1"/>
      <c r="F29" s="1">
        <f>VAR(F4:F13)</f>
        <v>669.344444444444</v>
      </c>
      <c r="G29" s="1"/>
      <c r="H29" s="1"/>
      <c r="I29" s="1">
        <f>VAR(I4:I14)</f>
        <v>652.818181818182</v>
      </c>
      <c r="J29" s="1"/>
      <c r="K29" s="1"/>
      <c r="L29" s="1">
        <f>VAR(L4:L12)</f>
        <v>986.611111111111</v>
      </c>
      <c r="M29" s="1"/>
      <c r="N29" s="1"/>
      <c r="O29" s="1">
        <f>VAR(O4:O12)</f>
        <v>181.75</v>
      </c>
      <c r="P29" s="1"/>
      <c r="Q29" s="1"/>
      <c r="R29" s="1">
        <f>VAR(R4:R12)</f>
        <v>430.111111111111</v>
      </c>
      <c r="S29" s="1"/>
      <c r="T29" s="1"/>
      <c r="U29" s="1">
        <f>VAR(U4:U13)</f>
        <v>862.844444444444</v>
      </c>
      <c r="V29" s="1"/>
      <c r="W29" s="1"/>
      <c r="X29" s="1">
        <f>VAR(X4:X10)</f>
        <v>353.619047619048</v>
      </c>
      <c r="Y29" s="1"/>
      <c r="Z29" s="1"/>
      <c r="AA29" s="1">
        <f>VAR(AA4:AA13)</f>
        <v>646.011111111111</v>
      </c>
      <c r="AB29" s="1"/>
      <c r="AC29" s="1"/>
      <c r="AD29" s="1">
        <f>VAR(AD4:AD16)</f>
        <v>1446.58974358974</v>
      </c>
      <c r="AE29" s="1"/>
      <c r="AF29" s="1"/>
      <c r="AG29" s="1">
        <f>VAR(AG4:AG11)</f>
        <v>378.571428571429</v>
      </c>
      <c r="AH29" s="1"/>
      <c r="AI29" s="1"/>
      <c r="AJ29" s="1">
        <f>VAR(AJ4:AJ13)</f>
        <v>1322.05555555556</v>
      </c>
      <c r="AK29" s="1"/>
      <c r="AL29" s="1"/>
      <c r="AM29" s="1">
        <f>VAR(AM4:AM14)</f>
        <v>806.290909090909</v>
      </c>
      <c r="AN29" s="1"/>
      <c r="AO29" s="1"/>
      <c r="AP29" s="1">
        <f>VAR(AP4:AP14)</f>
        <v>390.890909090909</v>
      </c>
      <c r="AQ29" s="1"/>
      <c r="AR29" s="1"/>
      <c r="AS29" s="1">
        <f>VAR(AS4:AS20)</f>
        <v>985.889705882353</v>
      </c>
      <c r="AT29" s="1"/>
      <c r="AU29" s="1"/>
      <c r="AV29" s="1">
        <f>VAR(AV4:AV10)</f>
        <v>591.904761904762</v>
      </c>
      <c r="AW29" s="1"/>
      <c r="AX29" s="1"/>
      <c r="AY29" s="1">
        <f>VAR(AY4:AY16)</f>
        <v>904.435897435897</v>
      </c>
      <c r="AZ29" s="1"/>
      <c r="BA29" s="1"/>
      <c r="BB29" s="1">
        <f>VAR(BB4:BB16)</f>
        <v>639.74358974359</v>
      </c>
      <c r="BC29" s="1"/>
      <c r="BD29" s="1"/>
      <c r="BE29" s="1">
        <f>VAR(BE4:BE11)</f>
        <v>583.071428571429</v>
      </c>
      <c r="BF29" s="1"/>
      <c r="BG29" s="1"/>
      <c r="BH29" s="1">
        <f>VAR(BH4:BH13)</f>
        <v>257.611111111111</v>
      </c>
      <c r="BI29" s="1"/>
      <c r="BJ29" s="1"/>
      <c r="BK29" s="1">
        <f>VAR(BK4:BK18)</f>
        <v>166.6</v>
      </c>
      <c r="BL29" s="1"/>
      <c r="BM29" s="1"/>
      <c r="BN29" s="1">
        <f>VAR(BN4:BN10)</f>
        <v>260</v>
      </c>
      <c r="BO29" s="1"/>
      <c r="BP29" s="1"/>
      <c r="BQ29" s="1">
        <f>VAR(BQ4:BQ13)</f>
        <v>79.8222222222222</v>
      </c>
      <c r="BR29" s="1"/>
      <c r="BS29" s="1"/>
      <c r="BT29" s="1">
        <f>VAR(BT4:BT14)</f>
        <v>10.7636363636364</v>
      </c>
      <c r="BU29" s="1"/>
      <c r="BV29" s="1"/>
    </row>
    <row r="30" spans="1:74">
      <c r="A30" s="1"/>
      <c r="B30" s="3" t="s">
        <v>38</v>
      </c>
      <c r="C30" s="1"/>
      <c r="D30" s="1">
        <f>STDEV(D4:D14)</f>
        <v>8.84718753461953</v>
      </c>
      <c r="E30" s="1"/>
      <c r="F30" s="1"/>
      <c r="G30" s="1">
        <f>STDEV(G4:G13)</f>
        <v>10.7310556589534</v>
      </c>
      <c r="H30" s="1"/>
      <c r="I30" s="1"/>
      <c r="J30" s="1">
        <f>STDEV(J4:J14)</f>
        <v>3.07777960106426</v>
      </c>
      <c r="K30" s="1"/>
      <c r="L30" s="1"/>
      <c r="M30" s="1">
        <f>STDEV(M4:M12)</f>
        <v>17.8052738753937</v>
      </c>
      <c r="N30" s="1"/>
      <c r="O30" s="1"/>
      <c r="P30" s="1">
        <f>STDEV(P4:P12)</f>
        <v>5.52519481808359</v>
      </c>
      <c r="Q30" s="1"/>
      <c r="R30" s="1"/>
      <c r="S30" s="1">
        <f>STDEV(S4:S12)</f>
        <v>10.6236110203222</v>
      </c>
      <c r="T30" s="1"/>
      <c r="U30" s="1"/>
      <c r="V30" s="1">
        <f>STDEV(V4:V13)</f>
        <v>15.507704178533</v>
      </c>
      <c r="W30" s="1"/>
      <c r="X30" s="1"/>
      <c r="Y30" s="1">
        <f>STDEV(Y4:Y10)</f>
        <v>8.62995889191776</v>
      </c>
      <c r="Z30" s="1"/>
      <c r="AA30" s="1"/>
      <c r="AB30" s="1">
        <f>STDEV(AB4:AB13)</f>
        <v>20.8582517643897</v>
      </c>
      <c r="AC30" s="1"/>
      <c r="AD30" s="1"/>
      <c r="AE30" s="1">
        <f>STDEV(AE4:AE16)</f>
        <v>26.8234971620033</v>
      </c>
      <c r="AF30" s="1"/>
      <c r="AG30" s="1"/>
      <c r="AH30" s="1">
        <f>STDEV(AH4:AH11)</f>
        <v>12.9587256869096</v>
      </c>
      <c r="AI30" s="1"/>
      <c r="AJ30" s="1"/>
      <c r="AK30" s="1">
        <f>STDEV(AK4:AK13)</f>
        <v>18.7441842832502</v>
      </c>
      <c r="AL30" s="1"/>
      <c r="AM30" s="1"/>
      <c r="AN30" s="1">
        <f>STDEV(AN4:AN14)</f>
        <v>13.5062275198585</v>
      </c>
      <c r="AO30" s="1"/>
      <c r="AP30" s="1"/>
      <c r="AQ30" s="1">
        <f>STDEV(AQ4:AQ14)</f>
        <v>7.69769741250885</v>
      </c>
      <c r="AR30" s="1"/>
      <c r="AS30" s="1"/>
      <c r="AT30" s="1">
        <f>STDEV(AT4:AT20)</f>
        <v>12.1134344476555</v>
      </c>
      <c r="AU30" s="1"/>
      <c r="AV30" s="1"/>
      <c r="AW30" s="1">
        <f>STDEV(AW4:AW10)</f>
        <v>18.4906668864258</v>
      </c>
      <c r="AX30" s="1"/>
      <c r="AY30" s="1"/>
      <c r="AZ30" s="1">
        <f>STDEV(AZ4:AZ16)</f>
        <v>9.60368519011162</v>
      </c>
      <c r="BA30" s="1"/>
      <c r="BB30" s="1"/>
      <c r="BC30" s="1">
        <f>STDEV(BC4:BC16)</f>
        <v>10.6096231113128</v>
      </c>
      <c r="BD30" s="1"/>
      <c r="BE30" s="1"/>
      <c r="BF30" s="1">
        <f>STDEV(BF4:BF11)</f>
        <v>13.3302823890354</v>
      </c>
      <c r="BG30" s="1"/>
      <c r="BH30" s="1"/>
      <c r="BI30" s="1">
        <f>STDEV(BI4:BI13)</f>
        <v>6.11464544261471</v>
      </c>
      <c r="BJ30" s="1"/>
      <c r="BK30" s="1"/>
      <c r="BL30" s="1">
        <f>STDEV(BL4:BL18)</f>
        <v>4.92805380304581</v>
      </c>
      <c r="BM30" s="1"/>
      <c r="BN30" s="1"/>
      <c r="BO30" s="1">
        <f>STDEV(BO4:BO10)</f>
        <v>11.3703876049022</v>
      </c>
      <c r="BP30" s="1"/>
      <c r="BQ30" s="1"/>
      <c r="BR30" s="1">
        <f>STDEV(BR4:BR13)</f>
        <v>6.09188896083235</v>
      </c>
      <c r="BS30" s="1"/>
      <c r="BT30" s="1"/>
      <c r="BU30" s="1">
        <f>STDEV(BU4:BU14)</f>
        <v>12.5009090578536</v>
      </c>
      <c r="BV30" s="1"/>
    </row>
    <row r="31" spans="1:74">
      <c r="A31" s="1"/>
      <c r="B31" s="3" t="s">
        <v>39</v>
      </c>
      <c r="C31" s="1"/>
      <c r="D31" s="1">
        <f>VAR(D4:D14)</f>
        <v>78.2727272727273</v>
      </c>
      <c r="E31" s="1"/>
      <c r="F31" s="1"/>
      <c r="G31" s="1">
        <f>VAR(G4:G13)</f>
        <v>115.155555555556</v>
      </c>
      <c r="H31" s="1"/>
      <c r="I31" s="1"/>
      <c r="J31" s="1">
        <f>VAR(J4:J14)</f>
        <v>9.47272727272727</v>
      </c>
      <c r="K31" s="1"/>
      <c r="L31" s="1"/>
      <c r="M31" s="1">
        <f>VAR(M4:M12)</f>
        <v>317.027777777778</v>
      </c>
      <c r="N31" s="1"/>
      <c r="O31" s="1"/>
      <c r="P31" s="1">
        <f>VAR(P4:P12)</f>
        <v>30.5277777777778</v>
      </c>
      <c r="Q31" s="1"/>
      <c r="R31" s="1"/>
      <c r="S31" s="1">
        <f>VAR(S4:S12)</f>
        <v>112.861111111111</v>
      </c>
      <c r="T31" s="1"/>
      <c r="U31" s="1"/>
      <c r="V31" s="1">
        <f>VAR(V4:V13)</f>
        <v>240.488888888889</v>
      </c>
      <c r="W31" s="1"/>
      <c r="X31" s="1"/>
      <c r="Y31" s="1">
        <f>VAR(Y4:Y10)</f>
        <v>74.4761904761905</v>
      </c>
      <c r="Z31" s="1"/>
      <c r="AA31" s="1"/>
      <c r="AB31" s="1">
        <f>VAR(AB4:AB13)</f>
        <v>435.066666666667</v>
      </c>
      <c r="AC31" s="1"/>
      <c r="AD31" s="1"/>
      <c r="AE31" s="1">
        <f>VAR(AE4:AE16)</f>
        <v>719.5</v>
      </c>
      <c r="AF31" s="1"/>
      <c r="AG31" s="1"/>
      <c r="AH31" s="1">
        <f>VAR(AH4:AH11)</f>
        <v>167.928571428571</v>
      </c>
      <c r="AI31" s="1"/>
      <c r="AJ31" s="1"/>
      <c r="AK31" s="1">
        <f>VAR(AK4:AK13)</f>
        <v>351.344444444444</v>
      </c>
      <c r="AL31" s="1"/>
      <c r="AM31" s="1"/>
      <c r="AN31" s="1">
        <f>VAR(AN4:AN14)</f>
        <v>182.418181818182</v>
      </c>
      <c r="AO31" s="1"/>
      <c r="AP31" s="1"/>
      <c r="AQ31" s="1">
        <f>VAR(AQ4:AQ14)</f>
        <v>59.2545454545455</v>
      </c>
      <c r="AR31" s="1"/>
      <c r="AS31" s="1"/>
      <c r="AT31" s="1">
        <f>VAR(AT4:AT20)</f>
        <v>146.735294117647</v>
      </c>
      <c r="AU31" s="1"/>
      <c r="AV31" s="1"/>
      <c r="AW31" s="1">
        <f>VAR(AW4:AW10)</f>
        <v>341.904761904762</v>
      </c>
      <c r="AX31" s="1"/>
      <c r="AY31" s="1"/>
      <c r="AZ31" s="1">
        <f>VAR(AZ4:AZ16)</f>
        <v>92.2307692307692</v>
      </c>
      <c r="BA31" s="1"/>
      <c r="BB31" s="1"/>
      <c r="BC31" s="1">
        <f>VAR(BC4:BC16)</f>
        <v>112.564102564103</v>
      </c>
      <c r="BD31" s="1"/>
      <c r="BE31" s="1"/>
      <c r="BF31" s="1">
        <f>VAR(BF4:BF11)</f>
        <v>177.696428571429</v>
      </c>
      <c r="BG31" s="1"/>
      <c r="BH31" s="1"/>
      <c r="BI31" s="1">
        <f>VAR(BI4:BI13)</f>
        <v>37.3888888888889</v>
      </c>
      <c r="BJ31" s="1"/>
      <c r="BK31" s="1"/>
      <c r="BL31" s="1">
        <f>VAR(BL4:BL18)</f>
        <v>24.2857142857143</v>
      </c>
      <c r="BM31" s="1"/>
      <c r="BN31" s="1"/>
      <c r="BO31" s="1">
        <f>VAR(BO4:BO10)</f>
        <v>129.285714285714</v>
      </c>
      <c r="BP31" s="1"/>
      <c r="BQ31" s="1"/>
      <c r="BR31" s="1">
        <f>VAR(BR4:BR13)</f>
        <v>37.1111111111111</v>
      </c>
      <c r="BS31" s="1"/>
      <c r="BT31" s="1"/>
      <c r="BU31" s="1">
        <f>VAR(BU4:BU14)</f>
        <v>156.272727272727</v>
      </c>
      <c r="BV31" s="1"/>
    </row>
    <row r="32" spans="1:74">
      <c r="A32" s="1"/>
      <c r="B32" s="3" t="s">
        <v>40</v>
      </c>
      <c r="C32" s="1"/>
      <c r="D32" s="1"/>
      <c r="E32" s="1">
        <f>STDEV(E4:E14)</f>
        <v>13.1835526549584</v>
      </c>
      <c r="F32" s="1"/>
      <c r="G32" s="1"/>
      <c r="H32" s="1">
        <f>STDEV(H4:H13)</f>
        <v>15.7122661841625</v>
      </c>
      <c r="I32" s="1"/>
      <c r="J32" s="1"/>
      <c r="K32" s="1">
        <f>STDEV(K4:K14)</f>
        <v>9.95860117555359</v>
      </c>
      <c r="L32" s="1"/>
      <c r="M32" s="1"/>
      <c r="N32" s="1">
        <f>STDEV(N4:N12)</f>
        <v>22.1470952307632</v>
      </c>
      <c r="O32" s="1"/>
      <c r="P32" s="1"/>
      <c r="Q32" s="1">
        <f>STDEV(Q4:Q12)</f>
        <v>8.10140210391897</v>
      </c>
      <c r="R32" s="1"/>
      <c r="S32" s="1"/>
      <c r="T32" s="1">
        <f>STDEV(T4:T12)</f>
        <v>13.9682178931713</v>
      </c>
      <c r="U32" s="1"/>
      <c r="V32" s="1"/>
      <c r="W32" s="1">
        <f>STDEV(W4:W13)</f>
        <v>19.8706931042791</v>
      </c>
      <c r="X32" s="1"/>
      <c r="Y32" s="1"/>
      <c r="Z32" s="1">
        <f>STDEV(Z4:Z10)</f>
        <v>11.9872065842348</v>
      </c>
      <c r="AA32" s="1"/>
      <c r="AB32" s="1"/>
      <c r="AC32" s="1">
        <f>STDEV(AC4:AC13)</f>
        <v>22.3294358124809</v>
      </c>
      <c r="AD32" s="1"/>
      <c r="AE32" s="1"/>
      <c r="AF32" s="1">
        <f>STDEV(AF4:AF16)</f>
        <v>30.5261085768118</v>
      </c>
      <c r="AG32" s="1"/>
      <c r="AH32" s="1"/>
      <c r="AI32" s="1">
        <f>STDEV(AI4:AI11)</f>
        <v>15.1080762592055</v>
      </c>
      <c r="AJ32" s="1"/>
      <c r="AK32" s="1"/>
      <c r="AL32" s="1">
        <f>STDEV(AL4:AL13)</f>
        <v>24.6057556249863</v>
      </c>
      <c r="AM32" s="1"/>
      <c r="AN32" s="1"/>
      <c r="AO32" s="1">
        <f>STDEV(AO4:AO14)</f>
        <v>17.8893343316145</v>
      </c>
      <c r="AP32" s="1"/>
      <c r="AQ32" s="1"/>
      <c r="AR32" s="1">
        <f>STDEV(AR4:AR14)</f>
        <v>11.6507250392151</v>
      </c>
      <c r="AS32" s="1"/>
      <c r="AT32" s="1"/>
      <c r="AU32" s="1">
        <f>STDEV(AU4:AU20)</f>
        <v>18.5197959799036</v>
      </c>
      <c r="AV32" s="1"/>
      <c r="AW32" s="1"/>
      <c r="AX32" s="1">
        <f>STDEV(AX4:AX10)</f>
        <v>20.3339838563647</v>
      </c>
      <c r="AY32" s="1"/>
      <c r="AZ32" s="1"/>
      <c r="BA32" s="1">
        <f>STDEV(BA4:BA16)</f>
        <v>16.3751427213719</v>
      </c>
      <c r="BB32" s="1"/>
      <c r="BC32" s="1"/>
      <c r="BD32" s="1">
        <f>STDEV(BD4:BD16)</f>
        <v>15.4843915529924</v>
      </c>
      <c r="BE32" s="1"/>
      <c r="BF32" s="1"/>
      <c r="BG32" s="1">
        <f>STDEV(BG4:BG11)</f>
        <v>16.7417357011068</v>
      </c>
      <c r="BH32" s="1"/>
      <c r="BI32" s="1"/>
      <c r="BJ32" s="1">
        <f>STDEV(BJ4:BJ13)</f>
        <v>9.37721167327645</v>
      </c>
      <c r="BK32" s="1"/>
      <c r="BL32" s="1"/>
      <c r="BM32" s="1">
        <f>STDEV(BM4:BM18)</f>
        <v>6.89167890250541</v>
      </c>
      <c r="BN32" s="1"/>
      <c r="BO32" s="1"/>
      <c r="BP32" s="1">
        <f>STDEV(BP4:BP10)</f>
        <v>12.3249649859447</v>
      </c>
      <c r="BQ32" s="1"/>
      <c r="BR32" s="1"/>
      <c r="BS32" s="1">
        <f>STDEV(BS4:BS13)</f>
        <v>6.77540942227894</v>
      </c>
      <c r="BT32" s="1"/>
      <c r="BU32" s="1"/>
      <c r="BV32" s="1">
        <f>STDEV(BV4:BV14)</f>
        <v>9.33701226194964</v>
      </c>
    </row>
    <row r="33" spans="1:74">
      <c r="A33" s="1"/>
      <c r="B33" s="3" t="s">
        <v>150</v>
      </c>
      <c r="C33" s="1"/>
      <c r="D33" s="1"/>
      <c r="E33" s="1">
        <f>VAR(E4:E14)</f>
        <v>173.806060606061</v>
      </c>
      <c r="F33" s="1"/>
      <c r="G33" s="1"/>
      <c r="H33" s="1">
        <f>VAR(H4:H13)</f>
        <v>246.875308641975</v>
      </c>
      <c r="I33" s="1"/>
      <c r="J33" s="1"/>
      <c r="K33" s="1">
        <f>VAR(K4:K14)</f>
        <v>99.1737373737374</v>
      </c>
      <c r="L33" s="1"/>
      <c r="M33" s="1"/>
      <c r="N33" s="1">
        <f>VAR(N4:N12)</f>
        <v>490.493827160494</v>
      </c>
      <c r="O33" s="1"/>
      <c r="P33" s="1"/>
      <c r="Q33" s="1">
        <f>VAR(Q4:Q11)</f>
        <v>40.0873015873016</v>
      </c>
      <c r="R33" s="1"/>
      <c r="S33" s="1"/>
      <c r="T33" s="1">
        <f>VAR(T4:T12)</f>
        <v>195.111111111111</v>
      </c>
      <c r="U33" s="1"/>
      <c r="V33" s="1"/>
      <c r="W33" s="1">
        <f>VAR(W4:W13)</f>
        <v>394.844444444444</v>
      </c>
      <c r="X33" s="1"/>
      <c r="Y33" s="1"/>
      <c r="Z33" s="1">
        <f>VAR(Z4:Z10)</f>
        <v>143.693121693122</v>
      </c>
      <c r="AA33" s="1"/>
      <c r="AB33" s="1"/>
      <c r="AC33" s="1">
        <f>VAR(AC4:AC13)</f>
        <v>498.603703703704</v>
      </c>
      <c r="AD33" s="1"/>
      <c r="AE33" s="1"/>
      <c r="AF33" s="1">
        <f>VAR(AF4:AF16)</f>
        <v>931.843304843305</v>
      </c>
      <c r="AG33" s="1"/>
      <c r="AH33" s="1"/>
      <c r="AI33" s="1">
        <f>VAR(AI4:AI11)</f>
        <v>228.253968253968</v>
      </c>
      <c r="AJ33" s="1"/>
      <c r="AK33" s="1"/>
      <c r="AL33" s="1">
        <f>VAR(AL4:AL13)</f>
        <v>605.443209876543</v>
      </c>
      <c r="AM33" s="1"/>
      <c r="AN33" s="1"/>
      <c r="AO33" s="1">
        <f>VAR(AO4:AO14)</f>
        <v>320.028282828283</v>
      </c>
      <c r="AP33" s="1"/>
      <c r="AQ33" s="1"/>
      <c r="AR33" s="1">
        <f>VAR(AR4:AR14)</f>
        <v>135.739393939394</v>
      </c>
      <c r="AS33" s="1"/>
      <c r="AT33" s="1"/>
      <c r="AU33" s="1">
        <f>VAR(AU4:AU20)</f>
        <v>342.982843137255</v>
      </c>
      <c r="AV33" s="1"/>
      <c r="AW33" s="1"/>
      <c r="AX33" s="1">
        <f>VAR(AX4:AX10)</f>
        <v>413.470899470899</v>
      </c>
      <c r="AY33" s="1"/>
      <c r="AZ33" s="1"/>
      <c r="BA33" s="1">
        <f>VAR(BA4:BA16)</f>
        <v>268.145299145299</v>
      </c>
      <c r="BB33" s="1"/>
      <c r="BC33" s="1"/>
      <c r="BD33" s="1">
        <f>VAR(BD4:BD16)</f>
        <v>239.766381766382</v>
      </c>
      <c r="BE33" s="1"/>
      <c r="BF33" s="1"/>
      <c r="BG33" s="1">
        <f>VAR(BG4:BG11)</f>
        <v>280.285714285714</v>
      </c>
      <c r="BH33" s="1"/>
      <c r="BI33" s="1"/>
      <c r="BJ33" s="1">
        <f>VAR(BJ4:BJ14)</f>
        <v>87.9320987654321</v>
      </c>
      <c r="BK33" s="1"/>
      <c r="BL33" s="1"/>
      <c r="BM33" s="1">
        <f>VAR(BM4:BM18)</f>
        <v>47.4952380952381</v>
      </c>
      <c r="BN33" s="1"/>
      <c r="BO33" s="1"/>
      <c r="BP33" s="1">
        <f>VAR(BP4:BP10)</f>
        <v>151.904761904762</v>
      </c>
      <c r="BQ33" s="1"/>
      <c r="BR33" s="1"/>
      <c r="BS33" s="1">
        <f>VAR(BS4:BS13)</f>
        <v>45.9061728395062</v>
      </c>
      <c r="BT33" s="1"/>
      <c r="BU33" s="1"/>
      <c r="BV33" s="1">
        <f>VAR(BV4:BV14)</f>
        <v>87.179797979798</v>
      </c>
    </row>
    <row r="34" spans="1:7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8" spans="1:74">
      <c r="B38" t="s">
        <v>39</v>
      </c>
    </row>
    <row r="39" spans="1:74">
      <c r="B39">
        <v>78.2727272727273</v>
      </c>
    </row>
    <row r="40" spans="1:74">
      <c r="B40">
        <v>115.155555555556</v>
      </c>
    </row>
    <row r="41" spans="1:74">
      <c r="B41">
        <v>9.47272727272727</v>
      </c>
    </row>
    <row r="42" spans="1:74">
      <c r="B42">
        <v>317.027777777778</v>
      </c>
    </row>
    <row r="43" spans="1:74">
      <c r="B43">
        <v>30.5277777777778</v>
      </c>
    </row>
    <row r="44" spans="1:74">
      <c r="B44">
        <v>112.861111111111</v>
      </c>
    </row>
    <row r="45" spans="1:74">
      <c r="B45">
        <v>240.488888888889</v>
      </c>
    </row>
    <row r="46" spans="1:74">
      <c r="B46">
        <v>74.4761904761905</v>
      </c>
    </row>
    <row r="47" spans="1:74">
      <c r="B47">
        <v>435.066666666667</v>
      </c>
    </row>
    <row r="48" spans="1:74">
      <c r="B48">
        <v>719.5</v>
      </c>
    </row>
    <row r="49" spans="2:2">
      <c r="B49">
        <v>167.928571428571</v>
      </c>
    </row>
    <row r="50" spans="2:2">
      <c r="B50">
        <v>351.344444444444</v>
      </c>
    </row>
    <row r="51" spans="2:2">
      <c r="B51">
        <v>182.418181818182</v>
      </c>
    </row>
    <row r="52" spans="2:2">
      <c r="B52">
        <v>59.2545454545455</v>
      </c>
    </row>
    <row r="53" spans="2:2">
      <c r="B53">
        <v>146.735294117647</v>
      </c>
    </row>
    <row r="54" spans="2:2">
      <c r="B54">
        <v>341.904761904762</v>
      </c>
    </row>
    <row r="55" spans="2:2">
      <c r="B55">
        <v>92.2307692307692</v>
      </c>
    </row>
    <row r="56" spans="2:2">
      <c r="B56">
        <v>112.564102564103</v>
      </c>
    </row>
    <row r="57" spans="2:2">
      <c r="B57">
        <v>177.696428571429</v>
      </c>
    </row>
    <row r="58" spans="2:2">
      <c r="B58">
        <v>37.3888888888889</v>
      </c>
    </row>
    <row r="59" spans="2:2">
      <c r="B59">
        <v>24.2857142857143</v>
      </c>
    </row>
    <row r="60" spans="2:2">
      <c r="B60">
        <v>129.285714285714</v>
      </c>
    </row>
    <row r="61" spans="2:2">
      <c r="B61">
        <v>37.1111111111111</v>
      </c>
    </row>
    <row r="62" spans="2:2">
      <c r="B62">
        <v>156.272727272727</v>
      </c>
    </row>
  </sheetData>
  <mergeCells count="48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BQ1:BS1"/>
    <mergeCell ref="BT1:BV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  <mergeCell ref="BQ2:BS2"/>
    <mergeCell ref="BT2:BV2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L47"/>
  <sheetViews>
    <sheetView zoomScale="110" zoomScaleNormal="110" workbookViewId="0">
      <selection activeCell="X4" sqref="X4:X14"/>
    </sheetView>
  </sheetViews>
  <sheetFormatPr defaultColWidth="9.14166666666667" defaultRowHeight="15"/>
  <cols>
    <col min="2" max="2" width="20.2333333333333" customWidth="1"/>
    <col min="3" max="3" width="11.9" customWidth="1"/>
    <col min="4" max="4" width="12.35" customWidth="1"/>
    <col min="5" max="5" width="15.325" customWidth="1"/>
    <col min="6" max="9" width="12.7833333333333"/>
    <col min="10" max="10" width="10.575"/>
    <col min="11" max="11" width="20.0833333333333" customWidth="1"/>
    <col min="12" max="16" width="12.7833333333333"/>
    <col min="17" max="17" width="15.625" customWidth="1"/>
    <col min="18" max="19" width="12.7833333333333"/>
    <col min="20" max="20" width="13.9833333333333" customWidth="1"/>
    <col min="21" max="22" width="12.7833333333333"/>
    <col min="23" max="23" width="15.325" customWidth="1"/>
    <col min="24" max="25" width="12.7833333333333"/>
    <col min="26" max="26" width="16.6583333333333" customWidth="1"/>
    <col min="27" max="28" width="12.7833333333333"/>
    <col min="29" max="29" width="12.0416666666667" customWidth="1"/>
    <col min="30" max="31" width="12.7833333333333"/>
    <col min="32" max="32" width="15.9166666666667" customWidth="1"/>
    <col min="33" max="33" width="11.6416666666667"/>
    <col min="34" max="34" width="12.7833333333333"/>
    <col min="35" max="35" width="12.5" customWidth="1"/>
    <col min="36" max="36" width="11.6416666666667"/>
    <col min="37" max="37" width="12.7833333333333"/>
    <col min="38" max="38" width="17.1083333333333" customWidth="1"/>
  </cols>
  <sheetData>
    <row r="1" spans="2:38">
      <c r="B1" s="4" t="s">
        <v>11</v>
      </c>
      <c r="C1" s="4">
        <v>56</v>
      </c>
      <c r="D1" s="4"/>
      <c r="E1" s="4"/>
      <c r="F1" s="4">
        <v>57</v>
      </c>
      <c r="G1" s="4"/>
      <c r="H1" s="4"/>
      <c r="I1" s="4">
        <v>58</v>
      </c>
      <c r="J1" s="4"/>
      <c r="K1" s="4"/>
      <c r="L1" s="4">
        <v>59</v>
      </c>
      <c r="M1" s="4"/>
      <c r="N1" s="4"/>
      <c r="O1" s="4">
        <v>60</v>
      </c>
      <c r="P1" s="4"/>
      <c r="Q1" s="4"/>
      <c r="R1" s="4">
        <v>61</v>
      </c>
      <c r="S1" s="4"/>
      <c r="T1" s="4"/>
      <c r="U1" s="4">
        <v>62</v>
      </c>
      <c r="V1" s="4"/>
      <c r="W1" s="4"/>
      <c r="X1" s="4">
        <v>63</v>
      </c>
      <c r="Y1" s="4"/>
      <c r="Z1" s="4"/>
      <c r="AA1" s="4">
        <v>64</v>
      </c>
      <c r="AB1" s="4"/>
      <c r="AC1" s="4"/>
      <c r="AD1" s="4">
        <v>65</v>
      </c>
      <c r="AE1" s="4"/>
      <c r="AF1" s="4"/>
      <c r="AG1" s="4">
        <v>66</v>
      </c>
      <c r="AH1" s="4"/>
      <c r="AI1" s="4"/>
      <c r="AJ1" s="4">
        <v>67</v>
      </c>
      <c r="AK1" s="4"/>
      <c r="AL1" s="4"/>
    </row>
    <row r="2" spans="2:38">
      <c r="B2" s="4" t="s">
        <v>12</v>
      </c>
      <c r="C2" s="4" t="s">
        <v>116</v>
      </c>
      <c r="D2" s="4"/>
      <c r="E2" s="4"/>
      <c r="F2" s="4" t="s">
        <v>117</v>
      </c>
      <c r="G2" s="4"/>
      <c r="H2" s="4"/>
      <c r="I2" s="4" t="s">
        <v>118</v>
      </c>
      <c r="J2" s="4"/>
      <c r="K2" s="4"/>
      <c r="L2" s="4" t="s">
        <v>107</v>
      </c>
      <c r="M2" s="4"/>
      <c r="N2" s="4"/>
      <c r="O2" s="4" t="s">
        <v>120</v>
      </c>
      <c r="P2" s="4"/>
      <c r="Q2" s="4"/>
      <c r="R2" s="4" t="s">
        <v>121</v>
      </c>
      <c r="S2" s="4"/>
      <c r="T2" s="4"/>
      <c r="U2" s="4" t="s">
        <v>122</v>
      </c>
      <c r="V2" s="4"/>
      <c r="W2" s="4"/>
      <c r="X2" s="4" t="s">
        <v>123</v>
      </c>
      <c r="Y2" s="4"/>
      <c r="Z2" s="4"/>
      <c r="AA2" s="4" t="s">
        <v>124</v>
      </c>
      <c r="AB2" s="4"/>
      <c r="AC2" s="4"/>
      <c r="AD2" s="4" t="s">
        <v>125</v>
      </c>
      <c r="AE2" s="4"/>
      <c r="AF2" s="4"/>
      <c r="AG2" s="4" t="s">
        <v>126</v>
      </c>
      <c r="AH2" s="4"/>
      <c r="AI2" s="4"/>
      <c r="AJ2" s="4" t="s">
        <v>127</v>
      </c>
      <c r="AK2" s="4"/>
      <c r="AL2" s="4"/>
    </row>
    <row r="3" spans="2:38">
      <c r="B3" s="4"/>
      <c r="C3" s="4" t="s">
        <v>42</v>
      </c>
      <c r="D3" s="4" t="s">
        <v>43</v>
      </c>
      <c r="E3" s="4" t="s">
        <v>44</v>
      </c>
      <c r="F3" s="4" t="s">
        <v>42</v>
      </c>
      <c r="G3" s="4" t="s">
        <v>43</v>
      </c>
      <c r="H3" s="4" t="s">
        <v>44</v>
      </c>
      <c r="I3" s="4" t="s">
        <v>42</v>
      </c>
      <c r="J3" s="4" t="s">
        <v>43</v>
      </c>
      <c r="K3" s="4" t="s">
        <v>44</v>
      </c>
      <c r="L3" s="4" t="s">
        <v>42</v>
      </c>
      <c r="M3" s="4" t="s">
        <v>43</v>
      </c>
      <c r="N3" s="4" t="s">
        <v>44</v>
      </c>
      <c r="O3" s="4" t="s">
        <v>42</v>
      </c>
      <c r="P3" s="4" t="s">
        <v>43</v>
      </c>
      <c r="Q3" s="4" t="s">
        <v>44</v>
      </c>
      <c r="R3" s="4" t="s">
        <v>42</v>
      </c>
      <c r="S3" s="4" t="s">
        <v>43</v>
      </c>
      <c r="T3" s="4" t="s">
        <v>44</v>
      </c>
      <c r="U3" s="4" t="s">
        <v>42</v>
      </c>
      <c r="V3" s="4" t="s">
        <v>43</v>
      </c>
      <c r="W3" s="4" t="s">
        <v>44</v>
      </c>
      <c r="X3" s="4" t="s">
        <v>42</v>
      </c>
      <c r="Y3" s="4" t="s">
        <v>43</v>
      </c>
      <c r="Z3" s="4" t="s">
        <v>44</v>
      </c>
      <c r="AA3" s="4" t="s">
        <v>42</v>
      </c>
      <c r="AB3" s="4" t="s">
        <v>43</v>
      </c>
      <c r="AC3" s="4" t="s">
        <v>44</v>
      </c>
      <c r="AD3" s="4" t="s">
        <v>42</v>
      </c>
      <c r="AE3" s="4" t="s">
        <v>43</v>
      </c>
      <c r="AF3" s="4" t="s">
        <v>44</v>
      </c>
      <c r="AG3" s="4" t="s">
        <v>42</v>
      </c>
      <c r="AH3" s="4" t="s">
        <v>43</v>
      </c>
      <c r="AI3" s="4" t="s">
        <v>44</v>
      </c>
      <c r="AJ3" s="4" t="s">
        <v>42</v>
      </c>
      <c r="AK3" s="4" t="s">
        <v>43</v>
      </c>
      <c r="AL3" s="4" t="s">
        <v>44</v>
      </c>
    </row>
    <row r="4" spans="2:38">
      <c r="B4" s="5"/>
      <c r="C4" s="5">
        <v>203</v>
      </c>
      <c r="D4" s="5">
        <v>110</v>
      </c>
      <c r="E4" s="5">
        <f>(1/3*C4+2/3*D4)</f>
        <v>141</v>
      </c>
      <c r="F4" s="5">
        <v>180</v>
      </c>
      <c r="G4" s="5">
        <v>79</v>
      </c>
      <c r="H4" s="5">
        <f>(1/3*F4+2/3*G4)</f>
        <v>112.666666666667</v>
      </c>
      <c r="I4" s="5">
        <v>190</v>
      </c>
      <c r="J4" s="5">
        <v>100</v>
      </c>
      <c r="K4" s="5">
        <f>(1/3*I4+2/3*J4)</f>
        <v>130</v>
      </c>
      <c r="L4" s="5">
        <v>200</v>
      </c>
      <c r="M4" s="5">
        <v>92</v>
      </c>
      <c r="N4" s="5">
        <f>(1/3*L4+2/3*M4)</f>
        <v>128</v>
      </c>
      <c r="O4" s="5">
        <v>132</v>
      </c>
      <c r="P4" s="5">
        <v>87</v>
      </c>
      <c r="Q4" s="5">
        <f>(1/3*O4+2/3*P4)</f>
        <v>102</v>
      </c>
      <c r="R4" s="5">
        <v>137</v>
      </c>
      <c r="S4" s="5">
        <v>75</v>
      </c>
      <c r="T4" s="5">
        <f>(1/3*R4+2/3*S4)</f>
        <v>95.6666666666667</v>
      </c>
      <c r="U4" s="5">
        <v>154</v>
      </c>
      <c r="V4" s="5">
        <v>91</v>
      </c>
      <c r="W4" s="5">
        <f>(1/3*U4+2/3*V:V)</f>
        <v>112</v>
      </c>
      <c r="X4" s="5">
        <v>148</v>
      </c>
      <c r="Y4" s="5">
        <v>69</v>
      </c>
      <c r="Z4" s="5">
        <f>(1/3*X4+2/3*Y4)</f>
        <v>95.3333333333333</v>
      </c>
      <c r="AA4" s="5">
        <v>107</v>
      </c>
      <c r="AB4" s="5">
        <v>55</v>
      </c>
      <c r="AC4" s="5">
        <f>(1/3*AA4+2/3*AB4)</f>
        <v>72.3333333333333</v>
      </c>
      <c r="AD4" s="5">
        <v>156</v>
      </c>
      <c r="AE4" s="5">
        <v>81</v>
      </c>
      <c r="AF4" s="5">
        <f>(1/3*AD4+2/3*AE4)</f>
        <v>106</v>
      </c>
      <c r="AG4" s="5">
        <v>104</v>
      </c>
      <c r="AH4" s="5">
        <v>76</v>
      </c>
      <c r="AI4" s="5">
        <f>(1/3*AG4+2/3*AH:AH)</f>
        <v>85.3333333333333</v>
      </c>
      <c r="AJ4" s="5">
        <v>190</v>
      </c>
      <c r="AK4" s="5">
        <v>91</v>
      </c>
      <c r="AL4" s="5">
        <f>(1/3*AJ4+2/3*AK4)</f>
        <v>124</v>
      </c>
    </row>
    <row r="5" spans="2:38">
      <c r="B5" s="5"/>
      <c r="C5" s="5">
        <v>210</v>
      </c>
      <c r="D5" s="5">
        <v>110</v>
      </c>
      <c r="E5" s="5">
        <f t="shared" ref="E5:E14" si="0">(1/3*C5+2/3*D5)</f>
        <v>143.333333333333</v>
      </c>
      <c r="F5" s="5">
        <v>95</v>
      </c>
      <c r="G5" s="5">
        <v>55</v>
      </c>
      <c r="H5" s="5">
        <f t="shared" ref="H5:H22" si="1">(1/3*F5+2/3*G5)</f>
        <v>68.3333333333333</v>
      </c>
      <c r="I5" s="5">
        <v>141</v>
      </c>
      <c r="J5" s="5">
        <v>74</v>
      </c>
      <c r="K5" s="5">
        <f>(1/3*I5+2/3*J5)</f>
        <v>96.3333333333333</v>
      </c>
      <c r="L5" s="5">
        <v>196</v>
      </c>
      <c r="M5" s="5">
        <v>88</v>
      </c>
      <c r="N5" s="5">
        <f t="shared" ref="N5:N19" si="2">(1/3*L5+2/3*M5)</f>
        <v>124</v>
      </c>
      <c r="O5" s="5">
        <v>138</v>
      </c>
      <c r="P5" s="5">
        <v>69</v>
      </c>
      <c r="Q5" s="5">
        <f t="shared" ref="Q5:Q12" si="3">(1/3*O5+2/3*P5)</f>
        <v>92</v>
      </c>
      <c r="R5" s="5">
        <v>111</v>
      </c>
      <c r="S5" s="5">
        <v>65</v>
      </c>
      <c r="T5" s="5">
        <f t="shared" ref="T5:T10" si="4">(1/3*R5+2/3*S5)</f>
        <v>80.3333333333333</v>
      </c>
      <c r="U5" s="5">
        <v>116</v>
      </c>
      <c r="V5" s="5">
        <v>69</v>
      </c>
      <c r="W5" s="5">
        <f t="shared" ref="W5:W21" si="5">(1/3*U5+2/3*V:V)</f>
        <v>84.6666666666667</v>
      </c>
      <c r="X5" s="5">
        <v>131</v>
      </c>
      <c r="Y5" s="5">
        <v>67</v>
      </c>
      <c r="Z5" s="5">
        <f t="shared" ref="Z5:Z14" si="6">(1/3*X5+2/3*Y5)</f>
        <v>88.3333333333333</v>
      </c>
      <c r="AA5" s="5">
        <v>84</v>
      </c>
      <c r="AB5" s="5">
        <v>43</v>
      </c>
      <c r="AC5" s="5">
        <f>(1/3*AA5+2/3*AB5)</f>
        <v>56.6666666666667</v>
      </c>
      <c r="AD5" s="5">
        <v>153</v>
      </c>
      <c r="AE5" s="5">
        <v>79</v>
      </c>
      <c r="AF5" s="5">
        <f t="shared" ref="AF5:AF12" si="7">(1/3*AD5+2/3*AE5)</f>
        <v>103.666666666667</v>
      </c>
      <c r="AG5" s="5">
        <v>95</v>
      </c>
      <c r="AH5" s="5">
        <v>58</v>
      </c>
      <c r="AI5" s="5">
        <f t="shared" ref="AI5:AI12" si="8">(1/3*AG5+2/3*AH:AH)</f>
        <v>70.3333333333333</v>
      </c>
      <c r="AJ5" s="5">
        <v>96</v>
      </c>
      <c r="AK5" s="5">
        <v>51</v>
      </c>
      <c r="AL5" s="5">
        <f t="shared" ref="AL5:AL13" si="9">(1/3*AJ5+2/3*AK5)</f>
        <v>66</v>
      </c>
    </row>
    <row r="6" spans="2:38">
      <c r="B6" s="5"/>
      <c r="C6" s="5">
        <v>167</v>
      </c>
      <c r="D6" s="5">
        <v>94</v>
      </c>
      <c r="E6" s="5">
        <f t="shared" si="0"/>
        <v>118.333333333333</v>
      </c>
      <c r="F6" s="5">
        <v>98</v>
      </c>
      <c r="G6" s="5">
        <v>55</v>
      </c>
      <c r="H6" s="5">
        <f t="shared" si="1"/>
        <v>69.3333333333333</v>
      </c>
      <c r="I6" s="5">
        <v>97</v>
      </c>
      <c r="J6" s="5">
        <v>57</v>
      </c>
      <c r="K6" s="5">
        <f>(1/3*I6+2/3*J6)</f>
        <v>70.3333333333333</v>
      </c>
      <c r="L6" s="5">
        <v>147</v>
      </c>
      <c r="M6" s="5">
        <v>71</v>
      </c>
      <c r="N6" s="5">
        <f t="shared" si="2"/>
        <v>96.3333333333333</v>
      </c>
      <c r="O6" s="5">
        <v>130</v>
      </c>
      <c r="P6" s="5">
        <v>65</v>
      </c>
      <c r="Q6" s="5">
        <f t="shared" si="3"/>
        <v>86.6666666666667</v>
      </c>
      <c r="R6" s="5">
        <v>103</v>
      </c>
      <c r="S6" s="5">
        <v>63</v>
      </c>
      <c r="T6" s="5">
        <f t="shared" si="4"/>
        <v>76.3333333333333</v>
      </c>
      <c r="U6" s="5">
        <v>87</v>
      </c>
      <c r="V6" s="5">
        <v>59</v>
      </c>
      <c r="W6" s="5">
        <f t="shared" si="5"/>
        <v>68.3333333333333</v>
      </c>
      <c r="X6" s="5">
        <v>110</v>
      </c>
      <c r="Y6" s="5">
        <v>58</v>
      </c>
      <c r="Z6" s="5">
        <f t="shared" si="6"/>
        <v>75.3333333333333</v>
      </c>
      <c r="AA6" s="5">
        <v>88</v>
      </c>
      <c r="AB6" s="5">
        <v>48</v>
      </c>
      <c r="AC6" s="5">
        <f>(1/3*AA6+2/3*AB6)</f>
        <v>61.3333333333333</v>
      </c>
      <c r="AD6" s="5">
        <v>114</v>
      </c>
      <c r="AE6" s="5">
        <v>60</v>
      </c>
      <c r="AF6" s="5">
        <f t="shared" si="7"/>
        <v>78</v>
      </c>
      <c r="AG6" s="5">
        <v>90</v>
      </c>
      <c r="AH6" s="5">
        <v>49</v>
      </c>
      <c r="AI6" s="5">
        <f t="shared" si="8"/>
        <v>62.6666666666667</v>
      </c>
      <c r="AJ6" s="5">
        <v>101</v>
      </c>
      <c r="AK6" s="5">
        <v>51</v>
      </c>
      <c r="AL6" s="5">
        <f t="shared" si="9"/>
        <v>67.6666666666667</v>
      </c>
    </row>
    <row r="7" spans="2:38">
      <c r="B7" s="5"/>
      <c r="C7" s="5">
        <v>124</v>
      </c>
      <c r="D7" s="5">
        <v>68</v>
      </c>
      <c r="E7" s="5">
        <f t="shared" si="0"/>
        <v>86.6666666666667</v>
      </c>
      <c r="F7" s="5">
        <v>100</v>
      </c>
      <c r="G7" s="5">
        <v>52</v>
      </c>
      <c r="H7" s="5">
        <f t="shared" si="1"/>
        <v>68</v>
      </c>
      <c r="I7" s="5">
        <v>71</v>
      </c>
      <c r="J7" s="5">
        <v>42</v>
      </c>
      <c r="K7" s="5">
        <f>(1/3*I7+2/3*J7)</f>
        <v>51.6666666666667</v>
      </c>
      <c r="L7" s="5">
        <v>124</v>
      </c>
      <c r="M7" s="5">
        <v>64</v>
      </c>
      <c r="N7" s="5">
        <f t="shared" si="2"/>
        <v>84</v>
      </c>
      <c r="O7" s="5">
        <v>113</v>
      </c>
      <c r="P7" s="5">
        <v>59</v>
      </c>
      <c r="Q7" s="5">
        <f t="shared" si="3"/>
        <v>77</v>
      </c>
      <c r="R7" s="5">
        <v>96</v>
      </c>
      <c r="S7" s="5">
        <v>58</v>
      </c>
      <c r="T7" s="5">
        <f t="shared" si="4"/>
        <v>70.6666666666667</v>
      </c>
      <c r="U7" s="5">
        <v>124</v>
      </c>
      <c r="V7" s="5">
        <v>69</v>
      </c>
      <c r="W7" s="5">
        <f t="shared" si="5"/>
        <v>87.3333333333333</v>
      </c>
      <c r="X7" s="5">
        <v>99</v>
      </c>
      <c r="Y7" s="5">
        <v>52</v>
      </c>
      <c r="Z7" s="5">
        <f t="shared" si="6"/>
        <v>67.6666666666667</v>
      </c>
      <c r="AA7" s="5">
        <v>94</v>
      </c>
      <c r="AB7" s="5">
        <v>51</v>
      </c>
      <c r="AC7" s="5">
        <f>(1/3*AA7+2/3*AB7)</f>
        <v>65.3333333333333</v>
      </c>
      <c r="AD7" s="5">
        <v>92</v>
      </c>
      <c r="AE7" s="5">
        <v>56</v>
      </c>
      <c r="AF7" s="5">
        <f t="shared" si="7"/>
        <v>68</v>
      </c>
      <c r="AG7" s="5">
        <v>104</v>
      </c>
      <c r="AH7" s="5">
        <v>57</v>
      </c>
      <c r="AI7" s="5">
        <f t="shared" si="8"/>
        <v>72.6666666666667</v>
      </c>
      <c r="AJ7" s="5">
        <v>123</v>
      </c>
      <c r="AK7" s="5">
        <v>58</v>
      </c>
      <c r="AL7" s="5">
        <f t="shared" si="9"/>
        <v>79.6666666666667</v>
      </c>
    </row>
    <row r="8" spans="2:38">
      <c r="B8" s="5"/>
      <c r="C8" s="5">
        <v>108</v>
      </c>
      <c r="D8" s="5">
        <v>67</v>
      </c>
      <c r="E8" s="5">
        <f t="shared" si="0"/>
        <v>80.6666666666667</v>
      </c>
      <c r="F8" s="5">
        <v>107</v>
      </c>
      <c r="G8" s="5">
        <v>52</v>
      </c>
      <c r="H8" s="5">
        <f t="shared" si="1"/>
        <v>70.3333333333333</v>
      </c>
      <c r="I8" s="5">
        <v>99</v>
      </c>
      <c r="J8" s="5">
        <v>52</v>
      </c>
      <c r="K8" s="5">
        <f>(1/3*I8+2/3*J8)</f>
        <v>67.6666666666667</v>
      </c>
      <c r="L8" s="5">
        <v>107</v>
      </c>
      <c r="M8" s="5">
        <v>55</v>
      </c>
      <c r="N8" s="5">
        <f t="shared" si="2"/>
        <v>72.3333333333333</v>
      </c>
      <c r="O8" s="5">
        <v>123</v>
      </c>
      <c r="P8" s="5">
        <v>62</v>
      </c>
      <c r="Q8" s="5">
        <f t="shared" si="3"/>
        <v>82.3333333333333</v>
      </c>
      <c r="R8" s="5">
        <v>92</v>
      </c>
      <c r="S8" s="5">
        <v>56</v>
      </c>
      <c r="T8" s="5">
        <f t="shared" si="4"/>
        <v>68</v>
      </c>
      <c r="U8" s="5">
        <v>101</v>
      </c>
      <c r="V8" s="5">
        <v>56</v>
      </c>
      <c r="W8" s="5">
        <f t="shared" si="5"/>
        <v>71</v>
      </c>
      <c r="X8" s="5">
        <v>106</v>
      </c>
      <c r="Y8" s="5">
        <v>54</v>
      </c>
      <c r="Z8" s="5">
        <f t="shared" si="6"/>
        <v>71.3333333333333</v>
      </c>
      <c r="AA8" s="5"/>
      <c r="AB8" s="5"/>
      <c r="AC8" s="5"/>
      <c r="AD8" s="5">
        <v>96</v>
      </c>
      <c r="AE8" s="5">
        <v>54</v>
      </c>
      <c r="AF8" s="5">
        <f t="shared" si="7"/>
        <v>68</v>
      </c>
      <c r="AG8" s="5">
        <v>95</v>
      </c>
      <c r="AH8" s="5">
        <v>51</v>
      </c>
      <c r="AI8" s="5">
        <f t="shared" si="8"/>
        <v>65.6666666666667</v>
      </c>
      <c r="AJ8" s="5">
        <v>115</v>
      </c>
      <c r="AK8" s="5">
        <v>52</v>
      </c>
      <c r="AL8" s="5">
        <f t="shared" si="9"/>
        <v>73</v>
      </c>
    </row>
    <row r="9" spans="2:38">
      <c r="B9" s="5"/>
      <c r="C9" s="5">
        <v>99</v>
      </c>
      <c r="D9" s="5">
        <v>57</v>
      </c>
      <c r="E9" s="5">
        <f t="shared" si="0"/>
        <v>71</v>
      </c>
      <c r="F9" s="5">
        <v>111</v>
      </c>
      <c r="G9" s="5">
        <v>54</v>
      </c>
      <c r="H9" s="5">
        <f t="shared" si="1"/>
        <v>73</v>
      </c>
      <c r="I9" s="5"/>
      <c r="J9" s="5"/>
      <c r="K9" s="5"/>
      <c r="L9" s="5">
        <v>92</v>
      </c>
      <c r="M9" s="5">
        <v>48</v>
      </c>
      <c r="N9" s="5">
        <f t="shared" si="2"/>
        <v>62.6666666666667</v>
      </c>
      <c r="O9" s="5">
        <v>114</v>
      </c>
      <c r="P9" s="5">
        <v>60</v>
      </c>
      <c r="Q9" s="5">
        <f t="shared" si="3"/>
        <v>78</v>
      </c>
      <c r="R9" s="5">
        <v>95</v>
      </c>
      <c r="S9" s="5">
        <v>57</v>
      </c>
      <c r="T9" s="5">
        <f t="shared" si="4"/>
        <v>69.6666666666667</v>
      </c>
      <c r="U9" s="5">
        <v>95</v>
      </c>
      <c r="V9" s="5">
        <v>54</v>
      </c>
      <c r="W9" s="5">
        <f t="shared" si="5"/>
        <v>67.6666666666667</v>
      </c>
      <c r="X9" s="5">
        <v>108</v>
      </c>
      <c r="Y9" s="5">
        <v>56</v>
      </c>
      <c r="Z9" s="5">
        <f t="shared" si="6"/>
        <v>73.3333333333333</v>
      </c>
      <c r="AA9" s="5"/>
      <c r="AB9" s="5"/>
      <c r="AC9" s="5"/>
      <c r="AD9" s="5">
        <v>129</v>
      </c>
      <c r="AE9" s="5">
        <v>60</v>
      </c>
      <c r="AF9" s="5">
        <f t="shared" si="7"/>
        <v>83</v>
      </c>
      <c r="AG9" s="5">
        <v>102</v>
      </c>
      <c r="AH9" s="5">
        <v>51</v>
      </c>
      <c r="AI9" s="5">
        <f t="shared" si="8"/>
        <v>68</v>
      </c>
      <c r="AJ9" s="5">
        <v>131</v>
      </c>
      <c r="AK9" s="5">
        <v>56</v>
      </c>
      <c r="AL9" s="5">
        <f t="shared" si="9"/>
        <v>81</v>
      </c>
    </row>
    <row r="10" spans="2:38">
      <c r="B10" s="5"/>
      <c r="C10" s="5">
        <v>89</v>
      </c>
      <c r="D10" s="5">
        <v>51</v>
      </c>
      <c r="E10" s="5">
        <f t="shared" si="0"/>
        <v>63.6666666666667</v>
      </c>
      <c r="F10" s="5">
        <v>115</v>
      </c>
      <c r="G10" s="5">
        <v>56</v>
      </c>
      <c r="H10" s="5">
        <f t="shared" si="1"/>
        <v>75.6666666666667</v>
      </c>
      <c r="I10" s="5"/>
      <c r="J10" s="5"/>
      <c r="K10" s="5"/>
      <c r="L10" s="5">
        <v>85</v>
      </c>
      <c r="M10" s="5">
        <v>44</v>
      </c>
      <c r="N10" s="5">
        <f t="shared" si="2"/>
        <v>57.6666666666667</v>
      </c>
      <c r="O10" s="5">
        <v>109</v>
      </c>
      <c r="P10" s="5">
        <v>59</v>
      </c>
      <c r="Q10" s="5">
        <f t="shared" si="3"/>
        <v>75.6666666666667</v>
      </c>
      <c r="R10" s="5">
        <v>112</v>
      </c>
      <c r="S10" s="5">
        <v>66</v>
      </c>
      <c r="T10" s="5">
        <f t="shared" si="4"/>
        <v>81.3333333333333</v>
      </c>
      <c r="U10" s="5">
        <v>95</v>
      </c>
      <c r="V10" s="5">
        <v>55</v>
      </c>
      <c r="W10" s="5">
        <f t="shared" si="5"/>
        <v>68.3333333333333</v>
      </c>
      <c r="X10" s="5">
        <v>105</v>
      </c>
      <c r="Y10" s="5">
        <v>53</v>
      </c>
      <c r="Z10" s="5">
        <f t="shared" si="6"/>
        <v>70.3333333333333</v>
      </c>
      <c r="AA10" s="5"/>
      <c r="AB10" s="5"/>
      <c r="AC10" s="5"/>
      <c r="AD10" s="5">
        <v>124</v>
      </c>
      <c r="AE10" s="5">
        <v>61</v>
      </c>
      <c r="AF10" s="5">
        <f t="shared" si="7"/>
        <v>82</v>
      </c>
      <c r="AG10" s="5">
        <v>115</v>
      </c>
      <c r="AH10" s="5">
        <v>62</v>
      </c>
      <c r="AI10" s="5">
        <f t="shared" si="8"/>
        <v>79.6666666666667</v>
      </c>
      <c r="AJ10" s="5">
        <v>119</v>
      </c>
      <c r="AK10" s="5">
        <v>52</v>
      </c>
      <c r="AL10" s="5">
        <f t="shared" si="9"/>
        <v>74.3333333333333</v>
      </c>
    </row>
    <row r="11" spans="2:38">
      <c r="B11" s="5"/>
      <c r="C11" s="5">
        <v>89</v>
      </c>
      <c r="D11" s="5">
        <v>50</v>
      </c>
      <c r="E11" s="5">
        <f t="shared" si="0"/>
        <v>63</v>
      </c>
      <c r="F11" s="5">
        <v>113</v>
      </c>
      <c r="G11" s="5">
        <v>61</v>
      </c>
      <c r="H11" s="5">
        <f t="shared" si="1"/>
        <v>78.3333333333333</v>
      </c>
      <c r="I11" s="5"/>
      <c r="J11" s="5"/>
      <c r="K11" s="5"/>
      <c r="L11" s="5">
        <v>87</v>
      </c>
      <c r="M11" s="5">
        <v>45</v>
      </c>
      <c r="N11" s="5">
        <f t="shared" si="2"/>
        <v>59</v>
      </c>
      <c r="O11" s="5">
        <v>118</v>
      </c>
      <c r="P11" s="5">
        <v>61</v>
      </c>
      <c r="Q11" s="5">
        <f t="shared" si="3"/>
        <v>80</v>
      </c>
      <c r="R11" s="5"/>
      <c r="S11" s="5"/>
      <c r="T11" s="5"/>
      <c r="U11" s="5">
        <v>97</v>
      </c>
      <c r="V11" s="5">
        <v>55</v>
      </c>
      <c r="W11" s="5">
        <f t="shared" si="5"/>
        <v>69</v>
      </c>
      <c r="X11" s="5">
        <v>110</v>
      </c>
      <c r="Y11" s="5">
        <v>55</v>
      </c>
      <c r="Z11" s="5">
        <f t="shared" si="6"/>
        <v>73.3333333333333</v>
      </c>
      <c r="AA11" s="5"/>
      <c r="AB11" s="5"/>
      <c r="AC11" s="5"/>
      <c r="AD11" s="5">
        <v>131</v>
      </c>
      <c r="AE11" s="5">
        <v>60</v>
      </c>
      <c r="AF11" s="5">
        <f t="shared" si="7"/>
        <v>83.6666666666667</v>
      </c>
      <c r="AG11" s="5">
        <v>110</v>
      </c>
      <c r="AH11" s="5">
        <v>69</v>
      </c>
      <c r="AI11" s="5">
        <f t="shared" si="8"/>
        <v>82.6666666666667</v>
      </c>
      <c r="AJ11" s="5">
        <v>135</v>
      </c>
      <c r="AK11" s="5">
        <v>59</v>
      </c>
      <c r="AL11" s="5">
        <f t="shared" si="9"/>
        <v>84.3333333333333</v>
      </c>
    </row>
    <row r="12" spans="2:38">
      <c r="B12" s="5"/>
      <c r="C12" s="5">
        <v>109</v>
      </c>
      <c r="D12" s="5">
        <v>57</v>
      </c>
      <c r="E12" s="5">
        <f t="shared" si="0"/>
        <v>74.3333333333333</v>
      </c>
      <c r="F12" s="5">
        <v>121</v>
      </c>
      <c r="G12" s="5">
        <v>57</v>
      </c>
      <c r="H12" s="5">
        <f t="shared" si="1"/>
        <v>78.3333333333333</v>
      </c>
      <c r="I12" s="5"/>
      <c r="J12" s="5"/>
      <c r="K12" s="5"/>
      <c r="L12" s="5">
        <v>91</v>
      </c>
      <c r="M12" s="5">
        <v>47</v>
      </c>
      <c r="N12" s="5">
        <f t="shared" si="2"/>
        <v>61.6666666666667</v>
      </c>
      <c r="O12" s="5">
        <v>119</v>
      </c>
      <c r="P12" s="5">
        <v>60</v>
      </c>
      <c r="Q12" s="5">
        <f t="shared" si="3"/>
        <v>79.6666666666667</v>
      </c>
      <c r="R12" s="5"/>
      <c r="S12" s="5"/>
      <c r="T12" s="5"/>
      <c r="U12" s="5">
        <v>98</v>
      </c>
      <c r="V12" s="5">
        <v>57</v>
      </c>
      <c r="W12" s="5">
        <f t="shared" si="5"/>
        <v>70.6666666666667</v>
      </c>
      <c r="X12" s="5">
        <v>118</v>
      </c>
      <c r="Y12" s="5">
        <v>58</v>
      </c>
      <c r="Z12" s="5">
        <f t="shared" si="6"/>
        <v>78</v>
      </c>
      <c r="AA12" s="5"/>
      <c r="AB12" s="5"/>
      <c r="AC12" s="5"/>
      <c r="AD12" s="5">
        <v>180</v>
      </c>
      <c r="AE12" s="5">
        <v>80</v>
      </c>
      <c r="AF12" s="5">
        <f t="shared" si="7"/>
        <v>113.333333333333</v>
      </c>
      <c r="AG12" s="5">
        <v>139</v>
      </c>
      <c r="AH12" s="5">
        <v>95</v>
      </c>
      <c r="AI12" s="5">
        <f t="shared" si="8"/>
        <v>109.666666666667</v>
      </c>
      <c r="AJ12" s="5">
        <v>136</v>
      </c>
      <c r="AK12" s="5">
        <v>61</v>
      </c>
      <c r="AL12" s="5">
        <f t="shared" si="9"/>
        <v>86</v>
      </c>
    </row>
    <row r="13" spans="2:38">
      <c r="B13" s="5"/>
      <c r="C13" s="5">
        <v>106</v>
      </c>
      <c r="D13" s="5">
        <v>55</v>
      </c>
      <c r="E13" s="5">
        <f t="shared" si="0"/>
        <v>72</v>
      </c>
      <c r="F13" s="5">
        <v>126</v>
      </c>
      <c r="G13" s="5">
        <v>59</v>
      </c>
      <c r="H13" s="5">
        <f t="shared" si="1"/>
        <v>81.3333333333333</v>
      </c>
      <c r="I13" s="5"/>
      <c r="J13" s="5"/>
      <c r="K13" s="5"/>
      <c r="L13" s="5">
        <v>94</v>
      </c>
      <c r="M13" s="5">
        <v>48</v>
      </c>
      <c r="N13" s="5">
        <f t="shared" si="2"/>
        <v>63.3333333333333</v>
      </c>
      <c r="O13" s="5"/>
      <c r="P13" s="5"/>
      <c r="Q13" s="5"/>
      <c r="R13" s="5"/>
      <c r="S13" s="5"/>
      <c r="T13" s="5"/>
      <c r="U13" s="5">
        <v>135</v>
      </c>
      <c r="V13" s="5">
        <v>78</v>
      </c>
      <c r="W13" s="5">
        <f t="shared" si="5"/>
        <v>97</v>
      </c>
      <c r="X13" s="5">
        <v>156</v>
      </c>
      <c r="Y13" s="5">
        <v>78</v>
      </c>
      <c r="Z13" s="5">
        <f t="shared" si="6"/>
        <v>104</v>
      </c>
      <c r="AA13" s="5"/>
      <c r="AB13" s="5"/>
      <c r="AC13" s="5"/>
      <c r="AD13" s="5"/>
      <c r="AE13" s="5"/>
      <c r="AF13" s="5"/>
      <c r="AG13" s="5"/>
      <c r="AH13" s="5"/>
      <c r="AI13" s="5"/>
      <c r="AJ13" s="5">
        <v>140</v>
      </c>
      <c r="AK13" s="5">
        <v>63</v>
      </c>
      <c r="AL13" s="5">
        <f t="shared" si="9"/>
        <v>88.6666666666667</v>
      </c>
    </row>
    <row r="14" spans="2:38">
      <c r="B14" s="5"/>
      <c r="C14" s="5">
        <v>179</v>
      </c>
      <c r="D14" s="5">
        <v>91</v>
      </c>
      <c r="E14" s="5">
        <f t="shared" si="0"/>
        <v>120.333333333333</v>
      </c>
      <c r="F14" s="5">
        <v>116</v>
      </c>
      <c r="G14" s="5">
        <v>55</v>
      </c>
      <c r="H14" s="5">
        <f t="shared" si="1"/>
        <v>75.3333333333333</v>
      </c>
      <c r="I14" s="5"/>
      <c r="J14" s="5"/>
      <c r="K14" s="5"/>
      <c r="L14" s="5">
        <v>97</v>
      </c>
      <c r="M14" s="5">
        <v>49</v>
      </c>
      <c r="N14" s="5">
        <f t="shared" si="2"/>
        <v>65</v>
      </c>
      <c r="O14" s="5"/>
      <c r="P14" s="5"/>
      <c r="Q14" s="5"/>
      <c r="R14" s="5"/>
      <c r="S14" s="5"/>
      <c r="T14" s="5"/>
      <c r="U14" s="5">
        <v>101</v>
      </c>
      <c r="V14" s="5">
        <v>59</v>
      </c>
      <c r="W14" s="5">
        <f t="shared" si="5"/>
        <v>73</v>
      </c>
      <c r="X14" s="5">
        <v>115</v>
      </c>
      <c r="Y14" s="5">
        <v>59</v>
      </c>
      <c r="Z14" s="5">
        <f t="shared" si="6"/>
        <v>77.6666666666667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2:38">
      <c r="B15" s="5"/>
      <c r="C15" s="5"/>
      <c r="D15" s="5"/>
      <c r="E15" s="5"/>
      <c r="F15" s="5">
        <v>124</v>
      </c>
      <c r="G15" s="5">
        <v>57</v>
      </c>
      <c r="H15" s="5">
        <f t="shared" si="1"/>
        <v>79.3333333333333</v>
      </c>
      <c r="I15" s="5"/>
      <c r="J15" s="5"/>
      <c r="K15" s="5"/>
      <c r="L15" s="5">
        <v>102</v>
      </c>
      <c r="M15" s="5">
        <v>51</v>
      </c>
      <c r="N15" s="5">
        <f t="shared" si="2"/>
        <v>68</v>
      </c>
      <c r="O15" s="5"/>
      <c r="P15" s="5"/>
      <c r="Q15" s="5"/>
      <c r="R15" s="5"/>
      <c r="S15" s="5"/>
      <c r="T15" s="5"/>
      <c r="U15" s="5">
        <v>100</v>
      </c>
      <c r="V15" s="5">
        <v>59</v>
      </c>
      <c r="W15" s="5">
        <f t="shared" si="5"/>
        <v>72.6666666666667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2:38">
      <c r="B16" s="5"/>
      <c r="C16" s="5"/>
      <c r="D16" s="5"/>
      <c r="E16" s="5"/>
      <c r="F16" s="5">
        <v>125</v>
      </c>
      <c r="G16" s="5">
        <v>58</v>
      </c>
      <c r="H16" s="5">
        <f t="shared" si="1"/>
        <v>80.3333333333333</v>
      </c>
      <c r="I16" s="5"/>
      <c r="J16" s="5"/>
      <c r="K16" s="5"/>
      <c r="L16" s="5">
        <v>99</v>
      </c>
      <c r="M16" s="5">
        <v>50</v>
      </c>
      <c r="N16" s="5">
        <f t="shared" si="2"/>
        <v>66.3333333333333</v>
      </c>
      <c r="O16" s="5"/>
      <c r="P16" s="5"/>
      <c r="Q16" s="5"/>
      <c r="R16" s="5"/>
      <c r="S16" s="5"/>
      <c r="T16" s="5"/>
      <c r="U16" s="5">
        <v>101</v>
      </c>
      <c r="V16" s="5">
        <v>60</v>
      </c>
      <c r="W16" s="5">
        <f t="shared" si="5"/>
        <v>73.6666666666667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2:38">
      <c r="B17" s="5"/>
      <c r="C17" s="5"/>
      <c r="D17" s="5"/>
      <c r="E17" s="5"/>
      <c r="F17" s="5">
        <v>139</v>
      </c>
      <c r="G17" s="5">
        <v>63</v>
      </c>
      <c r="H17" s="5">
        <f t="shared" si="1"/>
        <v>88.3333333333333</v>
      </c>
      <c r="I17" s="5"/>
      <c r="J17" s="5"/>
      <c r="K17" s="5"/>
      <c r="L17" s="5">
        <v>106</v>
      </c>
      <c r="M17" s="5">
        <v>54</v>
      </c>
      <c r="N17" s="5">
        <f t="shared" si="2"/>
        <v>71.3333333333333</v>
      </c>
      <c r="O17" s="5"/>
      <c r="P17" s="5"/>
      <c r="Q17" s="5"/>
      <c r="R17" s="5"/>
      <c r="S17" s="5"/>
      <c r="T17" s="5"/>
      <c r="U17" s="5">
        <v>105</v>
      </c>
      <c r="V17" s="5">
        <v>62</v>
      </c>
      <c r="W17" s="5">
        <f t="shared" si="5"/>
        <v>76.3333333333333</v>
      </c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2:38">
      <c r="B18" s="5"/>
      <c r="C18" s="5"/>
      <c r="D18" s="5"/>
      <c r="E18" s="5"/>
      <c r="F18" s="5">
        <v>142</v>
      </c>
      <c r="G18" s="5">
        <v>66</v>
      </c>
      <c r="H18" s="5">
        <f t="shared" si="1"/>
        <v>91.3333333333333</v>
      </c>
      <c r="I18" s="5"/>
      <c r="J18" s="5"/>
      <c r="K18" s="5"/>
      <c r="L18" s="5">
        <v>108</v>
      </c>
      <c r="M18" s="5">
        <v>54</v>
      </c>
      <c r="N18" s="5">
        <f t="shared" si="2"/>
        <v>72</v>
      </c>
      <c r="O18" s="5"/>
      <c r="P18" s="5"/>
      <c r="Q18" s="5"/>
      <c r="R18" s="5"/>
      <c r="S18" s="5"/>
      <c r="T18" s="5"/>
      <c r="U18" s="5">
        <v>93</v>
      </c>
      <c r="V18" s="5">
        <v>56</v>
      </c>
      <c r="W18" s="5">
        <f t="shared" si="5"/>
        <v>68.3333333333333</v>
      </c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2:38">
      <c r="B19" s="5"/>
      <c r="C19" s="5"/>
      <c r="D19" s="5"/>
      <c r="E19" s="5"/>
      <c r="F19" s="5">
        <v>139</v>
      </c>
      <c r="G19" s="5">
        <v>63</v>
      </c>
      <c r="H19" s="5">
        <f t="shared" si="1"/>
        <v>88.3333333333333</v>
      </c>
      <c r="I19" s="5"/>
      <c r="J19" s="5"/>
      <c r="K19" s="5"/>
      <c r="L19" s="5">
        <v>150</v>
      </c>
      <c r="M19" s="5">
        <v>78</v>
      </c>
      <c r="N19" s="5">
        <f t="shared" si="2"/>
        <v>102</v>
      </c>
      <c r="O19" s="5"/>
      <c r="P19" s="5"/>
      <c r="Q19" s="5"/>
      <c r="R19" s="5"/>
      <c r="S19" s="5"/>
      <c r="T19" s="5"/>
      <c r="U19" s="5">
        <v>109</v>
      </c>
      <c r="V19" s="5">
        <v>63</v>
      </c>
      <c r="W19" s="5">
        <f t="shared" si="5"/>
        <v>78.3333333333333</v>
      </c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2:38">
      <c r="B20" s="5"/>
      <c r="C20" s="5"/>
      <c r="D20" s="5"/>
      <c r="E20" s="5"/>
      <c r="F20" s="5">
        <v>136</v>
      </c>
      <c r="G20" s="5">
        <v>60</v>
      </c>
      <c r="H20" s="5">
        <f t="shared" si="1"/>
        <v>85.3333333333333</v>
      </c>
      <c r="I20" s="5"/>
      <c r="J20" s="5"/>
      <c r="K20" s="5"/>
      <c r="L20" s="5">
        <f>MAX(L4:L19)</f>
        <v>200</v>
      </c>
      <c r="M20" s="5"/>
      <c r="N20" s="5"/>
      <c r="O20" s="5"/>
      <c r="P20" s="5"/>
      <c r="Q20" s="5"/>
      <c r="R20" s="5"/>
      <c r="S20" s="5"/>
      <c r="T20" s="5"/>
      <c r="U20" s="5">
        <v>151</v>
      </c>
      <c r="V20" s="5">
        <v>84</v>
      </c>
      <c r="W20" s="5">
        <f t="shared" si="5"/>
        <v>106.333333333333</v>
      </c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2:38">
      <c r="B21" s="5"/>
      <c r="C21" s="5"/>
      <c r="D21" s="5"/>
      <c r="E21" s="5"/>
      <c r="F21" s="5">
        <v>188</v>
      </c>
      <c r="G21" s="5">
        <v>86</v>
      </c>
      <c r="H21" s="5">
        <f t="shared" si="1"/>
        <v>120</v>
      </c>
      <c r="I21" s="5"/>
      <c r="J21" s="5"/>
      <c r="K21" s="5"/>
      <c r="L21" s="5">
        <f>MIN(L4:L20)</f>
        <v>85</v>
      </c>
      <c r="M21" s="5"/>
      <c r="N21" s="5"/>
      <c r="O21" s="5"/>
      <c r="P21" s="5"/>
      <c r="Q21" s="5"/>
      <c r="R21" s="5"/>
      <c r="S21" s="5"/>
      <c r="T21" s="5"/>
      <c r="U21" s="5">
        <v>107</v>
      </c>
      <c r="V21" s="5">
        <v>60</v>
      </c>
      <c r="W21" s="5">
        <f t="shared" si="5"/>
        <v>75.6666666666667</v>
      </c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2:38">
      <c r="B22" s="5"/>
      <c r="C22" s="5"/>
      <c r="D22" s="5"/>
      <c r="E22" s="5"/>
      <c r="F22" s="5">
        <v>136</v>
      </c>
      <c r="G22" s="5">
        <v>73</v>
      </c>
      <c r="H22" s="5">
        <f t="shared" si="1"/>
        <v>94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f>MAX(U4:U21)</f>
        <v>154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2:38">
      <c r="B23" s="2"/>
      <c r="C23" s="2"/>
      <c r="D23" s="2"/>
      <c r="E23" s="2"/>
      <c r="F23" s="2">
        <f>MAX(F4:F22)</f>
        <v>188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>
        <f>MIN(U4:U22)</f>
        <v>87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>
      <c r="F24">
        <f>MIN(F4:F23)</f>
        <v>95</v>
      </c>
    </row>
    <row r="26" s="1" customFormat="1"/>
    <row r="27" s="1" customFormat="1" spans="2:38">
      <c r="B27" s="3" t="s">
        <v>36</v>
      </c>
      <c r="C27" s="1">
        <f>STDEV(C4:C14)</f>
        <v>45.9386943258473</v>
      </c>
      <c r="F27" s="1">
        <f>STDEV(F4:F22)</f>
        <v>24.6821904683476</v>
      </c>
      <c r="I27" s="1">
        <f>STDEV(I4:I8)</f>
        <v>46.6669047612974</v>
      </c>
      <c r="L27" s="1">
        <f>STDEV(L4:L19)</f>
        <v>36.6628217681073</v>
      </c>
      <c r="O27" s="1">
        <f>STDEV(O4:O12)</f>
        <v>9.74394398816231</v>
      </c>
      <c r="R27" s="1">
        <f>STDEV(R4:R10)</f>
        <v>15.5226409142382</v>
      </c>
      <c r="U27" s="1">
        <f>STDEV(U4:U21)</f>
        <v>19.4426423067772</v>
      </c>
      <c r="X27" s="1">
        <f>STDEV(X4:X14)</f>
        <v>18.4883255547435</v>
      </c>
      <c r="AA27" s="1">
        <f>STDEV(AA4:AA7)</f>
        <v>10.0457287772798</v>
      </c>
      <c r="AD27" s="1">
        <f>STDEV(AD4:AD12)</f>
        <v>28.7145917222895</v>
      </c>
      <c r="AG27" s="1">
        <f>STDEV(AG4:AG12)</f>
        <v>14.6116391962025</v>
      </c>
      <c r="AJ27" s="1">
        <f>STDEV(AJ4:AJ13)</f>
        <v>26.1074701953291</v>
      </c>
    </row>
    <row r="28" s="1" customFormat="1" spans="2:38">
      <c r="B28" s="3" t="s">
        <v>37</v>
      </c>
      <c r="C28" s="1">
        <f>VAR(C4:C14)</f>
        <v>2110.36363636364</v>
      </c>
      <c r="F28" s="1">
        <f>VAR(F4:F22)</f>
        <v>609.210526315789</v>
      </c>
      <c r="I28" s="1">
        <f>VAR(I4:I8)</f>
        <v>2177.8</v>
      </c>
      <c r="L28" s="1">
        <f>VAR(L4:L19)</f>
        <v>1344.1625</v>
      </c>
      <c r="O28" s="1">
        <f>VAR(O4:O12)</f>
        <v>94.9444444444445</v>
      </c>
      <c r="R28" s="1">
        <f>VAR(R4:R10)</f>
        <v>240.952380952381</v>
      </c>
      <c r="U28" s="1">
        <f>VAR(U4:U21)</f>
        <v>378.016339869281</v>
      </c>
      <c r="X28" s="1">
        <f>VAR(X4:X14)</f>
        <v>341.818181818182</v>
      </c>
      <c r="AA28" s="1">
        <f>VAR(AA4:AA7)</f>
        <v>100.916666666667</v>
      </c>
      <c r="AD28" s="1">
        <f>VAR(AD4:AD12)</f>
        <v>824.527777777778</v>
      </c>
      <c r="AG28" s="1">
        <f>VAR(AG4:AG12)</f>
        <v>213.5</v>
      </c>
      <c r="AJ28" s="1">
        <f>VAR(AJ4:AJ13)</f>
        <v>681.6</v>
      </c>
    </row>
    <row r="29" s="1" customFormat="1" spans="2:38">
      <c r="B29" s="3" t="s">
        <v>38</v>
      </c>
      <c r="D29" s="1">
        <f>STDEV(D4:D14)</f>
        <v>23.2562796993531</v>
      </c>
      <c r="G29" s="1">
        <f>STDEV(G4:G22)</f>
        <v>9.17662935482247</v>
      </c>
      <c r="J29" s="1">
        <f>STDEV(J4:J8)</f>
        <v>22.7376340018041</v>
      </c>
      <c r="M29" s="1">
        <f>STDEV(M4:M19)</f>
        <v>15.4396675266449</v>
      </c>
      <c r="P29" s="1">
        <f>STDEV(P4:P12)</f>
        <v>8.98610037780571</v>
      </c>
      <c r="S29" s="1">
        <f>STDEV(S4:S10)</f>
        <v>6.66904719402933</v>
      </c>
      <c r="V29" s="1">
        <f>STDEV(V4:V21)</f>
        <v>10.6384430528266</v>
      </c>
      <c r="Y29" s="1">
        <f>STDEV(Y4:Y14)</f>
        <v>8.0802790230851</v>
      </c>
      <c r="AB29" s="1">
        <f>STDEV(AB4:AB7)</f>
        <v>5.05799696849784</v>
      </c>
      <c r="AE29" s="1">
        <f>STDEV(AE4:AE12)</f>
        <v>10.988630487918</v>
      </c>
      <c r="AH29" s="1">
        <f>STDEV(AH3:AH12)</f>
        <v>14.8950028906043</v>
      </c>
      <c r="AK29" s="1">
        <f>STDEV(AK4:AK13)</f>
        <v>11.9182399893795</v>
      </c>
    </row>
    <row r="30" s="1" customFormat="1" spans="2:38">
      <c r="B30" s="3" t="s">
        <v>39</v>
      </c>
      <c r="D30" s="1">
        <f>VAR(D4:D14)</f>
        <v>540.854545454545</v>
      </c>
      <c r="G30" s="1">
        <f>VAR(G4:G22)</f>
        <v>84.2105263157895</v>
      </c>
      <c r="J30" s="1">
        <f>VAR(J4:J8)</f>
        <v>517</v>
      </c>
      <c r="M30" s="1">
        <f>VAR(M4:M19)</f>
        <v>238.383333333333</v>
      </c>
      <c r="P30" s="1">
        <f>VAR(P4:P12)</f>
        <v>80.75</v>
      </c>
      <c r="S30" s="1">
        <f>VAR(S4:S10)</f>
        <v>44.4761904761905</v>
      </c>
      <c r="V30" s="1">
        <f>VAR(V4:V21)</f>
        <v>113.176470588235</v>
      </c>
      <c r="Y30" s="1">
        <f>VAR(Y4:Y14)</f>
        <v>65.2909090909091</v>
      </c>
      <c r="AB30" s="1">
        <f>VAR(AB4:AB7)</f>
        <v>25.5833333333333</v>
      </c>
      <c r="AE30" s="1">
        <f>VAR(AE4:AE12)</f>
        <v>120.75</v>
      </c>
      <c r="AH30" s="1">
        <f>VAR(AH4:AH12)</f>
        <v>221.861111111111</v>
      </c>
      <c r="AK30" s="1">
        <f>VAR(AK4:AK13)</f>
        <v>142.044444444444</v>
      </c>
    </row>
    <row r="31" s="1" customFormat="1" spans="2:38">
      <c r="B31" s="3" t="s">
        <v>40</v>
      </c>
      <c r="E31" s="1">
        <f>STDEV(E4:E14)</f>
        <v>30.7258322536065</v>
      </c>
      <c r="H31" s="1">
        <f>STDEV(H4:H22)</f>
        <v>14.0804104952271</v>
      </c>
      <c r="K31" s="1">
        <f>STDEV(K4:K8)</f>
        <v>30.6753610863471</v>
      </c>
      <c r="N31" s="1">
        <f>STDEV(N4:N19)</f>
        <v>22.466590421895</v>
      </c>
      <c r="Q31" s="1">
        <f>STDEV(Q4:Q12)</f>
        <v>8.560965100781</v>
      </c>
      <c r="T31" s="1">
        <f>STDEV(T4:T10)</f>
        <v>9.59497222838566</v>
      </c>
      <c r="W31" s="1">
        <f>STDEV(W4:W21)</f>
        <v>13.4775560494507</v>
      </c>
      <c r="Z31" s="1">
        <f>STDEV(Z4:Z14)</f>
        <v>11.4836730828924</v>
      </c>
      <c r="AC31" s="1">
        <f>STDEV(AC4:AC7)</f>
        <v>6.63534307913146</v>
      </c>
      <c r="AF31" s="1">
        <f>STDEV(AF4:AF12)</f>
        <v>16.5323289718832</v>
      </c>
      <c r="AI31" s="1">
        <f>STDEV(AI4:AI12)</f>
        <v>14.3718260049323</v>
      </c>
      <c r="AL31" s="1">
        <f>STDEV(AL4:AL13)</f>
        <v>16.4498489617442</v>
      </c>
    </row>
    <row r="32" s="1" customFormat="1" spans="2:38">
      <c r="B32" s="3" t="s">
        <v>150</v>
      </c>
      <c r="E32" s="1">
        <f>VAR(E4:E14)</f>
        <v>944.076767676768</v>
      </c>
      <c r="H32" s="1">
        <f>VAR(H4:H22)</f>
        <v>198.2579597141</v>
      </c>
      <c r="K32" s="1">
        <f>VAR(K4:K8)</f>
        <v>940.977777777778</v>
      </c>
      <c r="N32" s="1">
        <f>VAR(N4:N19)</f>
        <v>504.747685185185</v>
      </c>
      <c r="Q32" s="1">
        <f>VAR(Q4:Q12)</f>
        <v>73.2901234567902</v>
      </c>
      <c r="T32" s="1">
        <f>VAR(T4:T10)</f>
        <v>92.063492063492</v>
      </c>
      <c r="W32" s="1">
        <f>VAR(W4:W21)</f>
        <v>181.644517066086</v>
      </c>
      <c r="Z32" s="1">
        <f>VAR(Z4:Z14)</f>
        <v>131.874747474748</v>
      </c>
      <c r="AC32" s="1">
        <f>VAR(AC4:AC7)</f>
        <v>44.0277777777778</v>
      </c>
      <c r="AF32" s="1">
        <f>VAR(AF4:AF12)</f>
        <v>273.317901234568</v>
      </c>
      <c r="AI32" s="1">
        <f>VARA(AI4:AI12)</f>
        <v>206.549382716049</v>
      </c>
      <c r="AL32" s="1">
        <f>VAR(AL4:AL13)</f>
        <v>270.597530864198</v>
      </c>
    </row>
    <row r="33" s="1" customFormat="1"/>
    <row r="35" spans="2:3">
      <c r="B35" t="s">
        <v>40</v>
      </c>
      <c r="C35" t="s">
        <v>150</v>
      </c>
    </row>
    <row r="36" spans="2:3">
      <c r="B36">
        <v>30.7258322536065</v>
      </c>
      <c r="C36">
        <v>944.076767676768</v>
      </c>
    </row>
    <row r="37" spans="2:3">
      <c r="B37">
        <v>14.0804104952271</v>
      </c>
      <c r="C37">
        <v>198.2579597141</v>
      </c>
    </row>
    <row r="38" spans="2:3">
      <c r="B38">
        <v>30.6753610863471</v>
      </c>
      <c r="C38">
        <v>940.977777777778</v>
      </c>
    </row>
    <row r="39" spans="2:3">
      <c r="B39">
        <v>22.466590421895</v>
      </c>
      <c r="C39">
        <v>504.747685185185</v>
      </c>
    </row>
    <row r="40" spans="2:3">
      <c r="B40">
        <v>8.560965100781</v>
      </c>
      <c r="C40">
        <v>73.2901234567902</v>
      </c>
    </row>
    <row r="41" spans="2:3">
      <c r="B41">
        <v>9.59497222838566</v>
      </c>
      <c r="C41">
        <v>92.063492063492</v>
      </c>
    </row>
    <row r="42" spans="2:3">
      <c r="B42">
        <v>13.4775560494507</v>
      </c>
      <c r="C42">
        <v>181.644517066086</v>
      </c>
    </row>
    <row r="43" spans="2:3">
      <c r="B43">
        <v>11.4836730828924</v>
      </c>
      <c r="C43">
        <v>131.874747474748</v>
      </c>
    </row>
    <row r="44" spans="2:3">
      <c r="B44">
        <v>6.63534307913146</v>
      </c>
      <c r="C44">
        <v>44.0277777777778</v>
      </c>
    </row>
    <row r="45" spans="2:3">
      <c r="B45">
        <v>16.5323289718832</v>
      </c>
      <c r="C45">
        <v>273.317901234568</v>
      </c>
    </row>
    <row r="46" spans="2:3">
      <c r="B46">
        <v>14.3718260049323</v>
      </c>
      <c r="C46">
        <v>206.549382716049</v>
      </c>
    </row>
    <row r="47" spans="2:3">
      <c r="B47">
        <v>16.4498489617442</v>
      </c>
      <c r="C47">
        <v>270.597530864198</v>
      </c>
    </row>
  </sheetData>
  <mergeCells count="24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P55"/>
  <sheetViews>
    <sheetView zoomScale="107" zoomScaleNormal="107" topLeftCell="BF1" workbookViewId="0">
      <selection activeCell="AG4" sqref="AG4:AG16"/>
    </sheetView>
  </sheetViews>
  <sheetFormatPr defaultColWidth="9.14166666666667" defaultRowHeight="15"/>
  <cols>
    <col min="2" max="2" width="16.075" customWidth="1"/>
    <col min="3" max="3" width="12.7833333333333"/>
    <col min="5" max="5" width="13.675" customWidth="1"/>
    <col min="8" max="8" width="12.7833333333333"/>
    <col min="11" max="11" width="12.7833333333333"/>
    <col min="14" max="14" width="12.7833333333333"/>
    <col min="17" max="17" width="12.7833333333333"/>
    <col min="20" max="20" width="12.7833333333333"/>
    <col min="23" max="23" width="12.7833333333333"/>
    <col min="26" max="26" width="12.7833333333333"/>
    <col min="29" max="29" width="12.7833333333333"/>
    <col min="32" max="32" width="12.7833333333333"/>
    <col min="35" max="35" width="12.7833333333333"/>
    <col min="38" max="38" width="12.7833333333333"/>
    <col min="41" max="41" width="12.7833333333333"/>
    <col min="44" max="44" width="12.7833333333333"/>
    <col min="47" max="47" width="12.7833333333333"/>
    <col min="50" max="50" width="12.7833333333333"/>
    <col min="53" max="53" width="12.7833333333333"/>
    <col min="56" max="56" width="12.7833333333333"/>
    <col min="59" max="59" width="12.7833333333333"/>
    <col min="62" max="62" width="12.7833333333333"/>
    <col min="65" max="65" width="12.7833333333333"/>
    <col min="68" max="68" width="12.7833333333333"/>
  </cols>
  <sheetData>
    <row r="1" spans="2:68">
      <c r="B1" t="s">
        <v>11</v>
      </c>
      <c r="C1">
        <v>68</v>
      </c>
      <c r="F1">
        <v>69</v>
      </c>
      <c r="I1">
        <v>70</v>
      </c>
      <c r="L1">
        <v>71</v>
      </c>
      <c r="O1">
        <v>72</v>
      </c>
      <c r="R1">
        <v>73</v>
      </c>
      <c r="U1">
        <v>74</v>
      </c>
      <c r="X1">
        <v>75</v>
      </c>
      <c r="AA1">
        <v>76</v>
      </c>
      <c r="AD1">
        <v>77</v>
      </c>
      <c r="AG1">
        <v>78</v>
      </c>
      <c r="AJ1">
        <v>79</v>
      </c>
      <c r="AM1">
        <v>80</v>
      </c>
      <c r="AP1">
        <v>81</v>
      </c>
      <c r="AS1">
        <v>82</v>
      </c>
      <c r="AV1">
        <v>83</v>
      </c>
      <c r="AY1">
        <v>84</v>
      </c>
      <c r="BB1">
        <v>85</v>
      </c>
      <c r="BE1">
        <v>86</v>
      </c>
      <c r="BH1">
        <v>87</v>
      </c>
      <c r="BK1">
        <v>88</v>
      </c>
      <c r="BN1">
        <v>89</v>
      </c>
    </row>
    <row r="2" spans="2:68">
      <c r="B2" t="s">
        <v>12</v>
      </c>
      <c r="C2" t="s">
        <v>128</v>
      </c>
      <c r="F2" t="s">
        <v>129</v>
      </c>
      <c r="I2" t="s">
        <v>130</v>
      </c>
      <c r="L2" t="s">
        <v>131</v>
      </c>
      <c r="O2" t="s">
        <v>132</v>
      </c>
      <c r="R2" t="s">
        <v>133</v>
      </c>
      <c r="U2" t="s">
        <v>134</v>
      </c>
      <c r="X2" t="s">
        <v>135</v>
      </c>
      <c r="AA2" t="s">
        <v>136</v>
      </c>
      <c r="AD2" t="s">
        <v>137</v>
      </c>
      <c r="AG2" t="s">
        <v>138</v>
      </c>
      <c r="AJ2" t="s">
        <v>139</v>
      </c>
      <c r="AM2" t="s">
        <v>140</v>
      </c>
      <c r="AP2" t="s">
        <v>141</v>
      </c>
      <c r="AS2" t="s">
        <v>142</v>
      </c>
      <c r="AV2" t="s">
        <v>143</v>
      </c>
      <c r="AY2" t="s">
        <v>144</v>
      </c>
      <c r="BB2" t="s">
        <v>145</v>
      </c>
      <c r="BE2" t="s">
        <v>146</v>
      </c>
      <c r="BH2" t="s">
        <v>147</v>
      </c>
      <c r="BK2" t="s">
        <v>148</v>
      </c>
      <c r="BN2" t="s">
        <v>149</v>
      </c>
    </row>
    <row r="3" spans="2:68">
      <c r="C3" t="s">
        <v>42</v>
      </c>
      <c r="D3" t="s">
        <v>43</v>
      </c>
      <c r="E3" t="s">
        <v>44</v>
      </c>
      <c r="F3" t="s">
        <v>42</v>
      </c>
      <c r="G3" t="s">
        <v>43</v>
      </c>
      <c r="H3" t="s">
        <v>44</v>
      </c>
      <c r="I3" t="s">
        <v>42</v>
      </c>
      <c r="J3" t="s">
        <v>43</v>
      </c>
      <c r="K3" t="s">
        <v>44</v>
      </c>
      <c r="L3" t="s">
        <v>42</v>
      </c>
      <c r="M3" t="s">
        <v>43</v>
      </c>
      <c r="N3" t="s">
        <v>44</v>
      </c>
      <c r="O3" t="s">
        <v>42</v>
      </c>
      <c r="P3" t="s">
        <v>43</v>
      </c>
      <c r="Q3" t="s">
        <v>44</v>
      </c>
      <c r="R3" t="s">
        <v>42</v>
      </c>
      <c r="S3" t="s">
        <v>43</v>
      </c>
      <c r="T3" t="s">
        <v>44</v>
      </c>
      <c r="U3" t="s">
        <v>42</v>
      </c>
      <c r="V3" t="s">
        <v>43</v>
      </c>
      <c r="W3" t="s">
        <v>44</v>
      </c>
      <c r="X3" t="s">
        <v>42</v>
      </c>
      <c r="Y3" t="s">
        <v>43</v>
      </c>
      <c r="Z3" t="s">
        <v>44</v>
      </c>
      <c r="AA3" t="s">
        <v>42</v>
      </c>
      <c r="AB3" t="s">
        <v>43</v>
      </c>
      <c r="AC3" t="s">
        <v>44</v>
      </c>
      <c r="AD3" t="s">
        <v>42</v>
      </c>
      <c r="AE3" t="s">
        <v>43</v>
      </c>
      <c r="AF3" t="s">
        <v>44</v>
      </c>
      <c r="AG3" t="s">
        <v>42</v>
      </c>
      <c r="AH3" t="s">
        <v>43</v>
      </c>
      <c r="AI3" t="s">
        <v>44</v>
      </c>
      <c r="AJ3" t="s">
        <v>42</v>
      </c>
      <c r="AK3" t="s">
        <v>43</v>
      </c>
      <c r="AL3" t="s">
        <v>44</v>
      </c>
      <c r="AM3" t="s">
        <v>42</v>
      </c>
      <c r="AN3" t="s">
        <v>43</v>
      </c>
      <c r="AO3" t="s">
        <v>44</v>
      </c>
      <c r="AP3" t="s">
        <v>42</v>
      </c>
      <c r="AQ3" t="s">
        <v>43</v>
      </c>
      <c r="AR3" t="s">
        <v>44</v>
      </c>
      <c r="AS3" t="s">
        <v>42</v>
      </c>
      <c r="AT3" t="s">
        <v>43</v>
      </c>
      <c r="AU3" t="s">
        <v>44</v>
      </c>
      <c r="AV3" t="s">
        <v>42</v>
      </c>
      <c r="AW3" t="s">
        <v>43</v>
      </c>
      <c r="AX3" t="s">
        <v>44</v>
      </c>
      <c r="AY3" t="s">
        <v>42</v>
      </c>
      <c r="AZ3" t="s">
        <v>43</v>
      </c>
      <c r="BA3" t="s">
        <v>44</v>
      </c>
      <c r="BB3" t="s">
        <v>42</v>
      </c>
      <c r="BC3" t="s">
        <v>43</v>
      </c>
      <c r="BD3" t="s">
        <v>44</v>
      </c>
      <c r="BE3" t="s">
        <v>42</v>
      </c>
      <c r="BF3" t="s">
        <v>43</v>
      </c>
      <c r="BG3" t="s">
        <v>44</v>
      </c>
      <c r="BH3" t="s">
        <v>42</v>
      </c>
      <c r="BI3" t="s">
        <v>43</v>
      </c>
      <c r="BJ3" t="s">
        <v>44</v>
      </c>
      <c r="BK3" t="s">
        <v>42</v>
      </c>
      <c r="BL3" t="s">
        <v>43</v>
      </c>
      <c r="BM3" t="s">
        <v>44</v>
      </c>
      <c r="BN3" t="s">
        <v>42</v>
      </c>
      <c r="BO3" t="s">
        <v>43</v>
      </c>
      <c r="BP3" t="s">
        <v>44</v>
      </c>
    </row>
    <row r="4" spans="2:68">
      <c r="B4" s="2"/>
      <c r="C4" s="2">
        <v>236</v>
      </c>
      <c r="D4" s="2">
        <v>85</v>
      </c>
      <c r="E4" s="2">
        <f>(1/3*C4+2/3*D4)</f>
        <v>135.333333333333</v>
      </c>
      <c r="F4" s="2">
        <v>128</v>
      </c>
      <c r="G4" s="2">
        <v>82</v>
      </c>
      <c r="H4" s="2">
        <f>(1/3*F4+2/3*G4)</f>
        <v>97.3333333333333</v>
      </c>
      <c r="I4" s="2">
        <v>163</v>
      </c>
      <c r="J4" s="2">
        <v>86</v>
      </c>
      <c r="K4" s="2">
        <f>(1/3*I4+2/3*J4)</f>
        <v>111.666666666667</v>
      </c>
      <c r="L4" s="2">
        <v>168</v>
      </c>
      <c r="M4" s="2">
        <v>62</v>
      </c>
      <c r="N4" s="2">
        <f>(1/3*L4+2/3*M4)</f>
        <v>97.3333333333333</v>
      </c>
      <c r="O4" s="2">
        <v>155</v>
      </c>
      <c r="P4" s="2">
        <v>70</v>
      </c>
      <c r="Q4" s="2">
        <f>(1/3*O4+2/3*P4)</f>
        <v>98.3333333333333</v>
      </c>
      <c r="R4" s="2">
        <v>134</v>
      </c>
      <c r="S4" s="2">
        <v>78</v>
      </c>
      <c r="T4" s="2">
        <f>(1/3*R4+2/3*S4)</f>
        <v>96.6666666666667</v>
      </c>
      <c r="U4" s="2">
        <v>156</v>
      </c>
      <c r="V4" s="2">
        <v>98</v>
      </c>
      <c r="W4" s="2">
        <f>(1/3*U4+2/3*V4)</f>
        <v>117.333333333333</v>
      </c>
      <c r="X4" s="2">
        <v>138</v>
      </c>
      <c r="Y4" s="2">
        <v>72</v>
      </c>
      <c r="Z4" s="2">
        <f>(1/3*X4+2/3*Y4)</f>
        <v>94</v>
      </c>
      <c r="AA4" s="2">
        <v>145</v>
      </c>
      <c r="AB4" s="2">
        <v>71</v>
      </c>
      <c r="AC4" s="2">
        <f t="shared" ref="AC4:AC9" si="0">(1/3*AA4+2/3*AB4)</f>
        <v>95.6666666666667</v>
      </c>
      <c r="AD4" s="2">
        <v>161</v>
      </c>
      <c r="AE4" s="2">
        <v>76</v>
      </c>
      <c r="AF4" s="2">
        <f>(1/3*AD4+2/3*AE4)</f>
        <v>104.333333333333</v>
      </c>
      <c r="AG4" s="2">
        <v>134</v>
      </c>
      <c r="AH4" s="2">
        <v>84</v>
      </c>
      <c r="AI4" s="2">
        <f>(1/3*AG4+2/3*AH4)</f>
        <v>100.666666666667</v>
      </c>
      <c r="AJ4" s="2">
        <v>133</v>
      </c>
      <c r="AK4" s="2">
        <v>60</v>
      </c>
      <c r="AL4" s="2">
        <f>(1/3*AJ4+2/3*AK4)</f>
        <v>84.3333333333333</v>
      </c>
      <c r="AM4" s="2">
        <v>172</v>
      </c>
      <c r="AN4" s="2">
        <v>78</v>
      </c>
      <c r="AO4" s="2">
        <f>(1/3*AM4+2/3*AN4)</f>
        <v>109.333333333333</v>
      </c>
      <c r="AP4" s="2">
        <v>200</v>
      </c>
      <c r="AQ4" s="2">
        <v>100</v>
      </c>
      <c r="AR4" s="2">
        <f>(1/3*AP4+2/3*AQ4)</f>
        <v>133.333333333333</v>
      </c>
      <c r="AS4" s="2">
        <v>132</v>
      </c>
      <c r="AT4" s="2">
        <v>64</v>
      </c>
      <c r="AU4" s="2">
        <f>(1/3*AS4+2/3*AT4)</f>
        <v>86.6666666666667</v>
      </c>
      <c r="AV4" s="2">
        <v>202</v>
      </c>
      <c r="AW4" s="2">
        <v>75</v>
      </c>
      <c r="AX4" s="2">
        <f>(1/3*AV4+2/3*AW4)</f>
        <v>117.333333333333</v>
      </c>
      <c r="AY4" s="2">
        <v>139</v>
      </c>
      <c r="AZ4" s="2">
        <v>88</v>
      </c>
      <c r="BA4" s="2">
        <f>(1/3*AY4+2/3*AZ4)</f>
        <v>105</v>
      </c>
      <c r="BB4" s="2">
        <v>145</v>
      </c>
      <c r="BC4" s="2">
        <v>86</v>
      </c>
      <c r="BD4" s="2">
        <f>(1/3*BB4+2/3*BC4)</f>
        <v>105.666666666667</v>
      </c>
      <c r="BE4" s="2">
        <v>202</v>
      </c>
      <c r="BF4" s="2">
        <v>96</v>
      </c>
      <c r="BG4" s="2">
        <f>(1/3*BE4+2/3*BF4)</f>
        <v>131.333333333333</v>
      </c>
      <c r="BH4" s="2">
        <v>170</v>
      </c>
      <c r="BI4" s="2">
        <v>85</v>
      </c>
      <c r="BJ4" s="2">
        <f>(1/3*BH4+2/3*BI4)</f>
        <v>113.333333333333</v>
      </c>
      <c r="BK4" s="2">
        <v>190</v>
      </c>
      <c r="BL4" s="2">
        <v>105</v>
      </c>
      <c r="BM4" s="2">
        <f>(1/3*BK4+2/3*BL4)</f>
        <v>133.333333333333</v>
      </c>
      <c r="BN4" s="2">
        <v>161</v>
      </c>
      <c r="BO4" s="2">
        <v>71</v>
      </c>
      <c r="BP4" s="2">
        <f>(1/3*BN4+2/3*BO4)</f>
        <v>101</v>
      </c>
    </row>
    <row r="5" spans="2:68">
      <c r="B5" s="2"/>
      <c r="C5" s="2">
        <v>230</v>
      </c>
      <c r="D5" s="2">
        <v>84</v>
      </c>
      <c r="E5" s="2">
        <f t="shared" ref="E5:E14" si="1">(1/3*C5+2/3*D5)</f>
        <v>132.666666666667</v>
      </c>
      <c r="F5" s="2">
        <v>135</v>
      </c>
      <c r="G5" s="2">
        <v>82</v>
      </c>
      <c r="H5" s="2">
        <f t="shared" ref="H5:H13" si="2">(1/3*F5+2/3*G5)</f>
        <v>99.6666666666667</v>
      </c>
      <c r="I5" s="2">
        <v>156</v>
      </c>
      <c r="J5" s="2">
        <v>86</v>
      </c>
      <c r="K5" s="2">
        <f t="shared" ref="K5:K13" si="3">(1/3*I5+2/3*J5)</f>
        <v>109.333333333333</v>
      </c>
      <c r="L5" s="2">
        <v>166</v>
      </c>
      <c r="M5" s="2">
        <v>96</v>
      </c>
      <c r="N5" s="2">
        <f t="shared" ref="N5:N22" si="4">(1/3*L5+2/3*M5)</f>
        <v>119.333333333333</v>
      </c>
      <c r="O5" s="2">
        <v>103</v>
      </c>
      <c r="P5" s="2">
        <v>56</v>
      </c>
      <c r="Q5" s="2">
        <f t="shared" ref="Q5:Q11" si="5">(1/3*O5+2/3*P5)</f>
        <v>71.6666666666667</v>
      </c>
      <c r="R5" s="2">
        <v>135</v>
      </c>
      <c r="S5" s="2">
        <v>80</v>
      </c>
      <c r="T5" s="2">
        <f t="shared" ref="T5:T15" si="6">(1/3*R5+2/3*S5)</f>
        <v>98.3333333333333</v>
      </c>
      <c r="U5" s="2">
        <v>116</v>
      </c>
      <c r="V5" s="2">
        <v>79</v>
      </c>
      <c r="W5" s="2">
        <f t="shared" ref="W5:W11" si="7">(1/3*U5+2/3*V5)</f>
        <v>91.3333333333333</v>
      </c>
      <c r="X5" s="2">
        <v>122</v>
      </c>
      <c r="Y5" s="2">
        <v>64</v>
      </c>
      <c r="Z5" s="2">
        <f t="shared" ref="Z5:Z14" si="8">(1/3*X5+2/3*Y5)</f>
        <v>83.3333333333333</v>
      </c>
      <c r="AA5" s="2">
        <v>100</v>
      </c>
      <c r="AB5" s="2">
        <v>54</v>
      </c>
      <c r="AC5" s="2">
        <f t="shared" si="0"/>
        <v>69.3333333333333</v>
      </c>
      <c r="AD5" s="2">
        <v>157</v>
      </c>
      <c r="AE5" s="2">
        <v>79</v>
      </c>
      <c r="AF5" s="2">
        <f t="shared" ref="AF5:AF12" si="9">(1/3*AD5+2/3*AE5)</f>
        <v>105</v>
      </c>
      <c r="AG5" s="2">
        <v>144</v>
      </c>
      <c r="AH5" s="2">
        <v>86</v>
      </c>
      <c r="AI5" s="2">
        <f t="shared" ref="AI5:AI16" si="10">(1/3*AG5+2/3*AH5)</f>
        <v>105.333333333333</v>
      </c>
      <c r="AJ5" s="2">
        <v>131</v>
      </c>
      <c r="AK5" s="2">
        <v>65</v>
      </c>
      <c r="AL5" s="2">
        <f t="shared" ref="AL5:AL10" si="11">(1/3*AJ5+2/3*AK5)</f>
        <v>87</v>
      </c>
      <c r="AM5" s="2">
        <v>119</v>
      </c>
      <c r="AN5" s="2">
        <v>64</v>
      </c>
      <c r="AO5" s="2">
        <f t="shared" ref="AO5:AO10" si="12">(1/3*AM5+2/3*AN5)</f>
        <v>82.3333333333333</v>
      </c>
      <c r="AP5" s="2">
        <v>205</v>
      </c>
      <c r="AQ5" s="2">
        <v>95</v>
      </c>
      <c r="AR5" s="2">
        <f t="shared" ref="AR5:AR13" si="13">(1/3*AP5+2/3*AQ5)</f>
        <v>131.666666666667</v>
      </c>
      <c r="AS5" s="2">
        <v>134</v>
      </c>
      <c r="AT5" s="2">
        <v>63</v>
      </c>
      <c r="AU5" s="2">
        <f t="shared" ref="AU5:AU12" si="14">(1/3*AS5+2/3*AT5)</f>
        <v>86.6666666666667</v>
      </c>
      <c r="AV5" s="2">
        <v>142</v>
      </c>
      <c r="AW5" s="2">
        <v>56</v>
      </c>
      <c r="AX5" s="2">
        <f t="shared" ref="AX5:AX14" si="15">(1/3*AV5+2/3*AW5)</f>
        <v>84.6666666666667</v>
      </c>
      <c r="AY5" s="2">
        <v>105</v>
      </c>
      <c r="AZ5" s="2">
        <v>58</v>
      </c>
      <c r="BA5" s="2">
        <f t="shared" ref="BA5:BA14" si="16">(1/3*AY5+2/3*AZ5)</f>
        <v>73.6666666666667</v>
      </c>
      <c r="BB5" s="2">
        <v>154</v>
      </c>
      <c r="BC5" s="2">
        <v>73</v>
      </c>
      <c r="BD5" s="2">
        <f t="shared" ref="BD5:BD14" si="17">(1/3*BB5+2/3*BC5)</f>
        <v>100</v>
      </c>
      <c r="BE5" s="2">
        <v>99</v>
      </c>
      <c r="BF5" s="2">
        <v>43</v>
      </c>
      <c r="BG5" s="2">
        <f t="shared" ref="BG5:BG14" si="18">(1/3*BE5+2/3*BF5)</f>
        <v>61.6666666666667</v>
      </c>
      <c r="BH5" s="2">
        <v>91</v>
      </c>
      <c r="BI5" s="2">
        <v>52</v>
      </c>
      <c r="BJ5" s="2">
        <f t="shared" ref="BJ5:BJ23" si="19">(1/3*BH5+2/3*BI5)</f>
        <v>65</v>
      </c>
      <c r="BK5" s="2">
        <v>198</v>
      </c>
      <c r="BL5" s="2">
        <v>106</v>
      </c>
      <c r="BM5" s="2">
        <f t="shared" ref="BM5:BM12" si="20">(1/3*BK5+2/3*BL5)</f>
        <v>136.666666666667</v>
      </c>
      <c r="BN5" s="2">
        <v>142</v>
      </c>
      <c r="BO5" s="2">
        <v>62</v>
      </c>
      <c r="BP5" s="2">
        <f t="shared" ref="BP5:BP20" si="21">(1/3*BN5+2/3*BO5)</f>
        <v>88.6666666666667</v>
      </c>
    </row>
    <row r="6" spans="2:68">
      <c r="B6" s="2"/>
      <c r="C6" s="2">
        <v>223</v>
      </c>
      <c r="D6" s="2">
        <v>92</v>
      </c>
      <c r="E6" s="2">
        <f t="shared" si="1"/>
        <v>135.666666666667</v>
      </c>
      <c r="F6" s="2">
        <v>108</v>
      </c>
      <c r="G6" s="2">
        <v>71</v>
      </c>
      <c r="H6" s="2">
        <f t="shared" si="2"/>
        <v>83.3333333333333</v>
      </c>
      <c r="I6" s="2">
        <v>101</v>
      </c>
      <c r="J6" s="2">
        <v>59</v>
      </c>
      <c r="K6" s="2">
        <f t="shared" si="3"/>
        <v>73</v>
      </c>
      <c r="L6" s="2">
        <v>116</v>
      </c>
      <c r="M6" s="2">
        <v>73</v>
      </c>
      <c r="N6" s="2">
        <f t="shared" si="4"/>
        <v>87.3333333333333</v>
      </c>
      <c r="O6" s="2">
        <v>97</v>
      </c>
      <c r="P6" s="2">
        <v>52</v>
      </c>
      <c r="Q6" s="2">
        <f t="shared" si="5"/>
        <v>67</v>
      </c>
      <c r="R6" s="2">
        <v>135</v>
      </c>
      <c r="S6" s="2">
        <v>76</v>
      </c>
      <c r="T6" s="2">
        <f t="shared" si="6"/>
        <v>95.6666666666667</v>
      </c>
      <c r="U6" s="2">
        <v>98</v>
      </c>
      <c r="V6" s="2">
        <v>68</v>
      </c>
      <c r="W6" s="2">
        <f t="shared" si="7"/>
        <v>78</v>
      </c>
      <c r="X6" s="2">
        <v>95</v>
      </c>
      <c r="Y6" s="2">
        <v>57</v>
      </c>
      <c r="Z6" s="2">
        <f t="shared" si="8"/>
        <v>69.6666666666667</v>
      </c>
      <c r="AA6" s="2">
        <v>95</v>
      </c>
      <c r="AB6" s="2">
        <v>51</v>
      </c>
      <c r="AC6" s="2">
        <f t="shared" si="0"/>
        <v>65.6666666666667</v>
      </c>
      <c r="AD6" s="2">
        <v>111</v>
      </c>
      <c r="AE6" s="2">
        <v>61</v>
      </c>
      <c r="AF6" s="2">
        <f t="shared" si="9"/>
        <v>77.6666666666667</v>
      </c>
      <c r="AG6" s="2">
        <v>95</v>
      </c>
      <c r="AH6" s="2">
        <v>64</v>
      </c>
      <c r="AI6" s="2">
        <f t="shared" si="10"/>
        <v>74.3333333333333</v>
      </c>
      <c r="AJ6" s="2">
        <v>127</v>
      </c>
      <c r="AK6" s="2">
        <v>62</v>
      </c>
      <c r="AL6" s="2">
        <f t="shared" si="11"/>
        <v>83.6666666666667</v>
      </c>
      <c r="AM6" s="2">
        <v>88</v>
      </c>
      <c r="AN6" s="2">
        <v>52</v>
      </c>
      <c r="AO6" s="2">
        <f t="shared" si="12"/>
        <v>64</v>
      </c>
      <c r="AP6" s="2">
        <v>145</v>
      </c>
      <c r="AQ6" s="2">
        <v>71</v>
      </c>
      <c r="AR6" s="2">
        <f t="shared" si="13"/>
        <v>95.6666666666667</v>
      </c>
      <c r="AS6" s="2">
        <v>121</v>
      </c>
      <c r="AT6" s="2">
        <v>64</v>
      </c>
      <c r="AU6" s="2">
        <f t="shared" si="14"/>
        <v>83</v>
      </c>
      <c r="AV6" s="2">
        <v>121</v>
      </c>
      <c r="AW6" s="2">
        <v>57</v>
      </c>
      <c r="AX6" s="2">
        <f t="shared" si="15"/>
        <v>78.3333333333333</v>
      </c>
      <c r="AY6" s="2">
        <v>107</v>
      </c>
      <c r="AZ6" s="2">
        <v>62</v>
      </c>
      <c r="BA6" s="2">
        <f t="shared" si="16"/>
        <v>77</v>
      </c>
      <c r="BB6" s="2">
        <v>75</v>
      </c>
      <c r="BC6" s="2">
        <v>49</v>
      </c>
      <c r="BD6" s="2">
        <f t="shared" si="17"/>
        <v>57.6666666666667</v>
      </c>
      <c r="BE6" s="2">
        <v>166</v>
      </c>
      <c r="BF6" s="2">
        <v>72</v>
      </c>
      <c r="BG6" s="2">
        <f t="shared" si="18"/>
        <v>103.333333333333</v>
      </c>
      <c r="BH6" s="2">
        <v>110</v>
      </c>
      <c r="BI6" s="2">
        <v>61</v>
      </c>
      <c r="BJ6" s="2">
        <f t="shared" si="19"/>
        <v>77.3333333333333</v>
      </c>
      <c r="BK6" s="2">
        <v>111</v>
      </c>
      <c r="BL6" s="2">
        <v>71</v>
      </c>
      <c r="BM6" s="2">
        <f t="shared" si="20"/>
        <v>84.3333333333333</v>
      </c>
      <c r="BN6" s="2">
        <v>139</v>
      </c>
      <c r="BO6" s="2">
        <v>59</v>
      </c>
      <c r="BP6" s="2">
        <f t="shared" si="21"/>
        <v>85.6666666666667</v>
      </c>
    </row>
    <row r="7" spans="2:68">
      <c r="B7" s="2"/>
      <c r="C7" s="2">
        <v>153</v>
      </c>
      <c r="D7" s="2">
        <v>65</v>
      </c>
      <c r="E7" s="2">
        <f t="shared" si="1"/>
        <v>94.3333333333333</v>
      </c>
      <c r="F7" s="2">
        <v>91</v>
      </c>
      <c r="G7" s="2">
        <v>62</v>
      </c>
      <c r="H7" s="2">
        <f t="shared" si="2"/>
        <v>71.6666666666667</v>
      </c>
      <c r="I7" s="2">
        <v>85</v>
      </c>
      <c r="J7" s="2">
        <v>49</v>
      </c>
      <c r="K7" s="2">
        <f t="shared" si="3"/>
        <v>61</v>
      </c>
      <c r="L7" s="2">
        <v>104</v>
      </c>
      <c r="M7" s="2">
        <v>69</v>
      </c>
      <c r="N7" s="2">
        <f t="shared" si="4"/>
        <v>80.6666666666667</v>
      </c>
      <c r="O7" s="2">
        <v>78</v>
      </c>
      <c r="P7" s="2">
        <v>39</v>
      </c>
      <c r="Q7" s="2">
        <f t="shared" si="5"/>
        <v>52</v>
      </c>
      <c r="R7" s="2">
        <v>120</v>
      </c>
      <c r="S7" s="2">
        <v>71</v>
      </c>
      <c r="T7" s="2">
        <f t="shared" si="6"/>
        <v>87.3333333333333</v>
      </c>
      <c r="U7" s="2">
        <v>123</v>
      </c>
      <c r="V7" s="2">
        <v>72</v>
      </c>
      <c r="W7" s="2">
        <f t="shared" si="7"/>
        <v>89</v>
      </c>
      <c r="X7" s="2">
        <v>82</v>
      </c>
      <c r="Y7" s="2">
        <v>49</v>
      </c>
      <c r="Z7" s="2">
        <f t="shared" si="8"/>
        <v>60</v>
      </c>
      <c r="AA7" s="2">
        <v>92</v>
      </c>
      <c r="AB7" s="2">
        <v>50</v>
      </c>
      <c r="AC7" s="2">
        <f t="shared" si="0"/>
        <v>64</v>
      </c>
      <c r="AD7" s="2">
        <v>110</v>
      </c>
      <c r="AE7" s="2">
        <v>60</v>
      </c>
      <c r="AF7" s="2">
        <f t="shared" si="9"/>
        <v>76.6666666666667</v>
      </c>
      <c r="AG7" s="2">
        <v>93</v>
      </c>
      <c r="AH7" s="2">
        <v>64</v>
      </c>
      <c r="AI7" s="2">
        <f t="shared" si="10"/>
        <v>73.6666666666667</v>
      </c>
      <c r="AJ7" s="2">
        <v>125</v>
      </c>
      <c r="AK7" s="2">
        <v>60</v>
      </c>
      <c r="AL7" s="2">
        <f t="shared" si="11"/>
        <v>81.6666666666667</v>
      </c>
      <c r="AM7" s="2">
        <v>79</v>
      </c>
      <c r="AN7" s="2">
        <v>48</v>
      </c>
      <c r="AO7" s="2">
        <f t="shared" si="12"/>
        <v>58.3333333333333</v>
      </c>
      <c r="AP7" s="2">
        <v>108</v>
      </c>
      <c r="AQ7" s="2">
        <v>64</v>
      </c>
      <c r="AR7" s="2">
        <f t="shared" si="13"/>
        <v>78.6666666666667</v>
      </c>
      <c r="AS7" s="2">
        <v>136</v>
      </c>
      <c r="AT7" s="2">
        <v>63</v>
      </c>
      <c r="AU7" s="2">
        <f t="shared" si="14"/>
        <v>87.3333333333333</v>
      </c>
      <c r="AV7" s="2">
        <v>94</v>
      </c>
      <c r="AW7" s="2">
        <v>46</v>
      </c>
      <c r="AX7" s="2">
        <f t="shared" si="15"/>
        <v>62</v>
      </c>
      <c r="AY7" s="2">
        <v>95</v>
      </c>
      <c r="AZ7" s="2">
        <v>55</v>
      </c>
      <c r="BA7" s="2">
        <f t="shared" si="16"/>
        <v>68.3333333333333</v>
      </c>
      <c r="BB7" s="2">
        <v>128</v>
      </c>
      <c r="BC7" s="2">
        <v>67</v>
      </c>
      <c r="BD7" s="2">
        <f t="shared" si="17"/>
        <v>87.3333333333333</v>
      </c>
      <c r="BE7" s="2">
        <v>146</v>
      </c>
      <c r="BF7" s="2">
        <v>64</v>
      </c>
      <c r="BG7" s="2">
        <f t="shared" si="18"/>
        <v>91.3333333333333</v>
      </c>
      <c r="BH7" s="2">
        <v>88</v>
      </c>
      <c r="BI7" s="2">
        <v>48</v>
      </c>
      <c r="BJ7" s="2">
        <f t="shared" si="19"/>
        <v>61.3333333333333</v>
      </c>
      <c r="BK7" s="2">
        <v>99</v>
      </c>
      <c r="BL7" s="2">
        <v>57</v>
      </c>
      <c r="BM7" s="2">
        <f t="shared" si="20"/>
        <v>71</v>
      </c>
      <c r="BN7" s="2">
        <v>92</v>
      </c>
      <c r="BO7" s="2">
        <v>58</v>
      </c>
      <c r="BP7" s="2">
        <f t="shared" si="21"/>
        <v>69.3333333333333</v>
      </c>
    </row>
    <row r="8" spans="2:68">
      <c r="B8" s="2"/>
      <c r="C8" s="2">
        <v>141</v>
      </c>
      <c r="D8" s="2">
        <v>62</v>
      </c>
      <c r="E8" s="2">
        <f t="shared" si="1"/>
        <v>88.3333333333333</v>
      </c>
      <c r="F8" s="2">
        <v>78</v>
      </c>
      <c r="G8" s="2">
        <v>53</v>
      </c>
      <c r="H8" s="2">
        <f t="shared" si="2"/>
        <v>61.3333333333333</v>
      </c>
      <c r="I8" s="2">
        <v>99</v>
      </c>
      <c r="J8" s="2">
        <v>58</v>
      </c>
      <c r="K8" s="2">
        <f t="shared" si="3"/>
        <v>71.6666666666667</v>
      </c>
      <c r="L8" s="2">
        <v>96</v>
      </c>
      <c r="M8" s="2">
        <v>60</v>
      </c>
      <c r="N8" s="2">
        <f t="shared" si="4"/>
        <v>72</v>
      </c>
      <c r="O8" s="2">
        <v>94</v>
      </c>
      <c r="P8" s="2">
        <v>44</v>
      </c>
      <c r="Q8" s="2">
        <f t="shared" si="5"/>
        <v>60.6666666666667</v>
      </c>
      <c r="R8" s="2">
        <v>119</v>
      </c>
      <c r="S8" s="2">
        <v>71</v>
      </c>
      <c r="T8" s="2">
        <f t="shared" si="6"/>
        <v>87</v>
      </c>
      <c r="U8" s="2">
        <v>102</v>
      </c>
      <c r="V8" s="2">
        <v>59</v>
      </c>
      <c r="W8" s="2">
        <f t="shared" si="7"/>
        <v>73.3333333333333</v>
      </c>
      <c r="X8" s="2">
        <v>96</v>
      </c>
      <c r="Y8" s="2">
        <v>52</v>
      </c>
      <c r="Z8" s="2">
        <f t="shared" si="8"/>
        <v>66.6666666666667</v>
      </c>
      <c r="AA8" s="2">
        <v>93</v>
      </c>
      <c r="AB8" s="2">
        <v>50</v>
      </c>
      <c r="AC8" s="2">
        <f t="shared" si="0"/>
        <v>64.3333333333333</v>
      </c>
      <c r="AD8" s="2">
        <v>105</v>
      </c>
      <c r="AE8" s="2">
        <v>58</v>
      </c>
      <c r="AF8" s="2">
        <f t="shared" si="9"/>
        <v>73.6666666666667</v>
      </c>
      <c r="AG8" s="2">
        <v>94</v>
      </c>
      <c r="AH8" s="2">
        <v>61</v>
      </c>
      <c r="AI8" s="2">
        <f t="shared" si="10"/>
        <v>72</v>
      </c>
      <c r="AJ8" s="2">
        <v>125</v>
      </c>
      <c r="AK8" s="2">
        <v>61</v>
      </c>
      <c r="AL8" s="2">
        <f t="shared" si="11"/>
        <v>82.3333333333333</v>
      </c>
      <c r="AM8" s="2">
        <v>96</v>
      </c>
      <c r="AN8" s="2">
        <v>52</v>
      </c>
      <c r="AO8" s="2">
        <f t="shared" si="12"/>
        <v>66.6666666666667</v>
      </c>
      <c r="AP8" s="2">
        <v>107</v>
      </c>
      <c r="AQ8" s="2">
        <v>63</v>
      </c>
      <c r="AR8" s="2">
        <f t="shared" si="13"/>
        <v>77.6666666666667</v>
      </c>
      <c r="AS8" s="2">
        <v>104</v>
      </c>
      <c r="AT8" s="2">
        <v>51</v>
      </c>
      <c r="AU8" s="2">
        <f t="shared" si="14"/>
        <v>68.6666666666667</v>
      </c>
      <c r="AV8" s="2">
        <v>90</v>
      </c>
      <c r="AW8" s="2">
        <v>44</v>
      </c>
      <c r="AX8" s="2">
        <f t="shared" si="15"/>
        <v>59.3333333333333</v>
      </c>
      <c r="AY8" s="2">
        <v>95</v>
      </c>
      <c r="AZ8" s="2">
        <v>55</v>
      </c>
      <c r="BA8" s="2">
        <f t="shared" si="16"/>
        <v>68.3333333333333</v>
      </c>
      <c r="BB8" s="2">
        <v>141</v>
      </c>
      <c r="BC8" s="2">
        <v>68</v>
      </c>
      <c r="BD8" s="2">
        <f t="shared" si="17"/>
        <v>92.3333333333333</v>
      </c>
      <c r="BE8" s="2">
        <v>121</v>
      </c>
      <c r="BF8" s="2">
        <v>55</v>
      </c>
      <c r="BG8" s="2">
        <f t="shared" si="18"/>
        <v>77</v>
      </c>
      <c r="BH8" s="2">
        <v>109</v>
      </c>
      <c r="BI8" s="2">
        <v>56</v>
      </c>
      <c r="BJ8" s="2">
        <f t="shared" si="19"/>
        <v>73.6666666666667</v>
      </c>
      <c r="BK8" s="2">
        <v>94</v>
      </c>
      <c r="BL8" s="2">
        <v>54</v>
      </c>
      <c r="BM8" s="2">
        <f t="shared" si="20"/>
        <v>67.3333333333333</v>
      </c>
      <c r="BN8" s="2">
        <v>91</v>
      </c>
      <c r="BO8" s="2">
        <v>59</v>
      </c>
      <c r="BP8" s="2">
        <f t="shared" si="21"/>
        <v>69.6666666666667</v>
      </c>
    </row>
    <row r="9" spans="2:68">
      <c r="B9" s="2"/>
      <c r="C9" s="2">
        <v>136</v>
      </c>
      <c r="D9" s="2">
        <v>61</v>
      </c>
      <c r="E9" s="2">
        <f t="shared" si="1"/>
        <v>86</v>
      </c>
      <c r="F9" s="2">
        <v>91</v>
      </c>
      <c r="G9" s="2">
        <v>55</v>
      </c>
      <c r="H9" s="2">
        <f t="shared" si="2"/>
        <v>67</v>
      </c>
      <c r="I9" s="2">
        <v>98</v>
      </c>
      <c r="J9" s="2">
        <v>59</v>
      </c>
      <c r="K9" s="2">
        <f t="shared" si="3"/>
        <v>72</v>
      </c>
      <c r="L9" s="2">
        <v>90</v>
      </c>
      <c r="M9" s="2">
        <v>56</v>
      </c>
      <c r="N9" s="2">
        <f t="shared" si="4"/>
        <v>67.3333333333333</v>
      </c>
      <c r="O9" s="2">
        <v>99</v>
      </c>
      <c r="P9" s="2">
        <v>49</v>
      </c>
      <c r="Q9" s="2">
        <f t="shared" si="5"/>
        <v>65.6666666666667</v>
      </c>
      <c r="R9" s="2">
        <v>119</v>
      </c>
      <c r="S9" s="2">
        <v>69</v>
      </c>
      <c r="T9" s="2">
        <f t="shared" si="6"/>
        <v>85.6666666666667</v>
      </c>
      <c r="U9" s="2">
        <v>106</v>
      </c>
      <c r="V9" s="2">
        <v>61</v>
      </c>
      <c r="W9" s="2">
        <f t="shared" si="7"/>
        <v>76</v>
      </c>
      <c r="X9" s="2">
        <v>97</v>
      </c>
      <c r="Y9" s="2">
        <v>52</v>
      </c>
      <c r="Z9" s="2">
        <f t="shared" si="8"/>
        <v>67</v>
      </c>
      <c r="AA9" s="2">
        <v>101</v>
      </c>
      <c r="AB9" s="2">
        <v>53</v>
      </c>
      <c r="AC9" s="2">
        <f t="shared" si="0"/>
        <v>69</v>
      </c>
      <c r="AD9" s="2">
        <v>109</v>
      </c>
      <c r="AE9" s="2">
        <v>60</v>
      </c>
      <c r="AF9" s="2">
        <f t="shared" si="9"/>
        <v>76.3333333333333</v>
      </c>
      <c r="AG9" s="2">
        <v>94</v>
      </c>
      <c r="AH9" s="2">
        <v>59</v>
      </c>
      <c r="AI9" s="2">
        <f t="shared" si="10"/>
        <v>70.6666666666667</v>
      </c>
      <c r="AJ9" s="2">
        <v>118</v>
      </c>
      <c r="AK9" s="2">
        <v>55</v>
      </c>
      <c r="AL9" s="2">
        <f t="shared" si="11"/>
        <v>76</v>
      </c>
      <c r="AM9" s="2">
        <v>177</v>
      </c>
      <c r="AN9" s="2">
        <v>59</v>
      </c>
      <c r="AO9" s="2">
        <f t="shared" si="12"/>
        <v>98.3333333333333</v>
      </c>
      <c r="AP9" s="2">
        <v>106</v>
      </c>
      <c r="AQ9" s="2">
        <v>60</v>
      </c>
      <c r="AR9" s="2">
        <f t="shared" si="13"/>
        <v>75.3333333333333</v>
      </c>
      <c r="AS9" s="2">
        <v>107</v>
      </c>
      <c r="AT9" s="2">
        <v>53</v>
      </c>
      <c r="AU9" s="2">
        <f t="shared" si="14"/>
        <v>71</v>
      </c>
      <c r="AV9" s="2">
        <v>110</v>
      </c>
      <c r="AW9" s="2">
        <v>45</v>
      </c>
      <c r="AX9" s="2">
        <f t="shared" si="15"/>
        <v>66.6666666666667</v>
      </c>
      <c r="AY9" s="2">
        <v>96</v>
      </c>
      <c r="AZ9" s="2">
        <v>55</v>
      </c>
      <c r="BA9" s="2">
        <f t="shared" si="16"/>
        <v>68.6666666666667</v>
      </c>
      <c r="BB9" s="2">
        <v>134</v>
      </c>
      <c r="BC9" s="2">
        <v>66</v>
      </c>
      <c r="BD9" s="2">
        <f t="shared" si="17"/>
        <v>88.6666666666667</v>
      </c>
      <c r="BE9" s="2">
        <v>113</v>
      </c>
      <c r="BF9" s="2">
        <v>50</v>
      </c>
      <c r="BG9" s="2">
        <f t="shared" si="18"/>
        <v>71</v>
      </c>
      <c r="BH9" s="2">
        <v>106</v>
      </c>
      <c r="BI9" s="2">
        <v>55</v>
      </c>
      <c r="BJ9" s="2">
        <f t="shared" si="19"/>
        <v>72</v>
      </c>
      <c r="BK9" s="2">
        <v>95</v>
      </c>
      <c r="BL9" s="2">
        <v>55</v>
      </c>
      <c r="BM9" s="2">
        <f t="shared" si="20"/>
        <v>68.3333333333333</v>
      </c>
      <c r="BN9" s="2">
        <v>109</v>
      </c>
      <c r="BO9" s="2">
        <v>67</v>
      </c>
      <c r="BP9" s="2">
        <f t="shared" si="21"/>
        <v>81</v>
      </c>
    </row>
    <row r="10" spans="2:68">
      <c r="B10" s="2"/>
      <c r="C10" s="2">
        <v>144</v>
      </c>
      <c r="D10" s="2">
        <v>64</v>
      </c>
      <c r="E10" s="2">
        <f t="shared" si="1"/>
        <v>90.6666666666667</v>
      </c>
      <c r="F10" s="2">
        <v>87</v>
      </c>
      <c r="G10" s="2">
        <v>51</v>
      </c>
      <c r="H10" s="2">
        <f t="shared" si="2"/>
        <v>63</v>
      </c>
      <c r="I10" s="2">
        <v>102</v>
      </c>
      <c r="J10" s="2">
        <v>63</v>
      </c>
      <c r="K10" s="2">
        <f t="shared" si="3"/>
        <v>76</v>
      </c>
      <c r="L10" s="2">
        <v>88</v>
      </c>
      <c r="M10" s="2">
        <v>56</v>
      </c>
      <c r="N10" s="2">
        <f t="shared" si="4"/>
        <v>66.6666666666667</v>
      </c>
      <c r="O10" s="2">
        <v>107</v>
      </c>
      <c r="P10" s="2">
        <v>52</v>
      </c>
      <c r="Q10" s="2">
        <f t="shared" si="5"/>
        <v>70.3333333333333</v>
      </c>
      <c r="R10" s="2">
        <v>120</v>
      </c>
      <c r="S10" s="2">
        <v>70</v>
      </c>
      <c r="T10" s="2">
        <f t="shared" si="6"/>
        <v>86.6666666666667</v>
      </c>
      <c r="U10" s="2">
        <v>104</v>
      </c>
      <c r="V10" s="2">
        <v>60</v>
      </c>
      <c r="W10" s="2">
        <f t="shared" si="7"/>
        <v>74.6666666666667</v>
      </c>
      <c r="X10" s="2">
        <v>96</v>
      </c>
      <c r="Y10" s="2">
        <v>51</v>
      </c>
      <c r="Z10" s="2">
        <f t="shared" si="8"/>
        <v>66</v>
      </c>
      <c r="AA10" s="2"/>
      <c r="AB10" s="2"/>
      <c r="AC10" s="2"/>
      <c r="AD10" s="2">
        <v>118</v>
      </c>
      <c r="AE10" s="2">
        <v>67</v>
      </c>
      <c r="AF10" s="2">
        <f t="shared" si="9"/>
        <v>84</v>
      </c>
      <c r="AG10" s="2">
        <v>94</v>
      </c>
      <c r="AH10" s="2">
        <v>61</v>
      </c>
      <c r="AI10" s="2">
        <f t="shared" si="10"/>
        <v>72</v>
      </c>
      <c r="AJ10" s="2">
        <v>126</v>
      </c>
      <c r="AK10" s="2">
        <v>57</v>
      </c>
      <c r="AL10" s="2">
        <f t="shared" si="11"/>
        <v>80</v>
      </c>
      <c r="AM10" s="2">
        <v>171</v>
      </c>
      <c r="AN10" s="2">
        <v>134</v>
      </c>
      <c r="AO10" s="2">
        <f t="shared" si="12"/>
        <v>146.333333333333</v>
      </c>
      <c r="AP10" s="2">
        <v>100</v>
      </c>
      <c r="AQ10" s="2">
        <v>58</v>
      </c>
      <c r="AR10" s="2">
        <f t="shared" si="13"/>
        <v>72</v>
      </c>
      <c r="AS10" s="2">
        <v>109</v>
      </c>
      <c r="AT10" s="2">
        <v>54</v>
      </c>
      <c r="AU10" s="2">
        <f t="shared" si="14"/>
        <v>72.3333333333333</v>
      </c>
      <c r="AV10" s="2">
        <v>130</v>
      </c>
      <c r="AW10" s="2">
        <v>53</v>
      </c>
      <c r="AX10" s="2">
        <f t="shared" si="15"/>
        <v>78.6666666666667</v>
      </c>
      <c r="AY10" s="2">
        <v>101</v>
      </c>
      <c r="AZ10" s="2">
        <v>57</v>
      </c>
      <c r="BA10" s="2">
        <f t="shared" si="16"/>
        <v>71.6666666666667</v>
      </c>
      <c r="BB10" s="2">
        <v>131</v>
      </c>
      <c r="BC10" s="2">
        <v>65</v>
      </c>
      <c r="BD10" s="2">
        <f t="shared" si="17"/>
        <v>87</v>
      </c>
      <c r="BE10" s="2">
        <v>117</v>
      </c>
      <c r="BF10" s="2">
        <v>52</v>
      </c>
      <c r="BG10" s="2">
        <f t="shared" si="18"/>
        <v>73.6666666666667</v>
      </c>
      <c r="BH10" s="2">
        <v>110</v>
      </c>
      <c r="BI10" s="2">
        <v>58</v>
      </c>
      <c r="BJ10" s="2">
        <f t="shared" si="19"/>
        <v>75.3333333333333</v>
      </c>
      <c r="BK10" s="2">
        <v>96</v>
      </c>
      <c r="BL10" s="2">
        <v>57</v>
      </c>
      <c r="BM10" s="2">
        <f t="shared" si="20"/>
        <v>70</v>
      </c>
      <c r="BN10" s="2">
        <v>110</v>
      </c>
      <c r="BO10" s="2">
        <v>76</v>
      </c>
      <c r="BP10" s="2">
        <f t="shared" si="21"/>
        <v>87.3333333333333</v>
      </c>
    </row>
    <row r="11" spans="2:68">
      <c r="B11" s="2"/>
      <c r="C11" s="2">
        <v>137</v>
      </c>
      <c r="D11" s="2">
        <v>61</v>
      </c>
      <c r="E11" s="2">
        <f t="shared" si="1"/>
        <v>86.3333333333333</v>
      </c>
      <c r="F11" s="2">
        <v>92</v>
      </c>
      <c r="G11" s="2">
        <v>55</v>
      </c>
      <c r="H11" s="2">
        <f t="shared" si="2"/>
        <v>67.3333333333333</v>
      </c>
      <c r="I11" s="2">
        <v>99</v>
      </c>
      <c r="J11" s="2">
        <v>62</v>
      </c>
      <c r="K11" s="2">
        <f t="shared" si="3"/>
        <v>74.3333333333333</v>
      </c>
      <c r="L11" s="2">
        <v>113</v>
      </c>
      <c r="M11" s="2">
        <v>67</v>
      </c>
      <c r="N11" s="2">
        <f t="shared" si="4"/>
        <v>82.3333333333333</v>
      </c>
      <c r="O11" s="2">
        <v>124</v>
      </c>
      <c r="P11" s="2">
        <v>87</v>
      </c>
      <c r="Q11" s="2">
        <f t="shared" si="5"/>
        <v>99.3333333333333</v>
      </c>
      <c r="R11" s="2">
        <v>120</v>
      </c>
      <c r="S11" s="2">
        <v>68</v>
      </c>
      <c r="T11" s="2">
        <f t="shared" si="6"/>
        <v>85.3333333333333</v>
      </c>
      <c r="U11" s="2">
        <v>112</v>
      </c>
      <c r="V11" s="2">
        <v>63</v>
      </c>
      <c r="W11" s="2">
        <f t="shared" si="7"/>
        <v>79.3333333333333</v>
      </c>
      <c r="X11" s="2">
        <v>81</v>
      </c>
      <c r="Y11" s="2">
        <v>45</v>
      </c>
      <c r="Z11" s="2">
        <f t="shared" si="8"/>
        <v>57</v>
      </c>
      <c r="AA11" s="2"/>
      <c r="AB11" s="2"/>
      <c r="AC11" s="2"/>
      <c r="AD11" s="2">
        <v>120</v>
      </c>
      <c r="AE11" s="2">
        <v>68</v>
      </c>
      <c r="AF11" s="2">
        <f t="shared" si="9"/>
        <v>85.3333333333333</v>
      </c>
      <c r="AG11" s="2">
        <v>115</v>
      </c>
      <c r="AH11" s="2">
        <v>67</v>
      </c>
      <c r="AI11" s="2">
        <f t="shared" si="10"/>
        <v>83</v>
      </c>
      <c r="AJ11" s="2"/>
      <c r="AK11" s="2"/>
      <c r="AL11" s="2"/>
      <c r="AM11" s="2"/>
      <c r="AN11" s="2"/>
      <c r="AO11" s="2"/>
      <c r="AP11" s="2">
        <v>99</v>
      </c>
      <c r="AQ11" s="2">
        <v>58</v>
      </c>
      <c r="AR11" s="2">
        <f t="shared" si="13"/>
        <v>71.6666666666667</v>
      </c>
      <c r="AS11" s="2">
        <v>99</v>
      </c>
      <c r="AT11" s="2">
        <v>47</v>
      </c>
      <c r="AU11" s="2">
        <f t="shared" si="14"/>
        <v>64.3333333333333</v>
      </c>
      <c r="AV11" s="2">
        <v>149</v>
      </c>
      <c r="AW11" s="2">
        <v>59</v>
      </c>
      <c r="AX11" s="2">
        <f t="shared" si="15"/>
        <v>89</v>
      </c>
      <c r="AY11" s="2"/>
      <c r="AZ11" s="2"/>
      <c r="BA11" s="2">
        <f t="shared" si="16"/>
        <v>0</v>
      </c>
      <c r="BB11" s="2">
        <v>136</v>
      </c>
      <c r="BC11" s="2">
        <v>66</v>
      </c>
      <c r="BD11" s="2">
        <f t="shared" si="17"/>
        <v>89.3333333333333</v>
      </c>
      <c r="BE11" s="2">
        <v>112</v>
      </c>
      <c r="BF11" s="2">
        <v>50</v>
      </c>
      <c r="BG11" s="2">
        <f t="shared" si="18"/>
        <v>70.6666666666667</v>
      </c>
      <c r="BH11" s="2">
        <v>110</v>
      </c>
      <c r="BI11" s="2">
        <v>58</v>
      </c>
      <c r="BJ11" s="2">
        <f t="shared" si="19"/>
        <v>75.3333333333333</v>
      </c>
      <c r="BK11" s="2">
        <v>94</v>
      </c>
      <c r="BL11" s="2">
        <v>56</v>
      </c>
      <c r="BM11" s="2">
        <f t="shared" si="20"/>
        <v>68.6666666666667</v>
      </c>
      <c r="BN11" s="2">
        <v>120</v>
      </c>
      <c r="BO11" s="2">
        <v>78</v>
      </c>
      <c r="BP11" s="2">
        <f t="shared" si="21"/>
        <v>92</v>
      </c>
    </row>
    <row r="12" spans="2:68">
      <c r="B12" s="2"/>
      <c r="C12" s="2">
        <v>124</v>
      </c>
      <c r="D12" s="2">
        <v>57</v>
      </c>
      <c r="E12" s="2">
        <f t="shared" si="1"/>
        <v>79.3333333333333</v>
      </c>
      <c r="F12" s="2">
        <v>102</v>
      </c>
      <c r="G12" s="2">
        <v>61</v>
      </c>
      <c r="H12" s="2">
        <f t="shared" si="2"/>
        <v>74.6666666666667</v>
      </c>
      <c r="I12" s="2">
        <v>100</v>
      </c>
      <c r="J12" s="2">
        <v>64</v>
      </c>
      <c r="K12" s="2">
        <f t="shared" si="3"/>
        <v>76</v>
      </c>
      <c r="L12" s="2">
        <v>116</v>
      </c>
      <c r="M12" s="2">
        <v>69</v>
      </c>
      <c r="N12" s="2">
        <f t="shared" si="4"/>
        <v>84.6666666666667</v>
      </c>
      <c r="O12" s="2"/>
      <c r="P12" s="2"/>
      <c r="Q12" s="2"/>
      <c r="R12" s="2">
        <v>124</v>
      </c>
      <c r="S12" s="2">
        <v>71</v>
      </c>
      <c r="T12" s="2">
        <f t="shared" si="6"/>
        <v>88.6666666666667</v>
      </c>
      <c r="U12" s="2"/>
      <c r="V12" s="2"/>
      <c r="W12" s="2"/>
      <c r="X12" s="2">
        <v>105</v>
      </c>
      <c r="Y12" s="2">
        <v>56</v>
      </c>
      <c r="Z12" s="2">
        <f t="shared" si="8"/>
        <v>72.3333333333333</v>
      </c>
      <c r="AA12" s="2"/>
      <c r="AB12" s="2"/>
      <c r="AC12" s="2"/>
      <c r="AD12" s="2">
        <v>130</v>
      </c>
      <c r="AE12" s="2">
        <v>71</v>
      </c>
      <c r="AF12" s="2">
        <f t="shared" si="9"/>
        <v>90.6666666666667</v>
      </c>
      <c r="AG12" s="2">
        <v>111</v>
      </c>
      <c r="AH12" s="2">
        <v>67</v>
      </c>
      <c r="AI12" s="2">
        <f t="shared" si="10"/>
        <v>81.6666666666667</v>
      </c>
      <c r="AJ12" s="2"/>
      <c r="AK12" s="2"/>
      <c r="AL12" s="2"/>
      <c r="AM12" s="2"/>
      <c r="AN12" s="2"/>
      <c r="AO12" s="2"/>
      <c r="AP12" s="2">
        <v>100</v>
      </c>
      <c r="AQ12" s="2">
        <v>56</v>
      </c>
      <c r="AR12" s="2">
        <f t="shared" si="13"/>
        <v>70.6666666666667</v>
      </c>
      <c r="AS12" s="2">
        <v>133</v>
      </c>
      <c r="AT12" s="2">
        <v>65</v>
      </c>
      <c r="AU12" s="2">
        <f t="shared" si="14"/>
        <v>87.6666666666667</v>
      </c>
      <c r="AV12" s="2">
        <v>168</v>
      </c>
      <c r="AW12" s="2">
        <v>65</v>
      </c>
      <c r="AX12" s="2">
        <f t="shared" si="15"/>
        <v>99.3333333333333</v>
      </c>
      <c r="AY12" s="2"/>
      <c r="AZ12" s="2"/>
      <c r="BA12" s="2">
        <f t="shared" si="16"/>
        <v>0</v>
      </c>
      <c r="BB12" s="2">
        <v>136</v>
      </c>
      <c r="BC12" s="2">
        <v>66</v>
      </c>
      <c r="BD12" s="2">
        <f t="shared" si="17"/>
        <v>89.3333333333333</v>
      </c>
      <c r="BE12" s="2">
        <v>112</v>
      </c>
      <c r="BF12" s="2">
        <v>50</v>
      </c>
      <c r="BG12" s="2">
        <f t="shared" si="18"/>
        <v>70.6666666666667</v>
      </c>
      <c r="BH12" s="2">
        <v>115</v>
      </c>
      <c r="BI12" s="2">
        <v>61</v>
      </c>
      <c r="BJ12" s="2">
        <f t="shared" si="19"/>
        <v>79</v>
      </c>
      <c r="BK12" s="2">
        <v>104</v>
      </c>
      <c r="BL12" s="2">
        <v>60</v>
      </c>
      <c r="BM12" s="2">
        <f t="shared" si="20"/>
        <v>74.6666666666667</v>
      </c>
      <c r="BN12" s="2">
        <v>135</v>
      </c>
      <c r="BO12" s="2">
        <v>85</v>
      </c>
      <c r="BP12" s="2">
        <f t="shared" si="21"/>
        <v>101.666666666667</v>
      </c>
    </row>
    <row r="13" spans="2:68">
      <c r="B13" s="2"/>
      <c r="C13" s="2">
        <v>167</v>
      </c>
      <c r="D13" s="2">
        <v>70</v>
      </c>
      <c r="E13" s="2">
        <f t="shared" si="1"/>
        <v>102.333333333333</v>
      </c>
      <c r="F13" s="2">
        <v>132</v>
      </c>
      <c r="G13" s="2">
        <v>77</v>
      </c>
      <c r="H13" s="2">
        <f t="shared" si="2"/>
        <v>95.3333333333333</v>
      </c>
      <c r="I13" s="2">
        <v>107</v>
      </c>
      <c r="J13" s="2">
        <v>63</v>
      </c>
      <c r="K13" s="2">
        <f t="shared" si="3"/>
        <v>77.6666666666667</v>
      </c>
      <c r="L13" s="2">
        <v>116</v>
      </c>
      <c r="M13" s="2">
        <v>70</v>
      </c>
      <c r="N13" s="2">
        <f t="shared" si="4"/>
        <v>85.3333333333333</v>
      </c>
      <c r="O13" s="2"/>
      <c r="P13" s="2"/>
      <c r="Q13" s="2"/>
      <c r="R13" s="2">
        <v>123</v>
      </c>
      <c r="S13" s="2">
        <v>71</v>
      </c>
      <c r="T13" s="2">
        <f t="shared" si="6"/>
        <v>88.3333333333333</v>
      </c>
      <c r="U13" s="2"/>
      <c r="V13" s="2"/>
      <c r="W13" s="2"/>
      <c r="X13" s="2">
        <v>106</v>
      </c>
      <c r="Y13" s="2">
        <v>57</v>
      </c>
      <c r="Z13" s="2">
        <f t="shared" si="8"/>
        <v>73.3333333333333</v>
      </c>
      <c r="AA13" s="2"/>
      <c r="AB13" s="2"/>
      <c r="AC13" s="2"/>
      <c r="AD13" s="2"/>
      <c r="AE13" s="2"/>
      <c r="AF13" s="2"/>
      <c r="AG13" s="2">
        <v>110</v>
      </c>
      <c r="AH13" s="2">
        <v>67</v>
      </c>
      <c r="AI13" s="2">
        <f t="shared" si="10"/>
        <v>81.3333333333333</v>
      </c>
      <c r="AJ13" s="2"/>
      <c r="AK13" s="2"/>
      <c r="AL13" s="2"/>
      <c r="AM13" s="2"/>
      <c r="AN13" s="2"/>
      <c r="AO13" s="2"/>
      <c r="AP13" s="2">
        <v>108</v>
      </c>
      <c r="AQ13" s="2">
        <v>59</v>
      </c>
      <c r="AR13" s="2">
        <f t="shared" si="13"/>
        <v>75.3333333333333</v>
      </c>
      <c r="AS13" s="2"/>
      <c r="AT13" s="2"/>
      <c r="AU13" s="2"/>
      <c r="AV13" s="2">
        <v>191</v>
      </c>
      <c r="AW13" s="2">
        <v>71</v>
      </c>
      <c r="AX13" s="2">
        <f t="shared" si="15"/>
        <v>111</v>
      </c>
      <c r="AY13" s="2"/>
      <c r="AZ13" s="2"/>
      <c r="BA13" s="2">
        <f t="shared" si="16"/>
        <v>0</v>
      </c>
      <c r="BB13" s="2">
        <v>148</v>
      </c>
      <c r="BC13" s="2">
        <v>70</v>
      </c>
      <c r="BD13" s="2">
        <f t="shared" si="17"/>
        <v>96</v>
      </c>
      <c r="BE13" s="2">
        <v>123</v>
      </c>
      <c r="BF13" s="2">
        <v>55</v>
      </c>
      <c r="BG13" s="2">
        <f t="shared" si="18"/>
        <v>77.6666666666667</v>
      </c>
      <c r="BH13" s="2">
        <v>112</v>
      </c>
      <c r="BI13" s="2">
        <v>59</v>
      </c>
      <c r="BJ13" s="2">
        <f t="shared" si="19"/>
        <v>76.6666666666667</v>
      </c>
      <c r="BK13" s="2"/>
      <c r="BL13" s="2"/>
      <c r="BM13" s="2"/>
      <c r="BN13" s="2">
        <v>140</v>
      </c>
      <c r="BO13" s="2">
        <v>98</v>
      </c>
      <c r="BP13" s="2">
        <f t="shared" si="21"/>
        <v>112</v>
      </c>
    </row>
    <row r="14" spans="2:68">
      <c r="B14" s="2"/>
      <c r="C14" s="2">
        <v>123</v>
      </c>
      <c r="D14" s="2">
        <v>54</v>
      </c>
      <c r="E14" s="2">
        <f t="shared" si="1"/>
        <v>77</v>
      </c>
      <c r="F14" s="2"/>
      <c r="G14" s="2"/>
      <c r="H14" s="2"/>
      <c r="I14" s="2"/>
      <c r="J14" s="2"/>
      <c r="K14" s="2"/>
      <c r="L14" s="2">
        <v>109</v>
      </c>
      <c r="M14" s="2">
        <v>65</v>
      </c>
      <c r="N14" s="2">
        <f t="shared" si="4"/>
        <v>79.6666666666667</v>
      </c>
      <c r="O14" s="2"/>
      <c r="P14" s="2"/>
      <c r="Q14" s="2"/>
      <c r="R14" s="2">
        <v>122</v>
      </c>
      <c r="S14" s="2">
        <v>70</v>
      </c>
      <c r="T14" s="2">
        <f t="shared" si="6"/>
        <v>87.3333333333333</v>
      </c>
      <c r="U14" s="2"/>
      <c r="V14" s="2"/>
      <c r="W14" s="2"/>
      <c r="X14" s="2">
        <v>127</v>
      </c>
      <c r="Y14" s="2">
        <v>67</v>
      </c>
      <c r="Z14" s="2">
        <f t="shared" si="8"/>
        <v>87</v>
      </c>
      <c r="AA14" s="2"/>
      <c r="AB14" s="2"/>
      <c r="AC14" s="2"/>
      <c r="AD14" s="2"/>
      <c r="AE14" s="2"/>
      <c r="AF14" s="2"/>
      <c r="AG14" s="2">
        <v>107</v>
      </c>
      <c r="AH14" s="2">
        <v>68</v>
      </c>
      <c r="AI14" s="2">
        <f t="shared" si="10"/>
        <v>81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>
        <v>174</v>
      </c>
      <c r="AW14" s="2">
        <v>65</v>
      </c>
      <c r="AX14" s="2">
        <f t="shared" si="15"/>
        <v>101.333333333333</v>
      </c>
      <c r="AY14" s="2"/>
      <c r="AZ14" s="2"/>
      <c r="BA14" s="2">
        <f t="shared" si="16"/>
        <v>0</v>
      </c>
      <c r="BB14" s="2">
        <v>143</v>
      </c>
      <c r="BC14" s="2">
        <v>68</v>
      </c>
      <c r="BD14" s="2">
        <f t="shared" si="17"/>
        <v>93</v>
      </c>
      <c r="BE14" s="2">
        <v>158</v>
      </c>
      <c r="BF14" s="2">
        <v>73</v>
      </c>
      <c r="BG14" s="2">
        <f t="shared" si="18"/>
        <v>101.333333333333</v>
      </c>
      <c r="BH14" s="2">
        <v>113</v>
      </c>
      <c r="BI14" s="2">
        <v>60</v>
      </c>
      <c r="BJ14" s="2">
        <f t="shared" si="19"/>
        <v>77.6666666666667</v>
      </c>
      <c r="BK14" s="2"/>
      <c r="BL14" s="2"/>
      <c r="BM14" s="2"/>
      <c r="BN14" s="2">
        <v>135</v>
      </c>
      <c r="BO14" s="2">
        <v>87</v>
      </c>
      <c r="BP14" s="2">
        <f t="shared" si="21"/>
        <v>103</v>
      </c>
    </row>
    <row r="15" spans="2:68">
      <c r="B15" s="2"/>
      <c r="C15" s="2"/>
      <c r="D15" s="2"/>
      <c r="E15" s="2"/>
      <c r="F15" s="2"/>
      <c r="G15" s="2"/>
      <c r="H15" s="2"/>
      <c r="I15" s="2"/>
      <c r="J15" s="2"/>
      <c r="K15" s="2"/>
      <c r="L15" s="2">
        <v>110</v>
      </c>
      <c r="M15" s="2">
        <v>66</v>
      </c>
      <c r="N15" s="2">
        <f t="shared" si="4"/>
        <v>80.6666666666667</v>
      </c>
      <c r="O15" s="2"/>
      <c r="P15" s="2"/>
      <c r="Q15" s="2"/>
      <c r="R15" s="2">
        <v>131</v>
      </c>
      <c r="S15" s="2">
        <v>73</v>
      </c>
      <c r="T15" s="2">
        <f t="shared" si="6"/>
        <v>92.3333333333333</v>
      </c>
      <c r="U15" s="2"/>
      <c r="V15" s="2"/>
      <c r="W15" s="2"/>
      <c r="X15" s="2">
        <f>MIN(X4:X14)</f>
        <v>81</v>
      </c>
      <c r="Y15" s="2"/>
      <c r="Z15" s="2"/>
      <c r="AA15" s="2"/>
      <c r="AB15" s="2"/>
      <c r="AC15" s="2"/>
      <c r="AD15" s="2"/>
      <c r="AE15" s="2"/>
      <c r="AF15" s="2"/>
      <c r="AG15" s="2">
        <v>112</v>
      </c>
      <c r="AH15" s="2">
        <v>67</v>
      </c>
      <c r="AI15" s="2">
        <f t="shared" si="10"/>
        <v>82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>
        <v>118</v>
      </c>
      <c r="BI15" s="2">
        <v>63</v>
      </c>
      <c r="BJ15" s="2">
        <f t="shared" si="19"/>
        <v>81.3333333333333</v>
      </c>
      <c r="BK15" s="2"/>
      <c r="BL15" s="2"/>
      <c r="BM15" s="2"/>
      <c r="BN15" s="2">
        <v>126</v>
      </c>
      <c r="BO15" s="2">
        <v>78</v>
      </c>
      <c r="BP15" s="2">
        <f t="shared" si="21"/>
        <v>94</v>
      </c>
    </row>
    <row r="16" spans="2:68">
      <c r="B16" s="2"/>
      <c r="C16" s="2"/>
      <c r="D16" s="2"/>
      <c r="E16" s="2"/>
      <c r="F16" s="2"/>
      <c r="G16" s="2"/>
      <c r="H16" s="2"/>
      <c r="I16" s="2"/>
      <c r="J16" s="2"/>
      <c r="K16" s="2"/>
      <c r="L16" s="2">
        <v>115</v>
      </c>
      <c r="M16" s="2">
        <v>69</v>
      </c>
      <c r="N16" s="2">
        <f t="shared" si="4"/>
        <v>84.3333333333333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>
        <v>129</v>
      </c>
      <c r="AH16" s="2">
        <v>77</v>
      </c>
      <c r="AI16" s="2">
        <f t="shared" si="10"/>
        <v>94.3333333333333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>
        <v>117</v>
      </c>
      <c r="BI16" s="2">
        <v>63</v>
      </c>
      <c r="BJ16" s="2">
        <f t="shared" si="19"/>
        <v>81</v>
      </c>
      <c r="BK16" s="2"/>
      <c r="BL16" s="2"/>
      <c r="BM16" s="2"/>
      <c r="BN16" s="2">
        <v>128</v>
      </c>
      <c r="BO16" s="2">
        <v>79</v>
      </c>
      <c r="BP16" s="2">
        <f t="shared" si="21"/>
        <v>95.3333333333333</v>
      </c>
    </row>
    <row r="17" spans="2:68">
      <c r="B17" s="2"/>
      <c r="C17" s="2"/>
      <c r="D17" s="2"/>
      <c r="E17" s="2"/>
      <c r="F17" s="2"/>
      <c r="G17" s="2"/>
      <c r="H17" s="2"/>
      <c r="I17" s="2"/>
      <c r="J17" s="2"/>
      <c r="K17" s="2"/>
      <c r="L17" s="2">
        <v>88</v>
      </c>
      <c r="M17" s="2">
        <v>67</v>
      </c>
      <c r="N17" s="2">
        <f t="shared" si="4"/>
        <v>74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>
        <v>122</v>
      </c>
      <c r="BI17" s="2">
        <v>67</v>
      </c>
      <c r="BJ17" s="2">
        <f t="shared" si="19"/>
        <v>85.3333333333333</v>
      </c>
      <c r="BK17" s="2"/>
      <c r="BL17" s="2"/>
      <c r="BM17" s="2"/>
      <c r="BN17" s="2">
        <v>135</v>
      </c>
      <c r="BO17" s="2">
        <v>98</v>
      </c>
      <c r="BP17" s="2">
        <f t="shared" si="21"/>
        <v>110.333333333333</v>
      </c>
    </row>
    <row r="18" spans="2:68">
      <c r="B18" s="2"/>
      <c r="C18" s="2"/>
      <c r="D18" s="2"/>
      <c r="E18" s="2"/>
      <c r="F18" s="2"/>
      <c r="G18" s="2"/>
      <c r="H18" s="2"/>
      <c r="I18" s="2"/>
      <c r="J18" s="2"/>
      <c r="K18" s="2"/>
      <c r="L18" s="2">
        <v>115</v>
      </c>
      <c r="M18" s="2">
        <v>69</v>
      </c>
      <c r="N18" s="2">
        <f t="shared" si="4"/>
        <v>84.3333333333333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>
        <v>125</v>
      </c>
      <c r="BI18" s="2">
        <v>70</v>
      </c>
      <c r="BJ18" s="2">
        <f t="shared" si="19"/>
        <v>88.3333333333333</v>
      </c>
      <c r="BK18" s="2"/>
      <c r="BL18" s="2"/>
      <c r="BM18" s="2"/>
      <c r="BN18" s="2">
        <v>136</v>
      </c>
      <c r="BO18" s="2">
        <v>78</v>
      </c>
      <c r="BP18" s="2">
        <f t="shared" si="21"/>
        <v>97.3333333333333</v>
      </c>
    </row>
    <row r="19" spans="2:68">
      <c r="B19" s="2"/>
      <c r="C19" s="2"/>
      <c r="D19" s="2"/>
      <c r="E19" s="2"/>
      <c r="F19" s="2"/>
      <c r="G19" s="2"/>
      <c r="H19" s="2"/>
      <c r="I19" s="2"/>
      <c r="J19" s="2"/>
      <c r="K19" s="2"/>
      <c r="L19" s="2">
        <v>113</v>
      </c>
      <c r="M19" s="2">
        <v>67</v>
      </c>
      <c r="N19" s="2">
        <f t="shared" si="4"/>
        <v>82.3333333333333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>
        <v>121</v>
      </c>
      <c r="BI19" s="2">
        <v>68</v>
      </c>
      <c r="BJ19" s="2">
        <f t="shared" si="19"/>
        <v>85.6666666666667</v>
      </c>
      <c r="BK19" s="2"/>
      <c r="BL19" s="2"/>
      <c r="BM19" s="2"/>
      <c r="BN19" s="2">
        <v>138</v>
      </c>
      <c r="BO19" s="2">
        <v>85</v>
      </c>
      <c r="BP19" s="2">
        <f t="shared" si="21"/>
        <v>102.666666666667</v>
      </c>
    </row>
    <row r="20" spans="2:68">
      <c r="B20" s="2"/>
      <c r="C20" s="2"/>
      <c r="D20" s="2"/>
      <c r="E20" s="2"/>
      <c r="F20" s="2"/>
      <c r="G20" s="2"/>
      <c r="H20" s="2"/>
      <c r="I20" s="2"/>
      <c r="J20" s="2"/>
      <c r="K20" s="2"/>
      <c r="L20" s="2">
        <v>108</v>
      </c>
      <c r="M20" s="2">
        <v>63</v>
      </c>
      <c r="N20" s="2">
        <f t="shared" si="4"/>
        <v>78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>
        <v>122</v>
      </c>
      <c r="BI20" s="2">
        <v>68</v>
      </c>
      <c r="BJ20" s="2">
        <f t="shared" si="19"/>
        <v>86</v>
      </c>
      <c r="BK20" s="2"/>
      <c r="BL20" s="2"/>
      <c r="BM20" s="2"/>
      <c r="BN20" s="2">
        <v>125</v>
      </c>
      <c r="BO20" s="2">
        <v>78</v>
      </c>
      <c r="BP20" s="2">
        <f t="shared" si="21"/>
        <v>93.6666666666667</v>
      </c>
    </row>
    <row r="21" spans="2:68">
      <c r="B21" s="2"/>
      <c r="C21" s="2"/>
      <c r="D21" s="2"/>
      <c r="E21" s="2"/>
      <c r="F21" s="2"/>
      <c r="G21" s="2"/>
      <c r="H21" s="2"/>
      <c r="I21" s="2"/>
      <c r="J21" s="2"/>
      <c r="K21" s="2"/>
      <c r="L21" s="2">
        <v>103</v>
      </c>
      <c r="M21" s="2">
        <v>60</v>
      </c>
      <c r="N21" s="2">
        <f t="shared" si="4"/>
        <v>74.3333333333333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>
        <v>119</v>
      </c>
      <c r="BI21" s="2">
        <v>67</v>
      </c>
      <c r="BJ21" s="2">
        <f t="shared" si="19"/>
        <v>84.3333333333333</v>
      </c>
      <c r="BK21" s="2"/>
      <c r="BL21" s="2"/>
      <c r="BM21" s="2"/>
      <c r="BN21" s="2"/>
      <c r="BO21" s="2"/>
      <c r="BP21" s="2"/>
    </row>
    <row r="22" spans="2:68">
      <c r="B22" s="2"/>
      <c r="C22" s="2"/>
      <c r="D22" s="2"/>
      <c r="E22" s="2"/>
      <c r="F22" s="2"/>
      <c r="G22" s="2"/>
      <c r="H22" s="2"/>
      <c r="I22" s="2"/>
      <c r="J22" s="2"/>
      <c r="K22" s="2"/>
      <c r="L22" s="2">
        <v>126</v>
      </c>
      <c r="M22" s="2">
        <v>73</v>
      </c>
      <c r="N22" s="2">
        <f t="shared" si="4"/>
        <v>90.6666666666667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>
        <v>117</v>
      </c>
      <c r="BI22" s="2">
        <v>67</v>
      </c>
      <c r="BJ22" s="2">
        <f t="shared" si="19"/>
        <v>83.6666666666667</v>
      </c>
      <c r="BK22" s="2"/>
      <c r="BL22" s="2"/>
      <c r="BM22" s="2"/>
      <c r="BN22" s="2"/>
      <c r="BO22" s="2"/>
      <c r="BP22" s="2"/>
    </row>
    <row r="23" spans="2:68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>
        <v>131</v>
      </c>
      <c r="BI23" s="2">
        <v>73</v>
      </c>
      <c r="BJ23" s="2">
        <f t="shared" si="19"/>
        <v>92.3333333333333</v>
      </c>
      <c r="BK23" s="2"/>
      <c r="BL23" s="2"/>
      <c r="BM23" s="2"/>
      <c r="BN23" s="2"/>
      <c r="BO23" s="2"/>
      <c r="BP23" s="2"/>
    </row>
    <row r="24" spans="2:68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="1" customFormat="1" spans="2:68">
      <c r="B25" s="3" t="s">
        <v>36</v>
      </c>
      <c r="C25" s="1">
        <f>STDEV(C4:C14)</f>
        <v>43.4337531085089</v>
      </c>
      <c r="F25" s="1">
        <f>STDEV(F4:F13)</f>
        <v>20.5112435291259</v>
      </c>
      <c r="I25" s="1">
        <f>STDEV(I4:I13)</f>
        <v>26.2043253427114</v>
      </c>
      <c r="L25" s="1">
        <f>STDEV(L4:L22)</f>
        <v>21.5098236770989</v>
      </c>
      <c r="O25" s="1">
        <f>STDEV(O4:O11)</f>
        <v>23.2467355619174</v>
      </c>
      <c r="R25" s="1">
        <f>STDEV(R4:R15)</f>
        <v>6.5897073094518</v>
      </c>
      <c r="U25" s="1">
        <f>STDEV(U4:U11)</f>
        <v>18.5698488339105</v>
      </c>
      <c r="X25" s="1">
        <f>STDEV(X4:X14)</f>
        <v>18.1243181689935</v>
      </c>
      <c r="AA25" s="1">
        <f>STDEV(AA4:AA9)</f>
        <v>20.2550405249327</v>
      </c>
      <c r="AD25" s="1">
        <f>STDEV(AD4:AD12)</f>
        <v>20.899229119223</v>
      </c>
      <c r="AG25" s="1">
        <f>STDEV(AG4:AG16)</f>
        <v>16.8663676876309</v>
      </c>
      <c r="AJ25" s="1">
        <f>STDEV(AJ4:AJ10)</f>
        <v>4.8255273583013</v>
      </c>
      <c r="AM25" s="1">
        <f>STDEV(AM4:AM10)</f>
        <v>43.3721437923335</v>
      </c>
      <c r="AP25" s="1">
        <f>STDEV(AP4:AP13)</f>
        <v>41.5472956734584</v>
      </c>
      <c r="AS25" s="1">
        <f>STDEV(AS4:AS12)</f>
        <v>14.7911384882225</v>
      </c>
      <c r="AV25" s="1">
        <f>STDEV(AV4:AV14)</f>
        <v>37.8941108401244</v>
      </c>
      <c r="AY25" s="1">
        <f>STDEV(AY4:AY11)</f>
        <v>15.5762334220776</v>
      </c>
      <c r="BB25" s="1">
        <f>STDEV(BB4:BB14)</f>
        <v>20.9288839123872</v>
      </c>
      <c r="BE25" s="1">
        <f>STDEV(BE4:BE14)</f>
        <v>30.9495190152081</v>
      </c>
      <c r="BH25" s="1">
        <f>STDEV(BH4:BH23)</f>
        <v>16.2613523099209</v>
      </c>
      <c r="BK25" s="1">
        <f>STDEV(BK4:BK12)</f>
        <v>42.3008405485176</v>
      </c>
      <c r="BN25" s="1">
        <f>STDEV(BN4:BN20)</f>
        <v>18.159829618273</v>
      </c>
    </row>
    <row r="26" s="1" customFormat="1" spans="2:68">
      <c r="B26" s="3" t="s">
        <v>37</v>
      </c>
      <c r="C26" s="1">
        <f>VAR(C4:C14)</f>
        <v>1886.49090909091</v>
      </c>
      <c r="F26" s="1">
        <f>VAR(F4:F13)</f>
        <v>420.711111111111</v>
      </c>
      <c r="I26" s="1">
        <f>VAR(I4:I13)</f>
        <v>686.666666666667</v>
      </c>
      <c r="L26" s="1">
        <f>VAR(L4:L22)</f>
        <v>462.672514619883</v>
      </c>
      <c r="O26" s="1">
        <f>VAR(O4:O12)</f>
        <v>540.410714285714</v>
      </c>
      <c r="R26" s="1">
        <f>VAR(R4:R15)</f>
        <v>43.4242424242424</v>
      </c>
      <c r="U26" s="1">
        <f>VAR(U4:U11)</f>
        <v>344.839285714286</v>
      </c>
      <c r="X26" s="1">
        <f>VAR(X4:X14)</f>
        <v>328.490909090909</v>
      </c>
      <c r="AA26" s="1">
        <f>VAR(AA4:AA9)</f>
        <v>410.266666666667</v>
      </c>
      <c r="AD26" s="1">
        <f>VAR(AD4:AD12)</f>
        <v>436.777777777778</v>
      </c>
      <c r="AG26" s="1">
        <f>VAR(AG4:AG16)</f>
        <v>284.474358974359</v>
      </c>
      <c r="AJ26" s="1">
        <f>VAR(AJ4:AJ10)</f>
        <v>23.2857142857143</v>
      </c>
      <c r="AM26" s="1">
        <f>VAR(AM4:AM10)</f>
        <v>1881.14285714286</v>
      </c>
      <c r="AP26" s="1">
        <f>VAR(AP4:AP13)</f>
        <v>1726.17777777778</v>
      </c>
      <c r="AS26" s="1">
        <f>VAR(AS4:AS12)</f>
        <v>218.777777777778</v>
      </c>
      <c r="AV26" s="1">
        <f>VAR(AV4:AV14)</f>
        <v>1435.96363636364</v>
      </c>
      <c r="AY26" s="1">
        <f>VAR(AY4:AY10)</f>
        <v>242.619047619048</v>
      </c>
      <c r="BB26" s="1">
        <f>VAR(BB4:BB14)</f>
        <v>438.018181818182</v>
      </c>
      <c r="BE26" s="1">
        <f>VAR(BE4:BE14)</f>
        <v>957.872727272727</v>
      </c>
      <c r="BH26" s="1">
        <f>VAR(BH4:BH23)</f>
        <v>264.431578947368</v>
      </c>
      <c r="BK26" s="1">
        <f>VAR(BK4:BK12)</f>
        <v>1789.36111111111</v>
      </c>
      <c r="BN26" s="1">
        <f>VAR(BN4:BN20)</f>
        <v>329.779411764706</v>
      </c>
    </row>
    <row r="27" s="1" customFormat="1" spans="2:68">
      <c r="B27" s="3" t="s">
        <v>38</v>
      </c>
      <c r="D27" s="1">
        <f>STDEV(D4:D14)</f>
        <v>12.6354479720565</v>
      </c>
      <c r="G27" s="1">
        <f>STDEV(G4:G13)</f>
        <v>12.1238974298238</v>
      </c>
      <c r="J27" s="1">
        <f>STDEV(J4:J13)</f>
        <v>11.9112458533009</v>
      </c>
      <c r="M27" s="1">
        <f>STDEV(M4:M22)</f>
        <v>8.57372567381442</v>
      </c>
      <c r="P27" s="1">
        <f>STDEV(P4:P11)</f>
        <v>15.449803512389</v>
      </c>
      <c r="S27" s="1">
        <f>STDEV(S4:S15)</f>
        <v>3.7254245232977</v>
      </c>
      <c r="V27" s="1">
        <f>STDEV(V4:V11)</f>
        <v>13.2233559604642</v>
      </c>
      <c r="Y27" s="1">
        <f>STDEV(Y4:Y14)</f>
        <v>8.16533693565227</v>
      </c>
      <c r="AB27" s="1">
        <f>STDEV(AB4:AB9)</f>
        <v>8.08496547096317</v>
      </c>
      <c r="AE27" s="1">
        <f>STDEV(AE4:AE12)</f>
        <v>7.54983443527075</v>
      </c>
      <c r="AH27" s="1">
        <f>STDEV(AH4:AH16)</f>
        <v>8.51996147818425</v>
      </c>
      <c r="AK27" s="1">
        <f>STDEV(AK4:AK10)</f>
        <v>3.2659863237109</v>
      </c>
      <c r="AN27" s="1">
        <f>STDEV(AN4:AN10)</f>
        <v>30.1322481894793</v>
      </c>
      <c r="AQ27" s="1">
        <f>STDEV(AQ4:AQ13)</f>
        <v>15.9527078857757</v>
      </c>
      <c r="AT27" s="1">
        <f>STDEV(AT4:AT12)</f>
        <v>6.90611645170022</v>
      </c>
      <c r="AW27" s="1">
        <f>STDEV(AW4:AW14)</f>
        <v>10.467264989654</v>
      </c>
      <c r="AZ27" s="1">
        <f>STDEV(AZ4:AZ10)</f>
        <v>11.9841164721913</v>
      </c>
      <c r="BC27" s="1">
        <f>STDEV(BC4:BC14)</f>
        <v>8.57056272683104</v>
      </c>
      <c r="BF27" s="1">
        <f>STDEV(BF4:BF14)</f>
        <v>15.2577848982085</v>
      </c>
      <c r="BI27" s="1">
        <f>STDEV(BI4:BI23)</f>
        <v>8.18519202102508</v>
      </c>
      <c r="BL27" s="1">
        <f>STDEV(BL4:BL12)</f>
        <v>21.2955394390469</v>
      </c>
      <c r="BO27" s="1">
        <f>STDEV(BO4:BO20)</f>
        <v>12.4475369640178</v>
      </c>
    </row>
    <row r="28" s="1" customFormat="1" spans="2:68">
      <c r="B28" s="3" t="s">
        <v>39</v>
      </c>
      <c r="D28" s="1">
        <f>VAR(D4:D14)</f>
        <v>159.654545454545</v>
      </c>
      <c r="G28" s="1">
        <f>VAR(G4:G13)</f>
        <v>146.988888888889</v>
      </c>
      <c r="J28" s="1">
        <f>VAR(J4:J13)</f>
        <v>141.877777777778</v>
      </c>
      <c r="M28" s="1">
        <f>VAR(M4:M22)</f>
        <v>73.5087719298245</v>
      </c>
      <c r="P28" s="1">
        <f>VAR(P4:P11)</f>
        <v>238.696428571429</v>
      </c>
      <c r="S28" s="1">
        <f>VAR(S4:S15)</f>
        <v>13.8787878787879</v>
      </c>
      <c r="V28" s="1">
        <f>VAR(V4:V11)</f>
        <v>174.857142857143</v>
      </c>
      <c r="Y28" s="1">
        <f>VAR(Y4:Y14)</f>
        <v>66.6727272727273</v>
      </c>
      <c r="AB28" s="1">
        <f>VAR(AB4:AB9)</f>
        <v>65.3666666666667</v>
      </c>
      <c r="AE28" s="1">
        <f>VAR(AE4:AE12)</f>
        <v>57</v>
      </c>
      <c r="AH28" s="1">
        <f>VAR(AH4:AH16)</f>
        <v>72.5897435897436</v>
      </c>
      <c r="AK28" s="1">
        <f>VAR(AK4:AK10)</f>
        <v>10.6666666666667</v>
      </c>
      <c r="AN28" s="1">
        <f>VAR(AN4:AN10)</f>
        <v>907.952380952381</v>
      </c>
      <c r="AQ28" s="1">
        <f>VAR(AQ4:AQ13)</f>
        <v>254.488888888889</v>
      </c>
      <c r="AT28" s="1">
        <f>VAR(AT4:AT12)</f>
        <v>47.6944444444444</v>
      </c>
      <c r="AW28" s="1">
        <f>VAR(AW4:AW14)</f>
        <v>109.563636363636</v>
      </c>
      <c r="AZ28" s="1">
        <f>VAR(AZ4:AZ10)</f>
        <v>143.619047619048</v>
      </c>
      <c r="BC28" s="1">
        <f>VAR(BC4:BC14)</f>
        <v>73.4545454545455</v>
      </c>
      <c r="BF28" s="1">
        <f>VAR(BF4:BF14)</f>
        <v>232.8</v>
      </c>
      <c r="BI28" s="1">
        <f>VAR(BI4:BI23)</f>
        <v>66.9973684210526</v>
      </c>
      <c r="BL28" s="1">
        <f>VAR(BL4:BL12)</f>
        <v>453.5</v>
      </c>
      <c r="BO28" s="1">
        <f>VAR(BO4:BO20)</f>
        <v>154.941176470588</v>
      </c>
    </row>
    <row r="29" s="1" customFormat="1" ht="21" customHeight="1" spans="2:68">
      <c r="B29" s="3" t="s">
        <v>40</v>
      </c>
      <c r="E29" s="1">
        <f>STDEV(E4:E14)</f>
        <v>22.7629417068953</v>
      </c>
      <c r="H29" s="1">
        <f>STDEV(H4:H13)</f>
        <v>14.7604744144039</v>
      </c>
      <c r="K29" s="1">
        <f>STDEV(K4:K13)</f>
        <v>16.5848361500335</v>
      </c>
      <c r="N29" s="1">
        <f>STDEV(N4:N22)</f>
        <v>11.6676691298638</v>
      </c>
      <c r="Q29" s="1">
        <f>STDEV(Q4:Q11)</f>
        <v>17.0162737233676</v>
      </c>
      <c r="T29" s="1">
        <f>STDEV(T4:T15)</f>
        <v>4.58110597853095</v>
      </c>
      <c r="W29" s="1">
        <f>STDEV(W4:W11)</f>
        <v>14.6698454347469</v>
      </c>
      <c r="Z29" s="1">
        <f>STDEV(Z4:Z14)</f>
        <v>11.4083966950451</v>
      </c>
      <c r="AC29" s="1">
        <f>STDEV(AC4:AC9)</f>
        <v>12.1362633824785</v>
      </c>
      <c r="AF29" s="1">
        <f>STDEV(AF4:AF12)</f>
        <v>11.8608183674517</v>
      </c>
      <c r="AI29" s="1">
        <f>STDEV(AI4:AI16)</f>
        <v>11.1857535562466</v>
      </c>
      <c r="AL29" s="1">
        <f>STDEV(AL4:AL10)</f>
        <v>3.49527269564639</v>
      </c>
      <c r="AO29" s="1">
        <f>STDEV(AO4:AO10)</f>
        <v>31.346333000729</v>
      </c>
      <c r="AR29" s="1">
        <f>STDEV(AR4:AR13)</f>
        <v>24.4000607163786</v>
      </c>
      <c r="AU29" s="1">
        <f>STDEV(AU4:AU12)</f>
        <v>9.40219307225188</v>
      </c>
      <c r="AX29" s="1">
        <f>STDEV(AX4:AX14)</f>
        <v>19.5029135352551</v>
      </c>
      <c r="BA29" s="1">
        <f>STDEV(BA4:BA10)</f>
        <v>13.1497279027113</v>
      </c>
      <c r="BD29" s="1">
        <f>STDEV(BD4:BD14)</f>
        <v>12.0784472879956</v>
      </c>
      <c r="BG29" s="1">
        <f>STDEV(BG4:BG14)</f>
        <v>20.4566553345054</v>
      </c>
      <c r="BJ29" s="1">
        <f>STDEV(BJ4:BJ22)</f>
        <v>10.6916435156447</v>
      </c>
      <c r="BM29" s="1">
        <f>STDEV(BM4:BM13)</f>
        <v>28.2417364730348</v>
      </c>
      <c r="BP29" s="1">
        <f>STDEV(BP4:BP20)</f>
        <v>12.1786135274497</v>
      </c>
    </row>
    <row r="30" s="1" customFormat="1" spans="2:68">
      <c r="B30" s="3" t="s">
        <v>150</v>
      </c>
      <c r="E30" s="1">
        <f>VAR(E4:E14)</f>
        <v>518.151515151515</v>
      </c>
      <c r="H30" s="1">
        <f>VAR(H4:H13)</f>
        <v>217.871604938272</v>
      </c>
      <c r="K30" s="1">
        <f>VAR(K4:K13)</f>
        <v>275.056790123457</v>
      </c>
      <c r="N30" s="1">
        <f>VAR(N4:N22)</f>
        <v>136.134502923977</v>
      </c>
      <c r="Q30" s="1">
        <f>VAR(Q4:Q11)</f>
        <v>289.553571428571</v>
      </c>
      <c r="T30" s="1">
        <f>VAR(T4:T15)</f>
        <v>20.986531986532</v>
      </c>
      <c r="W30" s="1">
        <f>VAR(W4:W11)</f>
        <v>215.204365079365</v>
      </c>
      <c r="Z30" s="1">
        <f>VAR(Z4:Z14)</f>
        <v>130.151515151515</v>
      </c>
      <c r="AC30" s="1">
        <f>VAR(AC4:AC9)</f>
        <v>147.288888888889</v>
      </c>
      <c r="AF30" s="1">
        <f>VAR(AF4:AF12)</f>
        <v>140.679012345679</v>
      </c>
      <c r="AI30" s="1">
        <f>VAR(AI4:AI16)</f>
        <v>125.121082621083</v>
      </c>
      <c r="AL30" s="1">
        <f>VAR(AL4:AL10)</f>
        <v>12.2169312169312</v>
      </c>
      <c r="AO30" s="1">
        <f>VAR(AO4:AO10)</f>
        <v>982.592592592592</v>
      </c>
      <c r="AR30" s="1">
        <f>VAR(AR4:AR13)</f>
        <v>595.362962962963</v>
      </c>
      <c r="AU30" s="1">
        <f>VAR(AU4:AU12)</f>
        <v>88.4012345679012</v>
      </c>
      <c r="AX30" s="1">
        <f>VAR(AX4:AX14)</f>
        <v>380.363636363636</v>
      </c>
      <c r="BA30" s="1">
        <f>VAR(BA4:BA10)</f>
        <v>172.915343915344</v>
      </c>
      <c r="BD30" s="1">
        <f>VAR(BD4:BD14)</f>
        <v>145.888888888889</v>
      </c>
      <c r="BG30" s="1">
        <f>VAR(BG4:BG14)</f>
        <v>418.474747474747</v>
      </c>
      <c r="BJ30" s="1">
        <f>VAR(BJ4:BJ23)</f>
        <v>115.749707602339</v>
      </c>
      <c r="BM30" s="1">
        <f>VAR(BM4:BM12)</f>
        <v>797.595679012345</v>
      </c>
      <c r="BP30" s="1">
        <f>VAR(BP4:BP20)</f>
        <v>148.31862745098</v>
      </c>
    </row>
    <row r="31" s="1" customFormat="1"/>
    <row r="32" spans="2:68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2:3">
      <c r="B33" t="s">
        <v>40</v>
      </c>
      <c r="C33" t="s">
        <v>150</v>
      </c>
    </row>
    <row r="34" spans="2:3">
      <c r="B34">
        <v>22.7629417068953</v>
      </c>
      <c r="C34">
        <v>518.151515151515</v>
      </c>
    </row>
    <row r="35" spans="2:3">
      <c r="B35">
        <v>14.7604744144039</v>
      </c>
      <c r="C35">
        <v>217.871604938272</v>
      </c>
    </row>
    <row r="36" spans="2:3">
      <c r="B36">
        <v>16.5848361500335</v>
      </c>
      <c r="C36">
        <v>275.056790123457</v>
      </c>
    </row>
    <row r="37" spans="2:3">
      <c r="B37">
        <v>11.6676691298638</v>
      </c>
      <c r="C37">
        <v>136.134502923977</v>
      </c>
    </row>
    <row r="38" spans="2:3">
      <c r="B38">
        <v>17.0162737233676</v>
      </c>
      <c r="C38">
        <v>289.553571428571</v>
      </c>
    </row>
    <row r="39" spans="2:3">
      <c r="B39">
        <v>4.58110597853095</v>
      </c>
      <c r="C39">
        <v>20.986531986532</v>
      </c>
    </row>
    <row r="40" spans="2:3">
      <c r="B40">
        <v>14.6698454347469</v>
      </c>
      <c r="C40">
        <v>215.204365079365</v>
      </c>
    </row>
    <row r="41" spans="2:3">
      <c r="B41">
        <v>11.4083966950451</v>
      </c>
      <c r="C41">
        <v>130.151515151515</v>
      </c>
    </row>
    <row r="42" spans="2:3">
      <c r="B42">
        <v>12.1362633824785</v>
      </c>
      <c r="C42">
        <v>147.288888888889</v>
      </c>
    </row>
    <row r="43" spans="2:3">
      <c r="B43">
        <v>11.8608183674517</v>
      </c>
      <c r="C43">
        <v>140.679012345679</v>
      </c>
    </row>
    <row r="44" spans="2:3">
      <c r="B44">
        <v>11.1857535562466</v>
      </c>
      <c r="C44">
        <v>125.121082621083</v>
      </c>
    </row>
    <row r="45" spans="2:3">
      <c r="B45">
        <v>3.49527269564639</v>
      </c>
      <c r="C45">
        <v>12.2169312169312</v>
      </c>
    </row>
    <row r="46" spans="2:3">
      <c r="B46">
        <v>31.346333000729</v>
      </c>
      <c r="C46">
        <v>982.592592592592</v>
      </c>
    </row>
    <row r="47" spans="2:3">
      <c r="B47">
        <v>24.4000607163786</v>
      </c>
      <c r="C47">
        <v>595.362962962963</v>
      </c>
    </row>
    <row r="48" spans="2:3">
      <c r="B48">
        <v>9.40219307225188</v>
      </c>
      <c r="C48">
        <v>88.4012345679012</v>
      </c>
    </row>
    <row r="49" spans="2:3">
      <c r="B49">
        <v>19.5029135352551</v>
      </c>
      <c r="C49">
        <v>380.363636363636</v>
      </c>
    </row>
    <row r="50" spans="2:3">
      <c r="B50">
        <v>13.1497279027113</v>
      </c>
      <c r="C50">
        <v>172.915343915344</v>
      </c>
    </row>
    <row r="51" spans="2:3">
      <c r="B51">
        <v>12.0784472879956</v>
      </c>
      <c r="C51">
        <v>145.888888888889</v>
      </c>
    </row>
    <row r="52" spans="2:3">
      <c r="B52">
        <v>20.4566553345054</v>
      </c>
      <c r="C52">
        <v>418.474747474747</v>
      </c>
    </row>
    <row r="53" spans="2:3">
      <c r="B53">
        <v>10.6916435156447</v>
      </c>
      <c r="C53">
        <v>115.749707602339</v>
      </c>
    </row>
    <row r="54" spans="2:3">
      <c r="B54">
        <v>28.2417364730348</v>
      </c>
      <c r="C54">
        <v>797.595679012345</v>
      </c>
    </row>
    <row r="55" spans="2:3">
      <c r="B55">
        <v>12.1786135274497</v>
      </c>
      <c r="C55">
        <v>148.31862745098</v>
      </c>
    </row>
  </sheetData>
  <mergeCells count="44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V2:AX2"/>
    <mergeCell ref="AY2:BA2"/>
    <mergeCell ref="BB2:BD2"/>
    <mergeCell ref="BE2:BG2"/>
    <mergeCell ref="BH2:BJ2"/>
    <mergeCell ref="BK2:BM2"/>
    <mergeCell ref="BN2:BP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G12"/>
  <sheetViews>
    <sheetView workbookViewId="0">
      <selection activeCell="G13" sqref="G13"/>
    </sheetView>
  </sheetViews>
  <sheetFormatPr defaultColWidth="9.14166666666667" defaultRowHeight="15" outlineLevelCol="6"/>
  <cols>
    <col min="4" max="4" width="19.1916666666667" customWidth="1"/>
    <col min="5" max="5" width="11.3" customWidth="1"/>
    <col min="6" max="7" width="12.7833333333333"/>
  </cols>
  <sheetData>
    <row r="2" spans="4:7">
      <c r="D2" t="s">
        <v>155</v>
      </c>
      <c r="E2" t="s">
        <v>156</v>
      </c>
      <c r="F2" s="1">
        <v>0.24</v>
      </c>
      <c r="G2" s="1"/>
    </row>
    <row r="3" spans="4:7">
      <c r="E3" t="s">
        <v>157</v>
      </c>
      <c r="F3" s="1">
        <v>1.8</v>
      </c>
      <c r="G3" s="1"/>
    </row>
    <row r="4" spans="4:7">
      <c r="E4" t="s">
        <v>158</v>
      </c>
      <c r="F4" s="1">
        <v>0.33</v>
      </c>
      <c r="G4" s="1"/>
    </row>
    <row r="5" spans="4:7">
      <c r="E5" t="s">
        <v>159</v>
      </c>
      <c r="F5" s="1">
        <v>0.88</v>
      </c>
      <c r="G5" s="1"/>
    </row>
    <row r="6" spans="4:7">
      <c r="F6" s="1"/>
      <c r="G6" s="1"/>
    </row>
    <row r="7" spans="4:7">
      <c r="D7" t="s">
        <v>160</v>
      </c>
      <c r="E7" t="s">
        <v>156</v>
      </c>
      <c r="F7" s="1">
        <v>0.47</v>
      </c>
      <c r="G7" s="1"/>
    </row>
    <row r="8" spans="4:7">
      <c r="E8" t="s">
        <v>157</v>
      </c>
      <c r="F8" s="1">
        <v>1.5</v>
      </c>
      <c r="G8" s="1"/>
    </row>
    <row r="9" spans="4:7">
      <c r="E9" t="s">
        <v>158</v>
      </c>
      <c r="F9" s="1">
        <v>0.37</v>
      </c>
      <c r="G9" s="1"/>
    </row>
    <row r="10" spans="4:7">
      <c r="E10" t="s">
        <v>159</v>
      </c>
      <c r="F10" s="1">
        <v>2.1</v>
      </c>
      <c r="G10" s="1"/>
    </row>
    <row r="11" spans="4:7">
      <c r="F11" s="2"/>
      <c r="G11" s="1"/>
    </row>
    <row r="12" spans="4:7">
      <c r="F12" s="2"/>
      <c r="G1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基本信息</vt:lpstr>
      <vt:lpstr>7月</vt:lpstr>
      <vt:lpstr>8月</vt:lpstr>
      <vt:lpstr>9月</vt:lpstr>
      <vt:lpstr>10月</vt:lpstr>
      <vt:lpstr>11月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liuyuqing</dc:creator>
  <cp:lastModifiedBy>刘宇晴</cp:lastModifiedBy>
  <dcterms:created xsi:type="dcterms:W3CDTF">2022-12-20T06:56:00Z</dcterms:created>
  <dcterms:modified xsi:type="dcterms:W3CDTF">2026-07-09T06:26:32Z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B2CBD67C088B4E669830670A2F53B63D_13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