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3.xml" ContentType="application/vnd.openxmlformats-officedocument.spreadsheetml.table+xml"/>
  <Override PartName="/xl/worksheets/sheet8.xml" ContentType="application/vnd.openxmlformats-officedocument.spreadsheetml.worksheet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960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Binary outcomes" sheetId="2" state="visible" r:id="rId2"/>
    <sheet xmlns:r="http://schemas.openxmlformats.org/officeDocument/2006/relationships" name="Continuous outcomes" sheetId="3" state="visible" r:id="rId3"/>
    <sheet xmlns:r="http://schemas.openxmlformats.org/officeDocument/2006/relationships" name="Pool definitions" sheetId="4" state="visible" r:id="rId4"/>
    <sheet xmlns:r="http://schemas.openxmlformats.org/officeDocument/2006/relationships" name="Locked pooled results" sheetId="5" state="visible" r:id="rId5"/>
    <sheet xmlns:r="http://schemas.openxmlformats.org/officeDocument/2006/relationships" name="Codebook" sheetId="6" state="visible" r:id="rId6"/>
    <sheet xmlns:r="http://schemas.openxmlformats.org/officeDocument/2006/relationships" name="Study characteristics" sheetId="7" state="visible" r:id="rId7"/>
    <sheet xmlns:r="http://schemas.openxmlformats.org/officeDocument/2006/relationships" name="Baseline characteristics" sheetId="8" state="visible" r:id="rId8"/>
    <sheet xmlns:r="http://schemas.openxmlformats.org/officeDocument/2006/relationships" name="RoB 2 consensus" sheetId="9" state="visible" r:id="rId9"/>
    <sheet xmlns:r="http://schemas.openxmlformats.org/officeDocument/2006/relationships" name="ROBINS-I consensus" sheetId="10" state="visible" r:id="rId10"/>
    <sheet xmlns:r="http://schemas.openxmlformats.org/officeDocument/2006/relationships" name="Adjudication log" sheetId="11" state="visible" r:id="rId11"/>
    <sheet xmlns:r="http://schemas.openxmlformats.org/officeDocument/2006/relationships" name="Version log" sheetId="12" state="visible" r:id="rId12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0.00000000000000"/>
    <numFmt numFmtId="165" formatCode="0.000"/>
    <numFmt numFmtId="166" formatCode="0.0"/>
    <numFmt numFmtId="167" formatCode="0.0000"/>
  </numFmts>
  <fonts count="26">
    <font>
      <name val="Arial"/>
      <charset val="134"/>
      <color rgb="FF000000"/>
      <sz val="12"/>
    </font>
    <font>
      <name val="Arial"/>
      <charset val="134"/>
      <b val="1"/>
      <color rgb="FF000000"/>
      <sz val="12"/>
    </font>
    <font>
      <name val="Arial"/>
      <charset val="134"/>
      <i val="1"/>
      <color rgb="FF000000"/>
      <sz val="12"/>
    </font>
    <font>
      <name val="Arial"/>
      <charset val="134"/>
      <color rgb="FF000000"/>
      <sz val="12"/>
    </font>
    <font>
      <name val="Arial"/>
      <charset val="134"/>
      <b val="1"/>
      <sz val="12"/>
    </font>
    <font>
      <name val="Arial"/>
      <charset val="134"/>
      <sz val="12"/>
    </font>
    <font>
      <name val="Calibri"/>
      <charset val="134"/>
      <color theme="1"/>
      <sz val="11"/>
      <scheme val="minor"/>
    </font>
    <font>
      <name val="Calibri"/>
      <charset val="0"/>
      <color rgb="FF0000FF"/>
      <sz val="11"/>
      <u val="single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0"/>
      <color rgb="FFFF00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5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1"/>
      <scheme val="minor"/>
    </font>
    <font>
      <name val="Calibri"/>
      <charset val="0"/>
      <color rgb="FF3F3F76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0061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</fonts>
  <fills count="39">
    <fill>
      <patternFill/>
    </fill>
    <fill>
      <patternFill patternType="gray125"/>
    </fill>
    <fill>
      <patternFill patternType="solid">
        <fgColor rgb="FF16324F"/>
        <bgColor indexed="64"/>
      </patternFill>
    </fill>
    <fill>
      <patternFill patternType="solid">
        <fgColor rgb="FFEDF4FA"/>
        <bgColor indexed="64"/>
      </patternFill>
    </fill>
    <fill>
      <patternFill patternType="solid">
        <fgColor rgb="FF0F766E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E8F5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/>
    <xf numFmtId="43" fontId="6" fillId="0" borderId="0" applyAlignment="1">
      <alignment vertical="center"/>
    </xf>
    <xf numFmtId="44" fontId="6" fillId="0" borderId="0" applyAlignment="1">
      <alignment vertical="center"/>
    </xf>
    <xf numFmtId="9" fontId="6" fillId="0" borderId="0" applyAlignment="1">
      <alignment vertical="center"/>
    </xf>
    <xf numFmtId="41" fontId="6" fillId="0" borderId="0" applyAlignment="1">
      <alignment vertical="center"/>
    </xf>
    <xf numFmtId="42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6" fillId="8" borderId="5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6" applyAlignment="1">
      <alignment vertical="center"/>
    </xf>
    <xf numFmtId="0" fontId="13" fillId="0" borderId="6" applyAlignment="1">
      <alignment vertical="center"/>
    </xf>
    <xf numFmtId="0" fontId="14" fillId="0" borderId="7" applyAlignment="1">
      <alignment vertical="center"/>
    </xf>
    <xf numFmtId="0" fontId="14" fillId="0" borderId="0" applyAlignment="1">
      <alignment vertical="center"/>
    </xf>
    <xf numFmtId="0" fontId="15" fillId="9" borderId="8" applyAlignment="1">
      <alignment vertical="center"/>
    </xf>
    <xf numFmtId="0" fontId="16" fillId="10" borderId="9" applyAlignment="1">
      <alignment vertical="center"/>
    </xf>
    <xf numFmtId="0" fontId="17" fillId="10" borderId="8" applyAlignment="1">
      <alignment vertical="center"/>
    </xf>
    <xf numFmtId="0" fontId="18" fillId="11" borderId="10" applyAlignment="1">
      <alignment vertical="center"/>
    </xf>
    <xf numFmtId="0" fontId="19" fillId="0" borderId="11" applyAlignment="1">
      <alignment vertical="center"/>
    </xf>
    <xf numFmtId="0" fontId="20" fillId="0" borderId="12" applyAlignment="1">
      <alignment vertical="center"/>
    </xf>
    <xf numFmtId="0" fontId="21" fillId="12" borderId="0" applyAlignment="1">
      <alignment vertical="center"/>
    </xf>
    <xf numFmtId="0" fontId="22" fillId="13" borderId="0" applyAlignment="1">
      <alignment vertical="center"/>
    </xf>
    <xf numFmtId="0" fontId="23" fillId="14" borderId="0" applyAlignment="1">
      <alignment vertical="center"/>
    </xf>
    <xf numFmtId="0" fontId="24" fillId="15" borderId="0" applyAlignment="1">
      <alignment vertical="center"/>
    </xf>
    <xf numFmtId="0" fontId="25" fillId="16" borderId="0" applyAlignment="1">
      <alignment vertical="center"/>
    </xf>
    <xf numFmtId="0" fontId="25" fillId="17" borderId="0" applyAlignment="1">
      <alignment vertical="center"/>
    </xf>
    <xf numFmtId="0" fontId="24" fillId="18" borderId="0" applyAlignment="1">
      <alignment vertical="center"/>
    </xf>
    <xf numFmtId="0" fontId="24" fillId="19" borderId="0" applyAlignment="1">
      <alignment vertical="center"/>
    </xf>
    <xf numFmtId="0" fontId="25" fillId="20" borderId="0" applyAlignment="1">
      <alignment vertical="center"/>
    </xf>
    <xf numFmtId="0" fontId="25" fillId="21" borderId="0" applyAlignment="1">
      <alignment vertical="center"/>
    </xf>
    <xf numFmtId="0" fontId="24" fillId="22" borderId="0" applyAlignment="1">
      <alignment vertical="center"/>
    </xf>
    <xf numFmtId="0" fontId="24" fillId="23" borderId="0" applyAlignment="1">
      <alignment vertical="center"/>
    </xf>
    <xf numFmtId="0" fontId="25" fillId="24" borderId="0" applyAlignment="1">
      <alignment vertical="center"/>
    </xf>
    <xf numFmtId="0" fontId="25" fillId="25" borderId="0" applyAlignment="1">
      <alignment vertical="center"/>
    </xf>
    <xf numFmtId="0" fontId="24" fillId="26" borderId="0" applyAlignment="1">
      <alignment vertical="center"/>
    </xf>
    <xf numFmtId="0" fontId="24" fillId="27" borderId="0" applyAlignment="1">
      <alignment vertical="center"/>
    </xf>
    <xf numFmtId="0" fontId="25" fillId="28" borderId="0" applyAlignment="1">
      <alignment vertical="center"/>
    </xf>
    <xf numFmtId="0" fontId="25" fillId="29" borderId="0" applyAlignment="1">
      <alignment vertical="center"/>
    </xf>
    <xf numFmtId="0" fontId="24" fillId="30" borderId="0" applyAlignment="1">
      <alignment vertical="center"/>
    </xf>
    <xf numFmtId="0" fontId="24" fillId="31" borderId="0" applyAlignment="1">
      <alignment vertical="center"/>
    </xf>
    <xf numFmtId="0" fontId="25" fillId="32" borderId="0" applyAlignment="1">
      <alignment vertical="center"/>
    </xf>
    <xf numFmtId="0" fontId="25" fillId="33" borderId="0" applyAlignment="1">
      <alignment vertical="center"/>
    </xf>
    <xf numFmtId="0" fontId="24" fillId="34" borderId="0" applyAlignment="1">
      <alignment vertical="center"/>
    </xf>
    <xf numFmtId="0" fontId="24" fillId="35" borderId="0" applyAlignment="1">
      <alignment vertical="center"/>
    </xf>
    <xf numFmtId="0" fontId="25" fillId="36" borderId="0" applyAlignment="1">
      <alignment vertical="center"/>
    </xf>
    <xf numFmtId="0" fontId="25" fillId="37" borderId="0" applyAlignment="1">
      <alignment vertical="center"/>
    </xf>
    <xf numFmtId="0" fontId="24" fillId="38" borderId="0" applyAlignment="1">
      <alignment vertical="center"/>
    </xf>
    <xf numFmtId="0" fontId="3" fillId="0" borderId="0"/>
  </cellStyleXfs>
  <cellXfs count="71">
    <xf numFmtId="0" fontId="0" fillId="0" borderId="0" pivotButton="0" quotePrefix="0" xfId="0"/>
    <xf numFmtId="0" fontId="1" fillId="2" borderId="0" applyAlignment="1" pivotButton="0" quotePrefix="0" xfId="49">
      <alignment vertical="center"/>
    </xf>
    <xf numFmtId="0" fontId="2" fillId="3" borderId="0" applyAlignment="1" pivotButton="0" quotePrefix="0" xfId="49">
      <alignment vertical="center" wrapText="1"/>
    </xf>
    <xf numFmtId="0" fontId="3" fillId="0" borderId="0" pivotButton="0" quotePrefix="0" xfId="0"/>
    <xf numFmtId="0" fontId="1" fillId="4" borderId="1" applyAlignment="1" pivotButton="0" quotePrefix="0" xfId="49">
      <alignment vertical="center" wrapText="1"/>
    </xf>
    <xf numFmtId="0" fontId="3" fillId="0" borderId="2" applyAlignment="1" pivotButton="0" quotePrefix="0" xfId="49">
      <alignment vertical="top" wrapText="1"/>
    </xf>
    <xf numFmtId="0" fontId="3" fillId="0" borderId="3" applyAlignment="1" pivotButton="0" quotePrefix="0" xfId="49">
      <alignment vertical="top" wrapText="1"/>
    </xf>
    <xf numFmtId="0" fontId="3" fillId="0" borderId="4" applyAlignment="1" pivotButton="0" quotePrefix="0" xfId="49">
      <alignment vertical="top" wrapText="1"/>
    </xf>
    <xf numFmtId="1" fontId="3" fillId="0" borderId="2" applyAlignment="1" pivotButton="0" quotePrefix="0" xfId="49">
      <alignment vertical="top" wrapText="1"/>
    </xf>
    <xf numFmtId="1" fontId="3" fillId="0" borderId="3" applyAlignment="1" pivotButton="0" quotePrefix="0" xfId="49">
      <alignment vertical="top" wrapText="1"/>
    </xf>
    <xf numFmtId="1" fontId="3" fillId="0" borderId="4" applyAlignment="1" pivotButton="0" quotePrefix="0" xfId="49">
      <alignment vertical="top" wrapText="1"/>
    </xf>
    <xf numFmtId="0" fontId="1" fillId="5" borderId="0" applyAlignment="1" pivotButton="0" quotePrefix="0" xfId="49">
      <alignment vertical="center" wrapText="1"/>
    </xf>
    <xf numFmtId="0" fontId="3" fillId="0" borderId="0" pivotButton="0" quotePrefix="0" xfId="49"/>
    <xf numFmtId="0" fontId="1" fillId="4" borderId="1" applyAlignment="1" pivotButton="0" quotePrefix="0" xfId="49">
      <alignment horizontal="center" vertical="center" wrapText="1"/>
    </xf>
    <xf numFmtId="0" fontId="1" fillId="0" borderId="2" applyAlignment="1" pivotButton="0" quotePrefix="0" xfId="49">
      <alignment vertical="center" wrapText="1"/>
    </xf>
    <xf numFmtId="0" fontId="3" fillId="0" borderId="2" applyAlignment="1" pivotButton="0" quotePrefix="0" xfId="49">
      <alignment vertical="center" wrapText="1"/>
    </xf>
    <xf numFmtId="0" fontId="1" fillId="0" borderId="3" applyAlignment="1" pivotButton="0" quotePrefix="0" xfId="49">
      <alignment vertical="center" wrapText="1"/>
    </xf>
    <xf numFmtId="0" fontId="3" fillId="0" borderId="3" applyAlignment="1" pivotButton="0" quotePrefix="0" xfId="49">
      <alignment vertical="center" wrapText="1"/>
    </xf>
    <xf numFmtId="0" fontId="1" fillId="0" borderId="4" applyAlignment="1" pivotButton="0" quotePrefix="0" xfId="49">
      <alignment vertical="center" wrapText="1"/>
    </xf>
    <xf numFmtId="0" fontId="3" fillId="0" borderId="4" applyAlignment="1" pivotButton="0" quotePrefix="0" xfId="49">
      <alignment vertical="center" wrapText="1"/>
    </xf>
    <xf numFmtId="164" fontId="3" fillId="0" borderId="2" applyAlignment="1" pivotButton="0" quotePrefix="0" xfId="49">
      <alignment vertical="center" wrapText="1"/>
    </xf>
    <xf numFmtId="164" fontId="3" fillId="0" borderId="4" applyAlignment="1" pivotButton="0" quotePrefix="0" xfId="49">
      <alignment vertical="center" wrapText="1"/>
    </xf>
    <xf numFmtId="0" fontId="2" fillId="6" borderId="0" applyAlignment="1" pivotButton="0" quotePrefix="0" xfId="49">
      <alignment vertical="center" wrapText="1"/>
    </xf>
    <xf numFmtId="2" fontId="3" fillId="0" borderId="2" applyAlignment="1" pivotButton="0" quotePrefix="0" xfId="49">
      <alignment vertical="center" wrapText="1"/>
    </xf>
    <xf numFmtId="9" fontId="3" fillId="0" borderId="2" applyAlignment="1" pivotButton="0" quotePrefix="0" xfId="49">
      <alignment vertical="center" wrapText="1"/>
    </xf>
    <xf numFmtId="2" fontId="3" fillId="0" borderId="3" applyAlignment="1" pivotButton="0" quotePrefix="0" xfId="49">
      <alignment vertical="center" wrapText="1"/>
    </xf>
    <xf numFmtId="9" fontId="3" fillId="0" borderId="3" applyAlignment="1" pivotButton="0" quotePrefix="0" xfId="49">
      <alignment vertical="center" wrapText="1"/>
    </xf>
    <xf numFmtId="2" fontId="3" fillId="0" borderId="4" applyAlignment="1" pivotButton="0" quotePrefix="0" xfId="49">
      <alignment vertical="center" wrapText="1"/>
    </xf>
    <xf numFmtId="9" fontId="3" fillId="0" borderId="4" applyAlignment="1" pivotButton="0" quotePrefix="0" xfId="49">
      <alignment vertical="center" wrapText="1"/>
    </xf>
    <xf numFmtId="165" fontId="3" fillId="0" borderId="2" applyAlignment="1" pivotButton="0" quotePrefix="0" xfId="49">
      <alignment vertical="center" wrapText="1"/>
    </xf>
    <xf numFmtId="165" fontId="3" fillId="6" borderId="2" applyAlignment="1" pivotButton="0" quotePrefix="0" xfId="49">
      <alignment vertical="center" wrapText="1"/>
    </xf>
    <xf numFmtId="165" fontId="3" fillId="0" borderId="3" applyAlignment="1" pivotButton="0" quotePrefix="0" xfId="49">
      <alignment vertical="center" wrapText="1"/>
    </xf>
    <xf numFmtId="165" fontId="3" fillId="6" borderId="3" applyAlignment="1" pivotButton="0" quotePrefix="0" xfId="49">
      <alignment vertical="center" wrapText="1"/>
    </xf>
    <xf numFmtId="165" fontId="3" fillId="0" borderId="4" applyAlignment="1" pivotButton="0" quotePrefix="0" xfId="49">
      <alignment vertical="center" wrapText="1"/>
    </xf>
    <xf numFmtId="165" fontId="3" fillId="6" borderId="4" applyAlignment="1" pivotButton="0" quotePrefix="0" xfId="49">
      <alignment vertical="center" wrapText="1"/>
    </xf>
    <xf numFmtId="1" fontId="3" fillId="0" borderId="2" applyAlignment="1" pivotButton="0" quotePrefix="0" xfId="49">
      <alignment vertical="center" wrapText="1"/>
    </xf>
    <xf numFmtId="166" fontId="3" fillId="6" borderId="2" applyAlignment="1" pivotButton="0" quotePrefix="0" xfId="49">
      <alignment vertical="center" wrapText="1"/>
    </xf>
    <xf numFmtId="167" fontId="3" fillId="6" borderId="2" applyAlignment="1" pivotButton="0" quotePrefix="0" xfId="49">
      <alignment vertical="center" wrapText="1"/>
    </xf>
    <xf numFmtId="2" fontId="3" fillId="6" borderId="2" applyAlignment="1" pivotButton="0" quotePrefix="0" xfId="49">
      <alignment vertical="center" wrapText="1"/>
    </xf>
    <xf numFmtId="1" fontId="3" fillId="0" borderId="3" applyAlignment="1" pivotButton="0" quotePrefix="0" xfId="49">
      <alignment vertical="center" wrapText="1"/>
    </xf>
    <xf numFmtId="166" fontId="3" fillId="6" borderId="3" applyAlignment="1" pivotButton="0" quotePrefix="0" xfId="49">
      <alignment vertical="center" wrapText="1"/>
    </xf>
    <xf numFmtId="167" fontId="3" fillId="6" borderId="3" applyAlignment="1" pivotButton="0" quotePrefix="0" xfId="49">
      <alignment vertical="center" wrapText="1"/>
    </xf>
    <xf numFmtId="2" fontId="3" fillId="6" borderId="3" applyAlignment="1" pivotButton="0" quotePrefix="0" xfId="49">
      <alignment vertical="center" wrapText="1"/>
    </xf>
    <xf numFmtId="1" fontId="3" fillId="0" borderId="4" applyAlignment="1" pivotButton="0" quotePrefix="0" xfId="49">
      <alignment vertical="center" wrapText="1"/>
    </xf>
    <xf numFmtId="166" fontId="3" fillId="6" borderId="4" applyAlignment="1" pivotButton="0" quotePrefix="0" xfId="49">
      <alignment vertical="center" wrapText="1"/>
    </xf>
    <xf numFmtId="167" fontId="3" fillId="6" borderId="4" applyAlignment="1" pivotButton="0" quotePrefix="0" xfId="49">
      <alignment vertical="center" wrapText="1"/>
    </xf>
    <xf numFmtId="2" fontId="3" fillId="6" borderId="4" applyAlignment="1" pivotButton="0" quotePrefix="0" xfId="49">
      <alignment vertical="center" wrapText="1"/>
    </xf>
    <xf numFmtId="0" fontId="0" fillId="0" borderId="0" pivotButton="0" quotePrefix="0" xfId="0"/>
    <xf numFmtId="0" fontId="1" fillId="0" borderId="0" applyAlignment="1" pivotButton="0" quotePrefix="0" xfId="49">
      <alignment vertical="center"/>
    </xf>
    <xf numFmtId="0" fontId="4" fillId="7" borderId="1" applyAlignment="1" pivotButton="0" quotePrefix="0" xfId="49">
      <alignment horizontal="center" vertical="center" wrapText="1"/>
    </xf>
    <xf numFmtId="0" fontId="5" fillId="7" borderId="1" applyAlignment="1" pivotButton="0" quotePrefix="0" xfId="49">
      <alignment horizontal="center" vertical="center" wrapText="1"/>
    </xf>
    <xf numFmtId="0" fontId="3" fillId="0" borderId="0" pivotButton="0" quotePrefix="0" xfId="49"/>
    <xf numFmtId="0" fontId="1" fillId="7" borderId="1" applyAlignment="1" pivotButton="0" quotePrefix="0" xfId="49">
      <alignment wrapText="1"/>
    </xf>
    <xf numFmtId="0" fontId="3" fillId="7" borderId="1" applyAlignment="1" pivotButton="0" quotePrefix="0" xfId="49">
      <alignment wrapText="1"/>
    </xf>
    <xf numFmtId="0" fontId="4" fillId="7" borderId="0" applyAlignment="1" pivotButton="0" quotePrefix="0" xfId="49">
      <alignment horizontal="center" vertical="center" wrapText="1"/>
    </xf>
    <xf numFmtId="0" fontId="1" fillId="7" borderId="1" applyAlignment="1" pivotButton="0" quotePrefix="0" xfId="49">
      <alignment vertical="top" wrapText="1"/>
    </xf>
    <xf numFmtId="0" fontId="3" fillId="7" borderId="1" applyAlignment="1" pivotButton="0" quotePrefix="0" xfId="49">
      <alignment vertical="top" wrapText="1"/>
    </xf>
    <xf numFmtId="166" fontId="3" fillId="6" borderId="2" applyAlignment="1" pivotButton="0" quotePrefix="0" xfId="49">
      <alignment vertical="center" wrapText="1"/>
    </xf>
    <xf numFmtId="167" fontId="3" fillId="6" borderId="2" applyAlignment="1" pivotButton="0" quotePrefix="0" xfId="49">
      <alignment vertical="center" wrapText="1"/>
    </xf>
    <xf numFmtId="166" fontId="3" fillId="6" borderId="3" applyAlignment="1" pivotButton="0" quotePrefix="0" xfId="49">
      <alignment vertical="center" wrapText="1"/>
    </xf>
    <xf numFmtId="167" fontId="3" fillId="6" borderId="3" applyAlignment="1" pivotButton="0" quotePrefix="0" xfId="49">
      <alignment vertical="center" wrapText="1"/>
    </xf>
    <xf numFmtId="166" fontId="3" fillId="6" borderId="4" applyAlignment="1" pivotButton="0" quotePrefix="0" xfId="49">
      <alignment vertical="center" wrapText="1"/>
    </xf>
    <xf numFmtId="167" fontId="3" fillId="6" borderId="4" applyAlignment="1" pivotButton="0" quotePrefix="0" xfId="49">
      <alignment vertical="center" wrapText="1"/>
    </xf>
    <xf numFmtId="165" fontId="3" fillId="0" borderId="2" applyAlignment="1" pivotButton="0" quotePrefix="0" xfId="49">
      <alignment vertical="center" wrapText="1"/>
    </xf>
    <xf numFmtId="165" fontId="3" fillId="6" borderId="2" applyAlignment="1" pivotButton="0" quotePrefix="0" xfId="49">
      <alignment vertical="center" wrapText="1"/>
    </xf>
    <xf numFmtId="165" fontId="3" fillId="0" borderId="3" applyAlignment="1" pivotButton="0" quotePrefix="0" xfId="49">
      <alignment vertical="center" wrapText="1"/>
    </xf>
    <xf numFmtId="165" fontId="3" fillId="6" borderId="3" applyAlignment="1" pivotButton="0" quotePrefix="0" xfId="49">
      <alignment vertical="center" wrapText="1"/>
    </xf>
    <xf numFmtId="165" fontId="3" fillId="0" borderId="4" applyAlignment="1" pivotButton="0" quotePrefix="0" xfId="49">
      <alignment vertical="center" wrapText="1"/>
    </xf>
    <xf numFmtId="165" fontId="3" fillId="6" borderId="4" applyAlignment="1" pivotButton="0" quotePrefix="0" xfId="49">
      <alignment vertical="center" wrapText="1"/>
    </xf>
    <xf numFmtId="164" fontId="3" fillId="0" borderId="2" applyAlignment="1" pivotButton="0" quotePrefix="0" xfId="49">
      <alignment vertical="center" wrapText="1"/>
    </xf>
    <xf numFmtId="164" fontId="3" fillId="0" borderId="4" applyAlignment="1" pivotButton="0" quotePrefix="0" xfId="49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73">
    <dxf>
      <font>
        <name val="Arial"/>
        <family val="2"/>
        <strike val="0"/>
        <color rgb="FF000000"/>
        <sz val="12"/>
      </font>
      <fill>
        <patternFill patternType="solid">
          <bgColor theme="0"/>
        </patternFill>
      </fill>
    </dxf>
    <dxf>
      <font>
        <name val="Arial"/>
        <family val="2"/>
        <strike val="0"/>
        <color rgb="FF000000"/>
        <sz val="12"/>
      </font>
      <fill>
        <patternFill patternType="solid">
          <bgColor theme="0"/>
        </patternFill>
      </fill>
    </dxf>
    <dxf>
      <font>
        <name val="Arial"/>
        <family val="2"/>
        <strike val="0"/>
        <color rgb="FF000000"/>
        <sz val="12"/>
      </font>
      <fill>
        <patternFill patternType="solid">
          <bgColor theme="0"/>
        </patternFill>
      </fill>
    </dxf>
    <dxf>
      <font>
        <name val="Arial"/>
        <family val="2"/>
        <strike val="0"/>
        <color rgb="FF000000"/>
        <sz val="12"/>
      </font>
      <fill>
        <patternFill patternType="solid">
          <bgColor theme="0"/>
        </patternFill>
      </fill>
    </dxf>
    <dxf>
      <font>
        <name val="Arial"/>
        <color rgb="FF000000"/>
        <sz val="12"/>
      </font>
      <fill>
        <patternFill patternType="solid">
          <bgColor rgb="FFFFF4D6"/>
        </patternFill>
      </fill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color rgb="FF000000"/>
        <sz val="12"/>
      </font>
      <fill>
        <patternFill patternType="solid">
          <bgColor rgb="FFC6EFCE"/>
        </patternFill>
      </fill>
    </dxf>
    <dxf>
      <font>
        <name val="Arial"/>
        <color rgb="FF000000"/>
        <sz val="12"/>
      </font>
      <fill>
        <patternFill patternType="solid">
          <bgColor rgb="FFFFF2CC"/>
        </patternFill>
      </fill>
    </dxf>
    <dxf>
      <font>
        <name val="Arial"/>
        <color rgb="FF000000"/>
        <sz val="12"/>
      </font>
      <fill>
        <patternFill patternType="solid">
          <bgColor rgb="FFF4CCCC"/>
        </patternFill>
      </fill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b val="1"/>
        <color rgb="FF000000"/>
        <sz val="12"/>
      </font>
      <fill>
        <patternFill patternType="solid">
          <bgColor rgb="FFFDECEC"/>
        </patternFill>
      </fill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ables/table1.xml><?xml version="1.0" encoding="utf-8"?>
<table xmlns="http://schemas.openxmlformats.org/spreadsheetml/2006/main" id="1" name="ReadmeFinalTable" displayName="ReadmeFinalTable" ref="A4:B18" headerRowCount="1" totalsRowShown="0">
  <autoFilter ref="A4:B18"/>
  <tableColumns count="2">
    <tableColumn id="1" name="Item" dataDxfId="0"/>
    <tableColumn id="2" name="Locked specification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onfirmedReviewProcessTable" displayName="ConfirmedReviewProcessTable" ref="A20:B24" headerRowCount="1" totalsRowShown="0">
  <tableColumns count="2">
    <tableColumn id="1" name="Confirmed review-process item" dataDxfId="2"/>
    <tableColumn id="2" name="Final specification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tudyCharacteristicsTable" displayName="StudyCharacteristicsTable" ref="A4:R14" headerRowCount="1" totalsRowShown="0">
  <autoFilter ref="A4:R14"/>
  <tableColumns count="18">
    <tableColumn id="1" name="Study ID" dataDxfId="5"/>
    <tableColumn id="2" name="Study" dataDxfId="6"/>
    <tableColumn id="3" name="DOI" dataDxfId="7"/>
    <tableColumn id="4" name="Country" dataDxfId="8"/>
    <tableColumn id="5" name="Centres" dataDxfId="9"/>
    <tableColumn id="6" name="Study design" dataDxfId="10"/>
    <tableColumn id="7" name="Design stratum" dataDxfId="11"/>
    <tableColumn id="8" name="Study period" dataDxfId="12"/>
    <tableColumn id="9" name="Population/fracture" dataDxfId="13"/>
    <tableColumn id="10" name="Procedure" dataDxfId="14"/>
    <tableColumn id="11" name="Analysis unit" dataDxfId="15"/>
    <tableColumn id="12" name="ciNPWT N" dataDxfId="16"/>
    <tableColumn id="13" name="Control N" dataDxfId="17"/>
    <tableColumn id="14" name="Device/pressure" dataDxfId="18"/>
    <tableColumn id="15" name="Application duration" dataDxfId="19"/>
    <tableColumn id="16" name="Comparator" dataDxfId="20"/>
    <tableColumn id="17" name="Follow-up/outcome window" dataDxfId="21"/>
    <tableColumn id="18" name="Key audit note" dataDxfId="2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BaselineCharacteristicsTable" displayName="BaselineCharacteristicsTable" ref="A4:O24" headerRowCount="1" totalsRowShown="0">
  <autoFilter ref="A4:O24"/>
  <tableColumns count="15">
    <tableColumn id="1" name="Study ID" dataDxfId="23"/>
    <tableColumn id="2" name="Group" dataDxfId="24"/>
    <tableColumn id="3" name="Participants" dataDxfId="25"/>
    <tableColumn id="4" name="Analysis units" dataDxfId="26"/>
    <tableColumn id="5" name="Age, years" dataDxfId="27"/>
    <tableColumn id="6" name="Female n" dataDxfId="28"/>
    <tableColumn id="7" name="Male n" dataDxfId="29"/>
    <tableColumn id="8" name="BMI, kg/m²" dataDxfId="30"/>
    <tableColumn id="9" name="Diabetes n" dataDxfId="31"/>
    <tableColumn id="10" name="Smoking definition" dataDxfId="32"/>
    <tableColumn id="11" name="Smoking n" dataDxfId="33"/>
    <tableColumn id="12" name="Open fracture n" dataDxfId="34"/>
    <tableColumn id="13" name="Prior external fixation n" dataDxfId="35"/>
    <tableColumn id="14" name="Other reported baseline characteristics" dataDxfId="36"/>
    <tableColumn id="15" name="Source location" dataDxfId="3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RoB2ConsensusTable" displayName="RoB2ConsensusTable" ref="A4:J34" headerRowCount="1" totalsRowShown="0">
  <autoFilter ref="A4:J34"/>
  <tableColumns count="10">
    <tableColumn id="1" name="Result / study ID" dataDxfId="38"/>
    <tableColumn id="2" name="Study" dataDxfId="39"/>
    <tableColumn id="3" name="Target result" dataDxfId="40"/>
    <tableColumn id="4" name="Domain" dataDxfId="41"/>
    <tableColumn id="5" name="First reviewer" dataDxfId="42"/>
    <tableColumn id="6" name="Second reviewer" dataDxfId="43"/>
    <tableColumn id="7" name="Final consensus" dataDxfId="44"/>
    <tableColumn id="8" name="Agreement" dataDxfId="45"/>
    <tableColumn id="9" name="Resolution rationale" dataDxfId="46"/>
    <tableColumn id="10" name="Final overall" dataDxfId="4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RobinsIConsensusTable" displayName="RobinsIConsensusTable" ref="A4:J39" headerRowCount="1" totalsRowShown="0">
  <autoFilter ref="A4:J39"/>
  <tableColumns count="10">
    <tableColumn id="1" name="Result / study ID" dataDxfId="51"/>
    <tableColumn id="2" name="Study" dataDxfId="52"/>
    <tableColumn id="3" name="Target result" dataDxfId="53"/>
    <tableColumn id="4" name="Domain" dataDxfId="54"/>
    <tableColumn id="5" name="First reviewer" dataDxfId="55"/>
    <tableColumn id="6" name="Second reviewer" dataDxfId="56"/>
    <tableColumn id="7" name="Final consensus" dataDxfId="57"/>
    <tableColumn id="8" name="Agreement" dataDxfId="58"/>
    <tableColumn id="9" name="Resolution rationale" dataDxfId="59"/>
    <tableColumn id="10" name="Final overall" dataDxfId="6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AdjudicationLogTable" displayName="AdjudicationLogTable" ref="A4:G14" headerRowCount="1" totalsRowShown="0">
  <autoFilter ref="A4:G14"/>
  <tableColumns count="7">
    <tableColumn id="1" name="ID" dataDxfId="61"/>
    <tableColumn id="2" name="Study ID" dataDxfId="62"/>
    <tableColumn id="3" name="Issue" dataDxfId="63"/>
    <tableColumn id="4" name="Source evidence" dataDxfId="64"/>
    <tableColumn id="5" name="Locked handling" dataDxfId="65"/>
    <tableColumn id="6" name="Status" dataDxfId="66"/>
    <tableColumn id="7" name="Priority" dataDxfId="6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VersionLogTable" displayName="VersionLogTable" ref="A4:D9" headerRowCount="1" totalsRowShown="0">
  <autoFilter ref="A4:D9"/>
  <tableColumns count="4">
    <tableColumn id="1" name="Version/date" dataDxfId="69"/>
    <tableColumn id="2" name="Component" dataDxfId="70"/>
    <tableColumn id="3" name="Authoritative source or change" dataDxfId="71"/>
    <tableColumn id="4" name="Status" dataDxfId="7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7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tabSelected="1" workbookViewId="0">
      <selection activeCell="B31" sqref="B31"/>
    </sheetView>
  </sheetViews>
  <sheetFormatPr baseColWidth="8" defaultColWidth="9" defaultRowHeight="15"/>
  <cols>
    <col width="27" customWidth="1" style="47" min="1" max="1"/>
    <col width="110" customWidth="1" style="47" min="2" max="2"/>
  </cols>
  <sheetData>
    <row r="1" ht="27.95" customHeight="1" s="47">
      <c r="A1" s="48" t="inlineStr">
        <is>
          <t>Supplementary Data S2 | Final locked data extraction for 10 included studies</t>
        </is>
      </c>
    </row>
    <row r="2" ht="32.1" customHeight="1" s="47">
      <c r="A2" s="2" t="inlineStr">
        <is>
          <t>Statistical lock: 2026-08-10 | Risk-of-bias consensus lock: 2026-08-13 | Consolidated release: 2026-08-23</t>
        </is>
      </c>
    </row>
    <row r="3" ht="15.75" customHeight="1" s="47">
      <c r="A3" s="51" t="n"/>
      <c r="B3" s="51" t="n"/>
      <c r="C3" s="51" t="n"/>
      <c r="D3" s="51" t="n"/>
      <c r="E3" s="51" t="n"/>
      <c r="F3" s="51" t="n"/>
      <c r="G3" s="51" t="n"/>
      <c r="H3" s="51" t="n"/>
    </row>
    <row r="4" ht="38.1" customHeight="1" s="47">
      <c r="A4" s="49" t="inlineStr">
        <is>
          <t>Item</t>
        </is>
      </c>
      <c r="B4" s="50" t="inlineStr">
        <is>
          <t>Locked specification</t>
        </is>
      </c>
      <c r="C4" s="51" t="n"/>
      <c r="D4" s="51" t="n"/>
      <c r="E4" s="51" t="n"/>
      <c r="F4" s="51" t="n"/>
      <c r="G4" s="51" t="n"/>
      <c r="H4" s="51" t="n"/>
    </row>
    <row r="5" ht="30.75" customHeight="1" s="47">
      <c r="A5" s="52" t="inlineStr">
        <is>
          <t>Purpose</t>
        </is>
      </c>
      <c r="B5" s="53" t="inlineStr">
        <is>
          <t>Complete, auditable extraction workbook integrating study characteristics, baseline characteristics, all extracted incision-related outcomes, study-level effect estimates, locked pooled results, and final risk-of-bias consensus.</t>
        </is>
      </c>
      <c r="C5" s="51" t="n"/>
      <c r="D5" s="51" t="n"/>
      <c r="E5" s="51" t="n"/>
      <c r="F5" s="51" t="n"/>
      <c r="G5" s="51" t="n"/>
      <c r="H5" s="51" t="n"/>
    </row>
    <row r="6" ht="15.75" customHeight="1" s="47">
      <c r="A6" s="52" t="inlineStr">
        <is>
          <t>Included studies</t>
        </is>
      </c>
      <c r="B6" s="53" t="inlineStr">
        <is>
          <t>10 studies: 5 randomised controlled trials and 5 observational comparative studies.</t>
        </is>
      </c>
      <c r="C6" s="51" t="n"/>
      <c r="D6" s="51" t="n"/>
      <c r="E6" s="51" t="n"/>
      <c r="F6" s="51" t="n"/>
      <c r="G6" s="51" t="n"/>
      <c r="H6" s="51" t="n"/>
    </row>
    <row r="7" ht="15.75" customHeight="1" s="47">
      <c r="A7" s="52" t="inlineStr">
        <is>
          <t>Primary outcome</t>
        </is>
      </c>
      <c r="B7" s="53" t="inlineStr">
        <is>
          <t>Deep surgical-site infection through 90 days in randomised controlled trials (Pool P01).</t>
        </is>
      </c>
      <c r="C7" s="51" t="n"/>
      <c r="D7" s="51" t="n"/>
      <c r="E7" s="51" t="n"/>
      <c r="F7" s="51" t="n"/>
      <c r="G7" s="51" t="n"/>
      <c r="H7" s="51" t="n"/>
    </row>
    <row r="8" ht="15.75" customHeight="1" s="47">
      <c r="A8" s="52" t="inlineStr">
        <is>
          <t>Secondary time point</t>
        </is>
      </c>
      <c r="B8" s="53" t="inlineStr">
        <is>
          <t>Deep surgical-site infection at 30 days in randomised controlled trials (Pool P02).</t>
        </is>
      </c>
      <c r="C8" s="51" t="n"/>
      <c r="D8" s="51" t="n"/>
      <c r="E8" s="51" t="n"/>
      <c r="F8" s="51" t="n"/>
      <c r="G8" s="51" t="n"/>
      <c r="H8" s="51" t="n"/>
    </row>
    <row r="9" ht="30.75" customHeight="1" s="47">
      <c r="A9" s="52" t="inlineStr">
        <is>
          <t>Exploratory analyses</t>
        </is>
      </c>
      <c r="B9" s="53" t="inlineStr">
        <is>
          <t>Broad infection definitions, observational evidence, wound dehiscence, reoperation/major wound complication, composite wound complication, and continuous wound-related outcomes.</t>
        </is>
      </c>
      <c r="C9" s="51" t="n"/>
      <c r="D9" s="51" t="n"/>
      <c r="E9" s="51" t="n"/>
      <c r="F9" s="51" t="n"/>
      <c r="G9" s="51" t="n"/>
      <c r="H9" s="51" t="n"/>
    </row>
    <row r="10" ht="31.5" customHeight="1" s="47">
      <c r="A10" s="52" t="inlineStr">
        <is>
          <t>Independent haematoma outcome</t>
        </is>
      </c>
      <c r="B10" s="53" t="inlineStr">
        <is>
          <t>No included study provided separately extractable comparative haematoma counts. Composite wound outcomes must not be relabelled as haematoma.</t>
        </is>
      </c>
      <c r="C10" s="51" t="n"/>
      <c r="D10" s="51" t="n"/>
      <c r="E10" s="51" t="n"/>
      <c r="F10" s="51" t="n"/>
      <c r="G10" s="51" t="n"/>
      <c r="H10" s="51" t="n"/>
    </row>
    <row r="11" ht="30.75" customHeight="1" s="47">
      <c r="A11" s="52" t="inlineStr">
        <is>
          <t>Effect measures</t>
        </is>
      </c>
      <c r="B11" s="53" t="inlineStr">
        <is>
          <t>Risk ratio (RR) for binary outcomes; mean difference (MD) for continuous outcomes where means and standard deviations were available.</t>
        </is>
      </c>
      <c r="C11" s="51" t="n"/>
      <c r="D11" s="51" t="n"/>
      <c r="E11" s="51" t="n"/>
      <c r="F11" s="51" t="n"/>
      <c r="G11" s="51" t="n"/>
      <c r="H11" s="51" t="n"/>
    </row>
    <row r="12" ht="30.75" customHeight="1" s="47">
      <c r="A12" s="52" t="inlineStr">
        <is>
          <t>Zero-cell rule</t>
        </is>
      </c>
      <c r="B12" s="53" t="inlineStr">
        <is>
          <t>For an individual RR with a zero cell in one arm, 0.5 is added to all four cells. Double-zero studies are not eligible for RR pooling. Mantel–Haenszel analyses use original counts without a fixed correction.</t>
        </is>
      </c>
      <c r="C12" s="51" t="n"/>
      <c r="D12" s="51" t="n"/>
      <c r="E12" s="51" t="n"/>
      <c r="F12" s="51" t="n"/>
      <c r="G12" s="51" t="n"/>
      <c r="H12" s="51" t="n"/>
    </row>
    <row r="13" ht="15.75" customHeight="1" s="47">
      <c r="A13" s="52" t="inlineStr">
        <is>
          <t>Interpretation</t>
        </is>
      </c>
      <c r="B13" s="53" t="inlineStr">
        <is>
          <t>RR &lt; 1 favours ciNPWT. Observational results are crude and exploratory and must not be interpreted causally.</t>
        </is>
      </c>
      <c r="C13" s="51" t="n"/>
      <c r="D13" s="51" t="n"/>
      <c r="E13" s="51" t="n"/>
      <c r="F13" s="51" t="n"/>
      <c r="G13" s="51" t="n"/>
      <c r="H13" s="51" t="n"/>
    </row>
    <row r="14" ht="30.75" customHeight="1" s="47">
      <c r="A14" s="52" t="inlineStr">
        <is>
          <t>Johnson 2024 adjudication</t>
        </is>
      </c>
      <c r="B14" s="53" t="inlineStr">
        <is>
          <t>Primary extraction uses article Results text: deep SSI 9/40 versus 11/140. The figure-implied 8/40 value is retained only as an audit/sensitivity record.</t>
        </is>
      </c>
      <c r="C14" s="51" t="n"/>
      <c r="D14" s="51" t="n"/>
      <c r="E14" s="51" t="n"/>
      <c r="F14" s="51" t="n"/>
      <c r="G14" s="51" t="n"/>
      <c r="H14" s="51" t="n"/>
    </row>
    <row r="15" ht="31.5" customHeight="1" s="47">
      <c r="A15" s="52" t="inlineStr">
        <is>
          <t>WHISH per-protocol adjudication</t>
        </is>
      </c>
      <c r="B15" s="53" t="inlineStr">
        <is>
          <t>Per-protocol sensitivity uses article Results text: 4/156 versus 11/168. Table III values (4/144 versus 11/163) are retained only in the audit trail.</t>
        </is>
      </c>
      <c r="C15" s="51" t="n"/>
      <c r="D15" s="51" t="n"/>
      <c r="E15" s="51" t="n"/>
      <c r="F15" s="51" t="n"/>
      <c r="G15" s="51" t="n"/>
      <c r="H15" s="51" t="n"/>
    </row>
    <row r="16" ht="30.75" customHeight="1" s="47">
      <c r="A16" s="52" t="inlineStr">
        <is>
          <t>WHISH arm order</t>
        </is>
      </c>
      <c r="B16" s="53" t="inlineStr">
        <is>
          <t>Study characteristics use 230 ciNPWT and 232 control participants after reconciliation of article-internal arm-order reporting; all meta-analyses use outcome-specific denominators.</t>
        </is>
      </c>
      <c r="C16" s="51" t="n"/>
      <c r="D16" s="51" t="n"/>
      <c r="E16" s="51" t="n"/>
      <c r="F16" s="51" t="n"/>
      <c r="G16" s="51" t="n"/>
      <c r="H16" s="51" t="n"/>
    </row>
    <row r="17" ht="30.75" customHeight="1" s="47">
      <c r="A17" s="52" t="inlineStr">
        <is>
          <t>Source hierarchy</t>
        </is>
      </c>
      <c r="B17" s="53" t="inlineStr">
        <is>
          <t>Article Results text and outcome tables; locked 2026-08-10 statistical input; final 2026-08-13 consensus risk-of-bias workbook. Missing values remain blank/NR and are never treated as zero.</t>
        </is>
      </c>
      <c r="C17" s="51" t="n"/>
      <c r="D17" s="51" t="n"/>
      <c r="E17" s="51" t="n"/>
      <c r="F17" s="51" t="n"/>
      <c r="G17" s="51" t="n"/>
      <c r="H17" s="51" t="n"/>
    </row>
    <row r="18" ht="30.75" customHeight="1" s="47">
      <c r="A18" s="52" t="inlineStr">
        <is>
          <t>Workbook map</t>
        </is>
      </c>
      <c r="B18" s="53" t="inlineStr">
        <is>
          <t>English analysis sheets are authoritative. ‘All binary extraction’ and ‘All continuous extraction’ preserve the wider bilingual audit layer, including non-pooled time points and conflicts.</t>
        </is>
      </c>
      <c r="C18" s="51" t="n"/>
      <c r="D18" s="51" t="n"/>
      <c r="E18" s="51" t="n"/>
      <c r="F18" s="51" t="n"/>
      <c r="G18" s="51" t="n"/>
      <c r="H18" s="51" t="n"/>
    </row>
    <row r="19" ht="15.75" customHeight="1" s="47">
      <c r="A19" s="51" t="n"/>
      <c r="B19" s="51" t="n"/>
      <c r="C19" s="51" t="n"/>
      <c r="D19" s="51" t="n"/>
      <c r="E19" s="51" t="n"/>
      <c r="F19" s="51" t="n"/>
      <c r="G19" s="51" t="n"/>
      <c r="H19" s="51" t="n"/>
    </row>
    <row r="20" ht="32.1" customHeight="1" s="47">
      <c r="A20" s="54" t="inlineStr">
        <is>
          <t>Confirmed review-process item</t>
        </is>
      </c>
      <c r="B20" s="54" t="inlineStr">
        <is>
          <t>Final specification</t>
        </is>
      </c>
      <c r="C20" s="51" t="n"/>
      <c r="D20" s="51" t="n"/>
      <c r="E20" s="51" t="n"/>
      <c r="F20" s="51" t="n"/>
      <c r="G20" s="51" t="n"/>
      <c r="H20" s="51" t="n"/>
    </row>
    <row r="21" ht="48" customHeight="1" s="47">
      <c r="A21" s="55" t="inlineStr">
        <is>
          <t>Eligibility screening</t>
        </is>
      </c>
      <c r="B21" s="56" t="inlineStr">
        <is>
          <t>Two reviewers independently screened all titles/abstracts and independently assessed all 12 candidate studies in full text; disagreements were resolved by discussion and consensus.</t>
        </is>
      </c>
      <c r="C21" s="51" t="n"/>
      <c r="D21" s="51" t="n"/>
      <c r="E21" s="51" t="n"/>
      <c r="F21" s="51" t="n"/>
      <c r="G21" s="51" t="n"/>
      <c r="H21" s="51" t="n"/>
    </row>
    <row r="22" ht="48" customHeight="1" s="47">
      <c r="A22" s="55" t="inlineStr">
        <is>
          <t>Data extraction</t>
        </is>
      </c>
      <c r="B22" s="56" t="inlineStr">
        <is>
          <t>Two reviewers independently extracted all included-study data using the same standardized form; forms were compared and discrepancies were resolved by consensus after rechecking the full report.</t>
        </is>
      </c>
      <c r="C22" s="51" t="n"/>
      <c r="D22" s="51" t="n"/>
      <c r="E22" s="51" t="n"/>
      <c r="F22" s="51" t="n"/>
      <c r="G22" s="51" t="n"/>
      <c r="H22" s="51" t="n"/>
    </row>
    <row r="23" ht="48" customHeight="1" s="47">
      <c r="A23" s="55" t="inlineStr">
        <is>
          <t>Automation</t>
        </is>
      </c>
      <c r="B23" s="56" t="inlineStr">
        <is>
          <t>No automation tool was used to make eligibility decisions.</t>
        </is>
      </c>
      <c r="C23" s="51" t="n"/>
      <c r="D23" s="51" t="n"/>
      <c r="E23" s="51" t="n"/>
      <c r="F23" s="51" t="n"/>
      <c r="G23" s="51" t="n"/>
      <c r="H23" s="51" t="n"/>
    </row>
    <row r="24" ht="48" customHeight="1" s="47">
      <c r="A24" s="55" t="inlineStr">
        <is>
          <t>Study-author contact</t>
        </is>
      </c>
      <c r="B24" s="56" t="inlineStr">
        <is>
          <t>Study authors were not contacted for additional or clarifying data; report-internal discrepancies were handled using the prespecified adjudication hierarchy and retained in the audit trail.</t>
        </is>
      </c>
      <c r="C24" s="51" t="n"/>
      <c r="D24" s="51" t="n"/>
      <c r="E24" s="51" t="n"/>
      <c r="F24" s="51" t="n"/>
      <c r="G24" s="51" t="n"/>
      <c r="H24" s="51" t="n"/>
    </row>
  </sheetData>
  <mergeCells count="2">
    <mergeCell ref="A2:H2"/>
    <mergeCell ref="A1:H1"/>
  </mergeCells>
  <pageMargins left="0.7" right="0.7" top="0.75" bottom="0.75" header="0.3" footer="0.3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8"/>
  <sheetViews>
    <sheetView showGridLines="0" workbookViewId="0">
      <selection activeCell="A1" sqref="A1:AG1"/>
    </sheetView>
  </sheetViews>
  <sheetFormatPr baseColWidth="8" defaultColWidth="9" defaultRowHeight="15"/>
  <cols>
    <col width="13" customWidth="1" style="47" min="1" max="2"/>
    <col width="22" customWidth="1" style="47" min="3" max="3"/>
    <col width="13" customWidth="1" style="47" min="4" max="4"/>
    <col width="24" customWidth="1" style="47" min="5" max="6"/>
    <col width="18" customWidth="1" style="47" min="7" max="8"/>
    <col width="13" customWidth="1" style="47" min="9" max="13"/>
    <col width="19" customWidth="1" style="47" min="14" max="17"/>
    <col width="13" customWidth="1" style="47" min="18" max="28"/>
    <col width="24" customWidth="1" style="47" min="29" max="29"/>
    <col width="28" customWidth="1" style="47" min="30" max="30"/>
    <col width="42" customWidth="1" style="47" min="31" max="31"/>
    <col width="26" customWidth="1" style="47" min="32" max="33"/>
  </cols>
  <sheetData>
    <row r="1" ht="30" customHeight="1" s="47">
      <c r="A1" s="11" t="inlineStr">
        <is>
          <t>Study-level binary outcomes and calculated risk ratios</t>
        </is>
      </c>
    </row>
    <row r="2" ht="32.1" customHeight="1" s="47">
      <c r="A2" s="22" t="inlineStr">
        <is>
          <t>Raw event counts are transcribed from the locked 2026-08-10 dataset. Green columns are formula-derived; yellow cells identify records requiring interpretive caution.</t>
        </is>
      </c>
    </row>
    <row r="3" ht="15.75" customHeight="1" s="47">
      <c r="A3" s="51" t="n"/>
      <c r="B3" s="51" t="n"/>
      <c r="C3" s="51" t="n"/>
      <c r="D3" s="51" t="n"/>
      <c r="E3" s="51" t="n"/>
      <c r="F3" s="51" t="n"/>
      <c r="G3" s="51" t="n"/>
      <c r="H3" s="51" t="n"/>
      <c r="I3" s="51" t="n"/>
      <c r="J3" s="51" t="n"/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  <c r="W3" s="51" t="n"/>
      <c r="X3" s="51" t="n"/>
      <c r="Y3" s="51" t="n"/>
      <c r="Z3" s="51" t="n"/>
      <c r="AA3" s="51" t="n"/>
      <c r="AB3" s="51" t="n"/>
      <c r="AC3" s="51" t="n"/>
      <c r="AD3" s="51" t="n"/>
      <c r="AE3" s="51" t="n"/>
      <c r="AF3" s="51" t="n"/>
      <c r="AG3" s="51" t="n"/>
    </row>
    <row r="4" ht="38.1" customHeight="1" s="47">
      <c r="A4" s="13" t="inlineStr">
        <is>
          <t>Record ID</t>
        </is>
      </c>
      <c r="B4" s="13" t="inlineStr">
        <is>
          <t>Study ID</t>
        </is>
      </c>
      <c r="C4" s="13" t="inlineStr">
        <is>
          <t>Study</t>
        </is>
      </c>
      <c r="D4" s="13" t="inlineStr">
        <is>
          <t>Design</t>
        </is>
      </c>
      <c r="E4" s="13" t="inlineStr">
        <is>
          <t>Outcome domain</t>
        </is>
      </c>
      <c r="F4" s="13" t="inlineStr">
        <is>
          <t>Reported outcome</t>
        </is>
      </c>
      <c r="G4" s="13" t="inlineStr">
        <is>
          <t>Time point</t>
        </is>
      </c>
      <c r="H4" s="13" t="inlineStr">
        <is>
          <t>Time window</t>
        </is>
      </c>
      <c r="I4" s="13" t="inlineStr">
        <is>
          <t>Analysis unit</t>
        </is>
      </c>
      <c r="J4" s="13" t="inlineStr">
        <is>
          <t>ciNPWT events</t>
        </is>
      </c>
      <c r="K4" s="13" t="inlineStr">
        <is>
          <t>ciNPWT total</t>
        </is>
      </c>
      <c r="L4" s="13" t="inlineStr">
        <is>
          <t>Control events</t>
        </is>
      </c>
      <c r="M4" s="13" t="inlineStr">
        <is>
          <t>Control total</t>
        </is>
      </c>
      <c r="N4" s="13" t="inlineStr">
        <is>
          <t>Risk of bias</t>
        </is>
      </c>
      <c r="O4" s="13" t="inlineStr">
        <is>
          <t>Pool ID(s)</t>
        </is>
      </c>
      <c r="P4" s="13" t="inlineStr">
        <is>
          <t>Analysis role</t>
        </is>
      </c>
      <c r="Q4" s="13" t="inlineStr">
        <is>
          <t>Zero-cell handling</t>
        </is>
      </c>
      <c r="R4" s="13" t="inlineStr">
        <is>
          <t>Correction</t>
        </is>
      </c>
      <c r="S4" s="13" t="inlineStr">
        <is>
          <t>Corrected a</t>
        </is>
      </c>
      <c r="T4" s="13" t="inlineStr">
        <is>
          <t>Corrected b</t>
        </is>
      </c>
      <c r="U4" s="13" t="inlineStr">
        <is>
          <t>Corrected c</t>
        </is>
      </c>
      <c r="V4" s="13" t="inlineStr">
        <is>
          <t>Corrected d</t>
        </is>
      </c>
      <c r="W4" s="13" t="inlineStr">
        <is>
          <t>log(RR)</t>
        </is>
      </c>
      <c r="X4" s="13" t="inlineStr">
        <is>
          <t>Variance</t>
        </is>
      </c>
      <c r="Y4" s="13" t="inlineStr">
        <is>
          <t>SE</t>
        </is>
      </c>
      <c r="Z4" s="13" t="inlineStr">
        <is>
          <t>RR</t>
        </is>
      </c>
      <c r="AA4" s="13" t="inlineStr">
        <is>
          <t>95% CI lower</t>
        </is>
      </c>
      <c r="AB4" s="13" t="inlineStr">
        <is>
          <t>95% CI upper</t>
        </is>
      </c>
      <c r="AC4" s="13" t="inlineStr">
        <is>
          <t>Source file</t>
        </is>
      </c>
      <c r="AD4" s="13" t="inlineStr">
        <is>
          <t>Source location</t>
        </is>
      </c>
      <c r="AE4" s="13" t="inlineStr">
        <is>
          <t>DOI / URL</t>
        </is>
      </c>
      <c r="AF4" s="13" t="inlineStr">
        <is>
          <t>Verification status</t>
        </is>
      </c>
      <c r="AG4" s="13" t="inlineStr">
        <is>
          <t>Conflict / coverage rule</t>
        </is>
      </c>
    </row>
    <row r="5" ht="30" customHeight="1" s="47">
      <c r="A5" s="15" t="inlineStr">
        <is>
          <t>WHISH-DSSI30</t>
        </is>
      </c>
      <c r="B5" s="15" t="inlineStr">
        <is>
          <t>WHISH_2021</t>
        </is>
      </c>
      <c r="C5" s="15" t="inlineStr">
        <is>
          <t>WHISH (Masters 2021)</t>
        </is>
      </c>
      <c r="D5" s="15" t="inlineStr">
        <is>
          <t>RCT</t>
        </is>
      </c>
      <c r="E5" s="15" t="inlineStr">
        <is>
          <t>Deep SSI</t>
        </is>
      </c>
      <c r="F5" s="15" t="inlineStr">
        <is>
          <t>Deep SSI, available cases by randomised group</t>
        </is>
      </c>
      <c r="G5" s="15" t="inlineStr">
        <is>
          <t>30 days</t>
        </is>
      </c>
      <c r="H5" s="15" t="inlineStr">
        <is>
          <t>Through 30 days</t>
        </is>
      </c>
      <c r="I5" s="15" t="inlineStr">
        <is>
          <t>Participants</t>
        </is>
      </c>
      <c r="J5" s="35" t="n">
        <v>4</v>
      </c>
      <c r="K5" s="35" t="n">
        <v>214</v>
      </c>
      <c r="L5" s="35" t="n">
        <v>14</v>
      </c>
      <c r="M5" s="35" t="n">
        <v>218</v>
      </c>
      <c r="N5" s="15" t="inlineStr">
        <is>
          <t>Some concerns</t>
        </is>
      </c>
      <c r="O5" s="15" t="inlineStr">
        <is>
          <t>P02</t>
        </is>
      </c>
      <c r="P5" s="15" t="inlineStr">
        <is>
          <t>Secondary time point</t>
        </is>
      </c>
      <c r="Q5" s="15">
        <f>IF(AND(J5=0,L5=0),"Double-zero: not pooled",IF(OR(J5=0,L5=0),"0.5 added to all four cells","None"))</f>
        <v/>
      </c>
      <c r="R5" s="57">
        <f>IF(OR(J5=0,L5=0),Codebook!$B$18,0)</f>
        <v/>
      </c>
      <c r="S5" s="57">
        <f>J5+R5</f>
        <v/>
      </c>
      <c r="T5" s="57">
        <f>K5-J5+R5</f>
        <v/>
      </c>
      <c r="U5" s="57">
        <f>L5+R5</f>
        <v/>
      </c>
      <c r="V5" s="57">
        <f>M5-L5+R5</f>
        <v/>
      </c>
      <c r="W5" s="58">
        <f>LN((S5/(S5+T5))/(U5/(U5+V5)))</f>
        <v/>
      </c>
      <c r="X5" s="58">
        <f>1/S5-1/(S5+T5)+1/U5-1/(U5+V5)</f>
        <v/>
      </c>
      <c r="Y5" s="58">
        <f>SQRT(X5)</f>
        <v/>
      </c>
      <c r="Z5" s="38">
        <f>EXP(W5)</f>
        <v/>
      </c>
      <c r="AA5" s="38">
        <f>EXP(W5-Codebook!$B$19*Y5)</f>
        <v/>
      </c>
      <c r="AB5" s="38">
        <f>EXP(W5+Codebook!$B$19*Y5)</f>
        <v/>
      </c>
      <c r="AC5" s="15" t="inlineStr">
        <is>
          <t>03_WHISH_Masters_2021.pdf</t>
        </is>
      </c>
      <c r="AD5" s="15" t="inlineStr">
        <is>
          <t>p4 Results; p5 Table III</t>
        </is>
      </c>
      <c r="AE5" s="15" t="inlineStr">
        <is>
          <t>https://doi.org/10.1302/0301-620X.103B4.BJJ-2020-1603.R1</t>
        </is>
      </c>
      <c r="AF5" s="15" t="inlineStr">
        <is>
          <t>Verified</t>
        </is>
      </c>
      <c r="AG5" s="15" t="inlineStr">
        <is>
          <t>CDC-defined deep SSI.</t>
        </is>
      </c>
    </row>
    <row r="6" ht="45" customHeight="1" s="47">
      <c r="A6" s="17" t="inlineStr">
        <is>
          <t>WHISH-DSSI90</t>
        </is>
      </c>
      <c r="B6" s="17" t="inlineStr">
        <is>
          <t>WHISH_2021</t>
        </is>
      </c>
      <c r="C6" s="17" t="inlineStr">
        <is>
          <t>WHISH (Masters 2021)</t>
        </is>
      </c>
      <c r="D6" s="17" t="inlineStr">
        <is>
          <t>RCT</t>
        </is>
      </c>
      <c r="E6" s="17" t="inlineStr">
        <is>
          <t>Deep SSI</t>
        </is>
      </c>
      <c r="F6" s="17" t="inlineStr">
        <is>
          <t>Deep SSI, available cases by randomised group</t>
        </is>
      </c>
      <c r="G6" s="17" t="inlineStr">
        <is>
          <t>90 days</t>
        </is>
      </c>
      <c r="H6" s="17" t="inlineStr">
        <is>
          <t>Cumulative through 90 days</t>
        </is>
      </c>
      <c r="I6" s="17" t="inlineStr">
        <is>
          <t>Participants</t>
        </is>
      </c>
      <c r="J6" s="39" t="n">
        <v>5</v>
      </c>
      <c r="K6" s="39" t="n">
        <v>214</v>
      </c>
      <c r="L6" s="39" t="n">
        <v>14</v>
      </c>
      <c r="M6" s="39" t="n">
        <v>218</v>
      </c>
      <c r="N6" s="17" t="inlineStr">
        <is>
          <t>Some concerns</t>
        </is>
      </c>
      <c r="O6" s="17" t="inlineStr">
        <is>
          <t>P01; P03</t>
        </is>
      </c>
      <c r="P6" s="17" t="inlineStr">
        <is>
          <t>Primary outcome / broad exploratory pool</t>
        </is>
      </c>
      <c r="Q6" s="17">
        <f>IF(AND(J6=0,L6=0),"Double-zero: not pooled",IF(OR(J6=0,L6=0),"0.5 added to all four cells","None"))</f>
        <v/>
      </c>
      <c r="R6" s="59">
        <f>IF(OR(J6=0,L6=0),Codebook!$B$18,0)</f>
        <v/>
      </c>
      <c r="S6" s="59">
        <f>J6+R6</f>
        <v/>
      </c>
      <c r="T6" s="59">
        <f>K6-J6+R6</f>
        <v/>
      </c>
      <c r="U6" s="59">
        <f>L6+R6</f>
        <v/>
      </c>
      <c r="V6" s="59">
        <f>M6-L6+R6</f>
        <v/>
      </c>
      <c r="W6" s="60">
        <f>LN((S6/(S6+T6))/(U6/(U6+V6)))</f>
        <v/>
      </c>
      <c r="X6" s="60">
        <f>1/S6-1/(S6+T6)+1/U6-1/(U6+V6)</f>
        <v/>
      </c>
      <c r="Y6" s="60">
        <f>SQRT(X6)</f>
        <v/>
      </c>
      <c r="Z6" s="42">
        <f>EXP(W6)</f>
        <v/>
      </c>
      <c r="AA6" s="42">
        <f>EXP(W6-Codebook!$B$19*Y6)</f>
        <v/>
      </c>
      <c r="AB6" s="42">
        <f>EXP(W6+Codebook!$B$19*Y6)</f>
        <v/>
      </c>
      <c r="AC6" s="17" t="inlineStr">
        <is>
          <t>03_WHISH_Masters_2021.pdf</t>
        </is>
      </c>
      <c r="AD6" s="17" t="inlineStr">
        <is>
          <t>p4 Results; p5 Table III</t>
        </is>
      </c>
      <c r="AE6" s="17" t="inlineStr">
        <is>
          <t>https://doi.org/10.1302/0301-620X.103B4.BJJ-2020-1603.R1</t>
        </is>
      </c>
      <c r="AF6" s="17" t="inlineStr">
        <is>
          <t>Verified</t>
        </is>
      </c>
      <c r="AG6" s="17" t="inlineStr">
        <is>
          <t>Cumulative 90-day outcome.</t>
        </is>
      </c>
    </row>
    <row r="7" ht="60" customHeight="1" s="47">
      <c r="A7" s="17" t="inlineStr">
        <is>
          <t>WHISH-DSSI30-PP-TEXT</t>
        </is>
      </c>
      <c r="B7" s="17" t="inlineStr">
        <is>
          <t>WHISH_2021</t>
        </is>
      </c>
      <c r="C7" s="17" t="inlineStr">
        <is>
          <t>WHISH (Masters 2021)</t>
        </is>
      </c>
      <c r="D7" s="17" t="inlineStr">
        <is>
          <t>RCT</t>
        </is>
      </c>
      <c r="E7" s="17" t="inlineStr">
        <is>
          <t>Deep SSI</t>
        </is>
      </c>
      <c r="F7" s="17" t="inlineStr">
        <is>
          <t>Deep SSI, per-protocol analysis</t>
        </is>
      </c>
      <c r="G7" s="17" t="inlineStr">
        <is>
          <t>30 days</t>
        </is>
      </c>
      <c r="H7" s="17" t="inlineStr">
        <is>
          <t>Through 30 days</t>
        </is>
      </c>
      <c r="I7" s="17" t="inlineStr">
        <is>
          <t>Participants</t>
        </is>
      </c>
      <c r="J7" s="39" t="n">
        <v>4</v>
      </c>
      <c r="K7" s="39" t="n">
        <v>156</v>
      </c>
      <c r="L7" s="39" t="n">
        <v>11</v>
      </c>
      <c r="M7" s="39" t="n">
        <v>168</v>
      </c>
      <c r="N7" s="17" t="inlineStr">
        <is>
          <t>Some concerns</t>
        </is>
      </c>
      <c r="O7" s="17" t="inlineStr">
        <is>
          <t>S01</t>
        </is>
      </c>
      <c r="P7" s="17" t="inlineStr">
        <is>
          <t>Per-protocol sensitivity analysis</t>
        </is>
      </c>
      <c r="Q7" s="17">
        <f>IF(AND(J7=0,L7=0),"Double-zero: not pooled",IF(OR(J7=0,L7=0),"0.5 added to all four cells","None"))</f>
        <v/>
      </c>
      <c r="R7" s="59">
        <f>IF(OR(J7=0,L7=0),Codebook!$B$18,0)</f>
        <v/>
      </c>
      <c r="S7" s="59">
        <f>J7+R7</f>
        <v/>
      </c>
      <c r="T7" s="59">
        <f>K7-J7+R7</f>
        <v/>
      </c>
      <c r="U7" s="59">
        <f>L7+R7</f>
        <v/>
      </c>
      <c r="V7" s="59">
        <f>M7-L7+R7</f>
        <v/>
      </c>
      <c r="W7" s="60">
        <f>LN((S7/(S7+T7))/(U7/(U7+V7)))</f>
        <v/>
      </c>
      <c r="X7" s="60">
        <f>1/S7-1/(S7+T7)+1/U7-1/(U7+V7)</f>
        <v/>
      </c>
      <c r="Y7" s="60">
        <f>SQRT(X7)</f>
        <v/>
      </c>
      <c r="Z7" s="42">
        <f>EXP(W7)</f>
        <v/>
      </c>
      <c r="AA7" s="42">
        <f>EXP(W7-Codebook!$B$19*Y7)</f>
        <v/>
      </c>
      <c r="AB7" s="42">
        <f>EXP(W7+Codebook!$B$19*Y7)</f>
        <v/>
      </c>
      <c r="AC7" s="17" t="inlineStr">
        <is>
          <t>03_WHISH_Masters_2021.pdf</t>
        </is>
      </c>
      <c r="AD7" s="17" t="inlineStr">
        <is>
          <t>p4 Results main text; p5 Table III (audit only)</t>
        </is>
      </c>
      <c r="AE7" s="17" t="inlineStr">
        <is>
          <t>https://doi.org/10.1302/0301-620X.103B4.BJJ-2020-1603.R1</t>
        </is>
      </c>
      <c r="AF7" s="17" t="inlineStr">
        <is>
          <t>Locked: main-text value</t>
        </is>
      </c>
      <c r="AG7" s="17" t="inlineStr">
        <is>
          <t>Locked to Results text: 4/156 versus 11/168; Table III values 4/144 versus 11/163 retained only for audit.</t>
        </is>
      </c>
    </row>
    <row r="8" ht="45" customHeight="1" s="47">
      <c r="A8" s="17" t="inlineStr">
        <is>
          <t>WHIST-DSSI30</t>
        </is>
      </c>
      <c r="B8" s="17" t="inlineStr">
        <is>
          <t>WHIST_2020</t>
        </is>
      </c>
      <c r="C8" s="17" t="inlineStr">
        <is>
          <t>WHIST (Costa 2020)</t>
        </is>
      </c>
      <c r="D8" s="17" t="inlineStr">
        <is>
          <t>RCT</t>
        </is>
      </c>
      <c r="E8" s="17" t="inlineStr">
        <is>
          <t>Deep SSI</t>
        </is>
      </c>
      <c r="F8" s="17" t="inlineStr">
        <is>
          <t>Deep SSI, available cases by randomised group</t>
        </is>
      </c>
      <c r="G8" s="17" t="inlineStr">
        <is>
          <t>30 days</t>
        </is>
      </c>
      <c r="H8" s="17" t="inlineStr">
        <is>
          <t>Through 30 days</t>
        </is>
      </c>
      <c r="I8" s="17" t="inlineStr">
        <is>
          <t>Participants</t>
        </is>
      </c>
      <c r="J8" s="39" t="n">
        <v>45</v>
      </c>
      <c r="K8" s="39" t="n">
        <v>770</v>
      </c>
      <c r="L8" s="39" t="n">
        <v>50</v>
      </c>
      <c r="M8" s="39" t="n">
        <v>749</v>
      </c>
      <c r="N8" s="17" t="inlineStr">
        <is>
          <t>Some concerns</t>
        </is>
      </c>
      <c r="O8" s="17" t="inlineStr">
        <is>
          <t>P02</t>
        </is>
      </c>
      <c r="P8" s="17" t="inlineStr">
        <is>
          <t>Secondary time point</t>
        </is>
      </c>
      <c r="Q8" s="17">
        <f>IF(AND(J8=0,L8=0),"Double-zero: not pooled",IF(OR(J8=0,L8=0),"0.5 added to all four cells","None"))</f>
        <v/>
      </c>
      <c r="R8" s="59">
        <f>IF(OR(J8=0,L8=0),Codebook!$B$18,0)</f>
        <v/>
      </c>
      <c r="S8" s="59">
        <f>J8+R8</f>
        <v/>
      </c>
      <c r="T8" s="59">
        <f>K8-J8+R8</f>
        <v/>
      </c>
      <c r="U8" s="59">
        <f>L8+R8</f>
        <v/>
      </c>
      <c r="V8" s="59">
        <f>M8-L8+R8</f>
        <v/>
      </c>
      <c r="W8" s="60">
        <f>LN((S8/(S8+T8))/(U8/(U8+V8)))</f>
        <v/>
      </c>
      <c r="X8" s="60">
        <f>1/S8-1/(S8+T8)+1/U8-1/(U8+V8)</f>
        <v/>
      </c>
      <c r="Y8" s="60">
        <f>SQRT(X8)</f>
        <v/>
      </c>
      <c r="Z8" s="42">
        <f>EXP(W8)</f>
        <v/>
      </c>
      <c r="AA8" s="42">
        <f>EXP(W8-Codebook!$B$19*Y8)</f>
        <v/>
      </c>
      <c r="AB8" s="42">
        <f>EXP(W8+Codebook!$B$19*Y8)</f>
        <v/>
      </c>
      <c r="AC8" s="17" t="inlineStr">
        <is>
          <t>WHIST_Costa_2020.pdf</t>
        </is>
      </c>
      <c r="AD8" s="17" t="inlineStr">
        <is>
          <t>p4 Results; p6 Table 2</t>
        </is>
      </c>
      <c r="AE8" s="17" t="inlineStr">
        <is>
          <t>https://doi.org/10.1001/jama.2020.0059</t>
        </is>
      </c>
      <c r="AF8" s="17" t="inlineStr">
        <is>
          <t>Verified</t>
        </is>
      </c>
      <c r="AG8" s="17" t="inlineStr">
        <is>
          <t>Article model adjusted for centre, open/closed fracture, injury severity, age, and sex.</t>
        </is>
      </c>
    </row>
    <row r="9" ht="45" customHeight="1" s="47">
      <c r="A9" s="17" t="inlineStr">
        <is>
          <t>WHIST-DSSI90</t>
        </is>
      </c>
      <c r="B9" s="17" t="inlineStr">
        <is>
          <t>WHIST_2020</t>
        </is>
      </c>
      <c r="C9" s="17" t="inlineStr">
        <is>
          <t>WHIST (Costa 2020)</t>
        </is>
      </c>
      <c r="D9" s="17" t="inlineStr">
        <is>
          <t>RCT</t>
        </is>
      </c>
      <c r="E9" s="17" t="inlineStr">
        <is>
          <t>Deep SSI</t>
        </is>
      </c>
      <c r="F9" s="17" t="inlineStr">
        <is>
          <t>Deep SSI, by randomised group</t>
        </is>
      </c>
      <c r="G9" s="17" t="inlineStr">
        <is>
          <t>90 days</t>
        </is>
      </c>
      <c r="H9" s="17" t="inlineStr">
        <is>
          <t>Cumulative through 90 days</t>
        </is>
      </c>
      <c r="I9" s="17" t="inlineStr">
        <is>
          <t>Participants</t>
        </is>
      </c>
      <c r="J9" s="39" t="n">
        <v>72</v>
      </c>
      <c r="K9" s="39" t="n">
        <v>629</v>
      </c>
      <c r="L9" s="39" t="n">
        <v>78</v>
      </c>
      <c r="M9" s="39" t="n">
        <v>590</v>
      </c>
      <c r="N9" s="17" t="inlineStr">
        <is>
          <t>High risk</t>
        </is>
      </c>
      <c r="O9" s="17" t="inlineStr">
        <is>
          <t>P01; P03</t>
        </is>
      </c>
      <c r="P9" s="17" t="inlineStr">
        <is>
          <t>Primary outcome / broad exploratory pool</t>
        </is>
      </c>
      <c r="Q9" s="17">
        <f>IF(AND(J9=0,L9=0),"Double-zero: not pooled",IF(OR(J9=0,L9=0),"0.5 added to all four cells","None"))</f>
        <v/>
      </c>
      <c r="R9" s="59">
        <f>IF(OR(J9=0,L9=0),Codebook!$B$18,0)</f>
        <v/>
      </c>
      <c r="S9" s="59">
        <f>J9+R9</f>
        <v/>
      </c>
      <c r="T9" s="59">
        <f>K9-J9+R9</f>
        <v/>
      </c>
      <c r="U9" s="59">
        <f>L9+R9</f>
        <v/>
      </c>
      <c r="V9" s="59">
        <f>M9-L9+R9</f>
        <v/>
      </c>
      <c r="W9" s="60">
        <f>LN((S9/(S9+T9))/(U9/(U9+V9)))</f>
        <v/>
      </c>
      <c r="X9" s="60">
        <f>1/S9-1/(S9+T9)+1/U9-1/(U9+V9)</f>
        <v/>
      </c>
      <c r="Y9" s="60">
        <f>SQRT(X9)</f>
        <v/>
      </c>
      <c r="Z9" s="42">
        <f>EXP(W9)</f>
        <v/>
      </c>
      <c r="AA9" s="42">
        <f>EXP(W9-Codebook!$B$19*Y9)</f>
        <v/>
      </c>
      <c r="AB9" s="42">
        <f>EXP(W9+Codebook!$B$19*Y9)</f>
        <v/>
      </c>
      <c r="AC9" s="17" t="inlineStr">
        <is>
          <t>WHIST_Costa_2020.pdf</t>
        </is>
      </c>
      <c r="AD9" s="17" t="inlineStr">
        <is>
          <t>p4 Results; p6 Table 2</t>
        </is>
      </c>
      <c r="AE9" s="17" t="inlineStr">
        <is>
          <t>https://doi.org/10.1001/jama.2020.0059</t>
        </is>
      </c>
      <c r="AF9" s="17" t="inlineStr">
        <is>
          <t>Verified</t>
        </is>
      </c>
      <c r="AG9" s="17" t="inlineStr">
        <is>
          <t>More outcome data were missing at 90 days than at 30 days.</t>
        </is>
      </c>
    </row>
    <row r="10" ht="30" customHeight="1" s="47">
      <c r="A10" s="17" t="inlineStr">
        <is>
          <t>WHIST-DSSI30-PP</t>
        </is>
      </c>
      <c r="B10" s="17" t="inlineStr">
        <is>
          <t>WHIST_2020</t>
        </is>
      </c>
      <c r="C10" s="17" t="inlineStr">
        <is>
          <t>WHIST (Costa 2020)</t>
        </is>
      </c>
      <c r="D10" s="17" t="inlineStr">
        <is>
          <t>RCT</t>
        </is>
      </c>
      <c r="E10" s="17" t="inlineStr">
        <is>
          <t>Deep SSI</t>
        </is>
      </c>
      <c r="F10" s="17" t="inlineStr">
        <is>
          <t>Deep SSI, per-protocol analysis</t>
        </is>
      </c>
      <c r="G10" s="17" t="inlineStr">
        <is>
          <t>30 days</t>
        </is>
      </c>
      <c r="H10" s="17" t="inlineStr">
        <is>
          <t>Through 30 days</t>
        </is>
      </c>
      <c r="I10" s="17" t="inlineStr">
        <is>
          <t>Participants</t>
        </is>
      </c>
      <c r="J10" s="39" t="n">
        <v>41</v>
      </c>
      <c r="K10" s="39" t="n">
        <v>668</v>
      </c>
      <c r="L10" s="39" t="n">
        <v>48</v>
      </c>
      <c r="M10" s="39" t="n">
        <v>731</v>
      </c>
      <c r="N10" s="17" t="inlineStr">
        <is>
          <t>Some concerns</t>
        </is>
      </c>
      <c r="O10" s="17" t="inlineStr">
        <is>
          <t>S01</t>
        </is>
      </c>
      <c r="P10" s="17" t="inlineStr">
        <is>
          <t>Per-protocol sensitivity analysis</t>
        </is>
      </c>
      <c r="Q10" s="17">
        <f>IF(AND(J10=0,L10=0),"Double-zero: not pooled",IF(OR(J10=0,L10=0),"0.5 added to all four cells","None"))</f>
        <v/>
      </c>
      <c r="R10" s="59">
        <f>IF(OR(J10=0,L10=0),Codebook!$B$18,0)</f>
        <v/>
      </c>
      <c r="S10" s="59">
        <f>J10+R10</f>
        <v/>
      </c>
      <c r="T10" s="59">
        <f>K10-J10+R10</f>
        <v/>
      </c>
      <c r="U10" s="59">
        <f>L10+R10</f>
        <v/>
      </c>
      <c r="V10" s="59">
        <f>M10-L10+R10</f>
        <v/>
      </c>
      <c r="W10" s="60">
        <f>LN((S10/(S10+T10))/(U10/(U10+V10)))</f>
        <v/>
      </c>
      <c r="X10" s="60">
        <f>1/S10-1/(S10+T10)+1/U10-1/(U10+V10)</f>
        <v/>
      </c>
      <c r="Y10" s="60">
        <f>SQRT(X10)</f>
        <v/>
      </c>
      <c r="Z10" s="42">
        <f>EXP(W10)</f>
        <v/>
      </c>
      <c r="AA10" s="42">
        <f>EXP(W10-Codebook!$B$19*Y10)</f>
        <v/>
      </c>
      <c r="AB10" s="42">
        <f>EXP(W10+Codebook!$B$19*Y10)</f>
        <v/>
      </c>
      <c r="AC10" s="17" t="inlineStr">
        <is>
          <t>WHIST_Costa_2020.pdf</t>
        </is>
      </c>
      <c r="AD10" s="17" t="inlineStr">
        <is>
          <t>p4 Results; p6 Table 2</t>
        </is>
      </c>
      <c r="AE10" s="17" t="inlineStr">
        <is>
          <t>https://doi.org/10.1001/jama.2020.0059</t>
        </is>
      </c>
      <c r="AF10" s="17" t="inlineStr">
        <is>
          <t>Verified</t>
        </is>
      </c>
      <c r="AG10" s="17" t="inlineStr">
        <is>
          <t>Defined according to treatment actually received.</t>
        </is>
      </c>
    </row>
    <row r="11" ht="45" customHeight="1" s="47">
      <c r="A11" s="17" t="inlineStr">
        <is>
          <t>CRI-DSSI</t>
        </is>
      </c>
      <c r="B11" s="17" t="inlineStr">
        <is>
          <t>CRIST_2017</t>
        </is>
      </c>
      <c r="C11" s="17" t="inlineStr">
        <is>
          <t>Crist 2017</t>
        </is>
      </c>
      <c r="D11" s="17" t="inlineStr">
        <is>
          <t>RCT</t>
        </is>
      </c>
      <c r="E11" s="17" t="inlineStr">
        <is>
          <t>Deep SSI</t>
        </is>
      </c>
      <c r="F11" s="17" t="inlineStr">
        <is>
          <t>Deep infection requiring surgical debridement</t>
        </is>
      </c>
      <c r="G11" s="17" t="inlineStr">
        <is>
          <t>To fracture union; exact duration not reported</t>
        </is>
      </c>
      <c r="H11" s="17" t="inlineStr">
        <is>
          <t>Longest available (&gt;90 days)</t>
        </is>
      </c>
      <c r="I11" s="17" t="inlineStr">
        <is>
          <t>Participants</t>
        </is>
      </c>
      <c r="J11" s="39" t="n">
        <v>5</v>
      </c>
      <c r="K11" s="39" t="n">
        <v>33</v>
      </c>
      <c r="L11" s="39" t="n">
        <v>2</v>
      </c>
      <c r="M11" s="39" t="n">
        <v>33</v>
      </c>
      <c r="N11" s="17" t="inlineStr">
        <is>
          <t>High risk</t>
        </is>
      </c>
      <c r="O11" s="17" t="inlineStr">
        <is>
          <t>P03</t>
        </is>
      </c>
      <c r="P11" s="17" t="inlineStr">
        <is>
          <t>Broad exploratory analysis</t>
        </is>
      </c>
      <c r="Q11" s="17">
        <f>IF(AND(J11=0,L11=0),"Double-zero: not pooled",IF(OR(J11=0,L11=0),"0.5 added to all four cells","None"))</f>
        <v/>
      </c>
      <c r="R11" s="59">
        <f>IF(OR(J11=0,L11=0),Codebook!$B$18,0)</f>
        <v/>
      </c>
      <c r="S11" s="59">
        <f>J11+R11</f>
        <v/>
      </c>
      <c r="T11" s="59">
        <f>K11-J11+R11</f>
        <v/>
      </c>
      <c r="U11" s="59">
        <f>L11+R11</f>
        <v/>
      </c>
      <c r="V11" s="59">
        <f>M11-L11+R11</f>
        <v/>
      </c>
      <c r="W11" s="60">
        <f>LN((S11/(S11+T11))/(U11/(U11+V11)))</f>
        <v/>
      </c>
      <c r="X11" s="60">
        <f>1/S11-1/(S11+T11)+1/U11-1/(U11+V11)</f>
        <v/>
      </c>
      <c r="Y11" s="60">
        <f>SQRT(X11)</f>
        <v/>
      </c>
      <c r="Z11" s="42">
        <f>EXP(W11)</f>
        <v/>
      </c>
      <c r="AA11" s="42">
        <f>EXP(W11-Codebook!$B$19*Y11)</f>
        <v/>
      </c>
      <c r="AB11" s="42">
        <f>EXP(W11+Codebook!$B$19*Y11)</f>
        <v/>
      </c>
      <c r="AC11" s="17" t="inlineStr">
        <is>
          <t>Crist_2017.pdf</t>
        </is>
      </c>
      <c r="AD11" s="17" t="inlineStr">
        <is>
          <t>p2 Methods/ Results; p3 Table 3</t>
        </is>
      </c>
      <c r="AE11" s="17" t="inlineStr">
        <is>
          <t>https://doi.org/10.1016/j.injury.2017.04.055</t>
        </is>
      </c>
      <c r="AF11" s="17" t="inlineStr">
        <is>
          <t>Verified</t>
        </is>
      </c>
      <c r="AG11" s="17" t="inlineStr">
        <is>
          <t>Culture-confirmed deep infection requiring surgical debridement.</t>
        </is>
      </c>
    </row>
    <row r="12" ht="45" customHeight="1" s="47">
      <c r="A12" s="17" t="inlineStr">
        <is>
          <t>STA-INF-ALL</t>
        </is>
      </c>
      <c r="B12" s="17" t="inlineStr">
        <is>
          <t>STANNARD_2012</t>
        </is>
      </c>
      <c r="C12" s="17" t="inlineStr">
        <is>
          <t>Stannard 2012</t>
        </is>
      </c>
      <c r="D12" s="17" t="inlineStr">
        <is>
          <t>RCT</t>
        </is>
      </c>
      <c r="E12" s="17" t="inlineStr">
        <is>
          <t>Total deep infection</t>
        </is>
      </c>
      <c r="F12" s="17" t="inlineStr">
        <is>
          <t>Acute plus delayed infection, all fractures</t>
        </is>
      </c>
      <c r="G12" s="17" t="inlineStr">
        <is>
          <t>Longest follow-up; duration not reported</t>
        </is>
      </c>
      <c r="H12" s="17" t="inlineStr">
        <is>
          <t>Longest available (&gt;90 days)</t>
        </is>
      </c>
      <c r="I12" s="17" t="inlineStr">
        <is>
          <t>Fractures</t>
        </is>
      </c>
      <c r="J12" s="39" t="n">
        <v>14</v>
      </c>
      <c r="K12" s="39" t="n">
        <v>141</v>
      </c>
      <c r="L12" s="39" t="n">
        <v>23</v>
      </c>
      <c r="M12" s="39" t="n">
        <v>122</v>
      </c>
      <c r="N12" s="17" t="inlineStr">
        <is>
          <t>High risk</t>
        </is>
      </c>
      <c r="O12" s="17" t="inlineStr">
        <is>
          <t>P03</t>
        </is>
      </c>
      <c r="P12" s="17" t="inlineStr">
        <is>
          <t>Broad exploratory analysis</t>
        </is>
      </c>
      <c r="Q12" s="17">
        <f>IF(AND(J12=0,L12=0),"Double-zero: not pooled",IF(OR(J12=0,L12=0),"0.5 added to all four cells","None"))</f>
        <v/>
      </c>
      <c r="R12" s="59">
        <f>IF(OR(J12=0,L12=0),Codebook!$B$18,0)</f>
        <v/>
      </c>
      <c r="S12" s="59">
        <f>J12+R12</f>
        <v/>
      </c>
      <c r="T12" s="59">
        <f>K12-J12+R12</f>
        <v/>
      </c>
      <c r="U12" s="59">
        <f>L12+R12</f>
        <v/>
      </c>
      <c r="V12" s="59">
        <f>M12-L12+R12</f>
        <v/>
      </c>
      <c r="W12" s="60">
        <f>LN((S12/(S12+T12))/(U12/(U12+V12)))</f>
        <v/>
      </c>
      <c r="X12" s="60">
        <f>1/S12-1/(S12+T12)+1/U12-1/(U12+V12)</f>
        <v/>
      </c>
      <c r="Y12" s="60">
        <f>SQRT(X12)</f>
        <v/>
      </c>
      <c r="Z12" s="42">
        <f>EXP(W12)</f>
        <v/>
      </c>
      <c r="AA12" s="42">
        <f>EXP(W12-Codebook!$B$19*Y12)</f>
        <v/>
      </c>
      <c r="AB12" s="42">
        <f>EXP(W12+Codebook!$B$19*Y12)</f>
        <v/>
      </c>
      <c r="AC12" s="17" t="inlineStr">
        <is>
          <t>Stannard_2012.pdf</t>
        </is>
      </c>
      <c r="AD12" s="17" t="inlineStr">
        <is>
          <t>p3 Results; p4 Table 6</t>
        </is>
      </c>
      <c r="AE12" s="17" t="inlineStr">
        <is>
          <t>https://doi.org/10.1097/BOT.0b013e318216b1e5</t>
        </is>
      </c>
      <c r="AF12" s="17" t="inlineStr">
        <is>
          <t>Verified</t>
        </is>
      </c>
      <c r="AG12" s="17" t="inlineStr">
        <is>
          <t>Fracture-level analysis; some participants had multiple fractures.</t>
        </is>
      </c>
    </row>
    <row r="13" ht="45" customHeight="1" s="47">
      <c r="A13" s="17" t="inlineStr">
        <is>
          <t>STA-INF-CLOSED</t>
        </is>
      </c>
      <c r="B13" s="17" t="inlineStr">
        <is>
          <t>STANNARD_2012</t>
        </is>
      </c>
      <c r="C13" s="17" t="inlineStr">
        <is>
          <t>Stannard 2012</t>
        </is>
      </c>
      <c r="D13" s="17" t="inlineStr">
        <is>
          <t>RCT</t>
        </is>
      </c>
      <c r="E13" s="17" t="inlineStr">
        <is>
          <t>Total deep infection</t>
        </is>
      </c>
      <c r="F13" s="17" t="inlineStr">
        <is>
          <t>Acute plus delayed infection, closed fractures only</t>
        </is>
      </c>
      <c r="G13" s="17" t="inlineStr">
        <is>
          <t>Longest follow-up; duration not reported</t>
        </is>
      </c>
      <c r="H13" s="17" t="inlineStr">
        <is>
          <t>Longest available (&gt;90 days)</t>
        </is>
      </c>
      <c r="I13" s="17" t="inlineStr">
        <is>
          <t>Fractures</t>
        </is>
      </c>
      <c r="J13" s="39" t="n">
        <v>12</v>
      </c>
      <c r="K13" s="39" t="n">
        <v>134</v>
      </c>
      <c r="L13" s="39" t="n">
        <v>23</v>
      </c>
      <c r="M13" s="39" t="n">
        <v>119</v>
      </c>
      <c r="N13" s="17" t="inlineStr">
        <is>
          <t>High risk</t>
        </is>
      </c>
      <c r="O13" s="17" t="inlineStr">
        <is>
          <t>S02</t>
        </is>
      </c>
      <c r="P13" s="17" t="inlineStr">
        <is>
          <t>Closed-fracture sensitivity analysis</t>
        </is>
      </c>
      <c r="Q13" s="17">
        <f>IF(AND(J13=0,L13=0),"Double-zero: not pooled",IF(OR(J13=0,L13=0),"0.5 added to all four cells","None"))</f>
        <v/>
      </c>
      <c r="R13" s="59">
        <f>IF(OR(J13=0,L13=0),Codebook!$B$18,0)</f>
        <v/>
      </c>
      <c r="S13" s="59">
        <f>J13+R13</f>
        <v/>
      </c>
      <c r="T13" s="59">
        <f>K13-J13+R13</f>
        <v/>
      </c>
      <c r="U13" s="59">
        <f>L13+R13</f>
        <v/>
      </c>
      <c r="V13" s="59">
        <f>M13-L13+R13</f>
        <v/>
      </c>
      <c r="W13" s="60">
        <f>LN((S13/(S13+T13))/(U13/(U13+V13)))</f>
        <v/>
      </c>
      <c r="X13" s="60">
        <f>1/S13-1/(S13+T13)+1/U13-1/(U13+V13)</f>
        <v/>
      </c>
      <c r="Y13" s="60">
        <f>SQRT(X13)</f>
        <v/>
      </c>
      <c r="Z13" s="42">
        <f>EXP(W13)</f>
        <v/>
      </c>
      <c r="AA13" s="42">
        <f>EXP(W13-Codebook!$B$19*Y13)</f>
        <v/>
      </c>
      <c r="AB13" s="42">
        <f>EXP(W13+Codebook!$B$19*Y13)</f>
        <v/>
      </c>
      <c r="AC13" s="17" t="inlineStr">
        <is>
          <t>Stannard_2012.pdf</t>
        </is>
      </c>
      <c r="AD13" s="17" t="inlineStr">
        <is>
          <t>p3 Results; p4 Table 6</t>
        </is>
      </c>
      <c r="AE13" s="17" t="inlineStr">
        <is>
          <t>https://doi.org/10.1097/BOT.0b013e318216b1e5</t>
        </is>
      </c>
      <c r="AF13" s="17" t="inlineStr">
        <is>
          <t>Verified</t>
        </is>
      </c>
      <c r="AG13" s="17" t="inlineStr">
        <is>
          <t>Must not be pooled together with the all-fracture record.</t>
        </is>
      </c>
    </row>
    <row r="14" ht="45" customHeight="1" s="47">
      <c r="A14" s="17" t="inlineStr">
        <is>
          <t>STA-DEH</t>
        </is>
      </c>
      <c r="B14" s="17" t="inlineStr">
        <is>
          <t>STANNARD_2012</t>
        </is>
      </c>
      <c r="C14" s="17" t="inlineStr">
        <is>
          <t>Stannard 2012</t>
        </is>
      </c>
      <c r="D14" s="17" t="inlineStr">
        <is>
          <t>RCT</t>
        </is>
      </c>
      <c r="E14" s="17" t="inlineStr">
        <is>
          <t>Wound dehiscence</t>
        </is>
      </c>
      <c r="F14" s="17" t="inlineStr">
        <is>
          <t>Dehiscence requiring local care or surgery</t>
        </is>
      </c>
      <c r="G14" s="17" t="inlineStr">
        <is>
          <t>Post-discharge; duration not reported</t>
        </is>
      </c>
      <c r="H14" s="17" t="inlineStr">
        <is>
          <t>Longest available (&gt;30 days)</t>
        </is>
      </c>
      <c r="I14" s="17" t="inlineStr">
        <is>
          <t>Fractures</t>
        </is>
      </c>
      <c r="J14" s="39" t="n">
        <v>12</v>
      </c>
      <c r="K14" s="39" t="n">
        <v>141</v>
      </c>
      <c r="L14" s="39" t="n">
        <v>20</v>
      </c>
      <c r="M14" s="39" t="n">
        <v>122</v>
      </c>
      <c r="N14" s="17" t="inlineStr">
        <is>
          <t>High risk</t>
        </is>
      </c>
      <c r="O14" s="17" t="n"/>
      <c r="P14" s="17" t="inlineStr">
        <is>
          <t>Single-study result; not pooled</t>
        </is>
      </c>
      <c r="Q14" s="17">
        <f>IF(AND(J14=0,L14=0),"Double-zero: not pooled",IF(OR(J14=0,L14=0),"0.5 added to all four cells","None"))</f>
        <v/>
      </c>
      <c r="R14" s="59">
        <f>IF(OR(J14=0,L14=0),Codebook!$B$18,0)</f>
        <v/>
      </c>
      <c r="S14" s="59">
        <f>J14+R14</f>
        <v/>
      </c>
      <c r="T14" s="59">
        <f>K14-J14+R14</f>
        <v/>
      </c>
      <c r="U14" s="59">
        <f>L14+R14</f>
        <v/>
      </c>
      <c r="V14" s="59">
        <f>M14-L14+R14</f>
        <v/>
      </c>
      <c r="W14" s="60">
        <f>LN((S14/(S14+T14))/(U14/(U14+V14)))</f>
        <v/>
      </c>
      <c r="X14" s="60">
        <f>1/S14-1/(S14+T14)+1/U14-1/(U14+V14)</f>
        <v/>
      </c>
      <c r="Y14" s="60">
        <f>SQRT(X14)</f>
        <v/>
      </c>
      <c r="Z14" s="42">
        <f>EXP(W14)</f>
        <v/>
      </c>
      <c r="AA14" s="42">
        <f>EXP(W14-Codebook!$B$19*Y14)</f>
        <v/>
      </c>
      <c r="AB14" s="42">
        <f>EXP(W14+Codebook!$B$19*Y14)</f>
        <v/>
      </c>
      <c r="AC14" s="17" t="inlineStr">
        <is>
          <t>Stannard_2012.pdf</t>
        </is>
      </c>
      <c r="AD14" s="17" t="inlineStr">
        <is>
          <t>p2 definition; p3 Results; p4 Table 6</t>
        </is>
      </c>
      <c r="AE14" s="17" t="inlineStr">
        <is>
          <t>https://doi.org/10.1097/BOT.0b013e318216b1e5</t>
        </is>
      </c>
      <c r="AF14" s="17" t="inlineStr">
        <is>
          <t>Verified</t>
        </is>
      </c>
      <c r="AG14" s="17" t="inlineStr">
        <is>
          <t>Fracture-level analysis.</t>
        </is>
      </c>
    </row>
    <row r="15" ht="75" customHeight="1" s="47">
      <c r="A15" s="17" t="inlineStr">
        <is>
          <t>JOH-DSSI-TEXT</t>
        </is>
      </c>
      <c r="B15" s="17" t="inlineStr">
        <is>
          <t>JOHNSON_2024</t>
        </is>
      </c>
      <c r="C15" s="17" t="inlineStr">
        <is>
          <t>Johnson 2024</t>
        </is>
      </c>
      <c r="D15" s="17" t="inlineStr">
        <is>
          <t>Observational</t>
        </is>
      </c>
      <c r="E15" s="17" t="inlineStr">
        <is>
          <t>Deep SSI</t>
        </is>
      </c>
      <c r="F15" s="17" t="inlineStr">
        <is>
          <t>Deep SSI using main-text event counts</t>
        </is>
      </c>
      <c r="G15" s="17" t="inlineStr">
        <is>
          <t>At least 90 days; median 273.5 vs 328 days</t>
        </is>
      </c>
      <c r="H15" s="17" t="inlineStr">
        <is>
          <t>Longest available (&gt;90 days)</t>
        </is>
      </c>
      <c r="I15" s="17" t="inlineStr">
        <is>
          <t>Participants</t>
        </is>
      </c>
      <c r="J15" s="39" t="n">
        <v>9</v>
      </c>
      <c r="K15" s="39" t="n">
        <v>40</v>
      </c>
      <c r="L15" s="39" t="n">
        <v>11</v>
      </c>
      <c r="M15" s="39" t="n">
        <v>140</v>
      </c>
      <c r="N15" s="17" t="inlineStr">
        <is>
          <t>Serious</t>
        </is>
      </c>
      <c r="O15" s="17" t="inlineStr">
        <is>
          <t>P04; S07</t>
        </is>
      </c>
      <c r="P15" s="17" t="inlineStr">
        <is>
          <t>Observational exploratory analysis</t>
        </is>
      </c>
      <c r="Q15" s="17">
        <f>IF(AND(J15=0,L15=0),"Double-zero: not pooled",IF(OR(J15=0,L15=0),"0.5 added to all four cells","None"))</f>
        <v/>
      </c>
      <c r="R15" s="59">
        <f>IF(OR(J15=0,L15=0),Codebook!$B$18,0)</f>
        <v/>
      </c>
      <c r="S15" s="59">
        <f>J15+R15</f>
        <v/>
      </c>
      <c r="T15" s="59">
        <f>K15-J15+R15</f>
        <v/>
      </c>
      <c r="U15" s="59">
        <f>L15+R15</f>
        <v/>
      </c>
      <c r="V15" s="59">
        <f>M15-L15+R15</f>
        <v/>
      </c>
      <c r="W15" s="60">
        <f>LN((S15/(S15+T15))/(U15/(U15+V15)))</f>
        <v/>
      </c>
      <c r="X15" s="60">
        <f>1/S15-1/(S15+T15)+1/U15-1/(U15+V15)</f>
        <v/>
      </c>
      <c r="Y15" s="60">
        <f>SQRT(X15)</f>
        <v/>
      </c>
      <c r="Z15" s="42">
        <f>EXP(W15)</f>
        <v/>
      </c>
      <c r="AA15" s="42">
        <f>EXP(W15-Codebook!$B$19*Y15)</f>
        <v/>
      </c>
      <c r="AB15" s="42">
        <f>EXP(W15+Codebook!$B$19*Y15)</f>
        <v/>
      </c>
      <c r="AC15" s="17" t="inlineStr">
        <is>
          <t>Johnson_2024.pdf</t>
        </is>
      </c>
      <c r="AD15" s="17" t="inlineStr">
        <is>
          <t>p3 Results</t>
        </is>
      </c>
      <c r="AE15" s="17" t="inlineStr">
        <is>
          <t>https://doi.org/10.1007/s00590-023-03782-w</t>
        </is>
      </c>
      <c r="AF15" s="17" t="inlineStr">
        <is>
          <t>Pending author clarification</t>
        </is>
      </c>
      <c r="AG15" s="17" t="inlineStr">
        <is>
          <t>Main text reports 9 versus 11; Figure 1 and RR 2.55 imply 8 versus 11. The main-text count is locked; the alternative is excluded.</t>
        </is>
      </c>
    </row>
    <row r="16" ht="60" customHeight="1" s="47">
      <c r="A16" s="17" t="inlineStr">
        <is>
          <t>JOH-ALLINF</t>
        </is>
      </c>
      <c r="B16" s="17" t="inlineStr">
        <is>
          <t>JOHNSON_2024</t>
        </is>
      </c>
      <c r="C16" s="17" t="inlineStr">
        <is>
          <t>Johnson 2024</t>
        </is>
      </c>
      <c r="D16" s="17" t="inlineStr">
        <is>
          <t>Observational</t>
        </is>
      </c>
      <c r="E16" s="17" t="inlineStr">
        <is>
          <t>Any infection</t>
        </is>
      </c>
      <c r="F16" s="17" t="inlineStr">
        <is>
          <t>All postoperative infection (superficial plus deep SSI)</t>
        </is>
      </c>
      <c r="G16" s="17" t="inlineStr">
        <is>
          <t>At least 90 days; median 273.5 vs 328 days</t>
        </is>
      </c>
      <c r="H16" s="17" t="inlineStr">
        <is>
          <t>Longest available (&gt;90 days)</t>
        </is>
      </c>
      <c r="I16" s="17" t="inlineStr">
        <is>
          <t>Participants</t>
        </is>
      </c>
      <c r="J16" s="39" t="n">
        <v>12</v>
      </c>
      <c r="K16" s="39" t="n">
        <v>40</v>
      </c>
      <c r="L16" s="39" t="n">
        <v>15</v>
      </c>
      <c r="M16" s="39" t="n">
        <v>140</v>
      </c>
      <c r="N16" s="17" t="inlineStr">
        <is>
          <t>Serious</t>
        </is>
      </c>
      <c r="O16" s="17" t="inlineStr">
        <is>
          <t>P05</t>
        </is>
      </c>
      <c r="P16" s="17" t="inlineStr">
        <is>
          <t>Observational broad exploratory analysis</t>
        </is>
      </c>
      <c r="Q16" s="17">
        <f>IF(AND(J16=0,L16=0),"Double-zero: not pooled",IF(OR(J16=0,L16=0),"0.5 added to all four cells","None"))</f>
        <v/>
      </c>
      <c r="R16" s="59">
        <f>IF(OR(J16=0,L16=0),Codebook!$B$18,0)</f>
        <v/>
      </c>
      <c r="S16" s="59">
        <f>J16+R16</f>
        <v/>
      </c>
      <c r="T16" s="59">
        <f>K16-J16+R16</f>
        <v/>
      </c>
      <c r="U16" s="59">
        <f>L16+R16</f>
        <v/>
      </c>
      <c r="V16" s="59">
        <f>M16-L16+R16</f>
        <v/>
      </c>
      <c r="W16" s="60">
        <f>LN((S16/(S16+T16))/(U16/(U16+V16)))</f>
        <v/>
      </c>
      <c r="X16" s="60">
        <f>1/S16-1/(S16+T16)+1/U16-1/(U16+V16)</f>
        <v/>
      </c>
      <c r="Y16" s="60">
        <f>SQRT(X16)</f>
        <v/>
      </c>
      <c r="Z16" s="42">
        <f>EXP(W16)</f>
        <v/>
      </c>
      <c r="AA16" s="42">
        <f>EXP(W16-Codebook!$B$19*Y16)</f>
        <v/>
      </c>
      <c r="AB16" s="42">
        <f>EXP(W16+Codebook!$B$19*Y16)</f>
        <v/>
      </c>
      <c r="AC16" s="17" t="inlineStr">
        <is>
          <t>Johnson_2024.pdf</t>
        </is>
      </c>
      <c r="AD16" s="17" t="inlineStr">
        <is>
          <t>p3 Results; p5 Table 2</t>
        </is>
      </c>
      <c r="AE16" s="17" t="inlineStr">
        <is>
          <t>https://doi.org/10.1007/s00590-023-03782-w</t>
        </is>
      </c>
      <c r="AF16" s="17" t="inlineStr">
        <is>
          <t>Pending author clarification</t>
        </is>
      </c>
      <c r="AG16" s="17" t="inlineStr">
        <is>
          <t>Counts equal 3 superficial + 9 deep versus 4 superficial + 11 deep and reproduce the reported RR.</t>
        </is>
      </c>
    </row>
    <row r="17" ht="45" customHeight="1" s="47">
      <c r="A17" s="17" t="inlineStr">
        <is>
          <t>JOH-DEH</t>
        </is>
      </c>
      <c r="B17" s="17" t="inlineStr">
        <is>
          <t>JOHNSON_2024</t>
        </is>
      </c>
      <c r="C17" s="17" t="inlineStr">
        <is>
          <t>Johnson 2024</t>
        </is>
      </c>
      <c r="D17" s="17" t="inlineStr">
        <is>
          <t>Observational</t>
        </is>
      </c>
      <c r="E17" s="17" t="inlineStr">
        <is>
          <t>Wound dehiscence</t>
        </is>
      </c>
      <c r="F17" s="17" t="inlineStr">
        <is>
          <t>Superficial or fascial wound dehiscence</t>
        </is>
      </c>
      <c r="G17" s="17" t="inlineStr">
        <is>
          <t>At least 90 days; median 273.5 vs 328 days</t>
        </is>
      </c>
      <c r="H17" s="17" t="inlineStr">
        <is>
          <t>Longest available (&gt;90 days)</t>
        </is>
      </c>
      <c r="I17" s="17" t="inlineStr">
        <is>
          <t>Participants</t>
        </is>
      </c>
      <c r="J17" s="39" t="n">
        <v>3</v>
      </c>
      <c r="K17" s="39" t="n">
        <v>40</v>
      </c>
      <c r="L17" s="39" t="n">
        <v>4</v>
      </c>
      <c r="M17" s="39" t="n">
        <v>140</v>
      </c>
      <c r="N17" s="17" t="inlineStr">
        <is>
          <t>Serious</t>
        </is>
      </c>
      <c r="O17" s="17" t="inlineStr">
        <is>
          <t>P06</t>
        </is>
      </c>
      <c r="P17" s="17" t="inlineStr">
        <is>
          <t>Observational secondary outcome</t>
        </is>
      </c>
      <c r="Q17" s="17">
        <f>IF(AND(J17=0,L17=0),"Double-zero: not pooled",IF(OR(J17=0,L17=0),"0.5 added to all four cells","None"))</f>
        <v/>
      </c>
      <c r="R17" s="59">
        <f>IF(OR(J17=0,L17=0),Codebook!$B$18,0)</f>
        <v/>
      </c>
      <c r="S17" s="59">
        <f>J17+R17</f>
        <v/>
      </c>
      <c r="T17" s="59">
        <f>K17-J17+R17</f>
        <v/>
      </c>
      <c r="U17" s="59">
        <f>L17+R17</f>
        <v/>
      </c>
      <c r="V17" s="59">
        <f>M17-L17+R17</f>
        <v/>
      </c>
      <c r="W17" s="60">
        <f>LN((S17/(S17+T17))/(U17/(U17+V17)))</f>
        <v/>
      </c>
      <c r="X17" s="60">
        <f>1/S17-1/(S17+T17)+1/U17-1/(U17+V17)</f>
        <v/>
      </c>
      <c r="Y17" s="60">
        <f>SQRT(X17)</f>
        <v/>
      </c>
      <c r="Z17" s="42">
        <f>EXP(W17)</f>
        <v/>
      </c>
      <c r="AA17" s="42">
        <f>EXP(W17-Codebook!$B$19*Y17)</f>
        <v/>
      </c>
      <c r="AB17" s="42">
        <f>EXP(W17+Codebook!$B$19*Y17)</f>
        <v/>
      </c>
      <c r="AC17" s="17" t="inlineStr">
        <is>
          <t>Johnson_2024.pdf</t>
        </is>
      </c>
      <c r="AD17" s="17" t="inlineStr">
        <is>
          <t>p3 Results; p5 Fig 1/Table 2</t>
        </is>
      </c>
      <c r="AE17" s="17" t="inlineStr">
        <is>
          <t>https://doi.org/10.1007/s00590-023-03782-w</t>
        </is>
      </c>
      <c r="AF17" s="17" t="inlineStr">
        <is>
          <t>Verified</t>
        </is>
      </c>
      <c r="AG17" s="17" t="inlineStr">
        <is>
          <t>Event counts cross-checked against Figure 1 and Table 2.</t>
        </is>
      </c>
    </row>
    <row r="18" ht="60" customHeight="1" s="47">
      <c r="A18" s="17" t="inlineStr">
        <is>
          <t>JOH-RTOR</t>
        </is>
      </c>
      <c r="B18" s="17" t="inlineStr">
        <is>
          <t>JOHNSON_2024</t>
        </is>
      </c>
      <c r="C18" s="17" t="inlineStr">
        <is>
          <t>Johnson 2024</t>
        </is>
      </c>
      <c r="D18" s="17" t="inlineStr">
        <is>
          <t>Observational</t>
        </is>
      </c>
      <c r="E18" s="17" t="inlineStr">
        <is>
          <t>Reoperation</t>
        </is>
      </c>
      <c r="F18" s="17" t="inlineStr">
        <is>
          <t>Return to theatre for a surgical-site complication</t>
        </is>
      </c>
      <c r="G18" s="17" t="inlineStr">
        <is>
          <t>At least 90 days; median 273.5 vs 328 days</t>
        </is>
      </c>
      <c r="H18" s="17" t="inlineStr">
        <is>
          <t>Longest available (&gt;90 days)</t>
        </is>
      </c>
      <c r="I18" s="17" t="inlineStr">
        <is>
          <t>Participants</t>
        </is>
      </c>
      <c r="J18" s="39" t="n">
        <v>8</v>
      </c>
      <c r="K18" s="39" t="n">
        <v>40</v>
      </c>
      <c r="L18" s="39" t="n">
        <v>20</v>
      </c>
      <c r="M18" s="39" t="n">
        <v>140</v>
      </c>
      <c r="N18" s="17" t="inlineStr">
        <is>
          <t>Serious</t>
        </is>
      </c>
      <c r="O18" s="17" t="inlineStr">
        <is>
          <t>P07</t>
        </is>
      </c>
      <c r="P18" s="17" t="inlineStr">
        <is>
          <t>Observational secondary outcome</t>
        </is>
      </c>
      <c r="Q18" s="17">
        <f>IF(AND(J18=0,L18=0),"Double-zero: not pooled",IF(OR(J18=0,L18=0),"0.5 added to all four cells","None"))</f>
        <v/>
      </c>
      <c r="R18" s="59">
        <f>IF(OR(J18=0,L18=0),Codebook!$B$18,0)</f>
        <v/>
      </c>
      <c r="S18" s="59">
        <f>J18+R18</f>
        <v/>
      </c>
      <c r="T18" s="59">
        <f>K18-J18+R18</f>
        <v/>
      </c>
      <c r="U18" s="59">
        <f>L18+R18</f>
        <v/>
      </c>
      <c r="V18" s="59">
        <f>M18-L18+R18</f>
        <v/>
      </c>
      <c r="W18" s="60">
        <f>LN((S18/(S18+T18))/(U18/(U18+V18)))</f>
        <v/>
      </c>
      <c r="X18" s="60">
        <f>1/S18-1/(S18+T18)+1/U18-1/(U18+V18)</f>
        <v/>
      </c>
      <c r="Y18" s="60">
        <f>SQRT(X18)</f>
        <v/>
      </c>
      <c r="Z18" s="42">
        <f>EXP(W18)</f>
        <v/>
      </c>
      <c r="AA18" s="42">
        <f>EXP(W18-Codebook!$B$19*Y18)</f>
        <v/>
      </c>
      <c r="AB18" s="42">
        <f>EXP(W18+Codebook!$B$19*Y18)</f>
        <v/>
      </c>
      <c r="AC18" s="17" t="inlineStr">
        <is>
          <t>Johnson_2024.pdf</t>
        </is>
      </c>
      <c r="AD18" s="17" t="inlineStr">
        <is>
          <t>p3 Results; p5 Fig 1/Table 2</t>
        </is>
      </c>
      <c r="AE18" s="17" t="inlineStr">
        <is>
          <t>https://doi.org/10.1007/s00590-023-03782-w</t>
        </is>
      </c>
      <c r="AF18" s="17" t="inlineStr">
        <is>
          <t>Verified</t>
        </is>
      </c>
      <c r="AG18" s="17" t="inlineStr">
        <is>
          <t>The main-text percentage appears inconsistent; event counts reproduce Figure 1 and the reported RR.</t>
        </is>
      </c>
    </row>
    <row r="19" ht="60" customHeight="1" s="47">
      <c r="A19" s="17" t="inlineStr">
        <is>
          <t>ZEL-DSSI</t>
        </is>
      </c>
      <c r="B19" s="17" t="inlineStr">
        <is>
          <t>ZELLE_2022</t>
        </is>
      </c>
      <c r="C19" s="17" t="inlineStr">
        <is>
          <t>Zelle 2022</t>
        </is>
      </c>
      <c r="D19" s="17" t="inlineStr">
        <is>
          <t>Observational</t>
        </is>
      </c>
      <c r="E19" s="17" t="inlineStr">
        <is>
          <t>Deep SSI</t>
        </is>
      </c>
      <c r="F19" s="17" t="inlineStr">
        <is>
          <t>SSI described as deep SSI in Methods</t>
        </is>
      </c>
      <c r="G19" s="17" t="inlineStr">
        <is>
          <t>Not reported</t>
        </is>
      </c>
      <c r="H19" s="17" t="inlineStr">
        <is>
          <t>Not reported</t>
        </is>
      </c>
      <c r="I19" s="17" t="inlineStr">
        <is>
          <t>Participants</t>
        </is>
      </c>
      <c r="J19" s="39" t="n">
        <v>2</v>
      </c>
      <c r="K19" s="39" t="n">
        <v>27</v>
      </c>
      <c r="L19" s="39" t="n">
        <v>6</v>
      </c>
      <c r="M19" s="39" t="n">
        <v>52</v>
      </c>
      <c r="N19" s="17" t="inlineStr">
        <is>
          <t>Serious</t>
        </is>
      </c>
      <c r="O19" s="17" t="inlineStr">
        <is>
          <t>P04; P05</t>
        </is>
      </c>
      <c r="P19" s="17" t="inlineStr">
        <is>
          <t>Observational exploratory analysis</t>
        </is>
      </c>
      <c r="Q19" s="17">
        <f>IF(AND(J19=0,L19=0),"Double-zero: not pooled",IF(OR(J19=0,L19=0),"0.5 added to all four cells","None"))</f>
        <v/>
      </c>
      <c r="R19" s="59">
        <f>IF(OR(J19=0,L19=0),Codebook!$B$18,0)</f>
        <v/>
      </c>
      <c r="S19" s="59">
        <f>J19+R19</f>
        <v/>
      </c>
      <c r="T19" s="59">
        <f>K19-J19+R19</f>
        <v/>
      </c>
      <c r="U19" s="59">
        <f>L19+R19</f>
        <v/>
      </c>
      <c r="V19" s="59">
        <f>M19-L19+R19</f>
        <v/>
      </c>
      <c r="W19" s="60">
        <f>LN((S19/(S19+T19))/(U19/(U19+V19)))</f>
        <v/>
      </c>
      <c r="X19" s="60">
        <f>1/S19-1/(S19+T19)+1/U19-1/(U19+V19)</f>
        <v/>
      </c>
      <c r="Y19" s="60">
        <f>SQRT(X19)</f>
        <v/>
      </c>
      <c r="Z19" s="42">
        <f>EXP(W19)</f>
        <v/>
      </c>
      <c r="AA19" s="42">
        <f>EXP(W19-Codebook!$B$19*Y19)</f>
        <v/>
      </c>
      <c r="AB19" s="42">
        <f>EXP(W19+Codebook!$B$19*Y19)</f>
        <v/>
      </c>
      <c r="AC19" s="17" t="inlineStr">
        <is>
          <t>Zelle_2022.pdf</t>
        </is>
      </c>
      <c r="AD19" s="17" t="inlineStr">
        <is>
          <t>p2 Methods; p3 Table 2</t>
        </is>
      </c>
      <c r="AE19" s="17" t="inlineStr">
        <is>
          <t>https://doi.org/10.1097/BOT.0000000000002427</t>
        </is>
      </c>
      <c r="AF19" s="17" t="inlineStr">
        <is>
          <t>Verified</t>
        </is>
      </c>
      <c r="AG19" s="17" t="inlineStr">
        <is>
          <t>Contemporaneous cohort counts were used; economic-model control-risk assumptions were excluded.</t>
        </is>
      </c>
    </row>
    <row r="20" ht="45" customHeight="1" s="47">
      <c r="A20" s="17" t="inlineStr">
        <is>
          <t>CAN-INF</t>
        </is>
      </c>
      <c r="B20" s="17" t="inlineStr">
        <is>
          <t>CANTON_2020</t>
        </is>
      </c>
      <c r="C20" s="17" t="inlineStr">
        <is>
          <t>Canton 2020</t>
        </is>
      </c>
      <c r="D20" s="17" t="inlineStr">
        <is>
          <t>Observational</t>
        </is>
      </c>
      <c r="E20" s="17" t="inlineStr">
        <is>
          <t>SSI, not stratified</t>
        </is>
      </c>
      <c r="F20" s="17" t="inlineStr">
        <is>
          <t>Infection</t>
        </is>
      </c>
      <c r="G20" s="17" t="inlineStr">
        <is>
          <t>Follow-up period; duration not reported</t>
        </is>
      </c>
      <c r="H20" s="17" t="inlineStr">
        <is>
          <t>Not reported</t>
        </is>
      </c>
      <c r="I20" s="17" t="inlineStr">
        <is>
          <t>Participants</t>
        </is>
      </c>
      <c r="J20" s="39" t="n">
        <v>0</v>
      </c>
      <c r="K20" s="39" t="n">
        <v>16</v>
      </c>
      <c r="L20" s="39" t="n">
        <v>4</v>
      </c>
      <c r="M20" s="39" t="n">
        <v>49</v>
      </c>
      <c r="N20" s="17" t="inlineStr">
        <is>
          <t>Serious</t>
        </is>
      </c>
      <c r="O20" s="17" t="inlineStr">
        <is>
          <t>P05</t>
        </is>
      </c>
      <c r="P20" s="17" t="inlineStr">
        <is>
          <t>Observational broad exploratory analysis</t>
        </is>
      </c>
      <c r="Q20" s="17">
        <f>IF(AND(J20=0,L20=0),"Double-zero: not pooled",IF(OR(J20=0,L20=0),"0.5 added to all four cells","None"))</f>
        <v/>
      </c>
      <c r="R20" s="59">
        <f>IF(OR(J20=0,L20=0),Codebook!$B$18,0)</f>
        <v/>
      </c>
      <c r="S20" s="59">
        <f>J20+R20</f>
        <v/>
      </c>
      <c r="T20" s="59">
        <f>K20-J20+R20</f>
        <v/>
      </c>
      <c r="U20" s="59">
        <f>L20+R20</f>
        <v/>
      </c>
      <c r="V20" s="59">
        <f>M20-L20+R20</f>
        <v/>
      </c>
      <c r="W20" s="60">
        <f>LN((S20/(S20+T20))/(U20/(U20+V20)))</f>
        <v/>
      </c>
      <c r="X20" s="60">
        <f>1/S20-1/(S20+T20)+1/U20-1/(U20+V20)</f>
        <v/>
      </c>
      <c r="Y20" s="60">
        <f>SQRT(X20)</f>
        <v/>
      </c>
      <c r="Z20" s="42">
        <f>EXP(W20)</f>
        <v/>
      </c>
      <c r="AA20" s="42">
        <f>EXP(W20-Codebook!$B$19*Y20)</f>
        <v/>
      </c>
      <c r="AB20" s="42">
        <f>EXP(W20+Codebook!$B$19*Y20)</f>
        <v/>
      </c>
      <c r="AC20" s="17" t="inlineStr">
        <is>
          <t>Canton_2020.pdf</t>
        </is>
      </c>
      <c r="AD20" s="17" t="inlineStr">
        <is>
          <t>p5 Table 2</t>
        </is>
      </c>
      <c r="AE20" s="17" t="inlineStr">
        <is>
          <t>https://doi.org/10.23750/abm.v91i14-S.10784</t>
        </is>
      </c>
      <c r="AF20" s="17" t="inlineStr">
        <is>
          <t>Verified</t>
        </is>
      </c>
      <c r="AG20" s="17" t="inlineStr">
        <is>
          <t>SSI was not separated into superficial and deep categories.</t>
        </is>
      </c>
    </row>
    <row r="21" ht="45" customHeight="1" s="47">
      <c r="A21" s="17" t="inlineStr">
        <is>
          <t>CAN-DEH</t>
        </is>
      </c>
      <c r="B21" s="17" t="inlineStr">
        <is>
          <t>CANTON_2020</t>
        </is>
      </c>
      <c r="C21" s="17" t="inlineStr">
        <is>
          <t>Canton 2020</t>
        </is>
      </c>
      <c r="D21" s="17" t="inlineStr">
        <is>
          <t>Observational</t>
        </is>
      </c>
      <c r="E21" s="17" t="inlineStr">
        <is>
          <t>Wound dehiscence</t>
        </is>
      </c>
      <c r="F21" s="17" t="inlineStr">
        <is>
          <t>Wound dehiscence</t>
        </is>
      </c>
      <c r="G21" s="17" t="inlineStr">
        <is>
          <t>Follow-up period; duration not reported</t>
        </is>
      </c>
      <c r="H21" s="17" t="inlineStr">
        <is>
          <t>Not reported</t>
        </is>
      </c>
      <c r="I21" s="17" t="inlineStr">
        <is>
          <t>Participants</t>
        </is>
      </c>
      <c r="J21" s="39" t="n">
        <v>2</v>
      </c>
      <c r="K21" s="39" t="n">
        <v>16</v>
      </c>
      <c r="L21" s="39" t="n">
        <v>14</v>
      </c>
      <c r="M21" s="39" t="n">
        <v>49</v>
      </c>
      <c r="N21" s="17" t="inlineStr">
        <is>
          <t>Serious</t>
        </is>
      </c>
      <c r="O21" s="17" t="inlineStr">
        <is>
          <t>P06</t>
        </is>
      </c>
      <c r="P21" s="17" t="inlineStr">
        <is>
          <t>Observational secondary outcome</t>
        </is>
      </c>
      <c r="Q21" s="17">
        <f>IF(AND(J21=0,L21=0),"Double-zero: not pooled",IF(OR(J21=0,L21=0),"0.5 added to all four cells","None"))</f>
        <v/>
      </c>
      <c r="R21" s="59">
        <f>IF(OR(J21=0,L21=0),Codebook!$B$18,0)</f>
        <v/>
      </c>
      <c r="S21" s="59">
        <f>J21+R21</f>
        <v/>
      </c>
      <c r="T21" s="59">
        <f>K21-J21+R21</f>
        <v/>
      </c>
      <c r="U21" s="59">
        <f>L21+R21</f>
        <v/>
      </c>
      <c r="V21" s="59">
        <f>M21-L21+R21</f>
        <v/>
      </c>
      <c r="W21" s="60">
        <f>LN((S21/(S21+T21))/(U21/(U21+V21)))</f>
        <v/>
      </c>
      <c r="X21" s="60">
        <f>1/S21-1/(S21+T21)+1/U21-1/(U21+V21)</f>
        <v/>
      </c>
      <c r="Y21" s="60">
        <f>SQRT(X21)</f>
        <v/>
      </c>
      <c r="Z21" s="42">
        <f>EXP(W21)</f>
        <v/>
      </c>
      <c r="AA21" s="42">
        <f>EXP(W21-Codebook!$B$19*Y21)</f>
        <v/>
      </c>
      <c r="AB21" s="42">
        <f>EXP(W21+Codebook!$B$19*Y21)</f>
        <v/>
      </c>
      <c r="AC21" s="17" t="inlineStr">
        <is>
          <t>Canton_2020.pdf</t>
        </is>
      </c>
      <c r="AD21" s="17" t="inlineStr">
        <is>
          <t>p5 Table 2</t>
        </is>
      </c>
      <c r="AE21" s="17" t="inlineStr">
        <is>
          <t>https://doi.org/10.23750/abm.v91i14-S.10784</t>
        </is>
      </c>
      <c r="AF21" s="17" t="inlineStr">
        <is>
          <t>Verified</t>
        </is>
      </c>
      <c r="AG21" s="17" t="inlineStr">
        <is>
          <t>Reported in Table 2.</t>
        </is>
      </c>
    </row>
    <row r="22" ht="45" customHeight="1" s="47">
      <c r="A22" s="17" t="inlineStr">
        <is>
          <t>CAN-ANY</t>
        </is>
      </c>
      <c r="B22" s="17" t="inlineStr">
        <is>
          <t>CANTON_2020</t>
        </is>
      </c>
      <c r="C22" s="17" t="inlineStr">
        <is>
          <t>Canton 2020</t>
        </is>
      </c>
      <c r="D22" s="17" t="inlineStr">
        <is>
          <t>Observational</t>
        </is>
      </c>
      <c r="E22" s="17" t="inlineStr">
        <is>
          <t>Composite wound complication</t>
        </is>
      </c>
      <c r="F22" s="17" t="inlineStr">
        <is>
          <t>Any wound-healing complication</t>
        </is>
      </c>
      <c r="G22" s="17" t="inlineStr">
        <is>
          <t>Follow-up period; duration not reported</t>
        </is>
      </c>
      <c r="H22" s="17" t="inlineStr">
        <is>
          <t>Not reported</t>
        </is>
      </c>
      <c r="I22" s="17" t="inlineStr">
        <is>
          <t>Participants</t>
        </is>
      </c>
      <c r="J22" s="39" t="n">
        <v>2</v>
      </c>
      <c r="K22" s="39" t="n">
        <v>16</v>
      </c>
      <c r="L22" s="39" t="n">
        <v>17</v>
      </c>
      <c r="M22" s="39" t="n">
        <v>49</v>
      </c>
      <c r="N22" s="17" t="inlineStr">
        <is>
          <t>Serious</t>
        </is>
      </c>
      <c r="O22" s="17" t="inlineStr">
        <is>
          <t>P08</t>
        </is>
      </c>
      <c r="P22" s="17" t="inlineStr">
        <is>
          <t>Observational composite outcome</t>
        </is>
      </c>
      <c r="Q22" s="17">
        <f>IF(AND(J22=0,L22=0),"Double-zero: not pooled",IF(OR(J22=0,L22=0),"0.5 added to all four cells","None"))</f>
        <v/>
      </c>
      <c r="R22" s="59">
        <f>IF(OR(J22=0,L22=0),Codebook!$B$18,0)</f>
        <v/>
      </c>
      <c r="S22" s="59">
        <f>J22+R22</f>
        <v/>
      </c>
      <c r="T22" s="59">
        <f>K22-J22+R22</f>
        <v/>
      </c>
      <c r="U22" s="59">
        <f>L22+R22</f>
        <v/>
      </c>
      <c r="V22" s="59">
        <f>M22-L22+R22</f>
        <v/>
      </c>
      <c r="W22" s="60">
        <f>LN((S22/(S22+T22))/(U22/(U22+V22)))</f>
        <v/>
      </c>
      <c r="X22" s="60">
        <f>1/S22-1/(S22+T22)+1/U22-1/(U22+V22)</f>
        <v/>
      </c>
      <c r="Y22" s="60">
        <f>SQRT(X22)</f>
        <v/>
      </c>
      <c r="Z22" s="42">
        <f>EXP(W22)</f>
        <v/>
      </c>
      <c r="AA22" s="42">
        <f>EXP(W22-Codebook!$B$19*Y22)</f>
        <v/>
      </c>
      <c r="AB22" s="42">
        <f>EXP(W22+Codebook!$B$19*Y22)</f>
        <v/>
      </c>
      <c r="AC22" s="17" t="inlineStr">
        <is>
          <t>Canton_2020.pdf</t>
        </is>
      </c>
      <c r="AD22" s="17" t="inlineStr">
        <is>
          <t>p5 Table 2</t>
        </is>
      </c>
      <c r="AE22" s="17" t="inlineStr">
        <is>
          <t>https://doi.org/10.23750/abm.v91i14-S.10784</t>
        </is>
      </c>
      <c r="AF22" s="17" t="inlineStr">
        <is>
          <t>Verified</t>
        </is>
      </c>
      <c r="AG22" s="17" t="inlineStr">
        <is>
          <t>The same participant could experience more than one component.</t>
        </is>
      </c>
    </row>
    <row r="23" ht="45" customHeight="1" s="47">
      <c r="A23" s="17" t="inlineStr">
        <is>
          <t>CAN-MAJOR</t>
        </is>
      </c>
      <c r="B23" s="17" t="inlineStr">
        <is>
          <t>CANTON_2020</t>
        </is>
      </c>
      <c r="C23" s="17" t="inlineStr">
        <is>
          <t>Canton 2020</t>
        </is>
      </c>
      <c r="D23" s="17" t="inlineStr">
        <is>
          <t>Observational</t>
        </is>
      </c>
      <c r="E23" s="17" t="inlineStr">
        <is>
          <t>Major wound complication</t>
        </is>
      </c>
      <c r="F23" s="17" t="inlineStr">
        <is>
          <t>Wound complication requiring surgery</t>
        </is>
      </c>
      <c r="G23" s="17" t="inlineStr">
        <is>
          <t>Follow-up period; duration not reported</t>
        </is>
      </c>
      <c r="H23" s="17" t="inlineStr">
        <is>
          <t>Not reported</t>
        </is>
      </c>
      <c r="I23" s="17" t="inlineStr">
        <is>
          <t>Participants</t>
        </is>
      </c>
      <c r="J23" s="39" t="n">
        <v>1</v>
      </c>
      <c r="K23" s="39" t="n">
        <v>16</v>
      </c>
      <c r="L23" s="39" t="n">
        <v>2</v>
      </c>
      <c r="M23" s="39" t="n">
        <v>49</v>
      </c>
      <c r="N23" s="17" t="inlineStr">
        <is>
          <t>Serious</t>
        </is>
      </c>
      <c r="O23" s="17" t="inlineStr">
        <is>
          <t>P07</t>
        </is>
      </c>
      <c r="P23" s="17" t="inlineStr">
        <is>
          <t>Observational secondary outcome</t>
        </is>
      </c>
      <c r="Q23" s="17">
        <f>IF(AND(J23=0,L23=0),"Double-zero: not pooled",IF(OR(J23=0,L23=0),"0.5 added to all four cells","None"))</f>
        <v/>
      </c>
      <c r="R23" s="59">
        <f>IF(OR(J23=0,L23=0),Codebook!$B$18,0)</f>
        <v/>
      </c>
      <c r="S23" s="59">
        <f>J23+R23</f>
        <v/>
      </c>
      <c r="T23" s="59">
        <f>K23-J23+R23</f>
        <v/>
      </c>
      <c r="U23" s="59">
        <f>L23+R23</f>
        <v/>
      </c>
      <c r="V23" s="59">
        <f>M23-L23+R23</f>
        <v/>
      </c>
      <c r="W23" s="60">
        <f>LN((S23/(S23+T23))/(U23/(U23+V23)))</f>
        <v/>
      </c>
      <c r="X23" s="60">
        <f>1/S23-1/(S23+T23)+1/U23-1/(U23+V23)</f>
        <v/>
      </c>
      <c r="Y23" s="60">
        <f>SQRT(X23)</f>
        <v/>
      </c>
      <c r="Z23" s="42">
        <f>EXP(W23)</f>
        <v/>
      </c>
      <c r="AA23" s="42">
        <f>EXP(W23-Codebook!$B$19*Y23)</f>
        <v/>
      </c>
      <c r="AB23" s="42">
        <f>EXP(W23+Codebook!$B$19*Y23)</f>
        <v/>
      </c>
      <c r="AC23" s="17" t="inlineStr">
        <is>
          <t>Canton_2020.pdf</t>
        </is>
      </c>
      <c r="AD23" s="17" t="inlineStr">
        <is>
          <t>p5 Table 2</t>
        </is>
      </c>
      <c r="AE23" s="17" t="inlineStr">
        <is>
          <t>https://doi.org/10.23750/abm.v91i14-S.10784</t>
        </is>
      </c>
      <c r="AF23" s="17" t="inlineStr">
        <is>
          <t>Verified</t>
        </is>
      </c>
      <c r="AG23" s="17" t="inlineStr">
        <is>
          <t>Major complication was defined as requiring surgical treatment.</t>
        </is>
      </c>
    </row>
    <row r="24" ht="30" customHeight="1" s="47">
      <c r="A24" s="17" t="inlineStr">
        <is>
          <t>COO-DSSI</t>
        </is>
      </c>
      <c r="B24" s="17" t="inlineStr">
        <is>
          <t>COOPER_2018</t>
        </is>
      </c>
      <c r="C24" s="17" t="inlineStr">
        <is>
          <t>Cooper 2018</t>
        </is>
      </c>
      <c r="D24" s="17" t="inlineStr">
        <is>
          <t>Observational</t>
        </is>
      </c>
      <c r="E24" s="17" t="inlineStr">
        <is>
          <t>Deep SSI</t>
        </is>
      </c>
      <c r="F24" s="17" t="inlineStr">
        <is>
          <t>Deep SSI</t>
        </is>
      </c>
      <c r="G24" s="17" t="inlineStr">
        <is>
          <t>90 days</t>
        </is>
      </c>
      <c r="H24" s="17" t="inlineStr">
        <is>
          <t>Cumulative through 90 days</t>
        </is>
      </c>
      <c r="I24" s="17" t="inlineStr">
        <is>
          <t>Operations / participants</t>
        </is>
      </c>
      <c r="J24" s="39" t="n">
        <v>0</v>
      </c>
      <c r="K24" s="39" t="n">
        <v>27</v>
      </c>
      <c r="L24" s="39" t="n">
        <v>10</v>
      </c>
      <c r="M24" s="39" t="n">
        <v>40</v>
      </c>
      <c r="N24" s="17" t="inlineStr">
        <is>
          <t>Serious</t>
        </is>
      </c>
      <c r="O24" s="17" t="inlineStr">
        <is>
          <t>P04; P05; S07</t>
        </is>
      </c>
      <c r="P24" s="17" t="inlineStr">
        <is>
          <t>Observational exploratory analysis</t>
        </is>
      </c>
      <c r="Q24" s="17">
        <f>IF(AND(J24=0,L24=0),"Double-zero: not pooled",IF(OR(J24=0,L24=0),"0.5 added to all four cells","None"))</f>
        <v/>
      </c>
      <c r="R24" s="59">
        <f>IF(OR(J24=0,L24=0),Codebook!$B$18,0)</f>
        <v/>
      </c>
      <c r="S24" s="59">
        <f>J24+R24</f>
        <v/>
      </c>
      <c r="T24" s="59">
        <f>K24-J24+R24</f>
        <v/>
      </c>
      <c r="U24" s="59">
        <f>L24+R24</f>
        <v/>
      </c>
      <c r="V24" s="59">
        <f>M24-L24+R24</f>
        <v/>
      </c>
      <c r="W24" s="60">
        <f>LN((S24/(S24+T24))/(U24/(U24+V24)))</f>
        <v/>
      </c>
      <c r="X24" s="60">
        <f>1/S24-1/(S24+T24)+1/U24-1/(U24+V24)</f>
        <v/>
      </c>
      <c r="Y24" s="60">
        <f>SQRT(X24)</f>
        <v/>
      </c>
      <c r="Z24" s="42">
        <f>EXP(W24)</f>
        <v/>
      </c>
      <c r="AA24" s="42">
        <f>EXP(W24-Codebook!$B$19*Y24)</f>
        <v/>
      </c>
      <c r="AB24" s="42">
        <f>EXP(W24+Codebook!$B$19*Y24)</f>
        <v/>
      </c>
      <c r="AC24" s="17" t="inlineStr">
        <is>
          <t>Cooper_2018.pdf</t>
        </is>
      </c>
      <c r="AD24" s="17" t="inlineStr">
        <is>
          <t>p2 definition; p5 Table 3</t>
        </is>
      </c>
      <c r="AE24" s="17" t="inlineStr">
        <is>
          <t>https://doi.org/10.1016/j.injury.2017.11.010</t>
        </is>
      </c>
      <c r="AF24" s="17" t="inlineStr">
        <is>
          <t>Verified</t>
        </is>
      </c>
      <c r="AG24" s="17" t="inlineStr">
        <is>
          <t>CDC definition; two control wounds were class IV.</t>
        </is>
      </c>
    </row>
    <row r="25" ht="90" customHeight="1" s="47">
      <c r="A25" s="17" t="inlineStr">
        <is>
          <t>COO-COMP</t>
        </is>
      </c>
      <c r="B25" s="17" t="inlineStr">
        <is>
          <t>COOPER_2018</t>
        </is>
      </c>
      <c r="C25" s="17" t="inlineStr">
        <is>
          <t>Cooper 2018</t>
        </is>
      </c>
      <c r="D25" s="17" t="inlineStr">
        <is>
          <t>Observational</t>
        </is>
      </c>
      <c r="E25" s="17" t="inlineStr">
        <is>
          <t>Composite wound complication</t>
        </is>
      </c>
      <c r="F25" s="17" t="inlineStr">
        <is>
          <t>Wound complication</t>
        </is>
      </c>
      <c r="G25" s="17" t="inlineStr">
        <is>
          <t>90 days</t>
        </is>
      </c>
      <c r="H25" s="17" t="inlineStr">
        <is>
          <t>Cumulative through 90 days</t>
        </is>
      </c>
      <c r="I25" s="17" t="inlineStr">
        <is>
          <t>Operations / participants</t>
        </is>
      </c>
      <c r="J25" s="39" t="n">
        <v>1</v>
      </c>
      <c r="K25" s="39" t="n">
        <v>27</v>
      </c>
      <c r="L25" s="39" t="n">
        <v>14</v>
      </c>
      <c r="M25" s="39" t="n">
        <v>40</v>
      </c>
      <c r="N25" s="17" t="inlineStr">
        <is>
          <t>Serious</t>
        </is>
      </c>
      <c r="O25" s="17" t="inlineStr">
        <is>
          <t>P08</t>
        </is>
      </c>
      <c r="P25" s="17" t="inlineStr">
        <is>
          <t>Observational composite outcome</t>
        </is>
      </c>
      <c r="Q25" s="17">
        <f>IF(AND(J25=0,L25=0),"Double-zero: not pooled",IF(OR(J25=0,L25=0),"0.5 added to all four cells","None"))</f>
        <v/>
      </c>
      <c r="R25" s="59">
        <f>IF(OR(J25=0,L25=0),Codebook!$B$18,0)</f>
        <v/>
      </c>
      <c r="S25" s="59">
        <f>J25+R25</f>
        <v/>
      </c>
      <c r="T25" s="59">
        <f>K25-J25+R25</f>
        <v/>
      </c>
      <c r="U25" s="59">
        <f>L25+R25</f>
        <v/>
      </c>
      <c r="V25" s="59">
        <f>M25-L25+R25</f>
        <v/>
      </c>
      <c r="W25" s="60">
        <f>LN((S25/(S25+T25))/(U25/(U25+V25)))</f>
        <v/>
      </c>
      <c r="X25" s="60">
        <f>1/S25-1/(S25+T25)+1/U25-1/(U25+V25)</f>
        <v/>
      </c>
      <c r="Y25" s="60">
        <f>SQRT(X25)</f>
        <v/>
      </c>
      <c r="Z25" s="42">
        <f>EXP(W25)</f>
        <v/>
      </c>
      <c r="AA25" s="42">
        <f>EXP(W25-Codebook!$B$19*Y25)</f>
        <v/>
      </c>
      <c r="AB25" s="42">
        <f>EXP(W25+Codebook!$B$19*Y25)</f>
        <v/>
      </c>
      <c r="AC25" s="17" t="inlineStr">
        <is>
          <t>Cooper_2018.pdf</t>
        </is>
      </c>
      <c r="AD25" s="17" t="inlineStr">
        <is>
          <t>p2 definition; p5 Table 3</t>
        </is>
      </c>
      <c r="AE25" s="17" t="inlineStr">
        <is>
          <t>https://doi.org/10.1016/j.injury.2017.11.010</t>
        </is>
      </c>
      <c r="AF25" s="17" t="inlineStr">
        <is>
          <t>Verified</t>
        </is>
      </c>
      <c r="AG25" s="17" t="inlineStr">
        <is>
          <t>Components cannot be separated; significant haematoma was one possible component, so independent haematoma events cannot be inferred.</t>
        </is>
      </c>
    </row>
    <row r="26" ht="45" customHeight="1" s="47">
      <c r="A26" s="17" t="inlineStr">
        <is>
          <t>COO-REOP</t>
        </is>
      </c>
      <c r="B26" s="17" t="inlineStr">
        <is>
          <t>COOPER_2018</t>
        </is>
      </c>
      <c r="C26" s="17" t="inlineStr">
        <is>
          <t>Cooper 2018</t>
        </is>
      </c>
      <c r="D26" s="17" t="inlineStr">
        <is>
          <t>Observational</t>
        </is>
      </c>
      <c r="E26" s="17" t="inlineStr">
        <is>
          <t>Reoperation</t>
        </is>
      </c>
      <c r="F26" s="17" t="inlineStr">
        <is>
          <t>Reoperation related to a wound complication</t>
        </is>
      </c>
      <c r="G26" s="17" t="inlineStr">
        <is>
          <t>90 days</t>
        </is>
      </c>
      <c r="H26" s="17" t="inlineStr">
        <is>
          <t>Cumulative through 90 days</t>
        </is>
      </c>
      <c r="I26" s="17" t="inlineStr">
        <is>
          <t>Operations / participants</t>
        </is>
      </c>
      <c r="J26" s="39" t="n">
        <v>1</v>
      </c>
      <c r="K26" s="39" t="n">
        <v>27</v>
      </c>
      <c r="L26" s="39" t="n">
        <v>10</v>
      </c>
      <c r="M26" s="39" t="n">
        <v>40</v>
      </c>
      <c r="N26" s="17" t="inlineStr">
        <is>
          <t>Serious</t>
        </is>
      </c>
      <c r="O26" s="17" t="inlineStr">
        <is>
          <t>P07</t>
        </is>
      </c>
      <c r="P26" s="17" t="inlineStr">
        <is>
          <t>Observational secondary outcome</t>
        </is>
      </c>
      <c r="Q26" s="17">
        <f>IF(AND(J26=0,L26=0),"Double-zero: not pooled",IF(OR(J26=0,L26=0),"0.5 added to all four cells","None"))</f>
        <v/>
      </c>
      <c r="R26" s="59">
        <f>IF(OR(J26=0,L26=0),Codebook!$B$18,0)</f>
        <v/>
      </c>
      <c r="S26" s="59">
        <f>J26+R26</f>
        <v/>
      </c>
      <c r="T26" s="59">
        <f>K26-J26+R26</f>
        <v/>
      </c>
      <c r="U26" s="59">
        <f>L26+R26</f>
        <v/>
      </c>
      <c r="V26" s="59">
        <f>M26-L26+R26</f>
        <v/>
      </c>
      <c r="W26" s="60">
        <f>LN((S26/(S26+T26))/(U26/(U26+V26)))</f>
        <v/>
      </c>
      <c r="X26" s="60">
        <f>1/S26-1/(S26+T26)+1/U26-1/(U26+V26)</f>
        <v/>
      </c>
      <c r="Y26" s="60">
        <f>SQRT(X26)</f>
        <v/>
      </c>
      <c r="Z26" s="42">
        <f>EXP(W26)</f>
        <v/>
      </c>
      <c r="AA26" s="42">
        <f>EXP(W26-Codebook!$B$19*Y26)</f>
        <v/>
      </c>
      <c r="AB26" s="42">
        <f>EXP(W26+Codebook!$B$19*Y26)</f>
        <v/>
      </c>
      <c r="AC26" s="17" t="inlineStr">
        <is>
          <t>Cooper_2018.pdf</t>
        </is>
      </c>
      <c r="AD26" s="17" t="inlineStr">
        <is>
          <t>p3 Results; p5 Table 3</t>
        </is>
      </c>
      <c r="AE26" s="17" t="inlineStr">
        <is>
          <t>https://doi.org/10.1016/j.injury.2017.11.010</t>
        </is>
      </c>
      <c r="AF26" s="17" t="inlineStr">
        <is>
          <t>Verified</t>
        </is>
      </c>
      <c r="AG26" s="17" t="inlineStr">
        <is>
          <t>The ciNPWT event involved non-infective necrosis, dehiscence, and breakdown.</t>
        </is>
      </c>
    </row>
    <row r="27" ht="60" customHeight="1" s="47">
      <c r="A27" s="17" t="inlineStr">
        <is>
          <t>ZHO-TOTALSSI</t>
        </is>
      </c>
      <c r="B27" s="17" t="inlineStr">
        <is>
          <t>ZHOU_2016</t>
        </is>
      </c>
      <c r="C27" s="17" t="inlineStr">
        <is>
          <t>Zhou 2016</t>
        </is>
      </c>
      <c r="D27" s="17" t="inlineStr">
        <is>
          <t>Observational</t>
        </is>
      </c>
      <c r="E27" s="17" t="inlineStr">
        <is>
          <t>Any SSI</t>
        </is>
      </c>
      <c r="F27" s="17" t="inlineStr">
        <is>
          <t>Any SSI</t>
        </is>
      </c>
      <c r="G27" s="17" t="inlineStr">
        <is>
          <t>Postoperative; duration not reported</t>
        </is>
      </c>
      <c r="H27" s="17" t="inlineStr">
        <is>
          <t>Not reported</t>
        </is>
      </c>
      <c r="I27" s="17" t="inlineStr">
        <is>
          <t>Participants</t>
        </is>
      </c>
      <c r="J27" s="39" t="n">
        <v>1</v>
      </c>
      <c r="K27" s="39" t="n">
        <v>22</v>
      </c>
      <c r="L27" s="39" t="n">
        <v>15</v>
      </c>
      <c r="M27" s="39" t="n">
        <v>54</v>
      </c>
      <c r="N27" s="17" t="inlineStr">
        <is>
          <t>Serious</t>
        </is>
      </c>
      <c r="O27" s="17" t="inlineStr">
        <is>
          <t>P05</t>
        </is>
      </c>
      <c r="P27" s="17" t="inlineStr">
        <is>
          <t>Observational broad exploratory analysis</t>
        </is>
      </c>
      <c r="Q27" s="17">
        <f>IF(AND(J27=0,L27=0),"Double-zero: not pooled",IF(OR(J27=0,L27=0),"0.5 added to all four cells","None"))</f>
        <v/>
      </c>
      <c r="R27" s="59">
        <f>IF(OR(J27=0,L27=0),Codebook!$B$18,0)</f>
        <v/>
      </c>
      <c r="S27" s="59">
        <f>J27+R27</f>
        <v/>
      </c>
      <c r="T27" s="59">
        <f>K27-J27+R27</f>
        <v/>
      </c>
      <c r="U27" s="59">
        <f>L27+R27</f>
        <v/>
      </c>
      <c r="V27" s="59">
        <f>M27-L27+R27</f>
        <v/>
      </c>
      <c r="W27" s="60">
        <f>LN((S27/(S27+T27))/(U27/(U27+V27)))</f>
        <v/>
      </c>
      <c r="X27" s="60">
        <f>1/S27-1/(S27+T27)+1/U27-1/(U27+V27)</f>
        <v/>
      </c>
      <c r="Y27" s="60">
        <f>SQRT(X27)</f>
        <v/>
      </c>
      <c r="Z27" s="42">
        <f>EXP(W27)</f>
        <v/>
      </c>
      <c r="AA27" s="42">
        <f>EXP(W27-Codebook!$B$19*Y27)</f>
        <v/>
      </c>
      <c r="AB27" s="42">
        <f>EXP(W27+Codebook!$B$19*Y27)</f>
        <v/>
      </c>
      <c r="AC27" s="17" t="inlineStr">
        <is>
          <t>Zhou_2016.pdf</t>
        </is>
      </c>
      <c r="AD27" s="17" t="inlineStr">
        <is>
          <t>p2 Results/Table 2</t>
        </is>
      </c>
      <c r="AE27" s="17" t="inlineStr">
        <is>
          <t>https://doi.org/10.1053/j.jfas.2015.08.013</t>
        </is>
      </c>
      <c r="AF27" s="17" t="inlineStr">
        <is>
          <t>Verified</t>
        </is>
      </c>
      <c r="AG27" s="17" t="inlineStr">
        <is>
          <t>Open fractures were mixed and could not be separated; an adjusted odds ratio was also reported.</t>
        </is>
      </c>
    </row>
    <row r="28" ht="45" customHeight="1" s="47">
      <c r="A28" s="19" t="inlineStr">
        <is>
          <t>ZHO-DSSI</t>
        </is>
      </c>
      <c r="B28" s="19" t="inlineStr">
        <is>
          <t>ZHOU_2016</t>
        </is>
      </c>
      <c r="C28" s="19" t="inlineStr">
        <is>
          <t>Zhou 2016</t>
        </is>
      </c>
      <c r="D28" s="19" t="inlineStr">
        <is>
          <t>Observational</t>
        </is>
      </c>
      <c r="E28" s="19" t="inlineStr">
        <is>
          <t>Deep SSI</t>
        </is>
      </c>
      <c r="F28" s="19" t="inlineStr">
        <is>
          <t>Deep SSI</t>
        </is>
      </c>
      <c r="G28" s="19" t="inlineStr">
        <is>
          <t>Postoperative; duration not reported</t>
        </is>
      </c>
      <c r="H28" s="19" t="inlineStr">
        <is>
          <t>Not reported</t>
        </is>
      </c>
      <c r="I28" s="19" t="inlineStr">
        <is>
          <t>Participants</t>
        </is>
      </c>
      <c r="J28" s="43" t="n">
        <v>0</v>
      </c>
      <c r="K28" s="43" t="n">
        <v>22</v>
      </c>
      <c r="L28" s="43" t="n">
        <v>4</v>
      </c>
      <c r="M28" s="43" t="n">
        <v>54</v>
      </c>
      <c r="N28" s="19" t="inlineStr">
        <is>
          <t>Serious</t>
        </is>
      </c>
      <c r="O28" s="19" t="inlineStr">
        <is>
          <t>P04</t>
        </is>
      </c>
      <c r="P28" s="19" t="inlineStr">
        <is>
          <t>Observational exploratory analysis</t>
        </is>
      </c>
      <c r="Q28" s="19">
        <f>IF(AND(J28=0,L28=0),"Double-zero: not pooled",IF(OR(J28=0,L28=0),"0.5 added to all four cells","None"))</f>
        <v/>
      </c>
      <c r="R28" s="61">
        <f>IF(OR(J28=0,L28=0),Codebook!$B$18,0)</f>
        <v/>
      </c>
      <c r="S28" s="61">
        <f>J28+R28</f>
        <v/>
      </c>
      <c r="T28" s="61">
        <f>K28-J28+R28</f>
        <v/>
      </c>
      <c r="U28" s="61">
        <f>L28+R28</f>
        <v/>
      </c>
      <c r="V28" s="61">
        <f>M28-L28+R28</f>
        <v/>
      </c>
      <c r="W28" s="62">
        <f>LN((S28/(S28+T28))/(U28/(U28+V28)))</f>
        <v/>
      </c>
      <c r="X28" s="62">
        <f>1/S28-1/(S28+T28)+1/U28-1/(U28+V28)</f>
        <v/>
      </c>
      <c r="Y28" s="62">
        <f>SQRT(X28)</f>
        <v/>
      </c>
      <c r="Z28" s="46">
        <f>EXP(W28)</f>
        <v/>
      </c>
      <c r="AA28" s="46">
        <f>EXP(W28-Codebook!$B$19*Y28)</f>
        <v/>
      </c>
      <c r="AB28" s="46">
        <f>EXP(W28+Codebook!$B$19*Y28)</f>
        <v/>
      </c>
      <c r="AC28" s="19" t="inlineStr">
        <is>
          <t>Zhou_2016.pdf</t>
        </is>
      </c>
      <c r="AD28" s="19" t="inlineStr">
        <is>
          <t>p2 definition/ Results/Table 2</t>
        </is>
      </c>
      <c r="AE28" s="19" t="inlineStr">
        <is>
          <t>https://doi.org/10.1053/j.jfas.2015.08.013</t>
        </is>
      </c>
      <c r="AF28" s="19" t="inlineStr">
        <is>
          <t>Verified</t>
        </is>
      </c>
      <c r="AG28" s="19" t="inlineStr">
        <is>
          <t>Defined as deep soft-tissue infection requiring surgical irrigation and debridement.</t>
        </is>
      </c>
    </row>
  </sheetData>
  <mergeCells count="2">
    <mergeCell ref="A2:AG2"/>
    <mergeCell ref="A1:AG1"/>
  </mergeCells>
  <conditionalFormatting sqref="A5:AG28">
    <cfRule type="containsText" priority="1" operator="between" dxfId="4" text="待">
      <formula>NOT(ISERROR(SEARCH("待",A5)))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1"/>
  <sheetViews>
    <sheetView showGridLines="0" workbookViewId="0">
      <selection activeCell="A1" sqref="A1:Z1"/>
    </sheetView>
  </sheetViews>
  <sheetFormatPr baseColWidth="8" defaultColWidth="9" defaultRowHeight="15"/>
  <cols>
    <col width="14" customWidth="1" style="47" min="1" max="2"/>
    <col width="20" customWidth="1" style="47" min="3" max="3"/>
    <col width="14" customWidth="1" style="47" min="4" max="4"/>
    <col width="23" customWidth="1" style="47" min="5" max="7"/>
    <col width="14" customWidth="1" style="47" min="8" max="21"/>
    <col width="30" customWidth="1" style="47" min="22" max="23"/>
    <col width="24" customWidth="1" style="47" min="24" max="25"/>
    <col width="42" customWidth="1" style="47" min="26" max="26"/>
  </cols>
  <sheetData>
    <row r="1" ht="30" customHeight="1" s="47">
      <c r="A1" s="11" t="inlineStr">
        <is>
          <t>Study-level continuous outcomes and calculated mean differences</t>
        </is>
      </c>
    </row>
    <row r="2" ht="32.1" customHeight="1" s="47">
      <c r="A2" s="22" t="inlineStr">
        <is>
          <t>No two continuous outcomes shared a sufficiently comparable definition, unit, time window, and variance structure; therefore, only single-study effects are shown.</t>
        </is>
      </c>
    </row>
    <row r="3" ht="15.75" customHeight="1" s="47">
      <c r="A3" s="51" t="n"/>
      <c r="B3" s="51" t="n"/>
      <c r="C3" s="51" t="n"/>
      <c r="D3" s="51" t="n"/>
      <c r="E3" s="51" t="n"/>
      <c r="F3" s="51" t="n"/>
      <c r="G3" s="51" t="n"/>
      <c r="H3" s="51" t="n"/>
      <c r="I3" s="51" t="n"/>
      <c r="J3" s="51" t="n"/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  <c r="W3" s="51" t="n"/>
      <c r="X3" s="51" t="n"/>
      <c r="Y3" s="51" t="n"/>
      <c r="Z3" s="51" t="n"/>
    </row>
    <row r="4" ht="38.1" customHeight="1" s="47">
      <c r="A4" s="13" t="inlineStr">
        <is>
          <t>Record ID</t>
        </is>
      </c>
      <c r="B4" s="13" t="inlineStr">
        <is>
          <t>Study ID</t>
        </is>
      </c>
      <c r="C4" s="13" t="inlineStr">
        <is>
          <t>Study</t>
        </is>
      </c>
      <c r="D4" s="13" t="inlineStr">
        <is>
          <t>Design</t>
        </is>
      </c>
      <c r="E4" s="13" t="inlineStr">
        <is>
          <t>Outcome domain</t>
        </is>
      </c>
      <c r="F4" s="13" t="inlineStr">
        <is>
          <t>Reported outcome</t>
        </is>
      </c>
      <c r="G4" s="13" t="inlineStr">
        <is>
          <t>Time point</t>
        </is>
      </c>
      <c r="H4" s="13" t="inlineStr">
        <is>
          <t>Unit</t>
        </is>
      </c>
      <c r="I4" s="13" t="inlineStr">
        <is>
          <t>ciNPWT n</t>
        </is>
      </c>
      <c r="J4" s="13" t="inlineStr">
        <is>
          <t>ciNPWT mean</t>
        </is>
      </c>
      <c r="K4" s="13" t="inlineStr">
        <is>
          <t>ciNPWT SD</t>
        </is>
      </c>
      <c r="L4" s="13" t="inlineStr">
        <is>
          <t>Control n</t>
        </is>
      </c>
      <c r="M4" s="13" t="inlineStr">
        <is>
          <t>Control mean</t>
        </is>
      </c>
      <c r="N4" s="13" t="inlineStr">
        <is>
          <t>Control SD</t>
        </is>
      </c>
      <c r="O4" s="13" t="inlineStr">
        <is>
          <t>Reported adjusted effect</t>
        </is>
      </c>
      <c r="P4" s="13" t="inlineStr">
        <is>
          <t>Reported CI lower</t>
        </is>
      </c>
      <c r="Q4" s="13" t="inlineStr">
        <is>
          <t>Reported CI upper</t>
        </is>
      </c>
      <c r="R4" s="13" t="inlineStr">
        <is>
          <t>Analysis MD</t>
        </is>
      </c>
      <c r="S4" s="13" t="inlineStr">
        <is>
          <t>SE</t>
        </is>
      </c>
      <c r="T4" s="13" t="inlineStr">
        <is>
          <t>95% CI lower</t>
        </is>
      </c>
      <c r="U4" s="13" t="inlineStr">
        <is>
          <t>95% CI upper</t>
        </is>
      </c>
      <c r="V4" s="13" t="inlineStr">
        <is>
          <t>Meta-analysis status</t>
        </is>
      </c>
      <c r="W4" s="13" t="inlineStr">
        <is>
          <t>Risk-of-bias note</t>
        </is>
      </c>
      <c r="X4" s="13" t="inlineStr">
        <is>
          <t>Source file</t>
        </is>
      </c>
      <c r="Y4" s="13" t="inlineStr">
        <is>
          <t>Source location</t>
        </is>
      </c>
      <c r="Z4" s="13" t="inlineStr">
        <is>
          <t>DOI / URL</t>
        </is>
      </c>
    </row>
    <row r="5" ht="45" customHeight="1" s="47">
      <c r="A5" s="15" t="inlineStr">
        <is>
          <t>PAU-SEROMA-VOL-D5</t>
        </is>
      </c>
      <c r="B5" s="15" t="inlineStr">
        <is>
          <t>PAUSER_2016</t>
        </is>
      </c>
      <c r="C5" s="15" t="inlineStr">
        <is>
          <t>Pauser 2016</t>
        </is>
      </c>
      <c r="D5" s="15" t="inlineStr">
        <is>
          <t>RCT</t>
        </is>
      </c>
      <c r="E5" s="15" t="inlineStr">
        <is>
          <t>Seroma</t>
        </is>
      </c>
      <c r="F5" s="15" t="inlineStr">
        <is>
          <t>Ultrasound-measured subincisional seroma volume</t>
        </is>
      </c>
      <c r="G5" s="15" t="inlineStr">
        <is>
          <t>Postoperative day 5</t>
        </is>
      </c>
      <c r="H5" s="15" t="inlineStr">
        <is>
          <t>cm³</t>
        </is>
      </c>
      <c r="I5" s="63" t="n">
        <v>11</v>
      </c>
      <c r="J5" s="63" t="n">
        <v>0.257</v>
      </c>
      <c r="K5" s="63" t="n">
        <v>0.75</v>
      </c>
      <c r="L5" s="63" t="n">
        <v>10</v>
      </c>
      <c r="M5" s="63" t="n">
        <v>3.995</v>
      </c>
      <c r="N5" s="63" t="n">
        <v>5.01</v>
      </c>
      <c r="O5" s="63" t="n"/>
      <c r="P5" s="63" t="n"/>
      <c r="Q5" s="63" t="n"/>
      <c r="R5" s="64">
        <f>IF(O5&lt;&gt;"",O5,J5-M5)</f>
        <v/>
      </c>
      <c r="S5" s="64">
        <f>IF(AND(P5&lt;&gt;"",Q5&lt;&gt;""),(Q5-P5)/(2*Codebook!$B$19),SQRT((K5^2/I5)+(N5^2/L5)))</f>
        <v/>
      </c>
      <c r="T5" s="64">
        <f>IF(P5&lt;&gt;"",P5,R5-Codebook!$B$19*S5)</f>
        <v/>
      </c>
      <c r="U5" s="64">
        <f>IF(Q5&lt;&gt;"",Q5,R5+Codebook!$B$19*S5)</f>
        <v/>
      </c>
      <c r="V5" s="15" t="inlineStr">
        <is>
          <t>Single-study candidate outcome</t>
        </is>
      </c>
      <c r="W5" s="15" t="inlineStr">
        <is>
          <t>High risk for the study-level main result; this outcome requires result-specific caution.</t>
        </is>
      </c>
      <c r="X5" s="15" t="inlineStr">
        <is>
          <t>Pauser_2016.pdf</t>
        </is>
      </c>
      <c r="Y5" s="15" t="inlineStr">
        <is>
          <t>p1 Abstract; p2 Results</t>
        </is>
      </c>
      <c r="Z5" s="15" t="inlineStr">
        <is>
          <t>https://doi.org/10.1111/iwj.12344</t>
        </is>
      </c>
    </row>
    <row r="6" ht="45" customHeight="1" s="47">
      <c r="A6" s="17" t="inlineStr">
        <is>
          <t>PAU-SECRETION-DAYS</t>
        </is>
      </c>
      <c r="B6" s="17" t="inlineStr">
        <is>
          <t>PAUSER_2016</t>
        </is>
      </c>
      <c r="C6" s="17" t="inlineStr">
        <is>
          <t>Pauser 2016</t>
        </is>
      </c>
      <c r="D6" s="17" t="inlineStr">
        <is>
          <t>RCT</t>
        </is>
      </c>
      <c r="E6" s="17" t="inlineStr">
        <is>
          <t>Persistent drainage</t>
        </is>
      </c>
      <c r="F6" s="17" t="inlineStr">
        <is>
          <t>Duration of wound secretion</t>
        </is>
      </c>
      <c r="G6" s="17" t="inlineStr">
        <is>
          <t>Early postoperative period</t>
        </is>
      </c>
      <c r="H6" s="17" t="inlineStr">
        <is>
          <t>days</t>
        </is>
      </c>
      <c r="I6" s="65" t="n">
        <v>11</v>
      </c>
      <c r="J6" s="65" t="n">
        <v>0.9</v>
      </c>
      <c r="K6" s="65" t="n">
        <v>1</v>
      </c>
      <c r="L6" s="65" t="n">
        <v>10</v>
      </c>
      <c r="M6" s="65" t="n">
        <v>4.3</v>
      </c>
      <c r="N6" s="65" t="n">
        <v>2.45</v>
      </c>
      <c r="O6" s="65" t="n"/>
      <c r="P6" s="65" t="n"/>
      <c r="Q6" s="65" t="n"/>
      <c r="R6" s="66">
        <f>IF(O6&lt;&gt;"",O6,J6-M6)</f>
        <v/>
      </c>
      <c r="S6" s="66">
        <f>IF(AND(P6&lt;&gt;"",Q6&lt;&gt;""),(Q6-P6)/(2*Codebook!$B$19),SQRT((K6^2/I6)+(N6^2/L6)))</f>
        <v/>
      </c>
      <c r="T6" s="66">
        <f>IF(P6&lt;&gt;"",P6,R6-Codebook!$B$19*S6)</f>
        <v/>
      </c>
      <c r="U6" s="66">
        <f>IF(Q6&lt;&gt;"",Q6,R6+Codebook!$B$19*S6)</f>
        <v/>
      </c>
      <c r="V6" s="17" t="inlineStr">
        <is>
          <t>Single-study candidate outcome</t>
        </is>
      </c>
      <c r="W6" s="17" t="inlineStr">
        <is>
          <t>High risk for the study-level main result; this outcome requires result-specific caution.</t>
        </is>
      </c>
      <c r="X6" s="17" t="inlineStr">
        <is>
          <t>Pauser_2016.pdf</t>
        </is>
      </c>
      <c r="Y6" s="17" t="inlineStr">
        <is>
          <t>p1 Abstract; p2 Fig 2</t>
        </is>
      </c>
      <c r="Z6" s="17" t="inlineStr">
        <is>
          <t>https://doi.org/10.1111/iwj.12344</t>
        </is>
      </c>
    </row>
    <row r="7" ht="45" customHeight="1" s="47">
      <c r="A7" s="17" t="inlineStr">
        <is>
          <t>PAU-CARE-TIME</t>
        </is>
      </c>
      <c r="B7" s="17" t="inlineStr">
        <is>
          <t>PAUSER_2016</t>
        </is>
      </c>
      <c r="C7" s="17" t="inlineStr">
        <is>
          <t>Pauser 2016</t>
        </is>
      </c>
      <c r="D7" s="17" t="inlineStr">
        <is>
          <t>RCT</t>
        </is>
      </c>
      <c r="E7" s="17" t="inlineStr">
        <is>
          <t>Wound-care resource use</t>
        </is>
      </c>
      <c r="F7" s="17" t="inlineStr">
        <is>
          <t>Total dressing-change time</t>
        </is>
      </c>
      <c r="G7" s="17" t="inlineStr">
        <is>
          <t>Early postoperative period</t>
        </is>
      </c>
      <c r="H7" s="17" t="inlineStr">
        <is>
          <t>minutes</t>
        </is>
      </c>
      <c r="I7" s="65" t="n">
        <v>11</v>
      </c>
      <c r="J7" s="65" t="n">
        <v>14.8</v>
      </c>
      <c r="K7" s="65" t="n">
        <v>3.9</v>
      </c>
      <c r="L7" s="65" t="n">
        <v>10</v>
      </c>
      <c r="M7" s="65" t="n">
        <v>42.9</v>
      </c>
      <c r="N7" s="65" t="n">
        <v>11</v>
      </c>
      <c r="O7" s="65" t="n"/>
      <c r="P7" s="65" t="n"/>
      <c r="Q7" s="65" t="n"/>
      <c r="R7" s="66">
        <f>IF(O7&lt;&gt;"",O7,J7-M7)</f>
        <v/>
      </c>
      <c r="S7" s="66">
        <f>IF(AND(P7&lt;&gt;"",Q7&lt;&gt;""),(Q7-P7)/(2*Codebook!$B$19),SQRT((K7^2/I7)+(N7^2/L7)))</f>
        <v/>
      </c>
      <c r="T7" s="66">
        <f>IF(P7&lt;&gt;"",P7,R7-Codebook!$B$19*S7)</f>
        <v/>
      </c>
      <c r="U7" s="66">
        <f>IF(Q7&lt;&gt;"",Q7,R7+Codebook!$B$19*S7)</f>
        <v/>
      </c>
      <c r="V7" s="17" t="inlineStr">
        <is>
          <t>Narrative / exploratory</t>
        </is>
      </c>
      <c r="W7" s="17" t="inlineStr">
        <is>
          <t>High risk for the study-level main result; this outcome requires result-specific caution.</t>
        </is>
      </c>
      <c r="X7" s="17" t="inlineStr">
        <is>
          <t>Pauser_2016.pdf</t>
        </is>
      </c>
      <c r="Y7" s="17" t="inlineStr">
        <is>
          <t>p1 Abstract; p2 Fig 3</t>
        </is>
      </c>
      <c r="Z7" s="17" t="inlineStr">
        <is>
          <t>https://doi.org/10.1111/iwj.12344</t>
        </is>
      </c>
    </row>
    <row r="8" ht="45" customHeight="1" s="47">
      <c r="A8" s="17" t="inlineStr">
        <is>
          <t>PAU-DRAIN-VOL-D2</t>
        </is>
      </c>
      <c r="B8" s="17" t="inlineStr">
        <is>
          <t>PAUSER_2016</t>
        </is>
      </c>
      <c r="C8" s="17" t="inlineStr">
        <is>
          <t>Pauser 2016</t>
        </is>
      </c>
      <c r="D8" s="17" t="inlineStr">
        <is>
          <t>RCT</t>
        </is>
      </c>
      <c r="E8" s="17" t="inlineStr">
        <is>
          <t>Drainage volume</t>
        </is>
      </c>
      <c r="F8" s="17" t="inlineStr">
        <is>
          <t>Fluid volume in the Redon drain over 2 postoperative days</t>
        </is>
      </c>
      <c r="G8" s="17" t="inlineStr">
        <is>
          <t>Postoperative day 2</t>
        </is>
      </c>
      <c r="H8" s="17" t="inlineStr">
        <is>
          <t>cm³</t>
        </is>
      </c>
      <c r="I8" s="65" t="n">
        <v>11</v>
      </c>
      <c r="J8" s="65" t="n">
        <v>341</v>
      </c>
      <c r="K8" s="65" t="n">
        <v>107</v>
      </c>
      <c r="L8" s="65" t="n">
        <v>10</v>
      </c>
      <c r="M8" s="65" t="n">
        <v>379</v>
      </c>
      <c r="N8" s="65" t="n">
        <v>260</v>
      </c>
      <c r="O8" s="65" t="n"/>
      <c r="P8" s="65" t="n"/>
      <c r="Q8" s="65" t="n"/>
      <c r="R8" s="66">
        <f>IF(O8&lt;&gt;"",O8,J8-M8)</f>
        <v/>
      </c>
      <c r="S8" s="66">
        <f>IF(AND(P8&lt;&gt;"",Q8&lt;&gt;""),(Q8-P8)/(2*Codebook!$B$19),SQRT((K8^2/I8)+(N8^2/L8)))</f>
        <v/>
      </c>
      <c r="T8" s="66">
        <f>IF(P8&lt;&gt;"",P8,R8-Codebook!$B$19*S8)</f>
        <v/>
      </c>
      <c r="U8" s="66">
        <f>IF(Q8&lt;&gt;"",Q8,R8+Codebook!$B$19*S8)</f>
        <v/>
      </c>
      <c r="V8" s="17" t="inlineStr">
        <is>
          <t>Narrative / exploratory</t>
        </is>
      </c>
      <c r="W8" s="17" t="inlineStr">
        <is>
          <t>High risk for the study-level main result; this outcome requires result-specific caution.</t>
        </is>
      </c>
      <c r="X8" s="17" t="inlineStr">
        <is>
          <t>Pauser_2016.pdf</t>
        </is>
      </c>
      <c r="Y8" s="17" t="inlineStr">
        <is>
          <t>p2 Results</t>
        </is>
      </c>
      <c r="Z8" s="17" t="inlineStr">
        <is>
          <t>https://doi.org/10.1111/iwj.12344</t>
        </is>
      </c>
    </row>
    <row r="9" ht="45" customHeight="1" s="47">
      <c r="A9" s="17" t="inlineStr">
        <is>
          <t>WHIST-SCAR30</t>
        </is>
      </c>
      <c r="B9" s="17" t="inlineStr">
        <is>
          <t>WHIST_2020</t>
        </is>
      </c>
      <c r="C9" s="17" t="inlineStr">
        <is>
          <t>WHIST (Costa 2020)</t>
        </is>
      </c>
      <c r="D9" s="17" t="inlineStr">
        <is>
          <t>RCT</t>
        </is>
      </c>
      <c r="E9" s="17" t="inlineStr">
        <is>
          <t>Scar outcome</t>
        </is>
      </c>
      <c r="F9" s="17" t="inlineStr">
        <is>
          <t>Patient component of the Patient and Observer Scar Assessment Scale</t>
        </is>
      </c>
      <c r="G9" s="17" t="inlineStr">
        <is>
          <t>30 days</t>
        </is>
      </c>
      <c r="H9" s="17" t="inlineStr">
        <is>
          <t>score (1-10)</t>
        </is>
      </c>
      <c r="I9" s="65" t="n">
        <v>657</v>
      </c>
      <c r="J9" s="65" t="n">
        <v>4.35</v>
      </c>
      <c r="K9" s="65" t="n"/>
      <c r="L9" s="65" t="n">
        <v>616</v>
      </c>
      <c r="M9" s="65" t="n">
        <v>4.58</v>
      </c>
      <c r="N9" s="65" t="n"/>
      <c r="O9" s="65" t="n">
        <v>-0.18</v>
      </c>
      <c r="P9" s="65" t="n">
        <v>-0.46</v>
      </c>
      <c r="Q9" s="65" t="n">
        <v>0.1</v>
      </c>
      <c r="R9" s="66">
        <f>IF(O9&lt;&gt;"",O9,J9-M9)</f>
        <v/>
      </c>
      <c r="S9" s="66">
        <f>IF(AND(P9&lt;&gt;"",Q9&lt;&gt;""),(Q9-P9)/(2*Codebook!$B$19),SQRT((K9^2/I9)+(N9^2/L9)))</f>
        <v/>
      </c>
      <c r="T9" s="66">
        <f>IF(P9&lt;&gt;"",P9,R9-Codebook!$B$19*S9)</f>
        <v/>
      </c>
      <c r="U9" s="66">
        <f>IF(Q9&lt;&gt;"",Q9,R9+Codebook!$B$19*S9)</f>
        <v/>
      </c>
      <c r="V9" s="17" t="inlineStr">
        <is>
          <t>Narrative / exploratory</t>
        </is>
      </c>
      <c r="W9" s="17" t="inlineStr">
        <is>
          <t>No separate result-specific RoB 2 assessment was undertaken.</t>
        </is>
      </c>
      <c r="X9" s="17" t="inlineStr">
        <is>
          <t>WHIST_Costa_2020.pdf</t>
        </is>
      </c>
      <c r="Y9" s="17" t="inlineStr">
        <is>
          <t>p6 Table 2</t>
        </is>
      </c>
      <c r="Z9" s="17" t="inlineStr">
        <is>
          <t>https://doi.org/10.1001/jama.2020.0059</t>
        </is>
      </c>
    </row>
    <row r="10" ht="45" customHeight="1" s="47">
      <c r="A10" s="17" t="inlineStr">
        <is>
          <t>WHIST-SCAR3M</t>
        </is>
      </c>
      <c r="B10" s="17" t="inlineStr">
        <is>
          <t>WHIST_2020</t>
        </is>
      </c>
      <c r="C10" s="17" t="inlineStr">
        <is>
          <t>WHIST (Costa 2020)</t>
        </is>
      </c>
      <c r="D10" s="17" t="inlineStr">
        <is>
          <t>RCT</t>
        </is>
      </c>
      <c r="E10" s="17" t="inlineStr">
        <is>
          <t>Scar outcome</t>
        </is>
      </c>
      <c r="F10" s="17" t="inlineStr">
        <is>
          <t>Patient component of the Patient and Observer Scar Assessment Scale</t>
        </is>
      </c>
      <c r="G10" s="17" t="inlineStr">
        <is>
          <t>3 months</t>
        </is>
      </c>
      <c r="H10" s="17" t="inlineStr">
        <is>
          <t>score (1-10)</t>
        </is>
      </c>
      <c r="I10" s="65" t="n">
        <v>523</v>
      </c>
      <c r="J10" s="65" t="n">
        <v>4.71</v>
      </c>
      <c r="K10" s="65" t="n"/>
      <c r="L10" s="65" t="n">
        <v>470</v>
      </c>
      <c r="M10" s="65" t="n">
        <v>4.86</v>
      </c>
      <c r="N10" s="65" t="n"/>
      <c r="O10" s="65" t="n">
        <v>-0.11</v>
      </c>
      <c r="P10" s="65" t="n">
        <v>-0.41</v>
      </c>
      <c r="Q10" s="65" t="n">
        <v>0.2</v>
      </c>
      <c r="R10" s="66">
        <f>IF(O10&lt;&gt;"",O10,J10-M10)</f>
        <v/>
      </c>
      <c r="S10" s="66">
        <f>IF(AND(P10&lt;&gt;"",Q10&lt;&gt;""),(Q10-P10)/(2*Codebook!$B$19),SQRT((K10^2/I10)+(N10^2/L10)))</f>
        <v/>
      </c>
      <c r="T10" s="66">
        <f>IF(P10&lt;&gt;"",P10,R10-Codebook!$B$19*S10)</f>
        <v/>
      </c>
      <c r="U10" s="66">
        <f>IF(Q10&lt;&gt;"",Q10,R10+Codebook!$B$19*S10)</f>
        <v/>
      </c>
      <c r="V10" s="17" t="inlineStr">
        <is>
          <t>Narrative / exploratory</t>
        </is>
      </c>
      <c r="W10" s="17" t="inlineStr">
        <is>
          <t>No separate result-specific RoB 2 assessment was undertaken.</t>
        </is>
      </c>
      <c r="X10" s="17" t="inlineStr">
        <is>
          <t>WHIST_Costa_2020.pdf</t>
        </is>
      </c>
      <c r="Y10" s="17" t="inlineStr">
        <is>
          <t>p6 Table 2</t>
        </is>
      </c>
      <c r="Z10" s="17" t="inlineStr">
        <is>
          <t>https://doi.org/10.1001/jama.2020.0059</t>
        </is>
      </c>
    </row>
    <row r="11" ht="45" customHeight="1" s="47">
      <c r="A11" s="19" t="inlineStr">
        <is>
          <t>WHIST-SCAR6M</t>
        </is>
      </c>
      <c r="B11" s="19" t="inlineStr">
        <is>
          <t>WHIST_2020</t>
        </is>
      </c>
      <c r="C11" s="19" t="inlineStr">
        <is>
          <t>WHIST (Costa 2020)</t>
        </is>
      </c>
      <c r="D11" s="19" t="inlineStr">
        <is>
          <t>RCT</t>
        </is>
      </c>
      <c r="E11" s="19" t="inlineStr">
        <is>
          <t>Scar outcome</t>
        </is>
      </c>
      <c r="F11" s="19" t="inlineStr">
        <is>
          <t>Patient component of the Patient and Observer Scar Assessment Scale</t>
        </is>
      </c>
      <c r="G11" s="19" t="inlineStr">
        <is>
          <t>6 months</t>
        </is>
      </c>
      <c r="H11" s="19" t="inlineStr">
        <is>
          <t>score (1-10)</t>
        </is>
      </c>
      <c r="I11" s="67" t="n">
        <v>483</v>
      </c>
      <c r="J11" s="67" t="n">
        <v>4.61</v>
      </c>
      <c r="K11" s="67" t="n"/>
      <c r="L11" s="67" t="n">
        <v>437</v>
      </c>
      <c r="M11" s="67" t="n">
        <v>4.52</v>
      </c>
      <c r="N11" s="67" t="n"/>
      <c r="O11" s="67" t="n">
        <v>0.11</v>
      </c>
      <c r="P11" s="67" t="n">
        <v>-0.21</v>
      </c>
      <c r="Q11" s="67" t="n">
        <v>0.42</v>
      </c>
      <c r="R11" s="68">
        <f>IF(O11&lt;&gt;"",O11,J11-M11)</f>
        <v/>
      </c>
      <c r="S11" s="68">
        <f>IF(AND(P11&lt;&gt;"",Q11&lt;&gt;""),(Q11-P11)/(2*Codebook!$B$19),SQRT((K11^2/I11)+(N11^2/L11)))</f>
        <v/>
      </c>
      <c r="T11" s="68">
        <f>IF(P11&lt;&gt;"",P11,R11-Codebook!$B$19*S11)</f>
        <v/>
      </c>
      <c r="U11" s="68">
        <f>IF(Q11&lt;&gt;"",Q11,R11+Codebook!$B$19*S11)</f>
        <v/>
      </c>
      <c r="V11" s="19" t="inlineStr">
        <is>
          <t>Narrative / exploratory</t>
        </is>
      </c>
      <c r="W11" s="19" t="inlineStr">
        <is>
          <t>No separate result-specific RoB 2 assessment was undertaken.</t>
        </is>
      </c>
      <c r="X11" s="19" t="inlineStr">
        <is>
          <t>WHIST_Costa_2020.pdf</t>
        </is>
      </c>
      <c r="Y11" s="19" t="inlineStr">
        <is>
          <t>p6 Table 2</t>
        </is>
      </c>
      <c r="Z11" s="19" t="inlineStr">
        <is>
          <t>https://doi.org/10.1001/jama.2020.0059</t>
        </is>
      </c>
    </row>
  </sheetData>
  <mergeCells count="2">
    <mergeCell ref="A1:Z1"/>
    <mergeCell ref="A2:Z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:G1"/>
    </sheetView>
  </sheetViews>
  <sheetFormatPr baseColWidth="8" defaultColWidth="9" defaultRowHeight="15"/>
  <cols>
    <col width="18" customWidth="1" style="47" min="1" max="3"/>
    <col width="34" customWidth="1" style="47" min="4" max="4"/>
    <col width="55" customWidth="1" style="47" min="5" max="5"/>
    <col width="18" customWidth="1" style="47" min="6" max="6"/>
    <col width="52" customWidth="1" style="47" min="7" max="7"/>
  </cols>
  <sheetData>
    <row r="1" ht="30" customHeight="1" s="47">
      <c r="A1" s="11" t="inlineStr">
        <is>
          <t>Prespecified analysis pools</t>
        </is>
      </c>
    </row>
    <row r="2" ht="32.1" customHeight="1" s="47">
      <c r="A2" s="22" t="inlineStr">
        <is>
          <t>Pools are separated by study design, outcome definition, and time point. A study contributes no more than one eligible record to a given pool.</t>
        </is>
      </c>
    </row>
    <row r="3" ht="15.75" customHeight="1" s="47">
      <c r="A3" s="51" t="n"/>
      <c r="B3" s="51" t="n"/>
      <c r="C3" s="51" t="n"/>
      <c r="D3" s="51" t="n"/>
      <c r="E3" s="51" t="n"/>
      <c r="F3" s="51" t="n"/>
      <c r="G3" s="51" t="n"/>
    </row>
    <row r="4" ht="38.1" customHeight="1" s="47">
      <c r="A4" s="13" t="inlineStr">
        <is>
          <t>Pool ID</t>
        </is>
      </c>
      <c r="B4" s="13" t="inlineStr">
        <is>
          <t>Analysis level</t>
        </is>
      </c>
      <c r="C4" s="13" t="inlineStr">
        <is>
          <t>Design</t>
        </is>
      </c>
      <c r="D4" s="13" t="inlineStr">
        <is>
          <t>Outcome / scope</t>
        </is>
      </c>
      <c r="E4" s="13" t="inlineStr">
        <is>
          <t>Included record IDs</t>
        </is>
      </c>
      <c r="F4" s="13" t="inlineStr">
        <is>
          <t>Status</t>
        </is>
      </c>
      <c r="G4" s="13" t="inlineStr">
        <is>
          <t>Interpretation constraint</t>
        </is>
      </c>
    </row>
    <row r="5" ht="30" customHeight="1" s="47">
      <c r="A5" s="14" t="inlineStr">
        <is>
          <t>P01</t>
        </is>
      </c>
      <c r="B5" s="15" t="inlineStr">
        <is>
          <t>Primary analysis</t>
        </is>
      </c>
      <c r="C5" s="15" t="inlineStr">
        <is>
          <t>RCT</t>
        </is>
      </c>
      <c r="D5" s="15" t="inlineStr">
        <is>
          <t>Deep SSI through 90 days</t>
        </is>
      </c>
      <c r="E5" s="15" t="inlineStr">
        <is>
          <t>WHISH-DSSI90; WHIST-DSSI90</t>
        </is>
      </c>
      <c r="F5" s="15" t="inlineStr">
        <is>
          <t>Primary</t>
        </is>
      </c>
      <c r="G5" s="15" t="inlineStr">
        <is>
          <t>Causal interpretation limited by risk of bias, imprecision, and k = 2.</t>
        </is>
      </c>
    </row>
    <row r="6" ht="30" customHeight="1" s="47">
      <c r="A6" s="16" t="inlineStr">
        <is>
          <t>P02</t>
        </is>
      </c>
      <c r="B6" s="17" t="inlineStr">
        <is>
          <t>Secondary time point</t>
        </is>
      </c>
      <c r="C6" s="17" t="inlineStr">
        <is>
          <t>RCT</t>
        </is>
      </c>
      <c r="D6" s="17" t="inlineStr">
        <is>
          <t>Deep SSI at 30 days</t>
        </is>
      </c>
      <c r="E6" s="17" t="inlineStr">
        <is>
          <t>WHISH-DSSI30; WHIST-DSSI30</t>
        </is>
      </c>
      <c r="F6" s="17" t="inlineStr">
        <is>
          <t>Secondary</t>
        </is>
      </c>
      <c r="G6" s="17" t="inlineStr">
        <is>
          <t>Separate from the 90-day analysis; do not combine repeated time points.</t>
        </is>
      </c>
    </row>
    <row r="7" ht="30" customHeight="1" s="47">
      <c r="A7" s="16" t="inlineStr">
        <is>
          <t>P03</t>
        </is>
      </c>
      <c r="B7" s="17" t="inlineStr">
        <is>
          <t>Broad exploratory</t>
        </is>
      </c>
      <c r="C7" s="17" t="inlineStr">
        <is>
          <t>RCT</t>
        </is>
      </c>
      <c r="D7" s="17" t="inlineStr">
        <is>
          <t>Longest available deep/deep-type infection</t>
        </is>
      </c>
      <c r="E7" s="17" t="inlineStr">
        <is>
          <t>WHISH-DSSI90; WHIST-DSSI90; CRI-DSSI; STA-INF-ALL</t>
        </is>
      </c>
      <c r="F7" s="17" t="inlineStr">
        <is>
          <t>Exploratory</t>
        </is>
      </c>
      <c r="G7" s="17" t="inlineStr">
        <is>
          <t>Outcome definitions, follow-up windows, and analysis units differ.</t>
        </is>
      </c>
    </row>
    <row r="8" ht="30" customHeight="1" s="47">
      <c r="A8" s="16" t="inlineStr">
        <is>
          <t>P04</t>
        </is>
      </c>
      <c r="B8" s="17" t="inlineStr">
        <is>
          <t>Exploratory</t>
        </is>
      </c>
      <c r="C8" s="17" t="inlineStr">
        <is>
          <t>Observational</t>
        </is>
      </c>
      <c r="D8" s="17" t="inlineStr">
        <is>
          <t>Deep SSI at available follow-up</t>
        </is>
      </c>
      <c r="E8" s="17" t="inlineStr">
        <is>
          <t>JOH-DSSI-TEXT; ZEL-DSSI; COO-DSSI; ZHO-DSSI</t>
        </is>
      </c>
      <c r="F8" s="17" t="inlineStr">
        <is>
          <t>Exploratory</t>
        </is>
      </c>
      <c r="G8" s="17" t="inlineStr">
        <is>
          <t>Crude, non-causal estimates; all studies at serious risk of bias.</t>
        </is>
      </c>
    </row>
    <row r="9" ht="30" customHeight="1" s="47">
      <c r="A9" s="16" t="inlineStr">
        <is>
          <t>P05</t>
        </is>
      </c>
      <c r="B9" s="17" t="inlineStr">
        <is>
          <t>Broad exploratory</t>
        </is>
      </c>
      <c r="C9" s="17" t="inlineStr">
        <is>
          <t>Observational</t>
        </is>
      </c>
      <c r="D9" s="17" t="inlineStr">
        <is>
          <t>Any/deep infection at longest available follow-up</t>
        </is>
      </c>
      <c r="E9" s="17" t="inlineStr">
        <is>
          <t>JOH-ALLINF; ZEL-DSSI; CAN-INF; COO-DSSI; ZHO-TOTALSSI</t>
        </is>
      </c>
      <c r="F9" s="17" t="inlineStr">
        <is>
          <t>Exploratory</t>
        </is>
      </c>
      <c r="G9" s="17" t="inlineStr">
        <is>
          <t>Broad definitions and heterogeneous time windows; all studies at serious risk of bias.</t>
        </is>
      </c>
    </row>
    <row r="10" ht="30" customHeight="1" s="47">
      <c r="A10" s="16" t="inlineStr">
        <is>
          <t>P06</t>
        </is>
      </c>
      <c r="B10" s="17" t="inlineStr">
        <is>
          <t>Secondary exploratory</t>
        </is>
      </c>
      <c r="C10" s="17" t="inlineStr">
        <is>
          <t>Observational</t>
        </is>
      </c>
      <c r="D10" s="17" t="inlineStr">
        <is>
          <t>Wound dehiscence</t>
        </is>
      </c>
      <c r="E10" s="17" t="inlineStr">
        <is>
          <t>JOH-DEH; CAN-DEH</t>
        </is>
      </c>
      <c r="F10" s="17" t="inlineStr">
        <is>
          <t>Exploratory</t>
        </is>
      </c>
      <c r="G10" s="17" t="inlineStr">
        <is>
          <t>Only two studies with conflicting directions.</t>
        </is>
      </c>
    </row>
    <row r="11" ht="30" customHeight="1" s="47">
      <c r="A11" s="16" t="inlineStr">
        <is>
          <t>P07</t>
        </is>
      </c>
      <c r="B11" s="17" t="inlineStr">
        <is>
          <t>Secondary exploratory</t>
        </is>
      </c>
      <c r="C11" s="17" t="inlineStr">
        <is>
          <t>Observational</t>
        </is>
      </c>
      <c r="D11" s="17" t="inlineStr">
        <is>
          <t>Reoperation or major wound complication</t>
        </is>
      </c>
      <c r="E11" s="17" t="inlineStr">
        <is>
          <t>JOH-RTOR; CAN-MAJOR; COO-REOP</t>
        </is>
      </c>
      <c r="F11" s="17" t="inlineStr">
        <is>
          <t>Exploratory</t>
        </is>
      </c>
      <c r="G11" s="17" t="inlineStr">
        <is>
          <t>Reintervention definitions differ.</t>
        </is>
      </c>
    </row>
    <row r="12" ht="30" customHeight="1" s="47">
      <c r="A12" s="18" t="inlineStr">
        <is>
          <t>P08</t>
        </is>
      </c>
      <c r="B12" s="19" t="inlineStr">
        <is>
          <t>Composite exploratory</t>
        </is>
      </c>
      <c r="C12" s="19" t="inlineStr">
        <is>
          <t>Observational</t>
        </is>
      </c>
      <c r="D12" s="19" t="inlineStr">
        <is>
          <t>Composite wound complication</t>
        </is>
      </c>
      <c r="E12" s="19" t="inlineStr">
        <is>
          <t>CAN-ANY; COO-COMP</t>
        </is>
      </c>
      <c r="F12" s="19" t="inlineStr">
        <is>
          <t>Exploratory</t>
        </is>
      </c>
      <c r="G12" s="19" t="inlineStr">
        <is>
          <t>Composite components differ; cannot be interpreted as an SSI or haematoma effect.</t>
        </is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12"/>
  <sheetViews>
    <sheetView showGridLines="0" workbookViewId="0">
      <selection activeCell="A1" sqref="A1:V1"/>
    </sheetView>
  </sheetViews>
  <sheetFormatPr baseColWidth="8" defaultColWidth="9" defaultRowHeight="15"/>
  <cols>
    <col width="16" customWidth="1" style="47" min="1" max="2"/>
    <col width="34" customWidth="1" style="47" min="3" max="3"/>
    <col width="16" customWidth="1" style="47" min="4" max="5"/>
    <col width="22" customWidth="1" style="47" min="6" max="8"/>
    <col width="16" customWidth="1" style="47" min="9" max="19"/>
    <col width="38" customWidth="1" style="47" min="20" max="22"/>
  </cols>
  <sheetData>
    <row r="1" ht="30" customHeight="1" s="47">
      <c r="A1" s="11" t="inlineStr">
        <is>
          <t>Locked pooled results | REML random-effects model</t>
        </is>
      </c>
    </row>
    <row r="2" ht="32.1" customHeight="1" s="47">
      <c r="A2" s="22" t="inlineStr">
        <is>
          <t>Copied from the locked 2026-08-10 meta-analysis workbook. These pooled statistics are not recalculated in this supplementary data workbook.</t>
        </is>
      </c>
    </row>
    <row r="3" ht="15.75" customHeight="1" s="47">
      <c r="A3" s="51" t="n"/>
      <c r="B3" s="51" t="n"/>
      <c r="C3" s="51" t="n"/>
      <c r="D3" s="51" t="n"/>
      <c r="E3" s="51" t="n"/>
      <c r="F3" s="51" t="n"/>
      <c r="G3" s="51" t="n"/>
      <c r="H3" s="51" t="n"/>
      <c r="I3" s="51" t="n"/>
      <c r="J3" s="51" t="n"/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</row>
    <row r="4" ht="38.1" customHeight="1" s="47">
      <c r="A4" s="13" t="inlineStr">
        <is>
          <t>Pool ID</t>
        </is>
      </c>
      <c r="B4" s="13" t="inlineStr">
        <is>
          <t>Analysis level</t>
        </is>
      </c>
      <c r="C4" s="13" t="inlineStr">
        <is>
          <t>Outcome / scope</t>
        </is>
      </c>
      <c r="D4" s="13" t="inlineStr">
        <is>
          <t>Design</t>
        </is>
      </c>
      <c r="E4" s="13" t="inlineStr">
        <is>
          <t>k</t>
        </is>
      </c>
      <c r="F4" s="13" t="inlineStr">
        <is>
          <t>ciNPWT events / total</t>
        </is>
      </c>
      <c r="G4" s="13" t="inlineStr">
        <is>
          <t>Control events / total</t>
        </is>
      </c>
      <c r="H4" s="13" t="inlineStr">
        <is>
          <t>Display model</t>
        </is>
      </c>
      <c r="I4" s="13" t="inlineStr">
        <is>
          <t>RE RR</t>
        </is>
      </c>
      <c r="J4" s="13" t="inlineStr">
        <is>
          <t>RE CI lower</t>
        </is>
      </c>
      <c r="K4" s="13" t="inlineStr">
        <is>
          <t>RE CI upper</t>
        </is>
      </c>
      <c r="L4" s="13" t="inlineStr">
        <is>
          <t>MH RR</t>
        </is>
      </c>
      <c r="M4" s="13" t="inlineStr">
        <is>
          <t>MH CI lower</t>
        </is>
      </c>
      <c r="N4" s="13" t="inlineStr">
        <is>
          <t>MH CI upper</t>
        </is>
      </c>
      <c r="O4" s="13" t="inlineStr">
        <is>
          <t>Q</t>
        </is>
      </c>
      <c r="P4" s="13" t="inlineStr">
        <is>
          <t>I² (model-consistent)</t>
        </is>
      </c>
      <c r="Q4" s="13" t="inlineStr">
        <is>
          <t>REML tau²</t>
        </is>
      </c>
      <c r="R4" s="13" t="inlineStr">
        <is>
          <t>mHKSJ CI lower</t>
        </is>
      </c>
      <c r="S4" s="13" t="inlineStr">
        <is>
          <t>mHKSJ CI upper</t>
        </is>
      </c>
      <c r="T4" s="13" t="inlineStr">
        <is>
          <t>Statistical conclusion</t>
        </is>
      </c>
      <c r="U4" s="13" t="inlineStr">
        <is>
          <t>Risk of bias</t>
        </is>
      </c>
      <c r="V4" s="13" t="inlineStr">
        <is>
          <t>Interpretation</t>
        </is>
      </c>
    </row>
    <row r="5" ht="30" customHeight="1" s="47">
      <c r="A5" s="15" t="inlineStr">
        <is>
          <t>P01</t>
        </is>
      </c>
      <c r="B5" s="15" t="inlineStr">
        <is>
          <t>Primary analysis</t>
        </is>
      </c>
      <c r="C5" s="15" t="inlineStr">
        <is>
          <t>Deep SSI through 90 days</t>
        </is>
      </c>
      <c r="D5" s="15" t="inlineStr">
        <is>
          <t>RCT</t>
        </is>
      </c>
      <c r="E5" s="15" t="n">
        <v>2</v>
      </c>
      <c r="F5" s="15" t="inlineStr">
        <is>
          <t>77/843</t>
        </is>
      </c>
      <c r="G5" s="15" t="inlineStr">
        <is>
          <t>92/808</t>
        </is>
      </c>
      <c r="H5" s="15" t="inlineStr">
        <is>
          <t>REML random effects (Wald CI)</t>
        </is>
      </c>
      <c r="I5" s="23" t="n">
        <v>0.644100964745806</v>
      </c>
      <c r="J5" s="23" t="n">
        <v>0.287766315765304</v>
      </c>
      <c r="K5" s="23" t="n">
        <v>1.44167690955474</v>
      </c>
      <c r="L5" s="23" t="n">
        <v>0.7920530796025</v>
      </c>
      <c r="M5" s="23" t="n">
        <v>0.595274784603679</v>
      </c>
      <c r="N5" s="23" t="n">
        <v>1.05387981673956</v>
      </c>
      <c r="O5" s="23" t="n">
        <v>2.6323243039582</v>
      </c>
      <c r="P5" s="24" t="n">
        <v>0.620107606137727</v>
      </c>
      <c r="Q5" s="23" t="n">
        <v>0.233090351103849</v>
      </c>
      <c r="R5" s="23" t="n">
        <v>0.00347140030821299</v>
      </c>
      <c r="S5" s="23" t="n">
        <v>119.509712494104</v>
      </c>
      <c r="T5" s="15" t="inlineStr">
        <is>
          <t>Random-effects 95% CI includes 1</t>
        </is>
      </c>
      <c r="U5" s="15" t="inlineStr">
        <is>
          <t>WHISH: Some concerns; WHIST 90 days: High risk</t>
        </is>
      </c>
      <c r="V5" s="15" t="inlineStr">
        <is>
          <t>Primary analysis; only two RCTs, so I2 and tau2 are highly unstable.</t>
        </is>
      </c>
    </row>
    <row r="6" ht="30" customHeight="1" s="47">
      <c r="A6" s="17" t="inlineStr">
        <is>
          <t>P02</t>
        </is>
      </c>
      <c r="B6" s="17" t="inlineStr">
        <is>
          <t>Secondary time point</t>
        </is>
      </c>
      <c r="C6" s="17" t="inlineStr">
        <is>
          <t>Deep SSI at 30 days</t>
        </is>
      </c>
      <c r="D6" s="17" t="inlineStr">
        <is>
          <t>RCT</t>
        </is>
      </c>
      <c r="E6" s="17" t="n">
        <v>2</v>
      </c>
      <c r="F6" s="17" t="inlineStr">
        <is>
          <t>49/984</t>
        </is>
      </c>
      <c r="G6" s="17" t="inlineStr">
        <is>
          <t>64/967</t>
        </is>
      </c>
      <c r="H6" s="17" t="inlineStr">
        <is>
          <t>REML random effects (Wald CI)</t>
        </is>
      </c>
      <c r="I6" s="25" t="n">
        <v>0.571285307459221</v>
      </c>
      <c r="J6" s="25" t="n">
        <v>0.199600034284158</v>
      </c>
      <c r="K6" s="25" t="n">
        <v>1.63510444118535</v>
      </c>
      <c r="L6" s="25" t="n">
        <v>0.749902515818874</v>
      </c>
      <c r="M6" s="25" t="n">
        <v>0.5222254413917981</v>
      </c>
      <c r="N6" s="25" t="n">
        <v>1.07684103197411</v>
      </c>
      <c r="O6" s="25" t="n">
        <v>3.44758425807815</v>
      </c>
      <c r="P6" s="26" t="n">
        <v>0.709941822594243</v>
      </c>
      <c r="Q6" s="25" t="n">
        <v>0.430477353165366</v>
      </c>
      <c r="R6" s="25" t="n">
        <v>0.000625420730468691</v>
      </c>
      <c r="S6" s="25" t="n">
        <v>521.835760503488</v>
      </c>
      <c r="T6" s="17" t="inlineStr">
        <is>
          <t>Random-effects 95% CI includes 1</t>
        </is>
      </c>
      <c r="U6" s="17" t="inlineStr">
        <is>
          <t>WHISH: Some concerns; WHIST 30 days: Low risk</t>
        </is>
      </c>
      <c r="V6" s="17" t="inlineStr">
        <is>
          <t>Direction resembles the 90-day result, but the random-effects CI includes 1.</t>
        </is>
      </c>
    </row>
    <row r="7" ht="45" customHeight="1" s="47">
      <c r="A7" s="17" t="inlineStr">
        <is>
          <t>P03</t>
        </is>
      </c>
      <c r="B7" s="17" t="inlineStr">
        <is>
          <t>Broad exploratory</t>
        </is>
      </c>
      <c r="C7" s="17" t="inlineStr">
        <is>
          <t>Longest available deep/deep-type infection</t>
        </is>
      </c>
      <c r="D7" s="17" t="inlineStr">
        <is>
          <t>RCT</t>
        </is>
      </c>
      <c r="E7" s="17" t="n">
        <v>4</v>
      </c>
      <c r="F7" s="17" t="inlineStr">
        <is>
          <t>96/1017</t>
        </is>
      </c>
      <c r="G7" s="17" t="inlineStr">
        <is>
          <t>117/963</t>
        </is>
      </c>
      <c r="H7" s="17" t="inlineStr">
        <is>
          <t>REML random effects (Wald CI)</t>
        </is>
      </c>
      <c r="I7" s="25" t="n">
        <v>0.709594308130979</v>
      </c>
      <c r="J7" s="25" t="n">
        <v>0.446812241074432</v>
      </c>
      <c r="K7" s="25" t="n">
        <v>1.12692544170473</v>
      </c>
      <c r="L7" s="25" t="n">
        <v>0.766201037925334</v>
      </c>
      <c r="M7" s="25" t="n">
        <v>0.594502251306668</v>
      </c>
      <c r="N7" s="25" t="n">
        <v>0.987488321915585</v>
      </c>
      <c r="O7" s="25" t="n">
        <v>6.34816907078879</v>
      </c>
      <c r="P7" s="26" t="n">
        <v>0.433993853708826</v>
      </c>
      <c r="Q7" s="25" t="n">
        <v>0.0930676921074706</v>
      </c>
      <c r="R7" s="25" t="n">
        <v>0.291086581008009</v>
      </c>
      <c r="S7" s="25" t="n">
        <v>1.72980863765076</v>
      </c>
      <c r="T7" s="17" t="inlineStr">
        <is>
          <t>Random-effects 95% CI includes 1</t>
        </is>
      </c>
      <c r="U7" s="17" t="inlineStr">
        <is>
          <t>One result with Some concerns; three at High risk</t>
        </is>
      </c>
      <c r="V7" s="17" t="inlineStr">
        <is>
          <t>Definitions, follow-up windows, and analysis units differ; this pool cannot replace the primary analysis.</t>
        </is>
      </c>
    </row>
    <row r="8" ht="30" customHeight="1" s="47">
      <c r="A8" s="17" t="inlineStr">
        <is>
          <t>P04</t>
        </is>
      </c>
      <c r="B8" s="17" t="inlineStr">
        <is>
          <t>Exploratory</t>
        </is>
      </c>
      <c r="C8" s="17" t="inlineStr">
        <is>
          <t>Deep SSI at available follow-up</t>
        </is>
      </c>
      <c r="D8" s="17" t="inlineStr">
        <is>
          <t>Observational</t>
        </is>
      </c>
      <c r="E8" s="17" t="n">
        <v>4</v>
      </c>
      <c r="F8" s="17" t="inlineStr">
        <is>
          <t>11/116</t>
        </is>
      </c>
      <c r="G8" s="17" t="inlineStr">
        <is>
          <t>31/286</t>
        </is>
      </c>
      <c r="H8" s="17" t="inlineStr">
        <is>
          <t>REML random effects (Wald CI)</t>
        </is>
      </c>
      <c r="I8" s="25" t="n">
        <v>0.63905711419351</v>
      </c>
      <c r="J8" s="25" t="n">
        <v>0.13173404372806</v>
      </c>
      <c r="K8" s="25" t="n">
        <v>3.10014012812352</v>
      </c>
      <c r="L8" s="25" t="n">
        <v>0.858887520150726</v>
      </c>
      <c r="M8" s="25" t="n">
        <v>0.466987138794589</v>
      </c>
      <c r="N8" s="25" t="n">
        <v>1.57967470833313</v>
      </c>
      <c r="O8" s="25" t="n">
        <v>9.653481201672101</v>
      </c>
      <c r="P8" s="26" t="n">
        <v>0.685704957749092</v>
      </c>
      <c r="Q8" s="25" t="n">
        <v>1.62732701293244</v>
      </c>
      <c r="R8" s="25" t="n">
        <v>0.0491949037907608</v>
      </c>
      <c r="S8" s="25" t="n">
        <v>8.30155084637116</v>
      </c>
      <c r="T8" s="17" t="inlineStr">
        <is>
          <t>Random-effects 95% CI includes 1</t>
        </is>
      </c>
      <c r="U8" s="17" t="inlineStr">
        <is>
          <t>All four studies at Serious risk</t>
        </is>
      </c>
      <c r="V8" s="17" t="inlineStr">
        <is>
          <t>Crude effects conflict substantially and must not be interpreted causally.</t>
        </is>
      </c>
    </row>
    <row r="9" ht="30" customHeight="1" s="47">
      <c r="A9" s="17" t="inlineStr">
        <is>
          <t>P05</t>
        </is>
      </c>
      <c r="B9" s="17" t="inlineStr">
        <is>
          <t>Broad exploratory</t>
        </is>
      </c>
      <c r="C9" s="17" t="inlineStr">
        <is>
          <t>Any/deep SSI at longest available follow-up</t>
        </is>
      </c>
      <c r="D9" s="17" t="inlineStr">
        <is>
          <t>Observational</t>
        </is>
      </c>
      <c r="E9" s="17" t="n">
        <v>5</v>
      </c>
      <c r="F9" s="17" t="inlineStr">
        <is>
          <t>15/132</t>
        </is>
      </c>
      <c r="G9" s="17" t="inlineStr">
        <is>
          <t>50/335</t>
        </is>
      </c>
      <c r="H9" s="17" t="inlineStr">
        <is>
          <t>REML random effects (Wald CI)</t>
        </is>
      </c>
      <c r="I9" s="25" t="n">
        <v>0.511073097788756</v>
      </c>
      <c r="J9" s="25" t="n">
        <v>0.127658963868894</v>
      </c>
      <c r="K9" s="25" t="n">
        <v>2.04604285799816</v>
      </c>
      <c r="L9" s="25" t="n">
        <v>0.770685277818339</v>
      </c>
      <c r="M9" s="25" t="n">
        <v>0.460542440595161</v>
      </c>
      <c r="N9" s="25" t="n">
        <v>1.28968743179968</v>
      </c>
      <c r="O9" s="25" t="n">
        <v>15.0686833273859</v>
      </c>
      <c r="P9" s="26" t="n">
        <v>0.692332239301905</v>
      </c>
      <c r="Q9" s="25" t="n">
        <v>1.55853692544881</v>
      </c>
      <c r="R9" s="25" t="n">
        <v>0.07162926968872139</v>
      </c>
      <c r="S9" s="25" t="n">
        <v>3.64649412758877</v>
      </c>
      <c r="T9" s="17" t="inlineStr">
        <is>
          <t>Random-effects 95% CI includes 1</t>
        </is>
      </c>
      <c r="U9" s="17" t="inlineStr">
        <is>
          <t>All five studies at Serious risk</t>
        </is>
      </c>
      <c r="V9" s="17" t="inlineStr">
        <is>
          <t>Definitions and follow-up windows vary; the pooled direction is exploratory only.</t>
        </is>
      </c>
    </row>
    <row r="10" ht="30" customHeight="1" s="47">
      <c r="A10" s="17" t="inlineStr">
        <is>
          <t>P06</t>
        </is>
      </c>
      <c r="B10" s="17" t="inlineStr">
        <is>
          <t>Secondary exploratory</t>
        </is>
      </c>
      <c r="C10" s="17" t="inlineStr">
        <is>
          <t>Wound dehiscence at available follow-up</t>
        </is>
      </c>
      <c r="D10" s="17" t="inlineStr">
        <is>
          <t>Observational</t>
        </is>
      </c>
      <c r="E10" s="17" t="n">
        <v>2</v>
      </c>
      <c r="F10" s="17" t="inlineStr">
        <is>
          <t>5/56</t>
        </is>
      </c>
      <c r="G10" s="17" t="inlineStr">
        <is>
          <t>18/189</t>
        </is>
      </c>
      <c r="H10" s="17" t="inlineStr">
        <is>
          <t>REML random effects (Wald CI)</t>
        </is>
      </c>
      <c r="I10" s="25" t="n">
        <v>1.05307319960277</v>
      </c>
      <c r="J10" s="25" t="n">
        <v>0.181982512131432</v>
      </c>
      <c r="K10" s="25" t="n">
        <v>6.09378973140401</v>
      </c>
      <c r="L10" s="25" t="n">
        <v>0.886041009463722</v>
      </c>
      <c r="M10" s="25" t="n">
        <v>0.35254427481952</v>
      </c>
      <c r="N10" s="25" t="n">
        <v>2.22686546492181</v>
      </c>
      <c r="O10" s="25" t="n">
        <v>3.08778338659396</v>
      </c>
      <c r="P10" s="26" t="n">
        <v>0.676143086773861</v>
      </c>
      <c r="Q10" s="25" t="n">
        <v>1.08534556155737</v>
      </c>
      <c r="R10" s="25" t="n">
        <v>1.20150622481234e-05</v>
      </c>
      <c r="S10" s="25" t="n">
        <v>92297.7460141612</v>
      </c>
      <c r="T10" s="17" t="inlineStr">
        <is>
          <t>Random-effects 95% CI includes 1</t>
        </is>
      </c>
      <c r="U10" s="17" t="inlineStr">
        <is>
          <t>Both studies at Serious risk</t>
        </is>
      </c>
      <c r="V10" s="17" t="inlineStr">
        <is>
          <t>The two studies have opposing directions and very wide intervals.</t>
        </is>
      </c>
    </row>
    <row r="11" ht="30" customHeight="1" s="47">
      <c r="A11" s="17" t="inlineStr">
        <is>
          <t>P07</t>
        </is>
      </c>
      <c r="B11" s="17" t="inlineStr">
        <is>
          <t>Secondary exploratory</t>
        </is>
      </c>
      <c r="C11" s="17" t="inlineStr">
        <is>
          <t>Reoperation or major wound complication</t>
        </is>
      </c>
      <c r="D11" s="17" t="inlineStr">
        <is>
          <t>Observational</t>
        </is>
      </c>
      <c r="E11" s="17" t="n">
        <v>3</v>
      </c>
      <c r="F11" s="17" t="inlineStr">
        <is>
          <t>10/83</t>
        </is>
      </c>
      <c r="G11" s="17" t="inlineStr">
        <is>
          <t>32/229</t>
        </is>
      </c>
      <c r="H11" s="17" t="inlineStr">
        <is>
          <t>REML random effects (Wald CI)</t>
        </is>
      </c>
      <c r="I11" s="25" t="n">
        <v>0.784980957227297</v>
      </c>
      <c r="J11" s="25" t="n">
        <v>0.197115014370989</v>
      </c>
      <c r="K11" s="25" t="n">
        <v>3.12606883435955</v>
      </c>
      <c r="L11" s="25" t="n">
        <v>0.844587788735681</v>
      </c>
      <c r="M11" s="25" t="n">
        <v>0.450674604481448</v>
      </c>
      <c r="N11" s="25" t="n">
        <v>1.58280170612718</v>
      </c>
      <c r="O11" s="25" t="n">
        <v>4.3567365605686</v>
      </c>
      <c r="P11" s="26" t="n">
        <v>0.541400294820746</v>
      </c>
      <c r="Q11" s="25" t="n">
        <v>0.8277818884939681</v>
      </c>
      <c r="R11" s="25" t="n">
        <v>0.0368339106445483</v>
      </c>
      <c r="S11" s="25" t="n">
        <v>16.7290166161242</v>
      </c>
      <c r="T11" s="17" t="inlineStr">
        <is>
          <t>Random-effects 95% CI includes 1</t>
        </is>
      </c>
      <c r="U11" s="17" t="inlineStr">
        <is>
          <t>All three studies at Serious risk</t>
        </is>
      </c>
      <c r="V11" s="17" t="inlineStr">
        <is>
          <t>Definitions of reintervention differ.</t>
        </is>
      </c>
    </row>
    <row r="12" ht="60" customHeight="1" s="47">
      <c r="A12" s="19" t="inlineStr">
        <is>
          <t>P08</t>
        </is>
      </c>
      <c r="B12" s="19" t="inlineStr">
        <is>
          <t>Composite exploratory</t>
        </is>
      </c>
      <c r="C12" s="19" t="inlineStr">
        <is>
          <t>Composite wound complication</t>
        </is>
      </c>
      <c r="D12" s="19" t="inlineStr">
        <is>
          <t>Observational</t>
        </is>
      </c>
      <c r="E12" s="19" t="n">
        <v>2</v>
      </c>
      <c r="F12" s="19" t="inlineStr">
        <is>
          <t>3/43</t>
        </is>
      </c>
      <c r="G12" s="19" t="inlineStr">
        <is>
          <t>31/89</t>
        </is>
      </c>
      <c r="H12" s="19" t="inlineStr">
        <is>
          <t>REML random effects (Wald CI)</t>
        </is>
      </c>
      <c r="I12" s="27" t="n">
        <v>0.242752880326579</v>
      </c>
      <c r="J12" s="27" t="n">
        <v>0.0790257843832856</v>
      </c>
      <c r="K12" s="27" t="n">
        <v>0.745692831355359</v>
      </c>
      <c r="L12" s="27" t="n">
        <v>0.21418890498668</v>
      </c>
      <c r="M12" s="27" t="n">
        <v>0.0719773051606122</v>
      </c>
      <c r="N12" s="27" t="n">
        <v>0.637379892412229</v>
      </c>
      <c r="O12" s="27" t="n">
        <v>1.01061027112866</v>
      </c>
      <c r="P12" s="28" t="n">
        <v>0.0104988698711629</v>
      </c>
      <c r="Q12" s="27" t="n">
        <v>0.0078797504078941</v>
      </c>
      <c r="R12" s="27" t="n">
        <v>0.000168050181356696</v>
      </c>
      <c r="S12" s="27" t="n">
        <v>350.662881950543</v>
      </c>
      <c r="T12" s="19" t="inlineStr">
        <is>
          <t>Wald random-effects 95% CI excludes 1</t>
        </is>
      </c>
      <c r="U12" s="19" t="inlineStr">
        <is>
          <t>Both studies at Serious risk</t>
        </is>
      </c>
      <c r="V12" s="19" t="inlineStr">
        <is>
          <t>Only two seriously biased studies with different composites; the mHKSJ interval is extremely wide and the result is not definitive.</t>
        </is>
      </c>
    </row>
  </sheetData>
  <mergeCells count="2">
    <mergeCell ref="A2:V2"/>
    <mergeCell ref="A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:D1"/>
    </sheetView>
  </sheetViews>
  <sheetFormatPr baseColWidth="8" defaultColWidth="9" defaultRowHeight="15"/>
  <cols>
    <col width="26" customWidth="1" style="47" min="1" max="1"/>
    <col width="48" customWidth="1" style="47" min="2" max="4"/>
  </cols>
  <sheetData>
    <row r="1" ht="30" customHeight="1" s="47">
      <c r="A1" s="11" t="inlineStr">
        <is>
          <t>Codebook and calculation rules</t>
        </is>
      </c>
    </row>
    <row r="2" ht="15.75" customHeight="1" s="47">
      <c r="A2" s="51" t="n"/>
      <c r="B2" s="51" t="n"/>
      <c r="C2" s="51" t="n"/>
      <c r="D2" s="51" t="n"/>
    </row>
    <row r="3" ht="38.1" customHeight="1" s="47">
      <c r="A3" s="13" t="inlineStr">
        <is>
          <t>Field / concept</t>
        </is>
      </c>
      <c r="B3" s="13" t="inlineStr">
        <is>
          <t>Definition</t>
        </is>
      </c>
      <c r="C3" s="13" t="inlineStr">
        <is>
          <t>Calculation / coding rule</t>
        </is>
      </c>
      <c r="D3" s="13" t="inlineStr">
        <is>
          <t>Notes</t>
        </is>
      </c>
    </row>
    <row r="4" ht="30" customHeight="1" s="47">
      <c r="A4" s="14" t="inlineStr">
        <is>
          <t>a, b, c, d</t>
        </is>
      </c>
      <c r="B4" s="15" t="inlineStr">
        <is>
          <t>2 x 2 cell counts</t>
        </is>
      </c>
      <c r="C4" s="15" t="inlineStr">
        <is>
          <t>a = ciNPWT events; b = ciNPWT non-events; c = control events; d = control non-events</t>
        </is>
      </c>
      <c r="D4" s="15" t="inlineStr">
        <is>
          <t>Corrected cells are shown explicitly in the binary sheet.</t>
        </is>
      </c>
    </row>
    <row r="5" ht="15.75" customHeight="1" s="47">
      <c r="A5" s="16" t="inlineStr">
        <is>
          <t>RR</t>
        </is>
      </c>
      <c r="B5" s="17" t="inlineStr">
        <is>
          <t>Risk ratio</t>
        </is>
      </c>
      <c r="C5" s="17" t="inlineStr">
        <is>
          <t>(a / (a+b)) / (c / (c+d))</t>
        </is>
      </c>
      <c r="D5" s="17" t="inlineStr">
        <is>
          <t>RR &lt; 1 favours ciNPWT.</t>
        </is>
      </c>
    </row>
    <row r="6" ht="15.75" customHeight="1" s="47">
      <c r="A6" s="16" t="inlineStr">
        <is>
          <t>log(RR)</t>
        </is>
      </c>
      <c r="B6" s="17" t="inlineStr">
        <is>
          <t>Natural logarithm of RR</t>
        </is>
      </c>
      <c r="C6" s="17" t="inlineStr">
        <is>
          <t>LN(RR)</t>
        </is>
      </c>
      <c r="D6" s="17" t="inlineStr">
        <is>
          <t>Used for inverse-variance calculations.</t>
        </is>
      </c>
    </row>
    <row r="7" ht="30" customHeight="1" s="47">
      <c r="A7" s="16" t="inlineStr">
        <is>
          <t>Variance</t>
        </is>
      </c>
      <c r="B7" s="17" t="inlineStr">
        <is>
          <t>Approximate sampling variance of log(RR)</t>
        </is>
      </c>
      <c r="C7" s="17" t="inlineStr">
        <is>
          <t>1/a - 1/(a+b) + 1/c - 1/(c+d)</t>
        </is>
      </c>
      <c r="D7" s="17" t="inlineStr">
        <is>
          <t>Calculated after the prespecified correction when a single arm has zero events.</t>
        </is>
      </c>
    </row>
    <row r="8" ht="30" customHeight="1" s="47">
      <c r="A8" s="16" t="inlineStr">
        <is>
          <t>95% CI</t>
        </is>
      </c>
      <c r="B8" s="17" t="inlineStr">
        <is>
          <t>Individual-study Wald interval</t>
        </is>
      </c>
      <c r="C8" s="17" t="inlineStr">
        <is>
          <t>EXP(log(RR) +/- 1.96 x SE)</t>
        </is>
      </c>
      <c r="D8" s="17" t="inlineStr">
        <is>
          <t>Sparse-event intervals should be interpreted cautiously.</t>
        </is>
      </c>
    </row>
    <row r="9" ht="30" customHeight="1" s="47">
      <c r="A9" s="16" t="inlineStr">
        <is>
          <t>REML</t>
        </is>
      </c>
      <c r="B9" s="17" t="inlineStr">
        <is>
          <t>Restricted maximum likelihood random-effects model</t>
        </is>
      </c>
      <c r="C9" s="17" t="inlineStr">
        <is>
          <t>Primary pooled display model</t>
        </is>
      </c>
      <c r="D9" s="17" t="inlineStr">
        <is>
          <t>Pooled values are locked outputs copied from the statistical workbook.</t>
        </is>
      </c>
    </row>
    <row r="10" ht="30" customHeight="1" s="47">
      <c r="A10" s="16" t="inlineStr">
        <is>
          <t>MH</t>
        </is>
      </c>
      <c r="B10" s="17" t="inlineStr">
        <is>
          <t>Mantel-Haenszel common-effect analysis</t>
        </is>
      </c>
      <c r="C10" s="17" t="inlineStr">
        <is>
          <t>Uses original event counts without a fixed 0.5 correction</t>
        </is>
      </c>
      <c r="D10" s="17" t="inlineStr">
        <is>
          <t>Reported as a sensitivity/companion estimate.</t>
        </is>
      </c>
    </row>
    <row r="11" ht="15.75" customHeight="1" s="47">
      <c r="A11" s="16" t="inlineStr">
        <is>
          <t>mHKSJ</t>
        </is>
      </c>
      <c r="B11" s="17" t="inlineStr">
        <is>
          <t>Modified Hartung-Knapp-Sidik-Jonkman interval</t>
        </is>
      </c>
      <c r="C11" s="17" t="inlineStr">
        <is>
          <t>Small-k sensitivity interval</t>
        </is>
      </c>
      <c r="D11" s="17" t="inlineStr">
        <is>
          <t>May be extremely wide when k is 2-5.</t>
        </is>
      </c>
    </row>
    <row r="12" ht="30" customHeight="1" s="47">
      <c r="A12" s="16" t="inlineStr">
        <is>
          <t>I²</t>
        </is>
      </c>
      <c r="B12" s="17" t="inlineStr">
        <is>
          <t>Model-consistent heterogeneity statistic</t>
        </is>
      </c>
      <c r="C12" s="17" t="inlineStr">
        <is>
          <t>Metafor-style value based on REML tau² and typical within-study variance</t>
        </is>
      </c>
      <c r="D12" s="17" t="inlineStr">
        <is>
          <t>Unstable when few studies are available.</t>
        </is>
      </c>
    </row>
    <row r="13" ht="30" customHeight="1" s="47">
      <c r="A13" s="16" t="inlineStr">
        <is>
          <t>Observational evidence</t>
        </is>
      </c>
      <c r="B13" s="17" t="inlineStr">
        <is>
          <t>Non-randomised comparative studies</t>
        </is>
      </c>
      <c r="C13" s="17" t="inlineStr">
        <is>
          <t>Crude effects only</t>
        </is>
      </c>
      <c r="D13" s="17" t="inlineStr">
        <is>
          <t>Exploratory and non-causal; all final ROBINS-I overall judgements are Serious.</t>
        </is>
      </c>
    </row>
    <row r="14" ht="30" customHeight="1" s="47">
      <c r="A14" s="16" t="inlineStr">
        <is>
          <t>Johnson 2024</t>
        </is>
      </c>
      <c r="B14" s="17" t="inlineStr">
        <is>
          <t>Deep SSI numerator discrepancy</t>
        </is>
      </c>
      <c r="C14" s="17" t="inlineStr">
        <is>
          <t>Main-text count 9/40 was locked; figure-implied alternative was excluded</t>
        </is>
      </c>
      <c r="D14" s="17" t="inlineStr">
        <is>
          <t>Flag retained for audit and possible author clarification.</t>
        </is>
      </c>
    </row>
    <row r="15" ht="30" customHeight="1" s="47">
      <c r="A15" s="18" t="inlineStr">
        <is>
          <t>WHISH per-protocol</t>
        </is>
      </c>
      <c r="B15" s="19" t="inlineStr">
        <is>
          <t>Denominator discrepancy</t>
        </is>
      </c>
      <c r="C15" s="19" t="inlineStr">
        <is>
          <t>Results-text 4/156 vs 11/168 was locked for sensitivity analysis</t>
        </is>
      </c>
      <c r="D15" s="19" t="inlineStr">
        <is>
          <t>Table-based alternative retained only in the source audit trail.</t>
        </is>
      </c>
    </row>
    <row r="16" ht="15.75" customHeight="1" s="47">
      <c r="A16" s="51" t="n"/>
      <c r="B16" s="51" t="n"/>
      <c r="C16" s="51" t="n"/>
      <c r="D16" s="51" t="n"/>
    </row>
    <row r="17" ht="38.1" customHeight="1" s="47">
      <c r="A17" s="13" t="inlineStr">
        <is>
          <t>Calculation parameter</t>
        </is>
      </c>
      <c r="B17" s="13" t="inlineStr">
        <is>
          <t>Value</t>
        </is>
      </c>
      <c r="C17" s="51" t="n"/>
      <c r="D17" s="51" t="n"/>
    </row>
    <row r="18" ht="30" customHeight="1" s="47">
      <c r="A18" s="15" t="inlineStr">
        <is>
          <t>Single-arm zero-event continuity correction</t>
        </is>
      </c>
      <c r="B18" s="69" t="n">
        <v>0.5</v>
      </c>
      <c r="C18" s="51" t="n"/>
      <c r="D18" s="51" t="n"/>
    </row>
    <row r="19" ht="30" customHeight="1" s="47">
      <c r="A19" s="19" t="inlineStr">
        <is>
          <t>Two-sided 95% normal critical value</t>
        </is>
      </c>
      <c r="B19" s="70" t="n">
        <v>1.95996398454005</v>
      </c>
      <c r="C19" s="51" t="n"/>
      <c r="D19" s="51" t="n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4"/>
  <sheetViews>
    <sheetView showGridLines="0" workbookViewId="0">
      <selection activeCell="A1" sqref="A1:R1"/>
    </sheetView>
  </sheetViews>
  <sheetFormatPr baseColWidth="8" defaultColWidth="9" defaultRowHeight="15"/>
  <cols>
    <col width="20" customWidth="1" style="47" min="1" max="2"/>
    <col width="28" customWidth="1" style="47" min="3" max="3"/>
    <col width="15" customWidth="1" style="47" min="4" max="8"/>
    <col width="34" customWidth="1" style="47" min="9" max="10"/>
    <col width="18" customWidth="1" style="47" min="11" max="13"/>
    <col width="34" customWidth="1" style="47" min="14" max="18"/>
  </cols>
  <sheetData>
    <row r="1" ht="27.95" customHeight="1" s="47">
      <c r="A1" s="1" t="inlineStr">
        <is>
          <t>Study characteristics | 10 included comparative studies</t>
        </is>
      </c>
    </row>
    <row r="2" ht="32.1" customHeight="1" s="47">
      <c r="A2" s="2" t="inlineStr">
        <is>
          <t>Reconciled against full texts and the 2026-08-10 statistical lock. NR = not reported.</t>
        </is>
      </c>
    </row>
    <row r="3" ht="15.75" customHeight="1" s="47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</row>
    <row r="4" ht="36" customHeight="1" s="47">
      <c r="A4" s="4" t="inlineStr">
        <is>
          <t>Study ID</t>
        </is>
      </c>
      <c r="B4" s="4" t="inlineStr">
        <is>
          <t>Study</t>
        </is>
      </c>
      <c r="C4" s="4" t="inlineStr">
        <is>
          <t>DOI</t>
        </is>
      </c>
      <c r="D4" s="4" t="inlineStr">
        <is>
          <t>Country</t>
        </is>
      </c>
      <c r="E4" s="4" t="inlineStr">
        <is>
          <t>Centres</t>
        </is>
      </c>
      <c r="F4" s="4" t="inlineStr">
        <is>
          <t>Study design</t>
        </is>
      </c>
      <c r="G4" s="4" t="inlineStr">
        <is>
          <t>Design stratum</t>
        </is>
      </c>
      <c r="H4" s="4" t="inlineStr">
        <is>
          <t>Study period</t>
        </is>
      </c>
      <c r="I4" s="4" t="inlineStr">
        <is>
          <t>Population/fracture</t>
        </is>
      </c>
      <c r="J4" s="4" t="inlineStr">
        <is>
          <t>Procedure</t>
        </is>
      </c>
      <c r="K4" s="4" t="inlineStr">
        <is>
          <t>Analysis unit</t>
        </is>
      </c>
      <c r="L4" s="4" t="inlineStr">
        <is>
          <t>ciNPWT N</t>
        </is>
      </c>
      <c r="M4" s="4" t="inlineStr">
        <is>
          <t>Control N</t>
        </is>
      </c>
      <c r="N4" s="4" t="inlineStr">
        <is>
          <t>Device/pressure</t>
        </is>
      </c>
      <c r="O4" s="4" t="inlineStr">
        <is>
          <t>Application duration</t>
        </is>
      </c>
      <c r="P4" s="4" t="inlineStr">
        <is>
          <t>Comparator</t>
        </is>
      </c>
      <c r="Q4" s="4" t="inlineStr">
        <is>
          <t>Follow-up/outcome window</t>
        </is>
      </c>
      <c r="R4" s="4" t="inlineStr">
        <is>
          <t>Key audit note</t>
        </is>
      </c>
    </row>
    <row r="5" ht="75" customHeight="1" s="47">
      <c r="A5" s="5" t="inlineStr">
        <is>
          <t>JOHNSON_2024</t>
        </is>
      </c>
      <c r="B5" s="5" t="inlineStr">
        <is>
          <t>Johnson 2024</t>
        </is>
      </c>
      <c r="C5" s="5" t="inlineStr">
        <is>
          <t>10.1007/s00590-023-03782-w</t>
        </is>
      </c>
      <c r="D5" s="5" t="inlineStr">
        <is>
          <t>USA</t>
        </is>
      </c>
      <c r="E5" s="5" t="inlineStr">
        <is>
          <t>Single centre</t>
        </is>
      </c>
      <c r="F5" s="5" t="inlineStr">
        <is>
          <t>Retrospective comparative cohort</t>
        </is>
      </c>
      <c r="G5" s="5" t="inlineStr">
        <is>
          <t>Observational</t>
        </is>
      </c>
      <c r="H5" s="5" t="inlineStr">
        <is>
          <t>2010–2020</t>
        </is>
      </c>
      <c r="I5" s="5" t="inlineStr">
        <is>
          <t>AO/OTA 41-C bicondylar tibial plateau fractures after definitive fixation</t>
        </is>
      </c>
      <c r="J5" s="5" t="inlineStr">
        <is>
          <t>ORIF; temporary external fixation in some participants</t>
        </is>
      </c>
      <c r="K5" s="5" t="inlineStr">
        <is>
          <t>Participants</t>
        </is>
      </c>
      <c r="L5" s="8" t="n">
        <v>40</v>
      </c>
      <c r="M5" s="8" t="n">
        <v>140</v>
      </c>
      <c r="N5" s="5" t="inlineStr">
        <is>
          <t>Device/brand and pressure NR</t>
        </is>
      </c>
      <c r="O5" s="5" t="inlineStr">
        <is>
          <t>Duration NR</t>
        </is>
      </c>
      <c r="P5" s="5" t="inlineStr">
        <is>
          <t>Standard sterile dressing</t>
        </is>
      </c>
      <c r="Q5" s="5" t="inlineStr">
        <is>
          <t>At least 90 days; median 273.5 vs 328 days</t>
        </is>
      </c>
      <c r="R5" s="5" t="inlineStr">
        <is>
          <t>Selection by surgeon preference; smoking and injury severity imbalanced; article-internal deep-SSI count conflict adjudicated to 9/40 vs 11/140.</t>
        </is>
      </c>
    </row>
    <row r="6" ht="60" customHeight="1" s="47">
      <c r="A6" s="6" t="inlineStr">
        <is>
          <t>ZELLE_2022</t>
        </is>
      </c>
      <c r="B6" s="6" t="inlineStr">
        <is>
          <t>Zelle 2022</t>
        </is>
      </c>
      <c r="C6" s="6" t="inlineStr">
        <is>
          <t>10.1097/BOT.0000000000002427</t>
        </is>
      </c>
      <c r="D6" s="6" t="inlineStr">
        <is>
          <t>USA</t>
        </is>
      </c>
      <c r="E6" s="6" t="inlineStr">
        <is>
          <t>Single centre</t>
        </is>
      </c>
      <c r="F6" s="6" t="inlineStr">
        <is>
          <t>Retrospective comparative cohort/economic analysis</t>
        </is>
      </c>
      <c r="G6" s="6" t="inlineStr">
        <is>
          <t>Observational</t>
        </is>
      </c>
      <c r="H6" s="6" t="inlineStr">
        <is>
          <t>2019-01 to 2020-09</t>
        </is>
      </c>
      <c r="I6" s="6" t="inlineStr">
        <is>
          <t>Closed OTA/AO 41C or 43C fractures</t>
        </is>
      </c>
      <c r="J6" s="6" t="inlineStr">
        <is>
          <t>ORIF; staged surgery allowed</t>
        </is>
      </c>
      <c r="K6" s="6" t="inlineStr">
        <is>
          <t>Participants</t>
        </is>
      </c>
      <c r="L6" s="9" t="n">
        <v>27</v>
      </c>
      <c r="M6" s="9" t="n">
        <v>52</v>
      </c>
      <c r="N6" s="6" t="inlineStr">
        <is>
          <t>3M Prevena; pressure NR</t>
        </is>
      </c>
      <c r="O6" s="6" t="inlineStr">
        <is>
          <t>Duration NR</t>
        </is>
      </c>
      <c r="P6" s="6" t="inlineStr">
        <is>
          <t>No ciNPWT</t>
        </is>
      </c>
      <c r="Q6" s="6" t="inlineStr">
        <is>
          <t>SSI follow-up NR</t>
        </is>
      </c>
      <c r="R6" s="6" t="inlineStr">
        <is>
          <t>High-risk patients preferentially received ciNPWT; external-fixation prevalence and duration were imbalanced.</t>
        </is>
      </c>
    </row>
    <row r="7" ht="45" customHeight="1" s="47">
      <c r="A7" s="6" t="inlineStr">
        <is>
          <t>WHISH_2021</t>
        </is>
      </c>
      <c r="B7" s="6" t="inlineStr">
        <is>
          <t>WHISH (Masters 2021)</t>
        </is>
      </c>
      <c r="C7" s="6" t="inlineStr">
        <is>
          <t>10.1302/0301-620X.103B4.BJJ-2020-1603.R1</t>
        </is>
      </c>
      <c r="D7" s="6" t="inlineStr">
        <is>
          <t>UK</t>
        </is>
      </c>
      <c r="E7" s="6" t="inlineStr">
        <is>
          <t>Five centres</t>
        </is>
      </c>
      <c r="F7" s="6" t="inlineStr">
        <is>
          <t>Randomised feasibility trial</t>
        </is>
      </c>
      <c r="G7" s="6" t="inlineStr">
        <is>
          <t>RCT</t>
        </is>
      </c>
      <c r="H7" s="6" t="inlineStr">
        <is>
          <t>2017-07 to 2018-02</t>
        </is>
      </c>
      <c r="I7" s="6" t="inlineStr">
        <is>
          <t>Patients aged &gt;65 years undergoing hip-fracture surgery; percutaneous cannulated screws excluded</t>
        </is>
      </c>
      <c r="J7" s="6" t="inlineStr">
        <is>
          <t>Arthroplasty or internal fixation</t>
        </is>
      </c>
      <c r="K7" s="6" t="inlineStr">
        <is>
          <t>Participants</t>
        </is>
      </c>
      <c r="L7" s="9" t="n">
        <v>230</v>
      </c>
      <c r="M7" s="9" t="n">
        <v>232</v>
      </c>
      <c r="N7" s="6" t="inlineStr">
        <is>
          <t>PICO (Smith &amp; Nephew), continuous -80 mmHg</t>
        </is>
      </c>
      <c r="O7" s="6" t="inlineStr">
        <is>
          <t>Per instructions/clinical need; exact days NR</t>
        </is>
      </c>
      <c r="P7" s="6" t="inlineStr">
        <is>
          <t>Usual sterile occlusive dressing</t>
        </is>
      </c>
      <c r="Q7" s="6" t="inlineStr">
        <is>
          <t>Deep SSI at 30 and 90 days; complications/reoperation to 120 days</t>
        </is>
      </c>
      <c r="R7" s="6" t="inlineStr">
        <is>
          <t>Arm order reconciled to ciNPWT 230/control 232; outcome-specific denominators govern analyses.</t>
        </is>
      </c>
    </row>
    <row r="8" ht="60" customHeight="1" s="47">
      <c r="A8" s="6" t="inlineStr">
        <is>
          <t>WHIST_2020</t>
        </is>
      </c>
      <c r="B8" s="6" t="inlineStr">
        <is>
          <t>WHIST (Costa 2020)</t>
        </is>
      </c>
      <c r="C8" s="6" t="inlineStr">
        <is>
          <t>10.1001/jama.2020.0059</t>
        </is>
      </c>
      <c r="D8" s="6" t="inlineStr">
        <is>
          <t>UK</t>
        </is>
      </c>
      <c r="E8" s="6" t="inlineStr">
        <is>
          <t>24 centres</t>
        </is>
      </c>
      <c r="F8" s="6" t="inlineStr">
        <is>
          <t>Randomised controlled trial</t>
        </is>
      </c>
      <c r="G8" s="6" t="inlineStr">
        <is>
          <t>RCT</t>
        </is>
      </c>
      <c r="H8" s="6" t="inlineStr">
        <is>
          <t>2016-07-07 to 2018-04-17</t>
        </is>
      </c>
      <c r="I8" s="6" t="inlineStr">
        <is>
          <t>Major-trauma lower-limb fractures in patients aged ≥16 years with closable incisions</t>
        </is>
      </c>
      <c r="J8" s="6" t="inlineStr">
        <is>
          <t>Lower-limb fracture surgery</t>
        </is>
      </c>
      <c r="K8" s="6" t="inlineStr">
        <is>
          <t>Participants</t>
        </is>
      </c>
      <c r="L8" s="9" t="n">
        <v>785</v>
      </c>
      <c r="M8" s="9" t="n">
        <v>763</v>
      </c>
      <c r="N8" s="6" t="inlineStr">
        <is>
          <t>PICO single-use system (Smith &amp; Nephew), continuous -80 mmHg</t>
        </is>
      </c>
      <c r="O8" s="6" t="inlineStr">
        <is>
          <t>Manufacturer instructions; redressing as clinically required</t>
        </is>
      </c>
      <c r="P8" s="6" t="inlineStr">
        <is>
          <t>Standard sterile dressing</t>
        </is>
      </c>
      <c r="Q8" s="6" t="inlineStr">
        <is>
          <t>Deep SSI at 30 and 90 days; local wound outcomes at 30 days; other outcomes to 6 months</t>
        </is>
      </c>
      <c r="R8" s="6" t="inlineStr">
        <is>
          <t>Primary analysis by randomised group using available cases; 100 participants did not receive allocated dressing.</t>
        </is>
      </c>
    </row>
    <row r="9" ht="75" customHeight="1" s="47">
      <c r="A9" s="6" t="inlineStr">
        <is>
          <t>CANTON_2020</t>
        </is>
      </c>
      <c r="B9" s="6" t="inlineStr">
        <is>
          <t>Canton 2020</t>
        </is>
      </c>
      <c r="C9" s="6" t="inlineStr">
        <is>
          <t>10.23750/abm.v91i14-S.10784</t>
        </is>
      </c>
      <c r="D9" s="6" t="inlineStr">
        <is>
          <t>Italy</t>
        </is>
      </c>
      <c r="E9" s="6" t="inlineStr">
        <is>
          <t>Single centre</t>
        </is>
      </c>
      <c r="F9" s="6" t="inlineStr">
        <is>
          <t>Prospective comparative cohort; allocation method unclear</t>
        </is>
      </c>
      <c r="G9" s="6" t="inlineStr">
        <is>
          <t>Observational</t>
        </is>
      </c>
      <c r="H9" s="6" t="inlineStr">
        <is>
          <t>2018-03 to 2019-04</t>
        </is>
      </c>
      <c r="I9" s="6" t="inlineStr">
        <is>
          <t>High-risk ankle and distal tibia fractures</t>
        </is>
      </c>
      <c r="J9" s="6" t="inlineStr">
        <is>
          <t>ORIF</t>
        </is>
      </c>
      <c r="K9" s="6" t="inlineStr">
        <is>
          <t>Participants</t>
        </is>
      </c>
      <c r="L9" s="9" t="n">
        <v>16</v>
      </c>
      <c r="M9" s="9" t="n">
        <v>49</v>
      </c>
      <c r="N9" s="6" t="inlineStr">
        <is>
          <t>PICO (Smith &amp; Nephew), continuous -80 mmHg</t>
        </is>
      </c>
      <c r="O9" s="6" t="inlineStr">
        <is>
          <t>7 days</t>
        </is>
      </c>
      <c r="P9" s="6" t="inlineStr">
        <is>
          <t>Sterile gauze and cotton bandage until suture removal</t>
        </is>
      </c>
      <c r="Q9" s="6" t="inlineStr">
        <is>
          <t>Scheduled clinical follow-up; exact endpoint NR</t>
        </is>
      </c>
      <c r="R9" s="6" t="inlineStr">
        <is>
          <t>Article described randomisation in the abstract but no sequence; fracture mix imbalanced; Table 2 denominator 2/16 retained.</t>
        </is>
      </c>
    </row>
    <row r="10" ht="75" customHeight="1" s="47">
      <c r="A10" s="6" t="inlineStr">
        <is>
          <t>COOPER_2018</t>
        </is>
      </c>
      <c r="B10" s="6" t="inlineStr">
        <is>
          <t>Cooper 2018</t>
        </is>
      </c>
      <c r="C10" s="6" t="inlineStr">
        <is>
          <t>10.1016/j.injury.2017.11.010</t>
        </is>
      </c>
      <c r="D10" s="6" t="inlineStr">
        <is>
          <t>USA</t>
        </is>
      </c>
      <c r="E10" s="6" t="inlineStr">
        <is>
          <t>Single centre</t>
        </is>
      </c>
      <c r="F10" s="6" t="inlineStr">
        <is>
          <t>Retrospective comparative cohort</t>
        </is>
      </c>
      <c r="G10" s="6" t="inlineStr">
        <is>
          <t>Observational</t>
        </is>
      </c>
      <c r="H10" s="6" t="inlineStr">
        <is>
          <t>2010-01 to 2016-07</t>
        </is>
      </c>
      <c r="I10" s="6" t="inlineStr">
        <is>
          <t>Periprosthetic fractures around the hip or knee</t>
        </is>
      </c>
      <c r="J10" s="6" t="inlineStr">
        <is>
          <t>ORIF or revision arthroplasty</t>
        </is>
      </c>
      <c r="K10" s="6" t="inlineStr">
        <is>
          <t>Operations/participants</t>
        </is>
      </c>
      <c r="L10" s="9" t="n">
        <v>27</v>
      </c>
      <c r="M10" s="9" t="n">
        <v>40</v>
      </c>
      <c r="N10" s="6" t="inlineStr">
        <is>
          <t>Prevena (KCI), continuous -125 mmHg</t>
        </is>
      </c>
      <c r="O10" s="6" t="inlineStr">
        <is>
          <t>Approximately 7 days</t>
        </is>
      </c>
      <c r="P10" s="6" t="inlineStr">
        <is>
          <t>AQUACEL Ag for at least 5 days</t>
        </is>
      </c>
      <c r="Q10" s="6" t="inlineStr">
        <is>
          <t>90 days</t>
        </is>
      </c>
      <c r="R10" s="6" t="inlineStr">
        <is>
          <t>ciNPWT introduced in 2014; infection-prevention practices changed over time; haematoma not separately extractable from composite wound complications.</t>
        </is>
      </c>
    </row>
    <row r="11" ht="45" customHeight="1" s="47">
      <c r="A11" s="6" t="inlineStr">
        <is>
          <t>CRIST_2017</t>
        </is>
      </c>
      <c r="B11" s="6" t="inlineStr">
        <is>
          <t>Crist 2017</t>
        </is>
      </c>
      <c r="C11" s="6" t="inlineStr">
        <is>
          <t>10.1016/j.injury.2017.04.055</t>
        </is>
      </c>
      <c r="D11" s="6" t="inlineStr">
        <is>
          <t>USA</t>
        </is>
      </c>
      <c r="E11" s="6" t="inlineStr">
        <is>
          <t>Single centre</t>
        </is>
      </c>
      <c r="F11" s="6" t="inlineStr">
        <is>
          <t>Prospective randomised controlled trial</t>
        </is>
      </c>
      <c r="G11" s="6" t="inlineStr">
        <is>
          <t>RCT</t>
        </is>
      </c>
      <c r="H11" s="6" t="inlineStr">
        <is>
          <t>2008-03 to 2012-09</t>
        </is>
      </c>
      <c r="I11" s="6" t="inlineStr">
        <is>
          <t>Adults undergoing ORIF for acetabular fracture</t>
        </is>
      </c>
      <c r="J11" s="6" t="inlineStr">
        <is>
          <t>Acetabular ORIF</t>
        </is>
      </c>
      <c r="K11" s="6" t="inlineStr">
        <is>
          <t>Participants</t>
        </is>
      </c>
      <c r="L11" s="9" t="n">
        <v>33</v>
      </c>
      <c r="M11" s="9" t="n">
        <v>33</v>
      </c>
      <c r="N11" s="6" t="inlineStr">
        <is>
          <t>VAC (Kinetic Concepts), continuous -125 mmHg</t>
        </is>
      </c>
      <c r="O11" s="6" t="inlineStr">
        <is>
          <t>At least 48 h; until drainage minimised for 12 consecutive hours</t>
        </is>
      </c>
      <c r="P11" s="6" t="inlineStr">
        <is>
          <t>Dry gauze dressing</t>
        </is>
      </c>
      <c r="Q11" s="6" t="inlineStr">
        <is>
          <t>10–21 days, 6 weeks, 12 weeks, then every 6–8 weeks to union</t>
        </is>
      </c>
      <c r="R11" s="6" t="inlineStr">
        <is>
          <t>Seventy-one randomised; 66 followed to fracture union; random-sequence and concealment details NR.</t>
        </is>
      </c>
    </row>
    <row r="12" ht="75" customHeight="1" s="47">
      <c r="A12" s="6" t="inlineStr">
        <is>
          <t>PAUSER_2016</t>
        </is>
      </c>
      <c r="B12" s="6" t="inlineStr">
        <is>
          <t>Pauser 2016</t>
        </is>
      </c>
      <c r="C12" s="6" t="inlineStr">
        <is>
          <t>10.1111/iwj.12344</t>
        </is>
      </c>
      <c r="D12" s="6" t="inlineStr">
        <is>
          <t>Germany</t>
        </is>
      </c>
      <c r="E12" s="6" t="inlineStr">
        <is>
          <t>Single centre</t>
        </is>
      </c>
      <c r="F12" s="6" t="inlineStr">
        <is>
          <t>Prospective randomised comparative trial</t>
        </is>
      </c>
      <c r="G12" s="6" t="inlineStr">
        <is>
          <t>RCT</t>
        </is>
      </c>
      <c r="H12" s="6" t="inlineStr">
        <is>
          <t>NR</t>
        </is>
      </c>
      <c r="I12" s="6" t="inlineStr">
        <is>
          <t>Femoral neck fracture treated by hemiarthroplasty</t>
        </is>
      </c>
      <c r="J12" s="6" t="inlineStr">
        <is>
          <t>Cemented hemiarthroplasty</t>
        </is>
      </c>
      <c r="K12" s="6" t="inlineStr">
        <is>
          <t>Participants</t>
        </is>
      </c>
      <c r="L12" s="9" t="n">
        <v>11</v>
      </c>
      <c r="M12" s="9" t="n">
        <v>10</v>
      </c>
      <c r="N12" s="6" t="inlineStr">
        <is>
          <t>Prevena (KCI); pressure NR</t>
        </is>
      </c>
      <c r="O12" s="6" t="inlineStr">
        <is>
          <t>5 days including surgery day</t>
        </is>
      </c>
      <c r="P12" s="6" t="inlineStr">
        <is>
          <t>Dry standard dressing</t>
        </is>
      </c>
      <c r="Q12" s="6" t="inlineStr">
        <is>
          <t>Ultrasound on postoperative days 5 and 10; secretion duration</t>
        </is>
      </c>
      <c r="R12" s="6" t="inlineStr">
        <is>
          <t>Very small trial; day-10 seroma mean not reported; dressing-change denominators internally inconsistent and excluded from quantitative synthesis.</t>
        </is>
      </c>
    </row>
    <row r="13" ht="60" customHeight="1" s="47">
      <c r="A13" s="6" t="inlineStr">
        <is>
          <t>ZHOU_2016</t>
        </is>
      </c>
      <c r="B13" s="6" t="inlineStr">
        <is>
          <t>Zhou 2016</t>
        </is>
      </c>
      <c r="C13" s="6" t="inlineStr">
        <is>
          <t>10.1053/j.jfas.2015.08.013</t>
        </is>
      </c>
      <c r="D13" s="6" t="inlineStr">
        <is>
          <t>China</t>
        </is>
      </c>
      <c r="E13" s="6" t="inlineStr">
        <is>
          <t>Single centre</t>
        </is>
      </c>
      <c r="F13" s="6" t="inlineStr">
        <is>
          <t>Retrospective comparative cohort</t>
        </is>
      </c>
      <c r="G13" s="6" t="inlineStr">
        <is>
          <t>Observational</t>
        </is>
      </c>
      <c r="H13" s="6" t="inlineStr">
        <is>
          <t>2012-01 to 2014-12</t>
        </is>
      </c>
      <c r="I13" s="6" t="inlineStr">
        <is>
          <t>High-risk unstable ankle fractures in patients with diabetes</t>
        </is>
      </c>
      <c r="J13" s="6" t="inlineStr">
        <is>
          <t>Internal fixation; emergency or elective</t>
        </is>
      </c>
      <c r="K13" s="6" t="inlineStr">
        <is>
          <t>Participants</t>
        </is>
      </c>
      <c r="L13" s="9" t="n">
        <v>22</v>
      </c>
      <c r="M13" s="9" t="n">
        <v>54</v>
      </c>
      <c r="N13" s="6" t="inlineStr">
        <is>
          <t>Custom VAC dressing, -125 to -150 mmHg</t>
        </is>
      </c>
      <c r="O13" s="6" t="inlineStr">
        <is>
          <t>Changed every 7 days; total duration NR</t>
        </is>
      </c>
      <c r="P13" s="6" t="inlineStr">
        <is>
          <t>Saline-moistened gauze changed daily</t>
        </is>
      </c>
      <c r="Q13" s="6" t="inlineStr">
        <is>
          <t>SSI observation window NR</t>
        </is>
      </c>
      <c r="R13" s="6" t="inlineStr">
        <is>
          <t>Open and closed fractures mixed; outcome could not be stratified; adjusted OR also reported but locked meta-analysis uses crude counts.</t>
        </is>
      </c>
    </row>
    <row r="14" ht="60" customHeight="1" s="47">
      <c r="A14" s="7" t="inlineStr">
        <is>
          <t>STANNARD_2012</t>
        </is>
      </c>
      <c r="B14" s="7" t="inlineStr">
        <is>
          <t>Stannard 2012</t>
        </is>
      </c>
      <c r="C14" s="7" t="inlineStr">
        <is>
          <t>10.1097/BOT.0b013e318216b1e5</t>
        </is>
      </c>
      <c r="D14" s="7" t="inlineStr">
        <is>
          <t>USA</t>
        </is>
      </c>
      <c r="E14" s="7" t="inlineStr">
        <is>
          <t>Four centres</t>
        </is>
      </c>
      <c r="F14" s="7" t="inlineStr">
        <is>
          <t>Prospective randomised controlled trial</t>
        </is>
      </c>
      <c r="G14" s="7" t="inlineStr">
        <is>
          <t>RCT</t>
        </is>
      </c>
      <c r="H14" s="7" t="inlineStr">
        <is>
          <t>NR</t>
        </is>
      </c>
      <c r="I14" s="7" t="inlineStr">
        <is>
          <t>High-energy tibial plateau, pilon and calcaneal fractures</t>
        </is>
      </c>
      <c r="J14" s="7" t="inlineStr">
        <is>
          <t>ORIF; temporary external fixation in some participants</t>
        </is>
      </c>
      <c r="K14" s="7" t="inlineStr">
        <is>
          <t>Randomisation by participant; outcomes mainly by fracture</t>
        </is>
      </c>
      <c r="L14" s="10" t="n">
        <v>141</v>
      </c>
      <c r="M14" s="10" t="n">
        <v>122</v>
      </c>
      <c r="N14" s="7" t="inlineStr">
        <is>
          <t>KCI NPWT, continuous -125 mmHg</t>
        </is>
      </c>
      <c r="O14" s="7" t="inlineStr">
        <is>
          <t>Mean 59 h (range 21–213 h)</t>
        </is>
      </c>
      <c r="P14" s="7" t="inlineStr">
        <is>
          <t>Standard postoperative dressing</t>
        </is>
      </c>
      <c r="Q14" s="7" t="inlineStr">
        <is>
          <t>Acute infection during index admission; late infection/dehiscence window NR</t>
        </is>
      </c>
      <c r="R14" s="7" t="inlineStr">
        <is>
          <t>Participant- and fracture-level denominators coexist; clustering/unit-of-analysis concern; open fractures imbalanced.</t>
        </is>
      </c>
    </row>
  </sheetData>
  <mergeCells count="2">
    <mergeCell ref="A2:R2"/>
    <mergeCell ref="A1:R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24"/>
  <sheetViews>
    <sheetView showGridLines="0" workbookViewId="0">
      <selection activeCell="A1" sqref="A1:O1"/>
    </sheetView>
  </sheetViews>
  <sheetFormatPr baseColWidth="8" defaultColWidth="9" defaultRowHeight="15"/>
  <cols>
    <col width="18" customWidth="1" style="47" min="1" max="2"/>
    <col width="14" customWidth="1" style="47" min="3" max="4"/>
    <col width="33" customWidth="1" style="47" min="5" max="5"/>
    <col width="15" customWidth="1" style="47" min="6" max="13"/>
    <col width="46" customWidth="1" style="47" min="14" max="14"/>
    <col width="25" customWidth="1" style="47" min="15" max="15"/>
  </cols>
  <sheetData>
    <row r="1" ht="27.95" customHeight="1" s="47">
      <c r="A1" s="1" t="inlineStr">
        <is>
          <t>Baseline characteristics by study arm</t>
        </is>
      </c>
    </row>
    <row r="2" ht="32.1" customHeight="1" s="47">
      <c r="A2" s="2" t="inlineStr">
        <is>
          <t>Each row is one study arm. Variable-specific missing denominators are retained in notes; blank cells mean not reported.</t>
        </is>
      </c>
    </row>
    <row r="3" ht="15.75" customHeight="1" s="47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 ht="36" customHeight="1" s="47">
      <c r="A4" s="4" t="inlineStr">
        <is>
          <t>Study ID</t>
        </is>
      </c>
      <c r="B4" s="4" t="inlineStr">
        <is>
          <t>Group</t>
        </is>
      </c>
      <c r="C4" s="4" t="inlineStr">
        <is>
          <t>Participants</t>
        </is>
      </c>
      <c r="D4" s="4" t="inlineStr">
        <is>
          <t>Analysis units</t>
        </is>
      </c>
      <c r="E4" s="4" t="inlineStr">
        <is>
          <t>Age, years</t>
        </is>
      </c>
      <c r="F4" s="4" t="inlineStr">
        <is>
          <t>Female n</t>
        </is>
      </c>
      <c r="G4" s="4" t="inlineStr">
        <is>
          <t>Male n</t>
        </is>
      </c>
      <c r="H4" s="4" t="inlineStr">
        <is>
          <t>BMI, kg/m²</t>
        </is>
      </c>
      <c r="I4" s="4" t="inlineStr">
        <is>
          <t>Diabetes n</t>
        </is>
      </c>
      <c r="J4" s="4" t="inlineStr">
        <is>
          <t>Smoking definition</t>
        </is>
      </c>
      <c r="K4" s="4" t="inlineStr">
        <is>
          <t>Smoking n</t>
        </is>
      </c>
      <c r="L4" s="4" t="inlineStr">
        <is>
          <t>Open fracture n</t>
        </is>
      </c>
      <c r="M4" s="4" t="inlineStr">
        <is>
          <t>Prior external fixation n</t>
        </is>
      </c>
      <c r="N4" s="4" t="inlineStr">
        <is>
          <t>Other reported baseline characteristics</t>
        </is>
      </c>
      <c r="O4" s="4" t="inlineStr">
        <is>
          <t>Source location</t>
        </is>
      </c>
    </row>
    <row r="5" ht="30" customHeight="1" s="47">
      <c r="A5" s="5" t="inlineStr">
        <is>
          <t>JOHNSON_2024</t>
        </is>
      </c>
      <c r="B5" s="5" t="inlineStr">
        <is>
          <t>ciNPWT</t>
        </is>
      </c>
      <c r="C5" s="8" t="n">
        <v>40</v>
      </c>
      <c r="D5" s="8" t="n">
        <v>40</v>
      </c>
      <c r="E5" s="5" t="inlineStr">
        <is>
          <t>Median 51 (19–80)</t>
        </is>
      </c>
      <c r="F5" s="5" t="n">
        <v>15</v>
      </c>
      <c r="G5" s="5" t="n">
        <v>25</v>
      </c>
      <c r="H5" s="5" t="inlineStr">
        <is>
          <t>NR</t>
        </is>
      </c>
      <c r="I5" s="5" t="n">
        <v>9</v>
      </c>
      <c r="J5" s="5" t="inlineStr">
        <is>
          <t>Former or current smoking</t>
        </is>
      </c>
      <c r="K5" s="5" t="n">
        <v>19</v>
      </c>
      <c r="L5" s="5" t="n">
        <v>6</v>
      </c>
      <c r="M5" s="5" t="n">
        <v>27</v>
      </c>
      <c r="N5" s="5" t="inlineStr">
        <is>
          <t>Peripheral vascular disease 7; polytrauma 6</t>
        </is>
      </c>
      <c r="O5" s="5" t="inlineStr">
        <is>
          <t>p4 Table 1</t>
        </is>
      </c>
    </row>
    <row r="6" ht="30" customHeight="1" s="47">
      <c r="A6" s="6" t="inlineStr">
        <is>
          <t>JOHNSON_2024</t>
        </is>
      </c>
      <c r="B6" s="6" t="inlineStr">
        <is>
          <t>Control</t>
        </is>
      </c>
      <c r="C6" s="9" t="n">
        <v>140</v>
      </c>
      <c r="D6" s="9" t="n">
        <v>140</v>
      </c>
      <c r="E6" s="6" t="inlineStr">
        <is>
          <t>Median 53 (20–85)</t>
        </is>
      </c>
      <c r="F6" s="6" t="n">
        <v>60</v>
      </c>
      <c r="G6" s="6" t="n">
        <v>80</v>
      </c>
      <c r="H6" s="6" t="inlineStr">
        <is>
          <t>NR</t>
        </is>
      </c>
      <c r="I6" s="6" t="n">
        <v>15</v>
      </c>
      <c r="J6" s="6" t="inlineStr">
        <is>
          <t>Former or current smoking</t>
        </is>
      </c>
      <c r="K6" s="6" t="n">
        <v>27</v>
      </c>
      <c r="L6" s="6" t="n">
        <v>8</v>
      </c>
      <c r="M6" s="6" t="n">
        <v>71</v>
      </c>
      <c r="N6" s="6" t="inlineStr">
        <is>
          <t>Peripheral vascular disease 18; polytrauma 33</t>
        </is>
      </c>
      <c r="O6" s="6" t="inlineStr">
        <is>
          <t>p4 Table 1</t>
        </is>
      </c>
    </row>
    <row r="7" ht="30" customHeight="1" s="47">
      <c r="A7" s="6" t="inlineStr">
        <is>
          <t>ZELLE_2022</t>
        </is>
      </c>
      <c r="B7" s="6" t="inlineStr">
        <is>
          <t>ciNPWT</t>
        </is>
      </c>
      <c r="C7" s="9" t="n">
        <v>27</v>
      </c>
      <c r="D7" s="9" t="n">
        <v>27</v>
      </c>
      <c r="E7" s="6" t="inlineStr">
        <is>
          <t>Mean 45.1 ± 14.5</t>
        </is>
      </c>
      <c r="F7" s="6" t="n">
        <v>9</v>
      </c>
      <c r="G7" s="6" t="n">
        <v>18</v>
      </c>
      <c r="H7" s="6" t="inlineStr">
        <is>
          <t>BMI ≥30: 17</t>
        </is>
      </c>
      <c r="I7" s="6" t="n">
        <v>7</v>
      </c>
      <c r="J7" s="6" t="inlineStr">
        <is>
          <t>Current smoking</t>
        </is>
      </c>
      <c r="K7" s="6" t="n">
        <v>8</v>
      </c>
      <c r="L7" s="6" t="n">
        <v>0</v>
      </c>
      <c r="M7" s="6" t="n">
        <v>16</v>
      </c>
      <c r="N7" s="6" t="inlineStr">
        <is>
          <t>Temporary external fixation 59.3%</t>
        </is>
      </c>
      <c r="O7" s="6" t="inlineStr">
        <is>
          <t>p2 Table 1; p3 Table 2</t>
        </is>
      </c>
    </row>
    <row r="8" ht="30" customHeight="1" s="47">
      <c r="A8" s="6" t="inlineStr">
        <is>
          <t>ZELLE_2022</t>
        </is>
      </c>
      <c r="B8" s="6" t="inlineStr">
        <is>
          <t>Control</t>
        </is>
      </c>
      <c r="C8" s="9" t="n">
        <v>52</v>
      </c>
      <c r="D8" s="9" t="n">
        <v>52</v>
      </c>
      <c r="E8" s="6" t="inlineStr">
        <is>
          <t>Mean 48.9 ± 15.8</t>
        </is>
      </c>
      <c r="F8" s="6" t="n">
        <v>20</v>
      </c>
      <c r="G8" s="6" t="n">
        <v>32</v>
      </c>
      <c r="H8" s="6" t="inlineStr">
        <is>
          <t>BMI ≥30: 25</t>
        </is>
      </c>
      <c r="I8" s="6" t="n">
        <v>13</v>
      </c>
      <c r="J8" s="6" t="inlineStr">
        <is>
          <t>Current smoking</t>
        </is>
      </c>
      <c r="K8" s="6" t="n">
        <v>13</v>
      </c>
      <c r="L8" s="6" t="n">
        <v>0</v>
      </c>
      <c r="M8" s="6" t="n">
        <v>16</v>
      </c>
      <c r="N8" s="6" t="inlineStr">
        <is>
          <t>Temporary external fixation 30.8%</t>
        </is>
      </c>
      <c r="O8" s="6" t="inlineStr">
        <is>
          <t>p2 Table 1; p3 Table 2</t>
        </is>
      </c>
    </row>
    <row r="9" ht="45" customHeight="1" s="47">
      <c r="A9" s="6" t="inlineStr">
        <is>
          <t>WHISH_2021</t>
        </is>
      </c>
      <c r="B9" s="6" t="inlineStr">
        <is>
          <t>ciNPWT</t>
        </is>
      </c>
      <c r="C9" s="9" t="n">
        <v>230</v>
      </c>
      <c r="D9" s="9" t="n">
        <v>230</v>
      </c>
      <c r="E9" s="6" t="inlineStr">
        <is>
          <t>Median 84.9 (77–89)</t>
        </is>
      </c>
      <c r="F9" s="6" t="n">
        <v>168</v>
      </c>
      <c r="G9" s="6" t="n">
        <v>62</v>
      </c>
      <c r="H9" s="6" t="inlineStr">
        <is>
          <t>NR</t>
        </is>
      </c>
      <c r="I9" s="6" t="n">
        <v>24</v>
      </c>
      <c r="J9" s="6" t="inlineStr">
        <is>
          <t>Current smoking; missing values</t>
        </is>
      </c>
      <c r="K9" s="6" t="n">
        <v>15</v>
      </c>
      <c r="L9" s="6" t="n"/>
      <c r="M9" s="6" t="n"/>
      <c r="N9" s="6" t="inlineStr">
        <is>
          <t>ASA III/IV 129/33</t>
        </is>
      </c>
      <c r="O9" s="6" t="inlineStr">
        <is>
          <t>p3 Table I; arm order reconciled</t>
        </is>
      </c>
    </row>
    <row r="10" ht="45" customHeight="1" s="47">
      <c r="A10" s="6" t="inlineStr">
        <is>
          <t>WHISH_2021</t>
        </is>
      </c>
      <c r="B10" s="6" t="inlineStr">
        <is>
          <t>Control</t>
        </is>
      </c>
      <c r="C10" s="9" t="n">
        <v>232</v>
      </c>
      <c r="D10" s="9" t="n">
        <v>232</v>
      </c>
      <c r="E10" s="6" t="inlineStr">
        <is>
          <t>Median 85.2 (77–90)</t>
        </is>
      </c>
      <c r="F10" s="6" t="n">
        <v>160</v>
      </c>
      <c r="G10" s="6" t="n">
        <v>72</v>
      </c>
      <c r="H10" s="6" t="inlineStr">
        <is>
          <t>NR</t>
        </is>
      </c>
      <c r="I10" s="6" t="n">
        <v>34</v>
      </c>
      <c r="J10" s="6" t="inlineStr">
        <is>
          <t>Current smoking; missing values</t>
        </is>
      </c>
      <c r="K10" s="6" t="n">
        <v>21</v>
      </c>
      <c r="L10" s="6" t="n"/>
      <c r="M10" s="6" t="n"/>
      <c r="N10" s="6" t="inlineStr">
        <is>
          <t>ASA III/IV 125/40</t>
        </is>
      </c>
      <c r="O10" s="6" t="inlineStr">
        <is>
          <t>p3 Table I; arm order reconciled</t>
        </is>
      </c>
    </row>
    <row r="11" ht="60" customHeight="1" s="47">
      <c r="A11" s="6" t="inlineStr">
        <is>
          <t>WHIST_2020</t>
        </is>
      </c>
      <c r="B11" s="6" t="inlineStr">
        <is>
          <t>ciNPWT</t>
        </is>
      </c>
      <c r="C11" s="9" t="n">
        <v>785</v>
      </c>
      <c r="D11" s="9" t="n">
        <v>785</v>
      </c>
      <c r="E11" s="6" t="inlineStr">
        <is>
          <t>Overall mean 49.8 ± 20.3; arm-specific mean NR</t>
        </is>
      </c>
      <c r="F11" s="6" t="n">
        <v>302</v>
      </c>
      <c r="G11" s="6" t="n">
        <v>482</v>
      </c>
      <c r="H11" s="6" t="inlineStr">
        <is>
          <t>Mean 26.4 ± 5.9</t>
        </is>
      </c>
      <c r="I11" s="6" t="n">
        <v>63</v>
      </c>
      <c r="J11" s="6" t="inlineStr">
        <is>
          <t>Current smoking; denominator 762</t>
        </is>
      </c>
      <c r="K11" s="6" t="n">
        <v>218</v>
      </c>
      <c r="L11" s="6" t="n"/>
      <c r="M11" s="6" t="n"/>
      <c r="N11" s="6" t="inlineStr">
        <is>
          <t>Variable-specific denominators; wound closed on arrival 637/784</t>
        </is>
      </c>
      <c r="O11" s="6" t="inlineStr">
        <is>
          <t>p5 Table 1</t>
        </is>
      </c>
    </row>
    <row r="12" ht="60" customHeight="1" s="47">
      <c r="A12" s="6" t="inlineStr">
        <is>
          <t>WHIST_2020</t>
        </is>
      </c>
      <c r="B12" s="6" t="inlineStr">
        <is>
          <t>Control</t>
        </is>
      </c>
      <c r="C12" s="9" t="n">
        <v>763</v>
      </c>
      <c r="D12" s="9" t="n">
        <v>763</v>
      </c>
      <c r="E12" s="6" t="inlineStr">
        <is>
          <t>Overall mean 49.8 ± 20.3; arm-specific mean NR</t>
        </is>
      </c>
      <c r="F12" s="6" t="n">
        <v>281</v>
      </c>
      <c r="G12" s="6" t="n">
        <v>482</v>
      </c>
      <c r="H12" s="6" t="inlineStr">
        <is>
          <t>Mean 26.7 ± 6.0</t>
        </is>
      </c>
      <c r="I12" s="6" t="n">
        <v>85</v>
      </c>
      <c r="J12" s="6" t="inlineStr">
        <is>
          <t>Current smoking; denominator 740</t>
        </is>
      </c>
      <c r="K12" s="6" t="n">
        <v>216</v>
      </c>
      <c r="L12" s="6" t="n"/>
      <c r="M12" s="6" t="n"/>
      <c r="N12" s="6" t="inlineStr">
        <is>
          <t>Variable-specific denominators; wound closed on arrival 622/763</t>
        </is>
      </c>
      <c r="O12" s="6" t="inlineStr">
        <is>
          <t>p5 Table 1</t>
        </is>
      </c>
    </row>
    <row r="13" ht="45" customHeight="1" s="47">
      <c r="A13" s="6" t="inlineStr">
        <is>
          <t>CANTON_2020</t>
        </is>
      </c>
      <c r="B13" s="6" t="inlineStr">
        <is>
          <t>ciNPWT</t>
        </is>
      </c>
      <c r="C13" s="9" t="n">
        <v>16</v>
      </c>
      <c r="D13" s="9" t="n">
        <v>16</v>
      </c>
      <c r="E13" s="6" t="inlineStr">
        <is>
          <t>Median 63.5 (52.3–71.8)</t>
        </is>
      </c>
      <c r="F13" s="6" t="n">
        <v>10</v>
      </c>
      <c r="G13" s="6" t="n">
        <v>6</v>
      </c>
      <c r="H13" s="6" t="inlineStr">
        <is>
          <t>Median 28.5 (23.5–31.0); obesity 6</t>
        </is>
      </c>
      <c r="I13" s="6" t="n">
        <v>2</v>
      </c>
      <c r="J13" s="6" t="inlineStr">
        <is>
          <t>Smoking</t>
        </is>
      </c>
      <c r="K13" s="6" t="n">
        <v>5</v>
      </c>
      <c r="L13" s="6" t="n"/>
      <c r="M13" s="6" t="n">
        <v>4</v>
      </c>
      <c r="N13" s="6" t="inlineStr">
        <is>
          <t>Compromised skin 7; diagnosis-to-surgery 7.5 days</t>
        </is>
      </c>
      <c r="O13" s="6" t="inlineStr">
        <is>
          <t>p4 Table 1</t>
        </is>
      </c>
    </row>
    <row r="14" ht="45" customHeight="1" s="47">
      <c r="A14" s="6" t="inlineStr">
        <is>
          <t>CANTON_2020</t>
        </is>
      </c>
      <c r="B14" s="6" t="inlineStr">
        <is>
          <t>Control</t>
        </is>
      </c>
      <c r="C14" s="9" t="n">
        <v>49</v>
      </c>
      <c r="D14" s="9" t="n">
        <v>49</v>
      </c>
      <c r="E14" s="6" t="inlineStr">
        <is>
          <t>Median 66.0 (59.0–74.0)</t>
        </is>
      </c>
      <c r="F14" s="6" t="n">
        <v>33</v>
      </c>
      <c r="G14" s="6" t="n">
        <v>16</v>
      </c>
      <c r="H14" s="6" t="inlineStr">
        <is>
          <t>Median 26.0 (23.0–28.5); obesity 9</t>
        </is>
      </c>
      <c r="I14" s="6" t="n">
        <v>4</v>
      </c>
      <c r="J14" s="6" t="inlineStr">
        <is>
          <t>Smoking</t>
        </is>
      </c>
      <c r="K14" s="6" t="n">
        <v>15</v>
      </c>
      <c r="L14" s="6" t="n"/>
      <c r="M14" s="6" t="n">
        <v>8</v>
      </c>
      <c r="N14" s="6" t="inlineStr">
        <is>
          <t>Compromised skin 29; diagnosis-to-surgery 3.0 days</t>
        </is>
      </c>
      <c r="O14" s="6" t="inlineStr">
        <is>
          <t>p4 Table 1</t>
        </is>
      </c>
    </row>
    <row r="15" ht="30" customHeight="1" s="47">
      <c r="A15" s="6" t="inlineStr">
        <is>
          <t>COOPER_2018</t>
        </is>
      </c>
      <c r="B15" s="6" t="inlineStr">
        <is>
          <t>ciNPWT</t>
        </is>
      </c>
      <c r="C15" s="9" t="n">
        <v>27</v>
      </c>
      <c r="D15" s="9" t="n">
        <v>27</v>
      </c>
      <c r="E15" s="6" t="inlineStr">
        <is>
          <t>Mean 76.3 (58–91)</t>
        </is>
      </c>
      <c r="F15" s="6" t="n"/>
      <c r="G15" s="6" t="n"/>
      <c r="H15" s="6" t="inlineStr">
        <is>
          <t>Mean 27.3 (18–43)</t>
        </is>
      </c>
      <c r="I15" s="6" t="n"/>
      <c r="J15" s="6" t="inlineStr">
        <is>
          <t>NR</t>
        </is>
      </c>
      <c r="K15" s="6" t="n"/>
      <c r="L15" s="6" t="n"/>
      <c r="M15" s="6" t="n"/>
      <c r="N15" s="6" t="inlineStr">
        <is>
          <t>Class IV incision 0; ORIF 10; revision THA/TKA 17</t>
        </is>
      </c>
      <c r="O15" s="6" t="inlineStr">
        <is>
          <t>p5 Table 2</t>
        </is>
      </c>
    </row>
    <row r="16" ht="30" customHeight="1" s="47">
      <c r="A16" s="6" t="inlineStr">
        <is>
          <t>COOPER_2018</t>
        </is>
      </c>
      <c r="B16" s="6" t="inlineStr">
        <is>
          <t>Control</t>
        </is>
      </c>
      <c r="C16" s="9" t="n">
        <v>40</v>
      </c>
      <c r="D16" s="9" t="n">
        <v>40</v>
      </c>
      <c r="E16" s="6" t="inlineStr">
        <is>
          <t>Mean 73.2 (43–91)</t>
        </is>
      </c>
      <c r="F16" s="6" t="n"/>
      <c r="G16" s="6" t="n"/>
      <c r="H16" s="6" t="inlineStr">
        <is>
          <t>Mean 29.9 (18–64)</t>
        </is>
      </c>
      <c r="I16" s="6" t="n"/>
      <c r="J16" s="6" t="inlineStr">
        <is>
          <t>NR</t>
        </is>
      </c>
      <c r="K16" s="6" t="n"/>
      <c r="L16" s="6" t="n"/>
      <c r="M16" s="6" t="n"/>
      <c r="N16" s="6" t="inlineStr">
        <is>
          <t>Class IV incision 2; ORIF 14; revision THA/TKA 26</t>
        </is>
      </c>
      <c r="O16" s="6" t="inlineStr">
        <is>
          <t>p5 Table 2</t>
        </is>
      </c>
    </row>
    <row r="17">
      <c r="A17" s="6" t="inlineStr">
        <is>
          <t>CRIST_2017</t>
        </is>
      </c>
      <c r="B17" s="6" t="inlineStr">
        <is>
          <t>ciNPWT</t>
        </is>
      </c>
      <c r="C17" s="9" t="n">
        <v>33</v>
      </c>
      <c r="D17" s="9" t="n">
        <v>33</v>
      </c>
      <c r="E17" s="6" t="inlineStr">
        <is>
          <t>Mean 44.2 (19–87)</t>
        </is>
      </c>
      <c r="F17" s="6" t="n">
        <v>6</v>
      </c>
      <c r="G17" s="6" t="n">
        <v>27</v>
      </c>
      <c r="H17" s="6" t="inlineStr">
        <is>
          <t>Mean 29.9</t>
        </is>
      </c>
      <c r="I17" s="6" t="n">
        <v>6</v>
      </c>
      <c r="J17" s="6" t="inlineStr">
        <is>
          <t>Smoking</t>
        </is>
      </c>
      <c r="K17" s="6" t="n">
        <v>11</v>
      </c>
      <c r="L17" s="6" t="n"/>
      <c r="M17" s="6" t="n"/>
      <c r="N17" s="6" t="inlineStr">
        <is>
          <t>BMI &gt;35: 7; Injury Severity Score 10.4</t>
        </is>
      </c>
      <c r="O17" s="6" t="inlineStr">
        <is>
          <t>p2 Table 1</t>
        </is>
      </c>
    </row>
    <row r="18">
      <c r="A18" s="6" t="inlineStr">
        <is>
          <t>CRIST_2017</t>
        </is>
      </c>
      <c r="B18" s="6" t="inlineStr">
        <is>
          <t>Control</t>
        </is>
      </c>
      <c r="C18" s="9" t="n">
        <v>33</v>
      </c>
      <c r="D18" s="9" t="n">
        <v>33</v>
      </c>
      <c r="E18" s="6" t="inlineStr">
        <is>
          <t>Mean 43.2 (18–92)</t>
        </is>
      </c>
      <c r="F18" s="6" t="n">
        <v>13</v>
      </c>
      <c r="G18" s="6" t="n">
        <v>20</v>
      </c>
      <c r="H18" s="6" t="inlineStr">
        <is>
          <t>Mean 31.0</t>
        </is>
      </c>
      <c r="I18" s="6" t="n">
        <v>3</v>
      </c>
      <c r="J18" s="6" t="inlineStr">
        <is>
          <t>Smoking</t>
        </is>
      </c>
      <c r="K18" s="6" t="n">
        <v>14</v>
      </c>
      <c r="L18" s="6" t="n"/>
      <c r="M18" s="6" t="n"/>
      <c r="N18" s="6" t="inlineStr">
        <is>
          <t>BMI &gt;35: 9; Injury Severity Score 11.5</t>
        </is>
      </c>
      <c r="O18" s="6" t="inlineStr">
        <is>
          <t>p2 Table 1</t>
        </is>
      </c>
    </row>
    <row r="19">
      <c r="A19" s="6" t="inlineStr">
        <is>
          <t>PAUSER_2016</t>
        </is>
      </c>
      <c r="B19" s="6" t="inlineStr">
        <is>
          <t>ciNPWT</t>
        </is>
      </c>
      <c r="C19" s="9" t="n">
        <v>11</v>
      </c>
      <c r="D19" s="9" t="n">
        <v>11</v>
      </c>
      <c r="E19" s="6" t="inlineStr">
        <is>
          <t>Mean 81.6 ± 5.2</t>
        </is>
      </c>
      <c r="F19" s="6" t="n"/>
      <c r="G19" s="6" t="n"/>
      <c r="H19" s="6" t="inlineStr">
        <is>
          <t>NR</t>
        </is>
      </c>
      <c r="I19" s="6" t="n"/>
      <c r="J19" s="6" t="inlineStr">
        <is>
          <t>NR</t>
        </is>
      </c>
      <c r="K19" s="6" t="n"/>
      <c r="L19" s="6" t="n"/>
      <c r="M19" s="6" t="n"/>
      <c r="N19" s="6" t="inlineStr">
        <is>
          <t>Two Redon drains; same operative approach</t>
        </is>
      </c>
      <c r="O19" s="6" t="inlineStr">
        <is>
          <t>p1 Abstract; p2 Methods</t>
        </is>
      </c>
    </row>
    <row r="20">
      <c r="A20" s="6" t="inlineStr">
        <is>
          <t>PAUSER_2016</t>
        </is>
      </c>
      <c r="B20" s="6" t="inlineStr">
        <is>
          <t>Control</t>
        </is>
      </c>
      <c r="C20" s="9" t="n">
        <v>10</v>
      </c>
      <c r="D20" s="9" t="n">
        <v>10</v>
      </c>
      <c r="E20" s="6" t="inlineStr">
        <is>
          <t>Mean 82.6 ± 8.6</t>
        </is>
      </c>
      <c r="F20" s="6" t="n"/>
      <c r="G20" s="6" t="n"/>
      <c r="H20" s="6" t="inlineStr">
        <is>
          <t>NR</t>
        </is>
      </c>
      <c r="I20" s="6" t="n"/>
      <c r="J20" s="6" t="inlineStr">
        <is>
          <t>NR</t>
        </is>
      </c>
      <c r="K20" s="6" t="n"/>
      <c r="L20" s="6" t="n"/>
      <c r="M20" s="6" t="n"/>
      <c r="N20" s="6" t="inlineStr">
        <is>
          <t>Two Redon drains; same operative approach</t>
        </is>
      </c>
      <c r="O20" s="6" t="inlineStr">
        <is>
          <t>p1 Abstract; p2 Methods</t>
        </is>
      </c>
    </row>
    <row r="21">
      <c r="A21" s="6" t="inlineStr">
        <is>
          <t>ZHOU_2016</t>
        </is>
      </c>
      <c r="B21" s="6" t="inlineStr">
        <is>
          <t>ciNPWT</t>
        </is>
      </c>
      <c r="C21" s="9" t="n">
        <v>22</v>
      </c>
      <c r="D21" s="9" t="n">
        <v>22</v>
      </c>
      <c r="E21" s="6" t="inlineStr">
        <is>
          <t>Mean 59.1 ± 4.3</t>
        </is>
      </c>
      <c r="F21" s="6" t="n">
        <v>12</v>
      </c>
      <c r="G21" s="6" t="n">
        <v>10</v>
      </c>
      <c r="H21" s="6" t="inlineStr">
        <is>
          <t>Mean 26.2 ± 3.6</t>
        </is>
      </c>
      <c r="I21" s="6" t="n">
        <v>22</v>
      </c>
      <c r="J21" s="6" t="inlineStr">
        <is>
          <t>Smoking</t>
        </is>
      </c>
      <c r="K21" s="6" t="n">
        <v>4</v>
      </c>
      <c r="L21" s="6" t="n">
        <v>4</v>
      </c>
      <c r="M21" s="6" t="n"/>
      <c r="N21" s="6" t="inlineStr">
        <is>
          <t>Peripheral neuropathy 6; emergency surgery 6</t>
        </is>
      </c>
      <c r="O21" s="6" t="inlineStr">
        <is>
          <t>p2 Table 1</t>
        </is>
      </c>
    </row>
    <row r="22">
      <c r="A22" s="6" t="inlineStr">
        <is>
          <t>ZHOU_2016</t>
        </is>
      </c>
      <c r="B22" s="6" t="inlineStr">
        <is>
          <t>Control</t>
        </is>
      </c>
      <c r="C22" s="9" t="n">
        <v>54</v>
      </c>
      <c r="D22" s="9" t="n">
        <v>54</v>
      </c>
      <c r="E22" s="6" t="inlineStr">
        <is>
          <t>Mean 57.2 ± 6.2</t>
        </is>
      </c>
      <c r="F22" s="6" t="n">
        <v>34</v>
      </c>
      <c r="G22" s="6" t="n">
        <v>20</v>
      </c>
      <c r="H22" s="6" t="inlineStr">
        <is>
          <t>Mean 26.9 ± 3.5</t>
        </is>
      </c>
      <c r="I22" s="6" t="n">
        <v>54</v>
      </c>
      <c r="J22" s="6" t="inlineStr">
        <is>
          <t>Smoking</t>
        </is>
      </c>
      <c r="K22" s="6" t="n">
        <v>8</v>
      </c>
      <c r="L22" s="6" t="n">
        <v>6</v>
      </c>
      <c r="M22" s="6" t="n"/>
      <c r="N22" s="6" t="inlineStr">
        <is>
          <t>Peripheral neuropathy 18; emergency surgery 8</t>
        </is>
      </c>
      <c r="O22" s="6" t="inlineStr">
        <is>
          <t>p2 Table 1</t>
        </is>
      </c>
    </row>
    <row r="23" ht="45" customHeight="1" s="47">
      <c r="A23" s="6" t="inlineStr">
        <is>
          <t>STANNARD_2012</t>
        </is>
      </c>
      <c r="B23" s="6" t="inlineStr">
        <is>
          <t>ciNPWT</t>
        </is>
      </c>
      <c r="C23" s="9" t="n">
        <v>130</v>
      </c>
      <c r="D23" s="9" t="n">
        <v>141</v>
      </c>
      <c r="E23" s="6" t="inlineStr">
        <is>
          <t>Overall mean 43 (18–80); arm-specific mean NR</t>
        </is>
      </c>
      <c r="F23" s="6" t="n"/>
      <c r="G23" s="6" t="n"/>
      <c r="H23" s="6" t="inlineStr">
        <is>
          <t>NR</t>
        </is>
      </c>
      <c r="I23" s="6" t="n">
        <v>11</v>
      </c>
      <c r="J23" s="6" t="inlineStr">
        <is>
          <t>Smoking; denominator 126</t>
        </is>
      </c>
      <c r="K23" s="6" t="n">
        <v>68</v>
      </c>
      <c r="L23" s="6" t="n">
        <v>7</v>
      </c>
      <c r="M23" s="6" t="n"/>
      <c r="N23" s="6" t="inlineStr">
        <is>
          <t>Fractures: calcaneus 55; tibial plateau 62; pilon 24</t>
        </is>
      </c>
      <c r="O23" s="6" t="inlineStr">
        <is>
          <t>p2 Results; p3 Tables 1/7</t>
        </is>
      </c>
    </row>
    <row r="24" ht="45" customHeight="1" s="47">
      <c r="A24" s="7" t="inlineStr">
        <is>
          <t>STANNARD_2012</t>
        </is>
      </c>
      <c r="B24" s="7" t="inlineStr">
        <is>
          <t>Control</t>
        </is>
      </c>
      <c r="C24" s="10" t="n">
        <v>119</v>
      </c>
      <c r="D24" s="10" t="n">
        <v>122</v>
      </c>
      <c r="E24" s="7" t="inlineStr">
        <is>
          <t>Overall mean 43 (18–80); arm-specific mean NR</t>
        </is>
      </c>
      <c r="F24" s="7" t="n"/>
      <c r="G24" s="7" t="n"/>
      <c r="H24" s="7" t="inlineStr">
        <is>
          <t>NR</t>
        </is>
      </c>
      <c r="I24" s="7" t="n">
        <v>4</v>
      </c>
      <c r="J24" s="7" t="inlineStr">
        <is>
          <t>Smoking; denominator 114</t>
        </is>
      </c>
      <c r="K24" s="7" t="n">
        <v>57</v>
      </c>
      <c r="L24" s="7" t="n">
        <v>3</v>
      </c>
      <c r="M24" s="7" t="n"/>
      <c r="N24" s="7" t="inlineStr">
        <is>
          <t>Fractures: calcaneus 46; tibial plateau 55; pilon 21</t>
        </is>
      </c>
      <c r="O24" s="7" t="inlineStr">
        <is>
          <t>p2 Results; p3 Tables 1/7</t>
        </is>
      </c>
    </row>
  </sheetData>
  <mergeCells count="2">
    <mergeCell ref="A1:O1"/>
    <mergeCell ref="A2:O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workbookViewId="0">
      <selection activeCell="A1" sqref="A1:J1"/>
    </sheetView>
  </sheetViews>
  <sheetFormatPr baseColWidth="8" defaultColWidth="9" defaultRowHeight="15"/>
  <cols>
    <col width="25" customWidth="1" style="47" min="1" max="4"/>
    <col width="18" customWidth="1" style="47" min="5" max="8"/>
    <col width="72" customWidth="1" style="47" min="9" max="9"/>
    <col width="18" customWidth="1" style="47" min="10" max="10"/>
  </cols>
  <sheetData>
    <row r="1" ht="27.95" customHeight="1" s="47">
      <c r="A1" s="1" t="inlineStr">
        <is>
          <t>RoB 2 final domain-level consensus</t>
        </is>
      </c>
    </row>
    <row r="2" ht="32.1" customHeight="1" s="47">
      <c r="A2" s="2" t="inlineStr">
        <is>
          <t>Result-specific assessment of the effect of assignment to intervention; consensus lock 2026-08-13.</t>
        </is>
      </c>
    </row>
    <row r="3" ht="15.75" customHeight="1" s="47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36" customHeight="1" s="47">
      <c r="A4" s="4" t="inlineStr">
        <is>
          <t>Result / study ID</t>
        </is>
      </c>
      <c r="B4" s="4" t="inlineStr">
        <is>
          <t>Study</t>
        </is>
      </c>
      <c r="C4" s="4" t="inlineStr">
        <is>
          <t>Target result</t>
        </is>
      </c>
      <c r="D4" s="4" t="inlineStr">
        <is>
          <t>Domain</t>
        </is>
      </c>
      <c r="E4" s="4" t="inlineStr">
        <is>
          <t>First reviewer</t>
        </is>
      </c>
      <c r="F4" s="4" t="inlineStr">
        <is>
          <t>Second reviewer</t>
        </is>
      </c>
      <c r="G4" s="4" t="inlineStr">
        <is>
          <t>Final consensus</t>
        </is>
      </c>
      <c r="H4" s="4" t="inlineStr">
        <is>
          <t>Agreement</t>
        </is>
      </c>
      <c r="I4" s="4" t="inlineStr">
        <is>
          <t>Resolution rationale</t>
        </is>
      </c>
      <c r="J4" s="4" t="inlineStr">
        <is>
          <t>Final overall</t>
        </is>
      </c>
    </row>
    <row r="5">
      <c r="A5" s="5" t="inlineStr">
        <is>
          <t>WHISH_90D</t>
        </is>
      </c>
      <c r="B5" s="5" t="inlineStr">
        <is>
          <t>WHISH (Masters 2021)</t>
        </is>
      </c>
      <c r="C5" s="5" t="inlineStr">
        <is>
          <t>Deep SSI | 90 days</t>
        </is>
      </c>
      <c r="D5" s="5" t="inlineStr">
        <is>
          <t>D1</t>
        </is>
      </c>
      <c r="E5" s="5" t="inlineStr">
        <is>
          <t>Low risk</t>
        </is>
      </c>
      <c r="F5" s="5" t="inlineStr">
        <is>
          <t>Low risk</t>
        </is>
      </c>
      <c r="G5" s="5" t="inlineStr">
        <is>
          <t>Low risk</t>
        </is>
      </c>
      <c r="H5" s="5" t="inlineStr">
        <is>
          <t>Agree</t>
        </is>
      </c>
      <c r="I5" s="5" t="inlineStr">
        <is>
          <t>No disagreement; judgement retained.</t>
        </is>
      </c>
      <c r="J5" s="5" t="inlineStr">
        <is>
          <t>Some concerns</t>
        </is>
      </c>
    </row>
    <row r="6">
      <c r="A6" s="6" t="inlineStr">
        <is>
          <t>WHISH_90D</t>
        </is>
      </c>
      <c r="B6" s="6" t="inlineStr">
        <is>
          <t>WHISH (Masters 2021)</t>
        </is>
      </c>
      <c r="C6" s="6" t="inlineStr">
        <is>
          <t>Deep SSI | 90 days</t>
        </is>
      </c>
      <c r="D6" s="6" t="inlineStr">
        <is>
          <t>D2</t>
        </is>
      </c>
      <c r="E6" s="6" t="inlineStr">
        <is>
          <t>Some concerns</t>
        </is>
      </c>
      <c r="F6" s="6" t="inlineStr">
        <is>
          <t>Some concerns</t>
        </is>
      </c>
      <c r="G6" s="6" t="inlineStr">
        <is>
          <t>Some concerns</t>
        </is>
      </c>
      <c r="H6" s="6" t="inlineStr">
        <is>
          <t>Agree</t>
        </is>
      </c>
      <c r="I6" s="6" t="inlineStr">
        <is>
          <t>No disagreement; judgement retained.</t>
        </is>
      </c>
      <c r="J6" s="6" t="inlineStr">
        <is>
          <t>Some concerns</t>
        </is>
      </c>
    </row>
    <row r="7">
      <c r="A7" s="6" t="inlineStr">
        <is>
          <t>WHISH_90D</t>
        </is>
      </c>
      <c r="B7" s="6" t="inlineStr">
        <is>
          <t>WHISH (Masters 2021)</t>
        </is>
      </c>
      <c r="C7" s="6" t="inlineStr">
        <is>
          <t>Deep SSI | 90 days</t>
        </is>
      </c>
      <c r="D7" s="6" t="inlineStr">
        <is>
          <t>D3</t>
        </is>
      </c>
      <c r="E7" s="6" t="inlineStr">
        <is>
          <t>Some concerns</t>
        </is>
      </c>
      <c r="F7" s="6" t="inlineStr">
        <is>
          <t>Some concerns</t>
        </is>
      </c>
      <c r="G7" s="6" t="inlineStr">
        <is>
          <t>Some concerns</t>
        </is>
      </c>
      <c r="H7" s="6" t="inlineStr">
        <is>
          <t>Agree</t>
        </is>
      </c>
      <c r="I7" s="6" t="inlineStr">
        <is>
          <t>No disagreement; judgement retained.</t>
        </is>
      </c>
      <c r="J7" s="6" t="inlineStr">
        <is>
          <t>Some concerns</t>
        </is>
      </c>
    </row>
    <row r="8">
      <c r="A8" s="6" t="inlineStr">
        <is>
          <t>WHISH_90D</t>
        </is>
      </c>
      <c r="B8" s="6" t="inlineStr">
        <is>
          <t>WHISH (Masters 2021)</t>
        </is>
      </c>
      <c r="C8" s="6" t="inlineStr">
        <is>
          <t>Deep SSI | 90 days</t>
        </is>
      </c>
      <c r="D8" s="6" t="inlineStr">
        <is>
          <t>D4</t>
        </is>
      </c>
      <c r="E8" s="6" t="inlineStr">
        <is>
          <t>Low risk</t>
        </is>
      </c>
      <c r="F8" s="6" t="inlineStr">
        <is>
          <t>Low risk</t>
        </is>
      </c>
      <c r="G8" s="6" t="inlineStr">
        <is>
          <t>Low risk</t>
        </is>
      </c>
      <c r="H8" s="6" t="inlineStr">
        <is>
          <t>Agree</t>
        </is>
      </c>
      <c r="I8" s="6" t="inlineStr">
        <is>
          <t>No disagreement; judgement retained.</t>
        </is>
      </c>
      <c r="J8" s="6" t="inlineStr">
        <is>
          <t>Some concerns</t>
        </is>
      </c>
    </row>
    <row r="9" ht="45" customHeight="1" s="47">
      <c r="A9" s="6" t="inlineStr">
        <is>
          <t>WHISH_90D</t>
        </is>
      </c>
      <c r="B9" s="6" t="inlineStr">
        <is>
          <t>WHISH (Masters 2021)</t>
        </is>
      </c>
      <c r="C9" s="6" t="inlineStr">
        <is>
          <t>Deep SSI | 90 days</t>
        </is>
      </c>
      <c r="D9" s="6" t="inlineStr">
        <is>
          <t>D5</t>
        </is>
      </c>
      <c r="E9" s="6" t="inlineStr">
        <is>
          <t>Some concerns</t>
        </is>
      </c>
      <c r="F9" s="6" t="inlineStr">
        <is>
          <t>Low risk</t>
        </is>
      </c>
      <c r="G9" s="6" t="inlineStr">
        <is>
          <t>Low risk</t>
        </is>
      </c>
      <c r="H9" s="6" t="inlineStr">
        <is>
          <t>Disagree</t>
        </is>
      </c>
      <c r="I9" s="6" t="inlineStr">
        <is>
          <t>Registry and article methods prespecified deep SSI at 30 and 90 days, and both time points were reported. The meta-analysis uses the reported randomized-group counts rather than selecting among post hoc effect models; consensus: Low risk.</t>
        </is>
      </c>
      <c r="J9" s="6" t="inlineStr">
        <is>
          <t>Some concerns</t>
        </is>
      </c>
    </row>
    <row r="10">
      <c r="A10" s="6" t="inlineStr">
        <is>
          <t>WHIST_90D</t>
        </is>
      </c>
      <c r="B10" s="6" t="inlineStr">
        <is>
          <t>WHIST (Costa 2020)</t>
        </is>
      </c>
      <c r="C10" s="6" t="inlineStr">
        <is>
          <t>Deep SSI | 90 days</t>
        </is>
      </c>
      <c r="D10" s="6" t="inlineStr">
        <is>
          <t>D1</t>
        </is>
      </c>
      <c r="E10" s="6" t="inlineStr">
        <is>
          <t>Low risk</t>
        </is>
      </c>
      <c r="F10" s="6" t="inlineStr">
        <is>
          <t>Low risk</t>
        </is>
      </c>
      <c r="G10" s="6" t="inlineStr">
        <is>
          <t>Low risk</t>
        </is>
      </c>
      <c r="H10" s="6" t="inlineStr">
        <is>
          <t>Agree</t>
        </is>
      </c>
      <c r="I10" s="6" t="inlineStr">
        <is>
          <t>No disagreement; judgement retained.</t>
        </is>
      </c>
      <c r="J10" s="6" t="inlineStr">
        <is>
          <t>High risk</t>
        </is>
      </c>
    </row>
    <row r="11" ht="45" customHeight="1" s="47">
      <c r="A11" s="6" t="inlineStr">
        <is>
          <t>WHIST_90D</t>
        </is>
      </c>
      <c r="B11" s="6" t="inlineStr">
        <is>
          <t>WHIST (Costa 2020)</t>
        </is>
      </c>
      <c r="C11" s="6" t="inlineStr">
        <is>
          <t>Deep SSI | 90 days</t>
        </is>
      </c>
      <c r="D11" s="6" t="inlineStr">
        <is>
          <t>D2</t>
        </is>
      </c>
      <c r="E11" s="6" t="inlineStr">
        <is>
          <t>Some concerns</t>
        </is>
      </c>
      <c r="F11" s="6" t="inlineStr">
        <is>
          <t>Low risk</t>
        </is>
      </c>
      <c r="G11" s="6" t="inlineStr">
        <is>
          <t>Low risk</t>
        </is>
      </c>
      <c r="H11" s="6" t="inlineStr">
        <is>
          <t>Disagree</t>
        </is>
      </c>
      <c r="I11" s="6" t="inlineStr">
        <is>
          <t>For the effect of assignment, non-adherence alone does not imply bias when analysis is by randomized group. No trial-context-induced differential co-intervention was demonstrated; consensus: Low risk.</t>
        </is>
      </c>
      <c r="J11" s="6" t="inlineStr">
        <is>
          <t>High risk</t>
        </is>
      </c>
    </row>
    <row r="12">
      <c r="A12" s="6" t="inlineStr">
        <is>
          <t>WHIST_90D</t>
        </is>
      </c>
      <c r="B12" s="6" t="inlineStr">
        <is>
          <t>WHIST (Costa 2020)</t>
        </is>
      </c>
      <c r="C12" s="6" t="inlineStr">
        <is>
          <t>Deep SSI | 90 days</t>
        </is>
      </c>
      <c r="D12" s="6" t="inlineStr">
        <is>
          <t>D3</t>
        </is>
      </c>
      <c r="E12" s="6" t="inlineStr">
        <is>
          <t>High risk</t>
        </is>
      </c>
      <c r="F12" s="6" t="inlineStr">
        <is>
          <t>High risk</t>
        </is>
      </c>
      <c r="G12" s="6" t="inlineStr">
        <is>
          <t>High risk</t>
        </is>
      </c>
      <c r="H12" s="6" t="inlineStr">
        <is>
          <t>Agree</t>
        </is>
      </c>
      <c r="I12" s="6" t="inlineStr">
        <is>
          <t>No disagreement; judgement retained.</t>
        </is>
      </c>
      <c r="J12" s="6" t="inlineStr">
        <is>
          <t>High risk</t>
        </is>
      </c>
    </row>
    <row r="13">
      <c r="A13" s="6" t="inlineStr">
        <is>
          <t>WHIST_90D</t>
        </is>
      </c>
      <c r="B13" s="6" t="inlineStr">
        <is>
          <t>WHIST (Costa 2020)</t>
        </is>
      </c>
      <c r="C13" s="6" t="inlineStr">
        <is>
          <t>Deep SSI | 90 days</t>
        </is>
      </c>
      <c r="D13" s="6" t="inlineStr">
        <is>
          <t>D4</t>
        </is>
      </c>
      <c r="E13" s="6" t="inlineStr">
        <is>
          <t>Low risk</t>
        </is>
      </c>
      <c r="F13" s="6" t="inlineStr">
        <is>
          <t>Low risk</t>
        </is>
      </c>
      <c r="G13" s="6" t="inlineStr">
        <is>
          <t>Low risk</t>
        </is>
      </c>
      <c r="H13" s="6" t="inlineStr">
        <is>
          <t>Agree</t>
        </is>
      </c>
      <c r="I13" s="6" t="inlineStr">
        <is>
          <t>No disagreement; judgement retained.</t>
        </is>
      </c>
      <c r="J13" s="6" t="inlineStr">
        <is>
          <t>High risk</t>
        </is>
      </c>
    </row>
    <row r="14" ht="45" customHeight="1" s="47">
      <c r="A14" s="6" t="inlineStr">
        <is>
          <t>WHIST_90D</t>
        </is>
      </c>
      <c r="B14" s="6" t="inlineStr">
        <is>
          <t>WHIST (Costa 2020)</t>
        </is>
      </c>
      <c r="C14" s="6" t="inlineStr">
        <is>
          <t>Deep SSI | 90 days</t>
        </is>
      </c>
      <c r="D14" s="6" t="inlineStr">
        <is>
          <t>D5</t>
        </is>
      </c>
      <c r="E14" s="6" t="inlineStr">
        <is>
          <t>Some concerns</t>
        </is>
      </c>
      <c r="F14" s="6" t="inlineStr">
        <is>
          <t>Low risk</t>
        </is>
      </c>
      <c r="G14" s="6" t="inlineStr">
        <is>
          <t>Low risk</t>
        </is>
      </c>
      <c r="H14" s="6" t="inlineStr">
        <is>
          <t>Disagree</t>
        </is>
      </c>
      <c r="I14" s="6" t="inlineStr">
        <is>
          <t>The protocol/SAP documented the 90-day analysis following the CDC surveillance-window change, and the article reported the prespecified result; consensus: Low risk.</t>
        </is>
      </c>
      <c r="J14" s="6" t="inlineStr">
        <is>
          <t>High risk</t>
        </is>
      </c>
    </row>
    <row r="15">
      <c r="A15" s="6" t="inlineStr">
        <is>
          <t>WHIST_30D</t>
        </is>
      </c>
      <c r="B15" s="6" t="inlineStr">
        <is>
          <t>WHIST (Costa 2020)</t>
        </is>
      </c>
      <c r="C15" s="6" t="inlineStr">
        <is>
          <t>Deep SSI | 30 days</t>
        </is>
      </c>
      <c r="D15" s="6" t="inlineStr">
        <is>
          <t>D1</t>
        </is>
      </c>
      <c r="E15" s="6" t="inlineStr">
        <is>
          <t>Low risk</t>
        </is>
      </c>
      <c r="F15" s="6" t="inlineStr">
        <is>
          <t>Low risk</t>
        </is>
      </c>
      <c r="G15" s="6" t="inlineStr">
        <is>
          <t>Low risk</t>
        </is>
      </c>
      <c r="H15" s="6" t="inlineStr">
        <is>
          <t>Agree</t>
        </is>
      </c>
      <c r="I15" s="6" t="inlineStr">
        <is>
          <t>No disagreement; judgement retained.</t>
        </is>
      </c>
      <c r="J15" s="6" t="inlineStr">
        <is>
          <t>Low risk</t>
        </is>
      </c>
    </row>
    <row r="16" ht="60" customHeight="1" s="47">
      <c r="A16" s="6" t="inlineStr">
        <is>
          <t>WHIST_30D</t>
        </is>
      </c>
      <c r="B16" s="6" t="inlineStr">
        <is>
          <t>WHIST (Costa 2020)</t>
        </is>
      </c>
      <c r="C16" s="6" t="inlineStr">
        <is>
          <t>Deep SSI | 30 days</t>
        </is>
      </c>
      <c r="D16" s="6" t="inlineStr">
        <is>
          <t>D2</t>
        </is>
      </c>
      <c r="E16" s="6" t="inlineStr">
        <is>
          <t>Some concerns</t>
        </is>
      </c>
      <c r="F16" s="6" t="inlineStr">
        <is>
          <t>Low risk</t>
        </is>
      </c>
      <c r="G16" s="6" t="inlineStr">
        <is>
          <t>Low risk</t>
        </is>
      </c>
      <c r="H16" s="6" t="inlineStr">
        <is>
          <t>Disagree</t>
        </is>
      </c>
      <c r="I16" s="6" t="inlineStr">
        <is>
          <t>The estimand is the effect of assignment; randomized-group analysis was used and no trial-context-induced deviation likely to affect the outcome was identified. Non-adherence may dilute efficacy but does not by itself create D2 bias; consensus: Low risk.</t>
        </is>
      </c>
      <c r="J16" s="6" t="inlineStr">
        <is>
          <t>Low risk</t>
        </is>
      </c>
    </row>
    <row r="17">
      <c r="A17" s="6" t="inlineStr">
        <is>
          <t>WHIST_30D</t>
        </is>
      </c>
      <c r="B17" s="6" t="inlineStr">
        <is>
          <t>WHIST (Costa 2020)</t>
        </is>
      </c>
      <c r="C17" s="6" t="inlineStr">
        <is>
          <t>Deep SSI | 30 days</t>
        </is>
      </c>
      <c r="D17" s="6" t="inlineStr">
        <is>
          <t>D3</t>
        </is>
      </c>
      <c r="E17" s="6" t="inlineStr">
        <is>
          <t>Low risk</t>
        </is>
      </c>
      <c r="F17" s="6" t="inlineStr">
        <is>
          <t>Low risk</t>
        </is>
      </c>
      <c r="G17" s="6" t="inlineStr">
        <is>
          <t>Low risk</t>
        </is>
      </c>
      <c r="H17" s="6" t="inlineStr">
        <is>
          <t>Agree</t>
        </is>
      </c>
      <c r="I17" s="6" t="inlineStr">
        <is>
          <t>No disagreement; judgement retained.</t>
        </is>
      </c>
      <c r="J17" s="6" t="inlineStr">
        <is>
          <t>Low risk</t>
        </is>
      </c>
    </row>
    <row r="18">
      <c r="A18" s="6" t="inlineStr">
        <is>
          <t>WHIST_30D</t>
        </is>
      </c>
      <c r="B18" s="6" t="inlineStr">
        <is>
          <t>WHIST (Costa 2020)</t>
        </is>
      </c>
      <c r="C18" s="6" t="inlineStr">
        <is>
          <t>Deep SSI | 30 days</t>
        </is>
      </c>
      <c r="D18" s="6" t="inlineStr">
        <is>
          <t>D4</t>
        </is>
      </c>
      <c r="E18" s="6" t="inlineStr">
        <is>
          <t>Low risk</t>
        </is>
      </c>
      <c r="F18" s="6" t="inlineStr">
        <is>
          <t>Low risk</t>
        </is>
      </c>
      <c r="G18" s="6" t="inlineStr">
        <is>
          <t>Low risk</t>
        </is>
      </c>
      <c r="H18" s="6" t="inlineStr">
        <is>
          <t>Agree</t>
        </is>
      </c>
      <c r="I18" s="6" t="inlineStr">
        <is>
          <t>No disagreement; judgement retained.</t>
        </is>
      </c>
      <c r="J18" s="6" t="inlineStr">
        <is>
          <t>Low risk</t>
        </is>
      </c>
    </row>
    <row r="19">
      <c r="A19" s="6" t="inlineStr">
        <is>
          <t>WHIST_30D</t>
        </is>
      </c>
      <c r="B19" s="6" t="inlineStr">
        <is>
          <t>WHIST (Costa 2020)</t>
        </is>
      </c>
      <c r="C19" s="6" t="inlineStr">
        <is>
          <t>Deep SSI | 30 days</t>
        </is>
      </c>
      <c r="D19" s="6" t="inlineStr">
        <is>
          <t>D5</t>
        </is>
      </c>
      <c r="E19" s="6" t="inlineStr">
        <is>
          <t>Low risk</t>
        </is>
      </c>
      <c r="F19" s="6" t="inlineStr">
        <is>
          <t>Low risk</t>
        </is>
      </c>
      <c r="G19" s="6" t="inlineStr">
        <is>
          <t>Low risk</t>
        </is>
      </c>
      <c r="H19" s="6" t="inlineStr">
        <is>
          <t>Agree</t>
        </is>
      </c>
      <c r="I19" s="6" t="inlineStr">
        <is>
          <t>No disagreement; judgement retained.</t>
        </is>
      </c>
      <c r="J19" s="6" t="inlineStr">
        <is>
          <t>Low risk</t>
        </is>
      </c>
    </row>
    <row r="20" ht="30" customHeight="1" s="47">
      <c r="A20" s="6" t="inlineStr">
        <is>
          <t>CRIST_MAIN</t>
        </is>
      </c>
      <c r="B20" s="6" t="inlineStr">
        <is>
          <t>Crist 2017</t>
        </is>
      </c>
      <c r="C20" s="6" t="inlineStr">
        <is>
          <t>Deep infection | To fracture union</t>
        </is>
      </c>
      <c r="D20" s="6" t="inlineStr">
        <is>
          <t>D1</t>
        </is>
      </c>
      <c r="E20" s="6" t="inlineStr">
        <is>
          <t>Some concerns</t>
        </is>
      </c>
      <c r="F20" s="6" t="inlineStr">
        <is>
          <t>Some concerns</t>
        </is>
      </c>
      <c r="G20" s="6" t="inlineStr">
        <is>
          <t>Some concerns</t>
        </is>
      </c>
      <c r="H20" s="6" t="inlineStr">
        <is>
          <t>Agree</t>
        </is>
      </c>
      <c r="I20" s="6" t="inlineStr">
        <is>
          <t>No disagreement; judgement retained.</t>
        </is>
      </c>
      <c r="J20" s="6" t="inlineStr">
        <is>
          <t>High risk</t>
        </is>
      </c>
    </row>
    <row r="21" ht="45" customHeight="1" s="47">
      <c r="A21" s="6" t="inlineStr">
        <is>
          <t>CRIST_MAIN</t>
        </is>
      </c>
      <c r="B21" s="6" t="inlineStr">
        <is>
          <t>Crist 2017</t>
        </is>
      </c>
      <c r="C21" s="6" t="inlineStr">
        <is>
          <t>Deep infection | To fracture union</t>
        </is>
      </c>
      <c r="D21" s="6" t="inlineStr">
        <is>
          <t>D2</t>
        </is>
      </c>
      <c r="E21" s="6" t="inlineStr">
        <is>
          <t>Some concerns</t>
        </is>
      </c>
      <c r="F21" s="6" t="inlineStr">
        <is>
          <t>Low risk</t>
        </is>
      </c>
      <c r="G21" s="6" t="inlineStr">
        <is>
          <t>Low risk</t>
        </is>
      </c>
      <c r="H21" s="6" t="inlineStr">
        <is>
          <t>Disagree</t>
        </is>
      </c>
      <c r="I21" s="6" t="inlineStr">
        <is>
          <t>No material crossover or differential co-intervention was reported, and completers were analysed in their assigned groups. Missing participants are addressed in D3; consensus D2: Low risk.</t>
        </is>
      </c>
      <c r="J21" s="6" t="inlineStr">
        <is>
          <t>High risk</t>
        </is>
      </c>
    </row>
    <row r="22" ht="30" customHeight="1" s="47">
      <c r="A22" s="6" t="inlineStr">
        <is>
          <t>CRIST_MAIN</t>
        </is>
      </c>
      <c r="B22" s="6" t="inlineStr">
        <is>
          <t>Crist 2017</t>
        </is>
      </c>
      <c r="C22" s="6" t="inlineStr">
        <is>
          <t>Deep infection | To fracture union</t>
        </is>
      </c>
      <c r="D22" s="6" t="inlineStr">
        <is>
          <t>D3</t>
        </is>
      </c>
      <c r="E22" s="6" t="inlineStr">
        <is>
          <t>Some concerns</t>
        </is>
      </c>
      <c r="F22" s="6" t="inlineStr">
        <is>
          <t>Some concerns</t>
        </is>
      </c>
      <c r="G22" s="6" t="inlineStr">
        <is>
          <t>Some concerns</t>
        </is>
      </c>
      <c r="H22" s="6" t="inlineStr">
        <is>
          <t>Agree</t>
        </is>
      </c>
      <c r="I22" s="6" t="inlineStr">
        <is>
          <t>No disagreement; judgement retained.</t>
        </is>
      </c>
      <c r="J22" s="6" t="inlineStr">
        <is>
          <t>High risk</t>
        </is>
      </c>
    </row>
    <row r="23" ht="30" customHeight="1" s="47">
      <c r="A23" s="6" t="inlineStr">
        <is>
          <t>CRIST_MAIN</t>
        </is>
      </c>
      <c r="B23" s="6" t="inlineStr">
        <is>
          <t>Crist 2017</t>
        </is>
      </c>
      <c r="C23" s="6" t="inlineStr">
        <is>
          <t>Deep infection | To fracture union</t>
        </is>
      </c>
      <c r="D23" s="6" t="inlineStr">
        <is>
          <t>D4</t>
        </is>
      </c>
      <c r="E23" s="6" t="inlineStr">
        <is>
          <t>Some concerns</t>
        </is>
      </c>
      <c r="F23" s="6" t="inlineStr">
        <is>
          <t>Some concerns</t>
        </is>
      </c>
      <c r="G23" s="6" t="inlineStr">
        <is>
          <t>Some concerns</t>
        </is>
      </c>
      <c r="H23" s="6" t="inlineStr">
        <is>
          <t>Agree</t>
        </is>
      </c>
      <c r="I23" s="6" t="inlineStr">
        <is>
          <t>No disagreement; judgement retained.</t>
        </is>
      </c>
      <c r="J23" s="6" t="inlineStr">
        <is>
          <t>High risk</t>
        </is>
      </c>
    </row>
    <row r="24" ht="30" customHeight="1" s="47">
      <c r="A24" s="6" t="inlineStr">
        <is>
          <t>CRIST_MAIN</t>
        </is>
      </c>
      <c r="B24" s="6" t="inlineStr">
        <is>
          <t>Crist 2017</t>
        </is>
      </c>
      <c r="C24" s="6" t="inlineStr">
        <is>
          <t>Deep infection | To fracture union</t>
        </is>
      </c>
      <c r="D24" s="6" t="inlineStr">
        <is>
          <t>D5</t>
        </is>
      </c>
      <c r="E24" s="6" t="inlineStr">
        <is>
          <t>Some concerns</t>
        </is>
      </c>
      <c r="F24" s="6" t="inlineStr">
        <is>
          <t>Some concerns</t>
        </is>
      </c>
      <c r="G24" s="6" t="inlineStr">
        <is>
          <t>Some concerns</t>
        </is>
      </c>
      <c r="H24" s="6" t="inlineStr">
        <is>
          <t>Agree</t>
        </is>
      </c>
      <c r="I24" s="6" t="inlineStr">
        <is>
          <t>No disagreement; judgement retained.</t>
        </is>
      </c>
      <c r="J24" s="6" t="inlineStr">
        <is>
          <t>High risk</t>
        </is>
      </c>
    </row>
    <row r="25" ht="30" customHeight="1" s="47">
      <c r="A25" s="6" t="inlineStr">
        <is>
          <t>PAUSER_D5</t>
        </is>
      </c>
      <c r="B25" s="6" t="inlineStr">
        <is>
          <t>Pauser 2016</t>
        </is>
      </c>
      <c r="C25" s="6" t="inlineStr">
        <is>
          <t>Seroma volume | Postoperative day 5</t>
        </is>
      </c>
      <c r="D25" s="6" t="inlineStr">
        <is>
          <t>D1</t>
        </is>
      </c>
      <c r="E25" s="6" t="inlineStr">
        <is>
          <t>Some concerns</t>
        </is>
      </c>
      <c r="F25" s="6" t="inlineStr">
        <is>
          <t>Some concerns</t>
        </is>
      </c>
      <c r="G25" s="6" t="inlineStr">
        <is>
          <t>Some concerns</t>
        </is>
      </c>
      <c r="H25" s="6" t="inlineStr">
        <is>
          <t>Agree</t>
        </is>
      </c>
      <c r="I25" s="6" t="inlineStr">
        <is>
          <t>No disagreement; judgement retained.</t>
        </is>
      </c>
      <c r="J25" s="6" t="inlineStr">
        <is>
          <t>High risk</t>
        </is>
      </c>
    </row>
    <row r="26" ht="30" customHeight="1" s="47">
      <c r="A26" s="6" t="inlineStr">
        <is>
          <t>PAUSER_D5</t>
        </is>
      </c>
      <c r="B26" s="6" t="inlineStr">
        <is>
          <t>Pauser 2016</t>
        </is>
      </c>
      <c r="C26" s="6" t="inlineStr">
        <is>
          <t>Seroma volume | Postoperative day 5</t>
        </is>
      </c>
      <c r="D26" s="6" t="inlineStr">
        <is>
          <t>D2</t>
        </is>
      </c>
      <c r="E26" s="6" t="inlineStr">
        <is>
          <t>Some concerns</t>
        </is>
      </c>
      <c r="F26" s="6" t="inlineStr">
        <is>
          <t>Some concerns</t>
        </is>
      </c>
      <c r="G26" s="6" t="inlineStr">
        <is>
          <t>Some concerns</t>
        </is>
      </c>
      <c r="H26" s="6" t="inlineStr">
        <is>
          <t>Agree</t>
        </is>
      </c>
      <c r="I26" s="6" t="inlineStr">
        <is>
          <t>No disagreement; judgement retained.</t>
        </is>
      </c>
      <c r="J26" s="6" t="inlineStr">
        <is>
          <t>High risk</t>
        </is>
      </c>
    </row>
    <row r="27" ht="30" customHeight="1" s="47">
      <c r="A27" s="6" t="inlineStr">
        <is>
          <t>PAUSER_D5</t>
        </is>
      </c>
      <c r="B27" s="6" t="inlineStr">
        <is>
          <t>Pauser 2016</t>
        </is>
      </c>
      <c r="C27" s="6" t="inlineStr">
        <is>
          <t>Seroma volume | Postoperative day 5</t>
        </is>
      </c>
      <c r="D27" s="6" t="inlineStr">
        <is>
          <t>D3</t>
        </is>
      </c>
      <c r="E27" s="6" t="inlineStr">
        <is>
          <t>Low risk</t>
        </is>
      </c>
      <c r="F27" s="6" t="inlineStr">
        <is>
          <t>Low risk</t>
        </is>
      </c>
      <c r="G27" s="6" t="inlineStr">
        <is>
          <t>Low risk</t>
        </is>
      </c>
      <c r="H27" s="6" t="inlineStr">
        <is>
          <t>Agree</t>
        </is>
      </c>
      <c r="I27" s="6" t="inlineStr">
        <is>
          <t>No disagreement; judgement retained.</t>
        </is>
      </c>
      <c r="J27" s="6" t="inlineStr">
        <is>
          <t>High risk</t>
        </is>
      </c>
    </row>
    <row r="28" ht="60" customHeight="1" s="47">
      <c r="A28" s="6" t="inlineStr">
        <is>
          <t>PAUSER_D5</t>
        </is>
      </c>
      <c r="B28" s="6" t="inlineStr">
        <is>
          <t>Pauser 2016</t>
        </is>
      </c>
      <c r="C28" s="6" t="inlineStr">
        <is>
          <t>Seroma volume | Postoperative day 5</t>
        </is>
      </c>
      <c r="D28" s="6" t="inlineStr">
        <is>
          <t>D4</t>
        </is>
      </c>
      <c r="E28" s="6" t="inlineStr">
        <is>
          <t>Some concerns</t>
        </is>
      </c>
      <c r="F28" s="6" t="inlineStr">
        <is>
          <t>High risk</t>
        </is>
      </c>
      <c r="G28" s="6" t="inlineStr">
        <is>
          <t>High risk</t>
        </is>
      </c>
      <c r="H28" s="6" t="inlineStr">
        <is>
          <t>Disagree</t>
        </is>
      </c>
      <c r="I28" s="6" t="inlineStr">
        <is>
          <t>The day-5 ultrasound outcome is operator-dependent; assessor blinding was not reported and the visible treatment made group knowledge likely. Boundary selection could materially influence the very small continuous outcome; consensus: High risk.</t>
        </is>
      </c>
      <c r="J28" s="6" t="inlineStr">
        <is>
          <t>High risk</t>
        </is>
      </c>
    </row>
    <row r="29" ht="30" customHeight="1" s="47">
      <c r="A29" s="6" t="inlineStr">
        <is>
          <t>PAUSER_D5</t>
        </is>
      </c>
      <c r="B29" s="6" t="inlineStr">
        <is>
          <t>Pauser 2016</t>
        </is>
      </c>
      <c r="C29" s="6" t="inlineStr">
        <is>
          <t>Seroma volume | Postoperative day 5</t>
        </is>
      </c>
      <c r="D29" s="6" t="inlineStr">
        <is>
          <t>D5</t>
        </is>
      </c>
      <c r="E29" s="6" t="inlineStr">
        <is>
          <t>Some concerns</t>
        </is>
      </c>
      <c r="F29" s="6" t="inlineStr">
        <is>
          <t>Some concerns</t>
        </is>
      </c>
      <c r="G29" s="6" t="inlineStr">
        <is>
          <t>Some concerns</t>
        </is>
      </c>
      <c r="H29" s="6" t="inlineStr">
        <is>
          <t>Agree</t>
        </is>
      </c>
      <c r="I29" s="6" t="inlineStr">
        <is>
          <t>No disagreement; judgement retained.</t>
        </is>
      </c>
      <c r="J29" s="6" t="inlineStr">
        <is>
          <t>High risk</t>
        </is>
      </c>
    </row>
    <row r="30" ht="30" customHeight="1" s="47">
      <c r="A30" s="6" t="inlineStr">
        <is>
          <t>STANNARD_MAIN</t>
        </is>
      </c>
      <c r="B30" s="6" t="inlineStr">
        <is>
          <t>Stannard 2012</t>
        </is>
      </c>
      <c r="C30" s="6" t="inlineStr">
        <is>
          <t>Infection (acute + delayed) | Longest follow-up</t>
        </is>
      </c>
      <c r="D30" s="6" t="inlineStr">
        <is>
          <t>D1</t>
        </is>
      </c>
      <c r="E30" s="6" t="inlineStr">
        <is>
          <t>Some concerns</t>
        </is>
      </c>
      <c r="F30" s="6" t="inlineStr">
        <is>
          <t>Some concerns</t>
        </is>
      </c>
      <c r="G30" s="6" t="inlineStr">
        <is>
          <t>Some concerns</t>
        </is>
      </c>
      <c r="H30" s="6" t="inlineStr">
        <is>
          <t>Agree</t>
        </is>
      </c>
      <c r="I30" s="6" t="inlineStr">
        <is>
          <t>No disagreement; judgement retained.</t>
        </is>
      </c>
      <c r="J30" s="6" t="inlineStr">
        <is>
          <t>High risk</t>
        </is>
      </c>
    </row>
    <row r="31" ht="30" customHeight="1" s="47">
      <c r="A31" s="6" t="inlineStr">
        <is>
          <t>STANNARD_MAIN</t>
        </is>
      </c>
      <c r="B31" s="6" t="inlineStr">
        <is>
          <t>Stannard 2012</t>
        </is>
      </c>
      <c r="C31" s="6" t="inlineStr">
        <is>
          <t>Infection (acute + delayed) | Longest follow-up</t>
        </is>
      </c>
      <c r="D31" s="6" t="inlineStr">
        <is>
          <t>D2</t>
        </is>
      </c>
      <c r="E31" s="6" t="inlineStr">
        <is>
          <t>Some concerns</t>
        </is>
      </c>
      <c r="F31" s="6" t="inlineStr">
        <is>
          <t>Some concerns</t>
        </is>
      </c>
      <c r="G31" s="6" t="inlineStr">
        <is>
          <t>Some concerns</t>
        </is>
      </c>
      <c r="H31" s="6" t="inlineStr">
        <is>
          <t>Agree</t>
        </is>
      </c>
      <c r="I31" s="6" t="inlineStr">
        <is>
          <t>No disagreement; judgement retained.</t>
        </is>
      </c>
      <c r="J31" s="6" t="inlineStr">
        <is>
          <t>High risk</t>
        </is>
      </c>
    </row>
    <row r="32" ht="30" customHeight="1" s="47">
      <c r="A32" s="6" t="inlineStr">
        <is>
          <t>STANNARD_MAIN</t>
        </is>
      </c>
      <c r="B32" s="6" t="inlineStr">
        <is>
          <t>Stannard 2012</t>
        </is>
      </c>
      <c r="C32" s="6" t="inlineStr">
        <is>
          <t>Infection (acute + delayed) | Longest follow-up</t>
        </is>
      </c>
      <c r="D32" s="6" t="inlineStr">
        <is>
          <t>D3</t>
        </is>
      </c>
      <c r="E32" s="6" t="inlineStr">
        <is>
          <t>Some concerns</t>
        </is>
      </c>
      <c r="F32" s="6" t="inlineStr">
        <is>
          <t>Some concerns</t>
        </is>
      </c>
      <c r="G32" s="6" t="inlineStr">
        <is>
          <t>Some concerns</t>
        </is>
      </c>
      <c r="H32" s="6" t="inlineStr">
        <is>
          <t>Agree</t>
        </is>
      </c>
      <c r="I32" s="6" t="inlineStr">
        <is>
          <t>No disagreement; judgement retained.</t>
        </is>
      </c>
      <c r="J32" s="6" t="inlineStr">
        <is>
          <t>High risk</t>
        </is>
      </c>
    </row>
    <row r="33" ht="30" customHeight="1" s="47">
      <c r="A33" s="6" t="inlineStr">
        <is>
          <t>STANNARD_MAIN</t>
        </is>
      </c>
      <c r="B33" s="6" t="inlineStr">
        <is>
          <t>Stannard 2012</t>
        </is>
      </c>
      <c r="C33" s="6" t="inlineStr">
        <is>
          <t>Infection (acute + delayed) | Longest follow-up</t>
        </is>
      </c>
      <c r="D33" s="6" t="inlineStr">
        <is>
          <t>D4</t>
        </is>
      </c>
      <c r="E33" s="6" t="inlineStr">
        <is>
          <t>Some concerns</t>
        </is>
      </c>
      <c r="F33" s="6" t="inlineStr">
        <is>
          <t>Some concerns</t>
        </is>
      </c>
      <c r="G33" s="6" t="inlineStr">
        <is>
          <t>Some concerns</t>
        </is>
      </c>
      <c r="H33" s="6" t="inlineStr">
        <is>
          <t>Agree</t>
        </is>
      </c>
      <c r="I33" s="6" t="inlineStr">
        <is>
          <t>No disagreement; judgement retained.</t>
        </is>
      </c>
      <c r="J33" s="6" t="inlineStr">
        <is>
          <t>High risk</t>
        </is>
      </c>
    </row>
    <row r="34" ht="30" customHeight="1" s="47">
      <c r="A34" s="7" t="inlineStr">
        <is>
          <t>STANNARD_MAIN</t>
        </is>
      </c>
      <c r="B34" s="7" t="inlineStr">
        <is>
          <t>Stannard 2012</t>
        </is>
      </c>
      <c r="C34" s="7" t="inlineStr">
        <is>
          <t>Infection (acute + delayed) | Longest follow-up</t>
        </is>
      </c>
      <c r="D34" s="7" t="inlineStr">
        <is>
          <t>D5</t>
        </is>
      </c>
      <c r="E34" s="7" t="inlineStr">
        <is>
          <t>Some concerns</t>
        </is>
      </c>
      <c r="F34" s="7" t="inlineStr">
        <is>
          <t>Some concerns</t>
        </is>
      </c>
      <c r="G34" s="7" t="inlineStr">
        <is>
          <t>Some concerns</t>
        </is>
      </c>
      <c r="H34" s="7" t="inlineStr">
        <is>
          <t>Agree</t>
        </is>
      </c>
      <c r="I34" s="7" t="inlineStr">
        <is>
          <t>No disagreement; judgement retained.</t>
        </is>
      </c>
      <c r="J34" s="7" t="inlineStr">
        <is>
          <t>High risk</t>
        </is>
      </c>
    </row>
  </sheetData>
  <mergeCells count="2">
    <mergeCell ref="A1:J1"/>
    <mergeCell ref="A2:J2"/>
  </mergeCells>
  <conditionalFormatting sqref="G5:G34">
    <cfRule type="containsText" priority="1" operator="between" dxfId="48" text="Low">
      <formula>NOT(ISERROR(SEARCH("Low",G5)))</formula>
    </cfRule>
    <cfRule type="containsText" priority="2" operator="between" dxfId="49" text="Some concerns">
      <formula>NOT(ISERROR(SEARCH("Some concerns",G5)))</formula>
    </cfRule>
    <cfRule type="containsText" priority="4" operator="between" dxfId="50" text="Serious">
      <formula>NOT(ISERROR(SEARCH("Serious",G5)))</formula>
    </cfRule>
  </conditionalFormatting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39"/>
  <sheetViews>
    <sheetView showGridLines="0" workbookViewId="0">
      <selection activeCell="A1" sqref="A1:J1"/>
    </sheetView>
  </sheetViews>
  <sheetFormatPr baseColWidth="8" defaultColWidth="9" defaultRowHeight="15"/>
  <cols>
    <col width="25" customWidth="1" style="47" min="1" max="4"/>
    <col width="18" customWidth="1" style="47" min="5" max="8"/>
    <col width="72" customWidth="1" style="47" min="9" max="9"/>
    <col width="18" customWidth="1" style="47" min="10" max="10"/>
  </cols>
  <sheetData>
    <row r="1" ht="27.95" customHeight="1" s="47">
      <c r="A1" s="1" t="inlineStr">
        <is>
          <t>ROBINS-I 2016 final domain-level consensus</t>
        </is>
      </c>
    </row>
    <row r="2" ht="32.1" customHeight="1" s="47">
      <c r="A2" s="2" t="inlineStr">
        <is>
          <t>Crude observational effects used in the locked meta-analysis; consensus lock 2026-08-13.</t>
        </is>
      </c>
    </row>
    <row r="3" ht="15.75" customHeight="1" s="47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36" customHeight="1" s="47">
      <c r="A4" s="4" t="inlineStr">
        <is>
          <t>Result / study ID</t>
        </is>
      </c>
      <c r="B4" s="4" t="inlineStr">
        <is>
          <t>Study</t>
        </is>
      </c>
      <c r="C4" s="4" t="inlineStr">
        <is>
          <t>Target result</t>
        </is>
      </c>
      <c r="D4" s="4" t="inlineStr">
        <is>
          <t>Domain</t>
        </is>
      </c>
      <c r="E4" s="4" t="inlineStr">
        <is>
          <t>First reviewer</t>
        </is>
      </c>
      <c r="F4" s="4" t="inlineStr">
        <is>
          <t>Second reviewer</t>
        </is>
      </c>
      <c r="G4" s="4" t="inlineStr">
        <is>
          <t>Final consensus</t>
        </is>
      </c>
      <c r="H4" s="4" t="inlineStr">
        <is>
          <t>Agreement</t>
        </is>
      </c>
      <c r="I4" s="4" t="inlineStr">
        <is>
          <t>Resolution rationale</t>
        </is>
      </c>
      <c r="J4" s="4" t="inlineStr">
        <is>
          <t>Final overall</t>
        </is>
      </c>
    </row>
    <row r="5" ht="15.75" customHeight="1" s="47">
      <c r="A5" s="5" t="inlineStr">
        <is>
          <t>JOHNSON_2024</t>
        </is>
      </c>
      <c r="B5" s="5" t="inlineStr">
        <is>
          <t>Johnson 2024</t>
        </is>
      </c>
      <c r="C5" s="5" t="inlineStr">
        <is>
          <t>Deep SSI | ≥90 days</t>
        </is>
      </c>
      <c r="D5" s="5" t="inlineStr">
        <is>
          <t>D1</t>
        </is>
      </c>
      <c r="E5" s="5" t="inlineStr">
        <is>
          <t>Serious</t>
        </is>
      </c>
      <c r="F5" s="5" t="inlineStr">
        <is>
          <t>Serious</t>
        </is>
      </c>
      <c r="G5" s="5" t="inlineStr">
        <is>
          <t>Serious</t>
        </is>
      </c>
      <c r="H5" s="5" t="inlineStr">
        <is>
          <t>Agree</t>
        </is>
      </c>
      <c r="I5" s="5" t="inlineStr">
        <is>
          <t>No disagreement; judgement retained.</t>
        </is>
      </c>
      <c r="J5" s="5" t="inlineStr">
        <is>
          <t>Serious</t>
        </is>
      </c>
    </row>
    <row r="6" ht="15.75" customHeight="1" s="47">
      <c r="A6" s="6" t="inlineStr">
        <is>
          <t>JOHNSON_2024</t>
        </is>
      </c>
      <c r="B6" s="6" t="inlineStr">
        <is>
          <t>Johnson 2024</t>
        </is>
      </c>
      <c r="C6" s="6" t="inlineStr">
        <is>
          <t>Deep SSI | ≥90 days</t>
        </is>
      </c>
      <c r="D6" s="6" t="inlineStr">
        <is>
          <t>D2</t>
        </is>
      </c>
      <c r="E6" s="6" t="inlineStr">
        <is>
          <t>Serious</t>
        </is>
      </c>
      <c r="F6" s="6" t="inlineStr">
        <is>
          <t>Serious</t>
        </is>
      </c>
      <c r="G6" s="6" t="inlineStr">
        <is>
          <t>Serious</t>
        </is>
      </c>
      <c r="H6" s="6" t="inlineStr">
        <is>
          <t>Agree</t>
        </is>
      </c>
      <c r="I6" s="6" t="inlineStr">
        <is>
          <t>No disagreement; judgement retained.</t>
        </is>
      </c>
      <c r="J6" s="6" t="inlineStr">
        <is>
          <t>Serious</t>
        </is>
      </c>
    </row>
    <row r="7" ht="15.75" customHeight="1" s="47">
      <c r="A7" s="6" t="inlineStr">
        <is>
          <t>JOHNSON_2024</t>
        </is>
      </c>
      <c r="B7" s="6" t="inlineStr">
        <is>
          <t>Johnson 2024</t>
        </is>
      </c>
      <c r="C7" s="6" t="inlineStr">
        <is>
          <t>Deep SSI | ≥90 days</t>
        </is>
      </c>
      <c r="D7" s="6" t="inlineStr">
        <is>
          <t>D3</t>
        </is>
      </c>
      <c r="E7" s="6" t="inlineStr">
        <is>
          <t>Low</t>
        </is>
      </c>
      <c r="F7" s="6" t="inlineStr">
        <is>
          <t>Low</t>
        </is>
      </c>
      <c r="G7" s="6" t="inlineStr">
        <is>
          <t>Low</t>
        </is>
      </c>
      <c r="H7" s="6" t="inlineStr">
        <is>
          <t>Agree</t>
        </is>
      </c>
      <c r="I7" s="6" t="inlineStr">
        <is>
          <t>No disagreement; judgement retained.</t>
        </is>
      </c>
      <c r="J7" s="6" t="inlineStr">
        <is>
          <t>Serious</t>
        </is>
      </c>
    </row>
    <row r="8" ht="15.75" customHeight="1" s="47">
      <c r="A8" s="6" t="inlineStr">
        <is>
          <t>JOHNSON_2024</t>
        </is>
      </c>
      <c r="B8" s="6" t="inlineStr">
        <is>
          <t>Johnson 2024</t>
        </is>
      </c>
      <c r="C8" s="6" t="inlineStr">
        <is>
          <t>Deep SSI | ≥90 days</t>
        </is>
      </c>
      <c r="D8" s="6" t="inlineStr">
        <is>
          <t>D4</t>
        </is>
      </c>
      <c r="E8" s="6" t="inlineStr">
        <is>
          <t>Moderate</t>
        </is>
      </c>
      <c r="F8" s="6" t="inlineStr">
        <is>
          <t>Moderate</t>
        </is>
      </c>
      <c r="G8" s="6" t="inlineStr">
        <is>
          <t>Moderate</t>
        </is>
      </c>
      <c r="H8" s="6" t="inlineStr">
        <is>
          <t>Agree</t>
        </is>
      </c>
      <c r="I8" s="6" t="inlineStr">
        <is>
          <t>No disagreement; judgement retained.</t>
        </is>
      </c>
      <c r="J8" s="6" t="inlineStr">
        <is>
          <t>Serious</t>
        </is>
      </c>
    </row>
    <row r="9" ht="15.75" customHeight="1" s="47">
      <c r="A9" s="6" t="inlineStr">
        <is>
          <t>JOHNSON_2024</t>
        </is>
      </c>
      <c r="B9" s="6" t="inlineStr">
        <is>
          <t>Johnson 2024</t>
        </is>
      </c>
      <c r="C9" s="6" t="inlineStr">
        <is>
          <t>Deep SSI | ≥90 days</t>
        </is>
      </c>
      <c r="D9" s="6" t="inlineStr">
        <is>
          <t>D5</t>
        </is>
      </c>
      <c r="E9" s="6" t="inlineStr">
        <is>
          <t>Moderate</t>
        </is>
      </c>
      <c r="F9" s="6" t="inlineStr">
        <is>
          <t>Moderate</t>
        </is>
      </c>
      <c r="G9" s="6" t="inlineStr">
        <is>
          <t>Moderate</t>
        </is>
      </c>
      <c r="H9" s="6" t="inlineStr">
        <is>
          <t>Agree</t>
        </is>
      </c>
      <c r="I9" s="6" t="inlineStr">
        <is>
          <t>No disagreement; judgement retained.</t>
        </is>
      </c>
      <c r="J9" s="6" t="inlineStr">
        <is>
          <t>Serious</t>
        </is>
      </c>
    </row>
    <row r="10" ht="15.75" customHeight="1" s="47">
      <c r="A10" s="6" t="inlineStr">
        <is>
          <t>JOHNSON_2024</t>
        </is>
      </c>
      <c r="B10" s="6" t="inlineStr">
        <is>
          <t>Johnson 2024</t>
        </is>
      </c>
      <c r="C10" s="6" t="inlineStr">
        <is>
          <t>Deep SSI | ≥90 days</t>
        </is>
      </c>
      <c r="D10" s="6" t="inlineStr">
        <is>
          <t>D6</t>
        </is>
      </c>
      <c r="E10" s="6" t="inlineStr">
        <is>
          <t>Moderate</t>
        </is>
      </c>
      <c r="F10" s="6" t="inlineStr">
        <is>
          <t>Moderate</t>
        </is>
      </c>
      <c r="G10" s="6" t="inlineStr">
        <is>
          <t>Moderate</t>
        </is>
      </c>
      <c r="H10" s="6" t="inlineStr">
        <is>
          <t>Agree</t>
        </is>
      </c>
      <c r="I10" s="6" t="inlineStr">
        <is>
          <t>No disagreement; judgement retained.</t>
        </is>
      </c>
      <c r="J10" s="6" t="inlineStr">
        <is>
          <t>Serious</t>
        </is>
      </c>
    </row>
    <row r="11" ht="15.75" customHeight="1" s="47">
      <c r="A11" s="6" t="inlineStr">
        <is>
          <t>JOHNSON_2024</t>
        </is>
      </c>
      <c r="B11" s="6" t="inlineStr">
        <is>
          <t>Johnson 2024</t>
        </is>
      </c>
      <c r="C11" s="6" t="inlineStr">
        <is>
          <t>Deep SSI | ≥90 days</t>
        </is>
      </c>
      <c r="D11" s="6" t="inlineStr">
        <is>
          <t>D7</t>
        </is>
      </c>
      <c r="E11" s="6" t="inlineStr">
        <is>
          <t>Serious</t>
        </is>
      </c>
      <c r="F11" s="6" t="inlineStr">
        <is>
          <t>Serious</t>
        </is>
      </c>
      <c r="G11" s="6" t="inlineStr">
        <is>
          <t>Serious</t>
        </is>
      </c>
      <c r="H11" s="6" t="inlineStr">
        <is>
          <t>Agree</t>
        </is>
      </c>
      <c r="I11" s="6" t="inlineStr">
        <is>
          <t>No disagreement; judgement retained.</t>
        </is>
      </c>
      <c r="J11" s="6" t="inlineStr">
        <is>
          <t>Serious</t>
        </is>
      </c>
    </row>
    <row r="12" ht="30" customHeight="1" s="47">
      <c r="A12" s="6" t="inlineStr">
        <is>
          <t>ZELLE_2022</t>
        </is>
      </c>
      <c r="B12" s="6" t="inlineStr">
        <is>
          <t>Zelle 2022</t>
        </is>
      </c>
      <c r="C12" s="6" t="inlineStr">
        <is>
          <t>Deep SSI | Follow-up not reported</t>
        </is>
      </c>
      <c r="D12" s="6" t="inlineStr">
        <is>
          <t>D1</t>
        </is>
      </c>
      <c r="E12" s="6" t="inlineStr">
        <is>
          <t>Serious</t>
        </is>
      </c>
      <c r="F12" s="6" t="inlineStr">
        <is>
          <t>Serious</t>
        </is>
      </c>
      <c r="G12" s="6" t="inlineStr">
        <is>
          <t>Serious</t>
        </is>
      </c>
      <c r="H12" s="6" t="inlineStr">
        <is>
          <t>Agree</t>
        </is>
      </c>
      <c r="I12" s="6" t="inlineStr">
        <is>
          <t>No disagreement; judgement retained.</t>
        </is>
      </c>
      <c r="J12" s="6" t="inlineStr">
        <is>
          <t>Serious</t>
        </is>
      </c>
    </row>
    <row r="13" ht="45" customHeight="1" s="47">
      <c r="A13" s="6" t="inlineStr">
        <is>
          <t>ZELLE_2022</t>
        </is>
      </c>
      <c r="B13" s="6" t="inlineStr">
        <is>
          <t>Zelle 2022</t>
        </is>
      </c>
      <c r="C13" s="6" t="inlineStr">
        <is>
          <t>Deep SSI | Follow-up not reported</t>
        </is>
      </c>
      <c r="D13" s="6" t="inlineStr">
        <is>
          <t>D2</t>
        </is>
      </c>
      <c r="E13" s="6" t="inlineStr">
        <is>
          <t>Serious</t>
        </is>
      </c>
      <c r="F13" s="6" t="inlineStr">
        <is>
          <t>Moderate</t>
        </is>
      </c>
      <c r="G13" s="6" t="inlineStr">
        <is>
          <t>Moderate</t>
        </is>
      </c>
      <c r="H13" s="6" t="inlineStr">
        <is>
          <t>Disagree</t>
        </is>
      </c>
      <c r="I13" s="6" t="inlineStr">
        <is>
          <t>Eligibility was broadly defined before outcome ascertainment, but exclusions and record completeness were insufficiently described. Evidence supports Moderate rather than Serious selection bias.</t>
        </is>
      </c>
      <c r="J13" s="6" t="inlineStr">
        <is>
          <t>Serious</t>
        </is>
      </c>
    </row>
    <row r="14" ht="30" customHeight="1" s="47">
      <c r="A14" s="6" t="inlineStr">
        <is>
          <t>ZELLE_2022</t>
        </is>
      </c>
      <c r="B14" s="6" t="inlineStr">
        <is>
          <t>Zelle 2022</t>
        </is>
      </c>
      <c r="C14" s="6" t="inlineStr">
        <is>
          <t>Deep SSI | Follow-up not reported</t>
        </is>
      </c>
      <c r="D14" s="6" t="inlineStr">
        <is>
          <t>D3</t>
        </is>
      </c>
      <c r="E14" s="6" t="inlineStr">
        <is>
          <t>Low</t>
        </is>
      </c>
      <c r="F14" s="6" t="inlineStr">
        <is>
          <t>Low</t>
        </is>
      </c>
      <c r="G14" s="6" t="inlineStr">
        <is>
          <t>Low</t>
        </is>
      </c>
      <c r="H14" s="6" t="inlineStr">
        <is>
          <t>Agree</t>
        </is>
      </c>
      <c r="I14" s="6" t="inlineStr">
        <is>
          <t>No disagreement; judgement retained.</t>
        </is>
      </c>
      <c r="J14" s="6" t="inlineStr">
        <is>
          <t>Serious</t>
        </is>
      </c>
    </row>
    <row r="15" ht="30" customHeight="1" s="47">
      <c r="A15" s="6" t="inlineStr">
        <is>
          <t>ZELLE_2022</t>
        </is>
      </c>
      <c r="B15" s="6" t="inlineStr">
        <is>
          <t>Zelle 2022</t>
        </is>
      </c>
      <c r="C15" s="6" t="inlineStr">
        <is>
          <t>Deep SSI | Follow-up not reported</t>
        </is>
      </c>
      <c r="D15" s="6" t="inlineStr">
        <is>
          <t>D4</t>
        </is>
      </c>
      <c r="E15" s="6" t="inlineStr">
        <is>
          <t>Moderate</t>
        </is>
      </c>
      <c r="F15" s="6" t="inlineStr">
        <is>
          <t>Moderate</t>
        </is>
      </c>
      <c r="G15" s="6" t="inlineStr">
        <is>
          <t>Moderate</t>
        </is>
      </c>
      <c r="H15" s="6" t="inlineStr">
        <is>
          <t>Agree</t>
        </is>
      </c>
      <c r="I15" s="6" t="inlineStr">
        <is>
          <t>No disagreement; judgement retained.</t>
        </is>
      </c>
      <c r="J15" s="6" t="inlineStr">
        <is>
          <t>Serious</t>
        </is>
      </c>
    </row>
    <row r="16" ht="45" customHeight="1" s="47">
      <c r="A16" s="6" t="inlineStr">
        <is>
          <t>ZELLE_2022</t>
        </is>
      </c>
      <c r="B16" s="6" t="inlineStr">
        <is>
          <t>Zelle 2022</t>
        </is>
      </c>
      <c r="C16" s="6" t="inlineStr">
        <is>
          <t>Deep SSI | Follow-up not reported</t>
        </is>
      </c>
      <c r="D16" s="6" t="inlineStr">
        <is>
          <t>D5</t>
        </is>
      </c>
      <c r="E16" s="6" t="inlineStr">
        <is>
          <t>Low</t>
        </is>
      </c>
      <c r="F16" s="6" t="inlineStr">
        <is>
          <t>No information</t>
        </is>
      </c>
      <c r="G16" s="6" t="inlineStr">
        <is>
          <t>No information</t>
        </is>
      </c>
      <c r="H16" s="6" t="inlineStr">
        <is>
          <t>Disagree</t>
        </is>
      </c>
      <c r="I16" s="6" t="inlineStr">
        <is>
          <t>The article did not report a fixed follow-up window, losses to follow-up, or group-specific missingness. The correct judgement is No information rather than assuming Low risk.</t>
        </is>
      </c>
      <c r="J16" s="6" t="inlineStr">
        <is>
          <t>Serious</t>
        </is>
      </c>
    </row>
    <row r="17" ht="45" customHeight="1" s="47">
      <c r="A17" s="6" t="inlineStr">
        <is>
          <t>ZELLE_2022</t>
        </is>
      </c>
      <c r="B17" s="6" t="inlineStr">
        <is>
          <t>Zelle 2022</t>
        </is>
      </c>
      <c r="C17" s="6" t="inlineStr">
        <is>
          <t>Deep SSI | Follow-up not reported</t>
        </is>
      </c>
      <c r="D17" s="6" t="inlineStr">
        <is>
          <t>D6</t>
        </is>
      </c>
      <c r="E17" s="6" t="inlineStr">
        <is>
          <t>Serious</t>
        </is>
      </c>
      <c r="F17" s="6" t="inlineStr">
        <is>
          <t>Moderate</t>
        </is>
      </c>
      <c r="G17" s="6" t="inlineStr">
        <is>
          <t>Moderate</t>
        </is>
      </c>
      <c r="H17" s="6" t="inlineStr">
        <is>
          <t>Disagree</t>
        </is>
      </c>
      <c r="I17" s="6" t="inlineStr">
        <is>
          <t>Deep SSI was registry-recorded but criteria and assessor blinding were not described. Differential measurement is possible but not demonstrated to be severe; consensus: Moderate.</t>
        </is>
      </c>
      <c r="J17" s="6" t="inlineStr">
        <is>
          <t>Serious</t>
        </is>
      </c>
    </row>
    <row r="18" ht="30" customHeight="1" s="47">
      <c r="A18" s="6" t="inlineStr">
        <is>
          <t>ZELLE_2022</t>
        </is>
      </c>
      <c r="B18" s="6" t="inlineStr">
        <is>
          <t>Zelle 2022</t>
        </is>
      </c>
      <c r="C18" s="6" t="inlineStr">
        <is>
          <t>Deep SSI | Follow-up not reported</t>
        </is>
      </c>
      <c r="D18" s="6" t="inlineStr">
        <is>
          <t>D7</t>
        </is>
      </c>
      <c r="E18" s="6" t="inlineStr">
        <is>
          <t>Serious</t>
        </is>
      </c>
      <c r="F18" s="6" t="inlineStr">
        <is>
          <t>Serious</t>
        </is>
      </c>
      <c r="G18" s="6" t="inlineStr">
        <is>
          <t>Serious</t>
        </is>
      </c>
      <c r="H18" s="6" t="inlineStr">
        <is>
          <t>Agree</t>
        </is>
      </c>
      <c r="I18" s="6" t="inlineStr">
        <is>
          <t>No disagreement; judgement retained.</t>
        </is>
      </c>
      <c r="J18" s="6" t="inlineStr">
        <is>
          <t>Serious</t>
        </is>
      </c>
    </row>
    <row r="19">
      <c r="A19" s="6" t="inlineStr">
        <is>
          <t>CANTON_2020</t>
        </is>
      </c>
      <c r="B19" s="6" t="inlineStr">
        <is>
          <t>Canton 2020</t>
        </is>
      </c>
      <c r="C19" s="6" t="inlineStr">
        <is>
          <t>SSI | Follow-up not reported</t>
        </is>
      </c>
      <c r="D19" s="6" t="inlineStr">
        <is>
          <t>D1</t>
        </is>
      </c>
      <c r="E19" s="6" t="inlineStr">
        <is>
          <t>Serious</t>
        </is>
      </c>
      <c r="F19" s="6" t="inlineStr">
        <is>
          <t>Serious</t>
        </is>
      </c>
      <c r="G19" s="6" t="inlineStr">
        <is>
          <t>Serious</t>
        </is>
      </c>
      <c r="H19" s="6" t="inlineStr">
        <is>
          <t>Agree</t>
        </is>
      </c>
      <c r="I19" s="6" t="inlineStr">
        <is>
          <t>No disagreement; judgement retained.</t>
        </is>
      </c>
      <c r="J19" s="6" t="inlineStr">
        <is>
          <t>Serious</t>
        </is>
      </c>
    </row>
    <row r="20">
      <c r="A20" s="6" t="inlineStr">
        <is>
          <t>CANTON_2020</t>
        </is>
      </c>
      <c r="B20" s="6" t="inlineStr">
        <is>
          <t>Canton 2020</t>
        </is>
      </c>
      <c r="C20" s="6" t="inlineStr">
        <is>
          <t>SSI | Follow-up not reported</t>
        </is>
      </c>
      <c r="D20" s="6" t="inlineStr">
        <is>
          <t>D2</t>
        </is>
      </c>
      <c r="E20" s="6" t="inlineStr">
        <is>
          <t>Moderate</t>
        </is>
      </c>
      <c r="F20" s="6" t="inlineStr">
        <is>
          <t>Moderate</t>
        </is>
      </c>
      <c r="G20" s="6" t="inlineStr">
        <is>
          <t>Moderate</t>
        </is>
      </c>
      <c r="H20" s="6" t="inlineStr">
        <is>
          <t>Agree</t>
        </is>
      </c>
      <c r="I20" s="6" t="inlineStr">
        <is>
          <t>No disagreement; judgement retained.</t>
        </is>
      </c>
      <c r="J20" s="6" t="inlineStr">
        <is>
          <t>Serious</t>
        </is>
      </c>
    </row>
    <row r="21">
      <c r="A21" s="6" t="inlineStr">
        <is>
          <t>CANTON_2020</t>
        </is>
      </c>
      <c r="B21" s="6" t="inlineStr">
        <is>
          <t>Canton 2020</t>
        </is>
      </c>
      <c r="C21" s="6" t="inlineStr">
        <is>
          <t>SSI | Follow-up not reported</t>
        </is>
      </c>
      <c r="D21" s="6" t="inlineStr">
        <is>
          <t>D3</t>
        </is>
      </c>
      <c r="E21" s="6" t="inlineStr">
        <is>
          <t>Low</t>
        </is>
      </c>
      <c r="F21" s="6" t="inlineStr">
        <is>
          <t>Low</t>
        </is>
      </c>
      <c r="G21" s="6" t="inlineStr">
        <is>
          <t>Low</t>
        </is>
      </c>
      <c r="H21" s="6" t="inlineStr">
        <is>
          <t>Agree</t>
        </is>
      </c>
      <c r="I21" s="6" t="inlineStr">
        <is>
          <t>No disagreement; judgement retained.</t>
        </is>
      </c>
      <c r="J21" s="6" t="inlineStr">
        <is>
          <t>Serious</t>
        </is>
      </c>
    </row>
    <row r="22">
      <c r="A22" s="6" t="inlineStr">
        <is>
          <t>CANTON_2020</t>
        </is>
      </c>
      <c r="B22" s="6" t="inlineStr">
        <is>
          <t>Canton 2020</t>
        </is>
      </c>
      <c r="C22" s="6" t="inlineStr">
        <is>
          <t>SSI | Follow-up not reported</t>
        </is>
      </c>
      <c r="D22" s="6" t="inlineStr">
        <is>
          <t>D4</t>
        </is>
      </c>
      <c r="E22" s="6" t="inlineStr">
        <is>
          <t>Moderate</t>
        </is>
      </c>
      <c r="F22" s="6" t="inlineStr">
        <is>
          <t>Moderate</t>
        </is>
      </c>
      <c r="G22" s="6" t="inlineStr">
        <is>
          <t>Moderate</t>
        </is>
      </c>
      <c r="H22" s="6" t="inlineStr">
        <is>
          <t>Agree</t>
        </is>
      </c>
      <c r="I22" s="6" t="inlineStr">
        <is>
          <t>No disagreement; judgement retained.</t>
        </is>
      </c>
      <c r="J22" s="6" t="inlineStr">
        <is>
          <t>Serious</t>
        </is>
      </c>
    </row>
    <row r="23" ht="45" customHeight="1" s="47">
      <c r="A23" s="6" t="inlineStr">
        <is>
          <t>CANTON_2020</t>
        </is>
      </c>
      <c r="B23" s="6" t="inlineStr">
        <is>
          <t>Canton 2020</t>
        </is>
      </c>
      <c r="C23" s="6" t="inlineStr">
        <is>
          <t>SSI | Follow-up not reported</t>
        </is>
      </c>
      <c r="D23" s="6" t="inlineStr">
        <is>
          <t>D5</t>
        </is>
      </c>
      <c r="E23" s="6" t="inlineStr">
        <is>
          <t>Moderate</t>
        </is>
      </c>
      <c r="F23" s="6" t="inlineStr">
        <is>
          <t>Serious</t>
        </is>
      </c>
      <c r="G23" s="6" t="inlineStr">
        <is>
          <t>Moderate</t>
        </is>
      </c>
      <c r="H23" s="6" t="inlineStr">
        <is>
          <t>Disagree</t>
        </is>
      </c>
      <c r="I23" s="6" t="inlineStr">
        <is>
          <t>The 15/16 inconsistency is important, but Table 2 reports all 16 ciNPWT participants and the conflict relates to wound-complication reporting rather than proving substantial missing SSI data. Consensus: Moderate.</t>
        </is>
      </c>
      <c r="J23" s="6" t="inlineStr">
        <is>
          <t>Serious</t>
        </is>
      </c>
    </row>
    <row r="24" ht="45" customHeight="1" s="47">
      <c r="A24" s="6" t="inlineStr">
        <is>
          <t>CANTON_2020</t>
        </is>
      </c>
      <c r="B24" s="6" t="inlineStr">
        <is>
          <t>Canton 2020</t>
        </is>
      </c>
      <c r="C24" s="6" t="inlineStr">
        <is>
          <t>SSI | Follow-up not reported</t>
        </is>
      </c>
      <c r="D24" s="6" t="inlineStr">
        <is>
          <t>D6</t>
        </is>
      </c>
      <c r="E24" s="6" t="inlineStr">
        <is>
          <t>Serious</t>
        </is>
      </c>
      <c r="F24" s="6" t="inlineStr">
        <is>
          <t>Moderate</t>
        </is>
      </c>
      <c r="G24" s="6" t="inlineStr">
        <is>
          <t>Moderate</t>
        </is>
      </c>
      <c r="H24" s="6" t="inlineStr">
        <is>
          <t>Disagree</t>
        </is>
      </c>
      <c r="I24" s="6" t="inlineStr">
        <is>
          <t>SSI and wound outcomes were clinically assessed without reported blinding or a fully standardized window; potential differential measurement is present but not sufficient for Serious. Consensus: Moderate.</t>
        </is>
      </c>
      <c r="J24" s="6" t="inlineStr">
        <is>
          <t>Serious</t>
        </is>
      </c>
    </row>
    <row r="25">
      <c r="A25" s="6" t="inlineStr">
        <is>
          <t>CANTON_2020</t>
        </is>
      </c>
      <c r="B25" s="6" t="inlineStr">
        <is>
          <t>Canton 2020</t>
        </is>
      </c>
      <c r="C25" s="6" t="inlineStr">
        <is>
          <t>SSI | Follow-up not reported</t>
        </is>
      </c>
      <c r="D25" s="6" t="inlineStr">
        <is>
          <t>D7</t>
        </is>
      </c>
      <c r="E25" s="6" t="inlineStr">
        <is>
          <t>Serious</t>
        </is>
      </c>
      <c r="F25" s="6" t="inlineStr">
        <is>
          <t>Serious</t>
        </is>
      </c>
      <c r="G25" s="6" t="inlineStr">
        <is>
          <t>Serious</t>
        </is>
      </c>
      <c r="H25" s="6" t="inlineStr">
        <is>
          <t>Agree</t>
        </is>
      </c>
      <c r="I25" s="6" t="inlineStr">
        <is>
          <t>No disagreement; judgement retained.</t>
        </is>
      </c>
      <c r="J25" s="6" t="inlineStr">
        <is>
          <t>Serious</t>
        </is>
      </c>
    </row>
    <row r="26">
      <c r="A26" s="6" t="inlineStr">
        <is>
          <t>COOPER_2018</t>
        </is>
      </c>
      <c r="B26" s="6" t="inlineStr">
        <is>
          <t>Cooper 2018</t>
        </is>
      </c>
      <c r="C26" s="6" t="inlineStr">
        <is>
          <t>Deep SSI | 90 days</t>
        </is>
      </c>
      <c r="D26" s="6" t="inlineStr">
        <is>
          <t>D1</t>
        </is>
      </c>
      <c r="E26" s="6" t="inlineStr">
        <is>
          <t>Serious</t>
        </is>
      </c>
      <c r="F26" s="6" t="inlineStr">
        <is>
          <t>Serious</t>
        </is>
      </c>
      <c r="G26" s="6" t="inlineStr">
        <is>
          <t>Serious</t>
        </is>
      </c>
      <c r="H26" s="6" t="inlineStr">
        <is>
          <t>Agree</t>
        </is>
      </c>
      <c r="I26" s="6" t="inlineStr">
        <is>
          <t>No disagreement; judgement retained.</t>
        </is>
      </c>
      <c r="J26" s="6" t="inlineStr">
        <is>
          <t>Serious</t>
        </is>
      </c>
    </row>
    <row r="27">
      <c r="A27" s="6" t="inlineStr">
        <is>
          <t>COOPER_2018</t>
        </is>
      </c>
      <c r="B27" s="6" t="inlineStr">
        <is>
          <t>Cooper 2018</t>
        </is>
      </c>
      <c r="C27" s="6" t="inlineStr">
        <is>
          <t>Deep SSI | 90 days</t>
        </is>
      </c>
      <c r="D27" s="6" t="inlineStr">
        <is>
          <t>D2</t>
        </is>
      </c>
      <c r="E27" s="6" t="inlineStr">
        <is>
          <t>Moderate</t>
        </is>
      </c>
      <c r="F27" s="6" t="inlineStr">
        <is>
          <t>Moderate</t>
        </is>
      </c>
      <c r="G27" s="6" t="inlineStr">
        <is>
          <t>Moderate</t>
        </is>
      </c>
      <c r="H27" s="6" t="inlineStr">
        <is>
          <t>Agree</t>
        </is>
      </c>
      <c r="I27" s="6" t="inlineStr">
        <is>
          <t>No disagreement; judgement retained.</t>
        </is>
      </c>
      <c r="J27" s="6" t="inlineStr">
        <is>
          <t>Serious</t>
        </is>
      </c>
    </row>
    <row r="28">
      <c r="A28" s="6" t="inlineStr">
        <is>
          <t>COOPER_2018</t>
        </is>
      </c>
      <c r="B28" s="6" t="inlineStr">
        <is>
          <t>Cooper 2018</t>
        </is>
      </c>
      <c r="C28" s="6" t="inlineStr">
        <is>
          <t>Deep SSI | 90 days</t>
        </is>
      </c>
      <c r="D28" s="6" t="inlineStr">
        <is>
          <t>D3</t>
        </is>
      </c>
      <c r="E28" s="6" t="inlineStr">
        <is>
          <t>Low</t>
        </is>
      </c>
      <c r="F28" s="6" t="inlineStr">
        <is>
          <t>Low</t>
        </is>
      </c>
      <c r="G28" s="6" t="inlineStr">
        <is>
          <t>Low</t>
        </is>
      </c>
      <c r="H28" s="6" t="inlineStr">
        <is>
          <t>Agree</t>
        </is>
      </c>
      <c r="I28" s="6" t="inlineStr">
        <is>
          <t>No disagreement; judgement retained.</t>
        </is>
      </c>
      <c r="J28" s="6" t="inlineStr">
        <is>
          <t>Serious</t>
        </is>
      </c>
    </row>
    <row r="29">
      <c r="A29" s="6" t="inlineStr">
        <is>
          <t>COOPER_2018</t>
        </is>
      </c>
      <c r="B29" s="6" t="inlineStr">
        <is>
          <t>Cooper 2018</t>
        </is>
      </c>
      <c r="C29" s="6" t="inlineStr">
        <is>
          <t>Deep SSI | 90 days</t>
        </is>
      </c>
      <c r="D29" s="6" t="inlineStr">
        <is>
          <t>D4</t>
        </is>
      </c>
      <c r="E29" s="6" t="inlineStr">
        <is>
          <t>Serious</t>
        </is>
      </c>
      <c r="F29" s="6" t="inlineStr">
        <is>
          <t>Serious</t>
        </is>
      </c>
      <c r="G29" s="6" t="inlineStr">
        <is>
          <t>Serious</t>
        </is>
      </c>
      <c r="H29" s="6" t="inlineStr">
        <is>
          <t>Agree</t>
        </is>
      </c>
      <c r="I29" s="6" t="inlineStr">
        <is>
          <t>No disagreement; judgement retained.</t>
        </is>
      </c>
      <c r="J29" s="6" t="inlineStr">
        <is>
          <t>Serious</t>
        </is>
      </c>
    </row>
    <row r="30" ht="45" customHeight="1" s="47">
      <c r="A30" s="6" t="inlineStr">
        <is>
          <t>COOPER_2018</t>
        </is>
      </c>
      <c r="B30" s="6" t="inlineStr">
        <is>
          <t>Cooper 2018</t>
        </is>
      </c>
      <c r="C30" s="6" t="inlineStr">
        <is>
          <t>Deep SSI | 90 days</t>
        </is>
      </c>
      <c r="D30" s="6" t="inlineStr">
        <is>
          <t>D5</t>
        </is>
      </c>
      <c r="E30" s="6" t="inlineStr">
        <is>
          <t>Moderate</t>
        </is>
      </c>
      <c r="F30" s="6" t="inlineStr">
        <is>
          <t>Low</t>
        </is>
      </c>
      <c r="G30" s="6" t="inlineStr">
        <is>
          <t>Low</t>
        </is>
      </c>
      <c r="H30" s="6" t="inlineStr">
        <is>
          <t>Disagree</t>
        </is>
      </c>
      <c r="I30" s="6" t="inlineStr">
        <is>
          <t>The two post-intervention exclusions are addressed under participant selection (D2). Among the 67 analysed operations, the 90-day target outcome was reported for all; consensus missing-data judgement: Low.</t>
        </is>
      </c>
      <c r="J30" s="6" t="inlineStr">
        <is>
          <t>Serious</t>
        </is>
      </c>
    </row>
    <row r="31">
      <c r="A31" s="6" t="inlineStr">
        <is>
          <t>COOPER_2018</t>
        </is>
      </c>
      <c r="B31" s="6" t="inlineStr">
        <is>
          <t>Cooper 2018</t>
        </is>
      </c>
      <c r="C31" s="6" t="inlineStr">
        <is>
          <t>Deep SSI | 90 days</t>
        </is>
      </c>
      <c r="D31" s="6" t="inlineStr">
        <is>
          <t>D6</t>
        </is>
      </c>
      <c r="E31" s="6" t="inlineStr">
        <is>
          <t>Moderate</t>
        </is>
      </c>
      <c r="F31" s="6" t="inlineStr">
        <is>
          <t>Moderate</t>
        </is>
      </c>
      <c r="G31" s="6" t="inlineStr">
        <is>
          <t>Moderate</t>
        </is>
      </c>
      <c r="H31" s="6" t="inlineStr">
        <is>
          <t>Agree</t>
        </is>
      </c>
      <c r="I31" s="6" t="inlineStr">
        <is>
          <t>No disagreement; judgement retained.</t>
        </is>
      </c>
      <c r="J31" s="6" t="inlineStr">
        <is>
          <t>Serious</t>
        </is>
      </c>
    </row>
    <row r="32">
      <c r="A32" s="6" t="inlineStr">
        <is>
          <t>COOPER_2018</t>
        </is>
      </c>
      <c r="B32" s="6" t="inlineStr">
        <is>
          <t>Cooper 2018</t>
        </is>
      </c>
      <c r="C32" s="6" t="inlineStr">
        <is>
          <t>Deep SSI | 90 days</t>
        </is>
      </c>
      <c r="D32" s="6" t="inlineStr">
        <is>
          <t>D7</t>
        </is>
      </c>
      <c r="E32" s="6" t="inlineStr">
        <is>
          <t>Moderate</t>
        </is>
      </c>
      <c r="F32" s="6" t="inlineStr">
        <is>
          <t>Moderate</t>
        </is>
      </c>
      <c r="G32" s="6" t="inlineStr">
        <is>
          <t>Moderate</t>
        </is>
      </c>
      <c r="H32" s="6" t="inlineStr">
        <is>
          <t>Agree</t>
        </is>
      </c>
      <c r="I32" s="6" t="inlineStr">
        <is>
          <t>No disagreement; judgement retained.</t>
        </is>
      </c>
      <c r="J32" s="6" t="inlineStr">
        <is>
          <t>Serious</t>
        </is>
      </c>
    </row>
    <row r="33" ht="30" customHeight="1" s="47">
      <c r="A33" s="6" t="inlineStr">
        <is>
          <t>ZHOU_2016</t>
        </is>
      </c>
      <c r="B33" s="6" t="inlineStr">
        <is>
          <t>Zhou 2016</t>
        </is>
      </c>
      <c r="C33" s="6" t="inlineStr">
        <is>
          <t>Any SSI | Follow-up not reported</t>
        </is>
      </c>
      <c r="D33" s="6" t="inlineStr">
        <is>
          <t>D1</t>
        </is>
      </c>
      <c r="E33" s="6" t="inlineStr">
        <is>
          <t>Serious</t>
        </is>
      </c>
      <c r="F33" s="6" t="inlineStr">
        <is>
          <t>Serious</t>
        </is>
      </c>
      <c r="G33" s="6" t="inlineStr">
        <is>
          <t>Serious</t>
        </is>
      </c>
      <c r="H33" s="6" t="inlineStr">
        <is>
          <t>Agree</t>
        </is>
      </c>
      <c r="I33" s="6" t="inlineStr">
        <is>
          <t>No disagreement; judgement retained.</t>
        </is>
      </c>
      <c r="J33" s="6" t="inlineStr">
        <is>
          <t>Serious</t>
        </is>
      </c>
    </row>
    <row r="34" ht="45" customHeight="1" s="47">
      <c r="A34" s="6" t="inlineStr">
        <is>
          <t>ZHOU_2016</t>
        </is>
      </c>
      <c r="B34" s="6" t="inlineStr">
        <is>
          <t>Zhou 2016</t>
        </is>
      </c>
      <c r="C34" s="6" t="inlineStr">
        <is>
          <t>Any SSI | Follow-up not reported</t>
        </is>
      </c>
      <c r="D34" s="6" t="inlineStr">
        <is>
          <t>D2</t>
        </is>
      </c>
      <c r="E34" s="6" t="inlineStr">
        <is>
          <t>Low</t>
        </is>
      </c>
      <c r="F34" s="6" t="inlineStr">
        <is>
          <t>Moderate</t>
        </is>
      </c>
      <c r="G34" s="6" t="inlineStr">
        <is>
          <t>Low</t>
        </is>
      </c>
      <c r="H34" s="6" t="inlineStr">
        <is>
          <t>Disagree</t>
        </is>
      </c>
      <c r="I34" s="6" t="inlineStr">
        <is>
          <t>The cohort was described as consecutive and eligibility was defined independently of observed SSI. Absence of a detailed screening flow alone does not establish selection bias; consensus: Low.</t>
        </is>
      </c>
      <c r="J34" s="6" t="inlineStr">
        <is>
          <t>Serious</t>
        </is>
      </c>
    </row>
    <row r="35" ht="30" customHeight="1" s="47">
      <c r="A35" s="6" t="inlineStr">
        <is>
          <t>ZHOU_2016</t>
        </is>
      </c>
      <c r="B35" s="6" t="inlineStr">
        <is>
          <t>Zhou 2016</t>
        </is>
      </c>
      <c r="C35" s="6" t="inlineStr">
        <is>
          <t>Any SSI | Follow-up not reported</t>
        </is>
      </c>
      <c r="D35" s="6" t="inlineStr">
        <is>
          <t>D3</t>
        </is>
      </c>
      <c r="E35" s="6" t="inlineStr">
        <is>
          <t>Low</t>
        </is>
      </c>
      <c r="F35" s="6" t="inlineStr">
        <is>
          <t>Low</t>
        </is>
      </c>
      <c r="G35" s="6" t="inlineStr">
        <is>
          <t>Low</t>
        </is>
      </c>
      <c r="H35" s="6" t="inlineStr">
        <is>
          <t>Agree</t>
        </is>
      </c>
      <c r="I35" s="6" t="inlineStr">
        <is>
          <t>No disagreement; judgement retained.</t>
        </is>
      </c>
      <c r="J35" s="6" t="inlineStr">
        <is>
          <t>Serious</t>
        </is>
      </c>
    </row>
    <row r="36" ht="30" customHeight="1" s="47">
      <c r="A36" s="6" t="inlineStr">
        <is>
          <t>ZHOU_2016</t>
        </is>
      </c>
      <c r="B36" s="6" t="inlineStr">
        <is>
          <t>Zhou 2016</t>
        </is>
      </c>
      <c r="C36" s="6" t="inlineStr">
        <is>
          <t>Any SSI | Follow-up not reported</t>
        </is>
      </c>
      <c r="D36" s="6" t="inlineStr">
        <is>
          <t>D4</t>
        </is>
      </c>
      <c r="E36" s="6" t="inlineStr">
        <is>
          <t>Moderate</t>
        </is>
      </c>
      <c r="F36" s="6" t="inlineStr">
        <is>
          <t>Moderate</t>
        </is>
      </c>
      <c r="G36" s="6" t="inlineStr">
        <is>
          <t>Moderate</t>
        </is>
      </c>
      <c r="H36" s="6" t="inlineStr">
        <is>
          <t>Agree</t>
        </is>
      </c>
      <c r="I36" s="6" t="inlineStr">
        <is>
          <t>No disagreement; judgement retained.</t>
        </is>
      </c>
      <c r="J36" s="6" t="inlineStr">
        <is>
          <t>Serious</t>
        </is>
      </c>
    </row>
    <row r="37" ht="45" customHeight="1" s="47">
      <c r="A37" s="6" t="inlineStr">
        <is>
          <t>ZHOU_2016</t>
        </is>
      </c>
      <c r="B37" s="6" t="inlineStr">
        <is>
          <t>Zhou 2016</t>
        </is>
      </c>
      <c r="C37" s="6" t="inlineStr">
        <is>
          <t>Any SSI | Follow-up not reported</t>
        </is>
      </c>
      <c r="D37" s="6" t="inlineStr">
        <is>
          <t>D5</t>
        </is>
      </c>
      <c r="E37" s="6" t="inlineStr">
        <is>
          <t>Low</t>
        </is>
      </c>
      <c r="F37" s="6" t="inlineStr">
        <is>
          <t>No information</t>
        </is>
      </c>
      <c r="G37" s="6" t="inlineStr">
        <is>
          <t>Low</t>
        </is>
      </c>
      <c r="H37" s="6" t="inlineStr">
        <is>
          <t>Disagree</t>
        </is>
      </c>
      <c r="I37" s="6" t="inlineStr">
        <is>
          <t>All 76 analysed participants had SSI results. The unreported observation window affects outcome measurement/interpretation rather than demonstrating missing data; consensus: Low.</t>
        </is>
      </c>
      <c r="J37" s="6" t="inlineStr">
        <is>
          <t>Serious</t>
        </is>
      </c>
    </row>
    <row r="38" ht="30" customHeight="1" s="47">
      <c r="A38" s="6" t="inlineStr">
        <is>
          <t>ZHOU_2016</t>
        </is>
      </c>
      <c r="B38" s="6" t="inlineStr">
        <is>
          <t>Zhou 2016</t>
        </is>
      </c>
      <c r="C38" s="6" t="inlineStr">
        <is>
          <t>Any SSI | Follow-up not reported</t>
        </is>
      </c>
      <c r="D38" s="6" t="inlineStr">
        <is>
          <t>D6</t>
        </is>
      </c>
      <c r="E38" s="6" t="inlineStr">
        <is>
          <t>Moderate</t>
        </is>
      </c>
      <c r="F38" s="6" t="inlineStr">
        <is>
          <t>Moderate</t>
        </is>
      </c>
      <c r="G38" s="6" t="inlineStr">
        <is>
          <t>Moderate</t>
        </is>
      </c>
      <c r="H38" s="6" t="inlineStr">
        <is>
          <t>Agree</t>
        </is>
      </c>
      <c r="I38" s="6" t="inlineStr">
        <is>
          <t>No disagreement; judgement retained.</t>
        </is>
      </c>
      <c r="J38" s="6" t="inlineStr">
        <is>
          <t>Serious</t>
        </is>
      </c>
    </row>
    <row r="39" ht="45" customHeight="1" s="47">
      <c r="A39" s="7" t="inlineStr">
        <is>
          <t>ZHOU_2016</t>
        </is>
      </c>
      <c r="B39" s="7" t="inlineStr">
        <is>
          <t>Zhou 2016</t>
        </is>
      </c>
      <c r="C39" s="7" t="inlineStr">
        <is>
          <t>Any SSI | Follow-up not reported</t>
        </is>
      </c>
      <c r="D39" s="7" t="inlineStr">
        <is>
          <t>D7</t>
        </is>
      </c>
      <c r="E39" s="7" t="inlineStr">
        <is>
          <t>Moderate</t>
        </is>
      </c>
      <c r="F39" s="7" t="inlineStr">
        <is>
          <t>Serious</t>
        </is>
      </c>
      <c r="G39" s="7" t="inlineStr">
        <is>
          <t>Moderate</t>
        </is>
      </c>
      <c r="H39" s="7" t="inlineStr">
        <is>
          <t>Disagree</t>
        </is>
      </c>
      <c r="I39" s="7" t="inlineStr">
        <is>
          <t>Total, superficial and deep SSI plus crude and adjusted estimates were reported. Lack of registration permits some analysis choice, but there is no strong evidence of result suppression; consensus: Moderate.</t>
        </is>
      </c>
      <c r="J39" s="7" t="inlineStr">
        <is>
          <t>Serious</t>
        </is>
      </c>
    </row>
  </sheetData>
  <mergeCells count="2">
    <mergeCell ref="A1:J1"/>
    <mergeCell ref="A2:J2"/>
  </mergeCells>
  <conditionalFormatting sqref="G5:G39">
    <cfRule type="containsText" priority="1" operator="between" dxfId="48" text="Low">
      <formula>NOT(ISERROR(SEARCH("Low",G5)))</formula>
    </cfRule>
    <cfRule type="containsText" priority="2" operator="between" dxfId="49" text="Some concerns">
      <formula>NOT(ISERROR(SEARCH("Some concerns",G5)))</formula>
    </cfRule>
    <cfRule type="containsText" priority="4" operator="between" dxfId="50" text="Serious">
      <formula>NOT(ISERROR(SEARCH("Serious",G5)))</formula>
    </cfRule>
  </conditionalFormatting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selection activeCell="A1" sqref="A1:G1"/>
    </sheetView>
  </sheetViews>
  <sheetFormatPr baseColWidth="8" defaultColWidth="9" defaultRowHeight="15"/>
  <cols>
    <col width="22" customWidth="1" style="47" min="1" max="2"/>
    <col width="55" customWidth="1" style="47" min="3" max="6"/>
    <col width="14" customWidth="1" style="47" min="7" max="7"/>
  </cols>
  <sheetData>
    <row r="1" ht="27.95" customHeight="1" s="47">
      <c r="A1" s="1" t="inlineStr">
        <is>
          <t>Data conflicts and prespecified adjudication decisions</t>
        </is>
      </c>
    </row>
    <row r="2" ht="32.1" customHeight="1" s="47">
      <c r="A2" s="2" t="inlineStr">
        <is>
          <t>All conflicts remain visible. Resolution defines analysis use but does not overwrite the alternative source value.</t>
        </is>
      </c>
    </row>
    <row r="3" ht="15.75" customHeight="1" s="47">
      <c r="A3" s="3" t="n"/>
      <c r="B3" s="3" t="n"/>
      <c r="C3" s="3" t="n"/>
      <c r="D3" s="3" t="n"/>
      <c r="E3" s="3" t="n"/>
      <c r="F3" s="3" t="n"/>
      <c r="G3" s="3" t="n"/>
    </row>
    <row r="4" ht="36" customHeight="1" s="47">
      <c r="A4" s="4" t="inlineStr">
        <is>
          <t>ID</t>
        </is>
      </c>
      <c r="B4" s="4" t="inlineStr">
        <is>
          <t>Study ID</t>
        </is>
      </c>
      <c r="C4" s="4" t="inlineStr">
        <is>
          <t>Issue</t>
        </is>
      </c>
      <c r="D4" s="4" t="inlineStr">
        <is>
          <t>Source evidence</t>
        </is>
      </c>
      <c r="E4" s="4" t="inlineStr">
        <is>
          <t>Locked handling</t>
        </is>
      </c>
      <c r="F4" s="4" t="inlineStr">
        <is>
          <t>Status</t>
        </is>
      </c>
      <c r="G4" s="4" t="inlineStr">
        <is>
          <t>Priority</t>
        </is>
      </c>
    </row>
    <row r="5" ht="30" customHeight="1" s="47">
      <c r="A5" s="5" t="inlineStr">
        <is>
          <t>Q01</t>
        </is>
      </c>
      <c r="B5" s="5" t="inlineStr">
        <is>
          <t>JOHNSON_2024</t>
        </is>
      </c>
      <c r="C5" s="5" t="inlineStr">
        <is>
          <t>Deep SSI count conflict</t>
        </is>
      </c>
      <c r="D5" s="5" t="inlineStr">
        <is>
          <t>Results text: 9/40 vs 11/140; Figure 1 and reported RR imply 8/40 vs 11/140.</t>
        </is>
      </c>
      <c r="E5" s="5" t="inlineStr">
        <is>
          <t>Use 9/40 vs 11/140 for principal extraction. Retain 8/40 only as audit/sensitivity value.</t>
        </is>
      </c>
      <c r="F5" s="5" t="inlineStr">
        <is>
          <t>Resolved by prespecified article-text adjudication; no author confirmation</t>
        </is>
      </c>
      <c r="G5" s="5" t="inlineStr">
        <is>
          <t>High</t>
        </is>
      </c>
    </row>
    <row r="6" ht="30" customHeight="1" s="47">
      <c r="A6" s="6" t="inlineStr">
        <is>
          <t>Q02</t>
        </is>
      </c>
      <c r="B6" s="6" t="inlineStr">
        <is>
          <t>WHISH_2021</t>
        </is>
      </c>
      <c r="C6" s="6" t="inlineStr">
        <is>
          <t>Per-protocol denominator conflict</t>
        </is>
      </c>
      <c r="D6" s="6" t="inlineStr">
        <is>
          <t>Table III: 4/144 vs 11/163; Results text: 4/156 vs 11/168.</t>
        </is>
      </c>
      <c r="E6" s="6" t="inlineStr">
        <is>
          <t>Use randomised-group results for primary analyses. If per-protocol sensitivity is shown, use Results text 4/156 vs 11/168.</t>
        </is>
      </c>
      <c r="F6" s="6" t="inlineStr">
        <is>
          <t>Resolved by prespecified article-text adjudication</t>
        </is>
      </c>
      <c r="G6" s="6" t="inlineStr">
        <is>
          <t>Medium</t>
        </is>
      </c>
    </row>
    <row r="7" ht="45" customHeight="1" s="47">
      <c r="A7" s="6" t="inlineStr">
        <is>
          <t>Q03</t>
        </is>
      </c>
      <c r="B7" s="6" t="inlineStr">
        <is>
          <t>WHISH_2021</t>
        </is>
      </c>
      <c r="C7" s="6" t="inlineStr">
        <is>
          <t>Randomised arm-order conflict</t>
        </is>
      </c>
      <c r="D7" s="6" t="inlineStr">
        <is>
          <t>Abstract and Table I report opposing arm order; CONSORT documents exclusions after randomisation.</t>
        </is>
      </c>
      <c r="E7" s="6" t="inlineStr">
        <is>
          <t>Use 230 ciNPWT and 232 control in study/baseline characteristics; use outcome-specific denominators in analyses.</t>
        </is>
      </c>
      <c r="F7" s="6" t="inlineStr">
        <is>
          <t>Resolved by reconciliation of article tables and outcome denominators</t>
        </is>
      </c>
      <c r="G7" s="6" t="inlineStr">
        <is>
          <t>Medium</t>
        </is>
      </c>
    </row>
    <row r="8" ht="30" customHeight="1" s="47">
      <c r="A8" s="6" t="inlineStr">
        <is>
          <t>Q04</t>
        </is>
      </c>
      <c r="B8" s="6" t="inlineStr">
        <is>
          <t>PAUSER_2016</t>
        </is>
      </c>
      <c r="C8" s="6" t="inlineStr">
        <is>
          <t>Dressing-change denominator conflict</t>
        </is>
      </c>
      <c r="D8" s="6" t="inlineStr">
        <is>
          <t>Text reports 54 changes/10 and 95 changes/11 although randomised N was 11 vs 10; 95/11 is not 9.5.</t>
        </is>
      </c>
      <c r="E8" s="6" t="inlineStr">
        <is>
          <t>Narrative only; exclude from quantitative synthesis.</t>
        </is>
      </c>
      <c r="F8" s="6" t="inlineStr">
        <is>
          <t>Unresolved reporting inconsistency; no impact on locked estimates</t>
        </is>
      </c>
      <c r="G8" s="6" t="inlineStr">
        <is>
          <t>Medium</t>
        </is>
      </c>
    </row>
    <row r="9" ht="30" customHeight="1" s="47">
      <c r="A9" s="6" t="inlineStr">
        <is>
          <t>Q05</t>
        </is>
      </c>
      <c r="B9" s="6" t="inlineStr">
        <is>
          <t>PAUSER_2016</t>
        </is>
      </c>
      <c r="C9" s="6" t="inlineStr">
        <is>
          <t>Insufficient day-10 seroma data</t>
        </is>
      </c>
      <c r="D9" s="6" t="inlineStr">
        <is>
          <t>Day-10 mean and SD were not reported.</t>
        </is>
      </c>
      <c r="E9" s="6" t="inlineStr">
        <is>
          <t>Quantitative analysis limited to day-5 seroma volume; later data narrative only.</t>
        </is>
      </c>
      <c r="F9" s="6" t="inlineStr">
        <is>
          <t>Resolved analysis rule</t>
        </is>
      </c>
      <c r="G9" s="6" t="inlineStr">
        <is>
          <t>Medium</t>
        </is>
      </c>
    </row>
    <row r="10">
      <c r="A10" s="6" t="inlineStr">
        <is>
          <t>Q06</t>
        </is>
      </c>
      <c r="B10" s="6" t="inlineStr">
        <is>
          <t>CANTON_2020</t>
        </is>
      </c>
      <c r="C10" s="6" t="inlineStr">
        <is>
          <t>Wound-complication denominator typo</t>
        </is>
      </c>
      <c r="D10" s="6" t="inlineStr">
        <is>
          <t>Text: 2/15; Table 2 and cohort total: 2/16.</t>
        </is>
      </c>
      <c r="E10" s="6" t="inlineStr">
        <is>
          <t>Use Table 2 value 2/16.</t>
        </is>
      </c>
      <c r="F10" s="6" t="inlineStr">
        <is>
          <t>Resolved</t>
        </is>
      </c>
      <c r="G10" s="6" t="inlineStr">
        <is>
          <t>Low</t>
        </is>
      </c>
    </row>
    <row r="11" ht="30" customHeight="1" s="47">
      <c r="A11" s="6" t="inlineStr">
        <is>
          <t>Q07</t>
        </is>
      </c>
      <c r="B11" s="6" t="inlineStr">
        <is>
          <t>Multiple</t>
        </is>
      </c>
      <c r="C11" s="6" t="inlineStr">
        <is>
          <t>SSI follow-up not reported</t>
        </is>
      </c>
      <c r="D11" s="6" t="inlineStr">
        <is>
          <t>Zelle, Canton, Zhou and parts of Stannard lack a common explicit window.</t>
        </is>
      </c>
      <c r="E11" s="6" t="inlineStr">
        <is>
          <t>Do not equate with 30- or 90-day outcomes; include only in labelled longest/unspecified-window exploratory analyses.</t>
        </is>
      </c>
      <c r="F11" s="6" t="inlineStr">
        <is>
          <t>Resolved by stratified analysis rule</t>
        </is>
      </c>
      <c r="G11" s="6" t="inlineStr">
        <is>
          <t>High</t>
        </is>
      </c>
    </row>
    <row r="12" ht="30" customHeight="1" s="47">
      <c r="A12" s="6" t="inlineStr">
        <is>
          <t>Q08</t>
        </is>
      </c>
      <c r="B12" s="6" t="inlineStr">
        <is>
          <t>COOPER_2018</t>
        </is>
      </c>
      <c r="C12" s="6" t="inlineStr">
        <is>
          <t>Haematoma not separately extractable</t>
        </is>
      </c>
      <c r="D12" s="6" t="inlineStr">
        <is>
          <t>Haematoma appears only inside a composite wound-complication definition.</t>
        </is>
      </c>
      <c r="E12" s="6" t="inlineStr">
        <is>
          <t>Do not relabel the composite as haematoma and do not derive separate counts.</t>
        </is>
      </c>
      <c r="F12" s="6" t="inlineStr">
        <is>
          <t>Resolved</t>
        </is>
      </c>
      <c r="G12" s="6" t="inlineStr">
        <is>
          <t>High</t>
        </is>
      </c>
    </row>
    <row r="13" ht="30" customHeight="1" s="47">
      <c r="A13" s="6" t="inlineStr">
        <is>
          <t>Q09</t>
        </is>
      </c>
      <c r="B13" s="6" t="inlineStr">
        <is>
          <t>All studies</t>
        </is>
      </c>
      <c r="C13" s="6" t="inlineStr">
        <is>
          <t>Independent haematoma outcome absent</t>
        </is>
      </c>
      <c r="D13" s="6" t="inlineStr">
        <is>
          <t>No study provides directly comparable arm-specific haematoma events.</t>
        </is>
      </c>
      <c r="E13" s="6" t="inlineStr">
        <is>
          <t>Report evidence absence; seroma and drainage remain distinct outcomes.</t>
        </is>
      </c>
      <c r="F13" s="6" t="inlineStr">
        <is>
          <t>Resolved</t>
        </is>
      </c>
      <c r="G13" s="6" t="inlineStr">
        <is>
          <t>High</t>
        </is>
      </c>
    </row>
    <row r="14" ht="30" customHeight="1" s="47">
      <c r="A14" s="7" t="inlineStr">
        <is>
          <t>Q10</t>
        </is>
      </c>
      <c r="B14" s="7" t="inlineStr">
        <is>
          <t>JOHNSON_2024; ZELLE_2022</t>
        </is>
      </c>
      <c r="C14" s="7" t="inlineStr">
        <is>
          <t>Intervention parameters incomplete</t>
        </is>
      </c>
      <c r="D14" s="7" t="inlineStr">
        <is>
          <t>Device/pressure/duration incompletely reported.</t>
        </is>
      </c>
      <c r="E14" s="7" t="inlineStr">
        <is>
          <t>Retain NR; do not infer typical device settings.</t>
        </is>
      </c>
      <c r="F14" s="7" t="inlineStr">
        <is>
          <t>Resolved</t>
        </is>
      </c>
      <c r="G14" s="7" t="inlineStr">
        <is>
          <t>Low</t>
        </is>
      </c>
    </row>
  </sheetData>
  <mergeCells count="2">
    <mergeCell ref="A2:G2"/>
    <mergeCell ref="A1:G1"/>
  </mergeCells>
  <conditionalFormatting sqref="G5:G14">
    <cfRule type="containsText" priority="1" operator="between" dxfId="68" text="High">
      <formula>NOT(ISERROR(SEARCH("High",G5)))</formula>
    </cfRule>
  </conditionalFormatting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:D1"/>
    </sheetView>
  </sheetViews>
  <sheetFormatPr baseColWidth="8" defaultColWidth="9" defaultRowHeight="15"/>
  <cols>
    <col width="24" customWidth="1" style="47" min="1" max="2"/>
    <col width="95" customWidth="1" style="47" min="3" max="3"/>
    <col width="38" customWidth="1" style="47" min="4" max="4"/>
  </cols>
  <sheetData>
    <row r="1" ht="27.95" customHeight="1" s="47">
      <c r="A1" s="1" t="inlineStr">
        <is>
          <t>Version history and provenance</t>
        </is>
      </c>
    </row>
    <row r="2" ht="32.1" customHeight="1" s="47">
      <c r="A2" s="2" t="inlineStr">
        <is>
          <t>This sheet identifies the current source of truth for each component of the meta-analysis.</t>
        </is>
      </c>
    </row>
    <row r="3" ht="15.75" customHeight="1" s="47">
      <c r="A3" s="3" t="n"/>
      <c r="B3" s="3" t="n"/>
      <c r="C3" s="3" t="n"/>
      <c r="D3" s="3" t="n"/>
    </row>
    <row r="4" ht="36" customHeight="1" s="47">
      <c r="A4" s="4" t="inlineStr">
        <is>
          <t>Version/date</t>
        </is>
      </c>
      <c r="B4" s="4" t="inlineStr">
        <is>
          <t>Component</t>
        </is>
      </c>
      <c r="C4" s="4" t="inlineStr">
        <is>
          <t>Authoritative source or change</t>
        </is>
      </c>
      <c r="D4" s="4" t="inlineStr">
        <is>
          <t>Status</t>
        </is>
      </c>
    </row>
    <row r="5">
      <c r="A5" s="5" t="inlineStr">
        <is>
          <t>2026-07-31</t>
        </is>
      </c>
      <c r="B5" s="5" t="inlineStr">
        <is>
          <t>Full-text extraction</t>
        </is>
      </c>
      <c r="C5" s="5" t="inlineStr">
        <is>
          <t>Initial 10-study extraction workbook with all available time points and incision-related outcomes.</t>
        </is>
      </c>
      <c r="D5" s="5" t="inlineStr">
        <is>
          <t>Superseded but retained in source archive</t>
        </is>
      </c>
    </row>
    <row r="6">
      <c r="A6" s="6" t="inlineStr">
        <is>
          <t>2026-08-10</t>
        </is>
      </c>
      <c r="B6" s="6" t="inlineStr">
        <is>
          <t>Statistical lock</t>
        </is>
      </c>
      <c r="C6" s="6" t="inlineStr">
        <is>
          <t>ciNPWT_locked_meta_input_20260810.xlsx; eight prespecified pools and locked event counts.</t>
        </is>
      </c>
      <c r="D6" s="6" t="inlineStr">
        <is>
          <t>Authoritative statistical version</t>
        </is>
      </c>
    </row>
    <row r="7">
      <c r="A7" s="6" t="inlineStr">
        <is>
          <t>2026-08-13</t>
        </is>
      </c>
      <c r="B7" s="6" t="inlineStr">
        <is>
          <t>Risk-of-bias lock</t>
        </is>
      </c>
      <c r="C7" s="6" t="inlineStr">
        <is>
          <t>Final_consensus_risk_of_bias_20260813.xlsx; two-reviewer consensus and adjudication record.</t>
        </is>
      </c>
      <c r="D7" s="6" t="inlineStr">
        <is>
          <t>Authoritative quality-assessment version</t>
        </is>
      </c>
    </row>
    <row r="8">
      <c r="A8" s="6" t="inlineStr">
        <is>
          <t>2026-08-15</t>
        </is>
      </c>
      <c r="B8" s="6" t="inlineStr">
        <is>
          <t>Submission integration</t>
        </is>
      </c>
      <c r="C8" s="6" t="inlineStr">
        <is>
          <t>English figures, tables, manuscript and reproducibility materials assembled.</t>
        </is>
      </c>
      <c r="D8" s="6" t="inlineStr">
        <is>
          <t>Current submission package basis</t>
        </is>
      </c>
    </row>
    <row r="9" ht="30" customHeight="1" s="47">
      <c r="A9" s="7" t="inlineStr">
        <is>
          <t>2026-08-23</t>
        </is>
      </c>
      <c r="B9" s="7" t="inlineStr">
        <is>
          <t>Final extraction release</t>
        </is>
      </c>
      <c r="C9" s="7" t="inlineStr">
        <is>
          <t>Study/baseline data translated; conflicts reconciled; S1 calculations retained; all audit layers and consensus judgements consolidated.</t>
        </is>
      </c>
      <c r="D9" s="7" t="inlineStr">
        <is>
          <t>Current final locked extraction workbook</t>
        </is>
      </c>
    </row>
  </sheetData>
  <mergeCells count="2">
    <mergeCell ref="A1:D1"/>
    <mergeCell ref="A2:D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WPS_1695207348</cp:lastModifiedBy>
  <dcterms:created xsi:type="dcterms:W3CDTF">2026-09-07T12:06:00Z</dcterms:created>
  <dcterms:modified xsi:type="dcterms:W3CDTF">2026-09-07T16:59:03Z</dcterms:modifi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89BC0856A7B74F6ABBCEDA5304962E3B_12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