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08" yWindow="-108" windowWidth="23256" windowHeight="12456" tabRatio="500"/>
  </bookViews>
  <sheets>
    <sheet name="Table S1" sheetId="1" r:id="rId1"/>
  </sheets>
  <calcPr calcId="14562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36" i="1" l="1"/>
  <c r="P30" i="1"/>
  <c r="P39" i="1"/>
  <c r="J5" i="1"/>
  <c r="N7" i="1"/>
</calcChain>
</file>

<file path=xl/sharedStrings.xml><?xml version="1.0" encoding="utf-8"?>
<sst xmlns="http://schemas.openxmlformats.org/spreadsheetml/2006/main" count="826" uniqueCount="609">
  <si>
    <t>Occurrence</t>
  </si>
  <si>
    <t>porphyry Cu</t>
  </si>
  <si>
    <t>porphyry Cu-Au</t>
  </si>
  <si>
    <t>porphyry Cu-Mo-Au</t>
  </si>
  <si>
    <t>porphyry Cu-Mo</t>
  </si>
  <si>
    <t>none</t>
  </si>
  <si>
    <t>References</t>
  </si>
  <si>
    <t>Rock type</t>
  </si>
  <si>
    <t>dacite</t>
  </si>
  <si>
    <t>AP-07-41</t>
  </si>
  <si>
    <t>CH-70-BW</t>
  </si>
  <si>
    <t>trachyandesite</t>
  </si>
  <si>
    <t>58 wt%</t>
  </si>
  <si>
    <t>Bulolo dike</t>
  </si>
  <si>
    <t>n.a.</t>
  </si>
  <si>
    <t>andesite</t>
  </si>
  <si>
    <t>ca. 50 vol%</t>
  </si>
  <si>
    <t>6 samples collected 2001-2002</t>
  </si>
  <si>
    <t>andesite (dome lava)</t>
  </si>
  <si>
    <t>andesite to dacite</t>
  </si>
  <si>
    <t>Crustal thickness (km)</t>
  </si>
  <si>
    <t>% Crystals</t>
  </si>
  <si>
    <t>Anhydrite-bearing sample(s)</t>
  </si>
  <si>
    <t>porphyry Au-Cu</t>
  </si>
  <si>
    <t>plag-hbl-cpx-apa-mgt-tit-anhy</t>
  </si>
  <si>
    <t>Age</t>
  </si>
  <si>
    <t>San Jose; Azufre</t>
  </si>
  <si>
    <t>andesite+dacite</t>
  </si>
  <si>
    <t>error</t>
  </si>
  <si>
    <t>plag-qtz-bio-hbl-px-mgt-ilm-apa-tit-mss-anhy</t>
  </si>
  <si>
    <t>5.5 Ma</t>
  </si>
  <si>
    <t>plag-hbl-bio-cpx-apa-mgt-tit-mss-anhy</t>
  </si>
  <si>
    <t>plag-hbl-cpx-apa-mgt-ilm-tit-anhy</t>
  </si>
  <si>
    <t>Llody et al. (2010)</t>
  </si>
  <si>
    <t>Narcia-Lopez et al. (2004);</t>
  </si>
  <si>
    <t>dacite + andesite</t>
  </si>
  <si>
    <t>26-43 ka</t>
  </si>
  <si>
    <t>Piedras Grande andesite + Soncor two-px pumice and hbl-andesite pumice + vitrophyre</t>
  </si>
  <si>
    <t>Liu et al. (2023)</t>
  </si>
  <si>
    <t>30 vol%</t>
  </si>
  <si>
    <t>27 Ma</t>
  </si>
  <si>
    <t>25 vol%</t>
  </si>
  <si>
    <t>45-50</t>
  </si>
  <si>
    <t>1958 eruption</t>
  </si>
  <si>
    <t>1982 eruption</t>
  </si>
  <si>
    <t>1951 eruption</t>
  </si>
  <si>
    <t>Parcutela et al. (2020)</t>
  </si>
  <si>
    <t>many</t>
  </si>
  <si>
    <t>Shehata &amp; Mizunaga (2022)</t>
  </si>
  <si>
    <t>1991 eruption</t>
  </si>
  <si>
    <t>#9 of D&amp;M 78</t>
  </si>
  <si>
    <t>2 (90AMm-04; JK90RED2a)</t>
  </si>
  <si>
    <t>T (°C)
(* = recalc.)</t>
  </si>
  <si>
    <t>Zhang et al. (2019)</t>
  </si>
  <si>
    <t>28 Ma</t>
  </si>
  <si>
    <t>Eagle Mt. + Fourmile Creek</t>
  </si>
  <si>
    <t>andesite + dacite</t>
  </si>
  <si>
    <t>2001 eruption</t>
  </si>
  <si>
    <t>Iwasaki et al. (2013)</t>
  </si>
  <si>
    <t>#6,7,8 of W&amp;C77</t>
  </si>
  <si>
    <t xml:space="preserve">Sr/Y </t>
  </si>
  <si>
    <t>latite, andesite</t>
  </si>
  <si>
    <t>2.9 Ma</t>
  </si>
  <si>
    <t>plag-hbl-diorite (PHD)</t>
  </si>
  <si>
    <t>diorite, andesite</t>
  </si>
  <si>
    <t>unit V</t>
  </si>
  <si>
    <t>granodiorite</t>
  </si>
  <si>
    <t>Late Cretaceous (?)</t>
  </si>
  <si>
    <t>N/A</t>
  </si>
  <si>
    <t>(porphyry Cu)</t>
  </si>
  <si>
    <t>7 cumulate xenoliths</t>
  </si>
  <si>
    <t>hbl-rich cumulates</t>
  </si>
  <si>
    <t>15 Ma</t>
  </si>
  <si>
    <t>qtz monzonite dikes</t>
  </si>
  <si>
    <t>quartz monzonite</t>
  </si>
  <si>
    <t>63 Ma</t>
  </si>
  <si>
    <t>40 vol%</t>
  </si>
  <si>
    <t>mgt-ilm reequilbr.</t>
  </si>
  <si>
    <t>quartz monzonite + biotite tonalite + intermediate porphyry dikes</t>
  </si>
  <si>
    <t>quartz diorite</t>
  </si>
  <si>
    <t>1 (CB-P-TB-35)</t>
  </si>
  <si>
    <t>granodiorite porphyry</t>
  </si>
  <si>
    <t>11.75 Ma</t>
  </si>
  <si>
    <t>latite; "K porphyry"</t>
  </si>
  <si>
    <t>4 (2 porphyry A; 2 dacite porpyhry)</t>
  </si>
  <si>
    <t>dacite to microdiorite</t>
  </si>
  <si>
    <t>dacite porphyries</t>
  </si>
  <si>
    <t>24-72 vol%</t>
  </si>
  <si>
    <t>3 (MD, BQM, ZP)</t>
  </si>
  <si>
    <t>monzonite to monzodiorite</t>
  </si>
  <si>
    <t>Aitken et al. (2013)</t>
  </si>
  <si>
    <t>monzodiorite</t>
  </si>
  <si>
    <t>75 vol%</t>
  </si>
  <si>
    <t>3.2 Ma</t>
  </si>
  <si>
    <t>Monzogranite porphyry + granodiorite porphyry</t>
  </si>
  <si>
    <t>monzogranite to granodiorite</t>
  </si>
  <si>
    <t>17 Ma</t>
  </si>
  <si>
    <t>24.4 Ma</t>
  </si>
  <si>
    <t>latite</t>
  </si>
  <si>
    <t>1 (91MT-68)</t>
  </si>
  <si>
    <t>Comments</t>
  </si>
  <si>
    <t>trachyandesite to trachydacite</t>
  </si>
  <si>
    <t>several</t>
  </si>
  <si>
    <t>≥1.8</t>
  </si>
  <si>
    <t>postmineralization dike</t>
  </si>
  <si>
    <t>quartz monzonite porphyry</t>
  </si>
  <si>
    <t>1 qtz monzonite porphyry</t>
  </si>
  <si>
    <t>1 (Luhr Hill Granite)</t>
  </si>
  <si>
    <t>granite</t>
  </si>
  <si>
    <t>167.3 Ma</t>
  </si>
  <si>
    <t>1 (monzogranite porphyry)</t>
  </si>
  <si>
    <t>monzogranite porphyry</t>
  </si>
  <si>
    <t>Sundell et al. (2024)</t>
  </si>
  <si>
    <t>Zhang&amp; Mooney (2023)</t>
  </si>
  <si>
    <t>≥60</t>
  </si>
  <si>
    <t>Whitney et al. (2004)</t>
  </si>
  <si>
    <t>≥30</t>
  </si>
  <si>
    <t>based on presence of garnet</t>
  </si>
  <si>
    <t>~40 (?)</t>
  </si>
  <si>
    <t>Eichelberger et al. (2015)</t>
  </si>
  <si>
    <t>diorite porphyry</t>
  </si>
  <si>
    <t>rhyodacite porphyry</t>
  </si>
  <si>
    <t>dacite porphyry</t>
  </si>
  <si>
    <t>porphyritic dacite-latite</t>
  </si>
  <si>
    <t>quartz latite porphyry</t>
  </si>
  <si>
    <t>hornblende-plagioclase porphyry</t>
  </si>
  <si>
    <t>granite porphyry</t>
  </si>
  <si>
    <t>porphyritic hornblende quartz diorite</t>
  </si>
  <si>
    <t>1 (Q2; ARBH-2 26.6)</t>
  </si>
  <si>
    <t>2 (CHR-7; CHRPIT)</t>
  </si>
  <si>
    <t>2 (BLZK1701-879; BLZK1703-368)</t>
  </si>
  <si>
    <t>1 (USNM116170)</t>
  </si>
  <si>
    <t>erosion level is probably at ≥25 km (Garuti et al., 2003, 2012)</t>
  </si>
  <si>
    <t>Chapman et al. (2020)</t>
  </si>
  <si>
    <t>Chapman et al. (2020); Shehata &amp; Mizunga (2022)</t>
  </si>
  <si>
    <t>~50</t>
  </si>
  <si>
    <t>Chapman et al. (2015)</t>
  </si>
  <si>
    <t>porphyry Cu (Au)</t>
  </si>
  <si>
    <t>porphyry Cu-Au (Ag-Mo)</t>
  </si>
  <si>
    <t>porphyry Cu (Mo)</t>
  </si>
  <si>
    <t>porphyry Cu (Mo-Au-Ag)</t>
  </si>
  <si>
    <t>porphyry Cu (Mo-Au)</t>
  </si>
  <si>
    <t>porphyry Cu (Ag)</t>
  </si>
  <si>
    <t>porphyry Cu-Au (Ag)</t>
  </si>
  <si>
    <t>porphyry Cu-Au (Mo)</t>
  </si>
  <si>
    <t>porphyry Cu-Au (Mo-Ag-Pb-Zn)</t>
  </si>
  <si>
    <t>porphyry-skarn Cu (Mo-Au-Zn-Pb)</t>
  </si>
  <si>
    <t>porphyry Cu (Au-Mo-Ag)</t>
  </si>
  <si>
    <t>porphyry Cu-Au (Mo-Ag)</t>
  </si>
  <si>
    <t>(Mo, Au)</t>
  </si>
  <si>
    <t>Mineralogy (mss = monosulfide solid solution; crs = copper-rich sulfide)</t>
  </si>
  <si>
    <t>porphyry-epithermal Pb-Zn-Ag-Cu-Au</t>
  </si>
  <si>
    <t>Lloyd, S., van der Lee, S., Sand Franca, G., Assumpcao, M., and Feng, M., 2010, Moho map of South America from receiver functions and surface wavers: Journal of Geophysical Research, v. 115, p. B11315, doi:11310.11029/12009JB006829.</t>
  </si>
  <si>
    <t>1 (CC3) (Tah unit)</t>
  </si>
  <si>
    <t>coordinates: 36.69056 N -105.49972 E</t>
  </si>
  <si>
    <t>coordinates: 36.82390 N -105.30994 E</t>
  </si>
  <si>
    <t>erosion level is at ~20 km depth (Foster et al., 2001)</t>
  </si>
  <si>
    <t>not stated</t>
  </si>
  <si>
    <t>–</t>
  </si>
  <si>
    <t>Briggs, D. F., 2022, Geology and history of the Globe-Miami region, Gila and Pinal Counties, Arizona: Arizona Geological Survey, Contributed Report CR-22-B, 243 p.</t>
  </si>
  <si>
    <t>Christman, J. L., 1978, Geology, alteration, and mineralization of the Copper Basin porphyry copper deposit, Yavapai County, Arizona [M.Sc. thesis]: Tucson, University of Arizona, 94 p.</t>
  </si>
  <si>
    <t>Houser, B. B., Richter, D. H., and Shafiqullah, M., 1985, Geologic map of the Safford quadrangle, Graham County, Arizona: U.S. Geological Survey, Miscellaneous Investigations Series Map I-1617, scale 1:48,000.</t>
  </si>
  <si>
    <t>(porphyry Cu-Mo)</t>
  </si>
  <si>
    <t>hosts several small porphyry copper deposits (Hattori &amp; Keith, 2001)</t>
  </si>
  <si>
    <t>none (but there is large zone of hydrothermal alteration - see Hutchinson and Dilles, 2019)</t>
  </si>
  <si>
    <t>epithermal Au; porphyry Cu-Au</t>
  </si>
  <si>
    <t>pl-hbl-opx-cpx-mag-ilm-mss-anh</t>
  </si>
  <si>
    <t>pl-hbl-px-bt-mag-anh</t>
  </si>
  <si>
    <t>pl-qz-bt-hbl-anh</t>
  </si>
  <si>
    <t>pl-hbl-bt-qz-mag-ilm-ap-crs-anh</t>
  </si>
  <si>
    <t>pl-hbl-cpx-bt-ap-mag-mss-crs-anh</t>
  </si>
  <si>
    <t>pl-hbl-cpx-opx-ap-mag-ilm-mss-crs-anh</t>
  </si>
  <si>
    <t>pl-cpx-opx-hbl-mag-ap-mss-anh</t>
  </si>
  <si>
    <t>pl-hbl-bt-mag-ilm-ap-mss-crs-anh</t>
  </si>
  <si>
    <t>pl-bt-hbl-qz-Kfs-ap-anh</t>
  </si>
  <si>
    <t>pl-cpx-opx-hbl-bt-mag-ilm-ttn-mss-anh</t>
  </si>
  <si>
    <t>pl-hbl-opx-cpx-mag-ilm-ttn-crs-anh</t>
  </si>
  <si>
    <t>pl-hbl-bt-ap-mag-ttn-anh</t>
  </si>
  <si>
    <t>pl-hbl-bt-px-ap-mag-ilm-ttn-crs-anh</t>
  </si>
  <si>
    <t>pl-hbl-bt-cpx-qz-mag-ilm-ap-ttn-mss-anh</t>
  </si>
  <si>
    <t>pl-hbl-cpx-bt-ap-mag-ilm-ttn-crs(?)-anh</t>
  </si>
  <si>
    <t>pl-hbl-bt-mag-ilm-ttn-mss-crs-anh</t>
  </si>
  <si>
    <t>pl-Kfs-qz-bt-hbl-ap-mag-ttn-anh-calc</t>
  </si>
  <si>
    <t>pl-hbl-bt-qz-mag-ilm-ttn-anh</t>
  </si>
  <si>
    <t>pl-hbl-bt-Kfs-qz-ap-ttn-mag-ilm-anh</t>
  </si>
  <si>
    <t>pl-bt-hbl-qz-ap-mag-ttn-anh</t>
  </si>
  <si>
    <t>pl-hbl-bt-Kfs-ap-mag-ilm-ttn-anh</t>
  </si>
  <si>
    <t>pl-qz-Kfs-bt-ap-mag-ttn-anh</t>
  </si>
  <si>
    <t>pl-hbl-bt-cpx-qz-ap-mag-ttn-crs-anh</t>
  </si>
  <si>
    <t>pl-hbl-bt-Kfs-qz-ap-mag-ilm-ttn-mss-anh</t>
  </si>
  <si>
    <t>pl-Kfs-qz-bt-mag-ap-ttn-anh</t>
  </si>
  <si>
    <t>pl-Kfs-hbl-bt-qz-ttn-mag-ap-anh</t>
  </si>
  <si>
    <t>pl-Kfs-qz-hbl-bt-mag-ilm-ap-ttn-anh</t>
  </si>
  <si>
    <t>pl-Kfs-qz-hbl-bt-mag-ap-ttn-mss-anh</t>
  </si>
  <si>
    <t>pl-hbl-bt-epi-qz-msc-grt-ap-ilm-ttn-mss-anh</t>
  </si>
  <si>
    <t>pl-hbl-bt-mag-ilm-ttn-ep-anh</t>
  </si>
  <si>
    <t>pl-hbl-bt-qz-grt-ap-mag-ilm-ttn-aln-anh</t>
  </si>
  <si>
    <t>References for crustal thickness</t>
    <phoneticPr fontId="3" type="noConversion"/>
  </si>
  <si>
    <t>Aucanquilcha, Chile</t>
    <phoneticPr fontId="3" type="noConversion"/>
  </si>
  <si>
    <t>Cerro La Lanza, Mexico</t>
    <phoneticPr fontId="3" type="noConversion"/>
  </si>
  <si>
    <t>Nevado del Ruiz, Colombia</t>
    <phoneticPr fontId="3" type="noConversion"/>
  </si>
  <si>
    <t>Mount Pinatubo, Philippines</t>
    <phoneticPr fontId="3" type="noConversion"/>
  </si>
  <si>
    <t>Redoubt Volcano, USA</t>
    <phoneticPr fontId="3" type="noConversion"/>
  </si>
  <si>
    <t>Bingham Canyon deposit, USA</t>
    <phoneticPr fontId="3" type="noConversion"/>
  </si>
  <si>
    <t>Black Mt deposit, Philippines</t>
    <phoneticPr fontId="3" type="noConversion"/>
  </si>
  <si>
    <t>Cajon Pass, USA</t>
    <phoneticPr fontId="3" type="noConversion"/>
  </si>
  <si>
    <t>Central Mining District, USA</t>
    <phoneticPr fontId="3" type="noConversion"/>
  </si>
  <si>
    <t>Cerrillos, USA</t>
    <phoneticPr fontId="3" type="noConversion"/>
  </si>
  <si>
    <t>Cerro de Pasco deposit, Peru</t>
    <phoneticPr fontId="3" type="noConversion"/>
  </si>
  <si>
    <t>Christmas deposit, USA</t>
    <phoneticPr fontId="3" type="noConversion"/>
  </si>
  <si>
    <t>Don Manuel, Chile</t>
    <phoneticPr fontId="3" type="noConversion"/>
  </si>
  <si>
    <t>Duolong deposit, China</t>
    <phoneticPr fontId="3" type="noConversion"/>
  </si>
  <si>
    <t>El Poma, Colombia</t>
    <phoneticPr fontId="3" type="noConversion"/>
  </si>
  <si>
    <t>El Salvador deposit, Chile</t>
    <phoneticPr fontId="3" type="noConversion"/>
  </si>
  <si>
    <t>El Teniente deposit, Chile</t>
    <phoneticPr fontId="3" type="noConversion"/>
  </si>
  <si>
    <t>Encuentro deposit, Chile</t>
    <phoneticPr fontId="3" type="noConversion"/>
  </si>
  <si>
    <t>Idaho Batholith, USA</t>
    <phoneticPr fontId="3" type="noConversion"/>
  </si>
  <si>
    <t>Middle Urals, Russia</t>
    <phoneticPr fontId="3" type="noConversion"/>
  </si>
  <si>
    <t>Northparkes district,  Australia</t>
    <phoneticPr fontId="3" type="noConversion"/>
  </si>
  <si>
    <t>Questa, USA</t>
    <phoneticPr fontId="3" type="noConversion"/>
  </si>
  <si>
    <t>Qulong deposit, China</t>
    <phoneticPr fontId="3" type="noConversion"/>
  </si>
  <si>
    <t>Robinson deposit, USA</t>
    <phoneticPr fontId="3" type="noConversion"/>
  </si>
  <si>
    <t>Yerington mining district, USA</t>
    <phoneticPr fontId="3" type="noConversion"/>
  </si>
  <si>
    <t>Yulong deposit, China</t>
    <phoneticPr fontId="3" type="noConversion"/>
  </si>
  <si>
    <t>El Chichón, Mexico</t>
    <phoneticPr fontId="3" type="noConversion"/>
  </si>
  <si>
    <t>Volcán Lascar, Chile</t>
    <phoneticPr fontId="3" type="noConversion"/>
  </si>
  <si>
    <t>Mount Lamington, Papua New Guinea</t>
    <phoneticPr fontId="3" type="noConversion"/>
  </si>
  <si>
    <t>Biek, R. F., 2006, Whole-rock geochemical and electron microprobe data for the Tickville Spring quadrangle, Utah: Utah Geological Survey, Open-file Report, v. 475, p. 7.</t>
    <phoneticPr fontId="3" type="noConversion"/>
  </si>
  <si>
    <t>Parcutela, N. E., Dimalanta, C. B., Armada, L. T., and Yumul, G. P. j., 2020, PHILCRUST3.0: New constraints in crustal growth rate computations for the Philippine arc: Journal of Asian Earth Sciences: X, v. 4, p. 100032; doi.org/100010.101016/j.jaesx.102020.100032.</t>
    <phoneticPr fontId="3" type="noConversion"/>
  </si>
  <si>
    <t xml:space="preserve">Julcani, Peru                                  </t>
    <phoneticPr fontId="3" type="noConversion"/>
  </si>
  <si>
    <t>Mutschler, F. E., Ludington, S., and Bookstrom, A. A., 1999, Giant porphyry-related metal camps of the world - a database: U.S. Geological Survey Open-File Report 99-556, Online Version 1.0, Available at: http://geopubs.wr.usgs.gov/open-file/of99-556/ {Accessed January 2006}.</t>
    <phoneticPr fontId="3" type="noConversion"/>
  </si>
  <si>
    <t>Latir volcanic field, USA</t>
    <phoneticPr fontId="3" type="noConversion"/>
  </si>
  <si>
    <t>San Juan volcanic field, USA</t>
    <phoneticPr fontId="3" type="noConversion"/>
  </si>
  <si>
    <t>Zelenski Volcano, Russia</t>
    <phoneticPr fontId="3" type="noConversion"/>
  </si>
  <si>
    <t>Sutter Buttes, USA</t>
    <phoneticPr fontId="3" type="noConversion"/>
  </si>
  <si>
    <t>Yanacocha mining district, Peru</t>
    <phoneticPr fontId="3" type="noConversion"/>
  </si>
  <si>
    <t>Grasberg deposit, Indonesia</t>
    <phoneticPr fontId="3" type="noConversion"/>
  </si>
  <si>
    <t>Ag</t>
    <phoneticPr fontId="4" type="noConversion"/>
  </si>
  <si>
    <t>Rio Blanco deposit, Chile</t>
    <phoneticPr fontId="3" type="noConversion"/>
  </si>
  <si>
    <t>Jiama deposit, China</t>
    <phoneticPr fontId="3" type="noConversion"/>
  </si>
  <si>
    <t>References</t>
    <phoneticPr fontId="3" type="noConversion"/>
  </si>
  <si>
    <t>Ying et al., 2012</t>
    <phoneticPr fontId="3" type="noConversion"/>
  </si>
  <si>
    <t>Meng et al., 2006</t>
    <phoneticPr fontId="3" type="noConversion"/>
  </si>
  <si>
    <t>Laughlin et al., 1969</t>
    <phoneticPr fontId="3" type="noConversion"/>
  </si>
  <si>
    <t>Sulaksono et al., 2021</t>
    <phoneticPr fontId="3" type="noConversion"/>
  </si>
  <si>
    <t>McKibben et al., 1996</t>
    <phoneticPr fontId="3" type="noConversion"/>
  </si>
  <si>
    <t>Rye et al., 1984; Luhr and Logan, 2002</t>
    <phoneticPr fontId="3" type="noConversion"/>
  </si>
  <si>
    <t xml:space="preserve">Arculus et al., 1983               </t>
    <phoneticPr fontId="3" type="noConversion"/>
  </si>
  <si>
    <t>Rye et al., 1984</t>
    <phoneticPr fontId="3" type="noConversion"/>
  </si>
  <si>
    <t>Kusakabe, 1984</t>
    <phoneticPr fontId="3" type="noConversion"/>
  </si>
  <si>
    <t>4 (EEP1,2,4,5)</t>
    <phoneticPr fontId="3" type="noConversion"/>
  </si>
  <si>
    <t>2 (ES-12792; ES-12785A)</t>
    <phoneticPr fontId="3" type="noConversion"/>
  </si>
  <si>
    <t>1 (FrESKD-1)</t>
    <phoneticPr fontId="3" type="noConversion"/>
  </si>
  <si>
    <t>5 (RB8, RB78, RB112, RB231, RB244)</t>
    <phoneticPr fontId="3" type="noConversion"/>
  </si>
  <si>
    <t>Deckart et al., 2005;  Hohf et al., 2023</t>
    <phoneticPr fontId="3" type="noConversion"/>
  </si>
  <si>
    <t>Ying et al., 2012; Tang et al., 2022; Lin et al., 2024</t>
    <phoneticPr fontId="3" type="noConversion"/>
  </si>
  <si>
    <t>2 (monzogranite porphyry and Silicified horned rock )</t>
    <phoneticPr fontId="3" type="noConversion"/>
  </si>
  <si>
    <t>monzogranite porphyry and silicified horned rock</t>
    <phoneticPr fontId="3" type="noConversion"/>
  </si>
  <si>
    <t>porphyry Cu</t>
    <phoneticPr fontId="3" type="noConversion"/>
  </si>
  <si>
    <t>Gerla, P. J., 1983, Structure and hydrothermal alteration of hte Diamond Joe stock, Mohave County, Arizona [Ph.D. Thesis]: Tucson, University of Arizona, 134 p.</t>
    <phoneticPr fontId="4" type="noConversion"/>
  </si>
  <si>
    <t>Laramide</t>
    <phoneticPr fontId="3" type="noConversion"/>
  </si>
  <si>
    <t>Audétat et al., 2026; Cox et al. (2006) [Age source]</t>
    <phoneticPr fontId="3" type="noConversion"/>
  </si>
  <si>
    <t>Audétat et al., 2026; Barra et al. (2003) [Age source]</t>
    <phoneticPr fontId="3" type="noConversion"/>
  </si>
  <si>
    <t>Audétat et al., 2026; Mizer (2018) [Age source]</t>
    <phoneticPr fontId="3" type="noConversion"/>
  </si>
  <si>
    <t>Audétat et al., 2026; Koski (1979)[Age source]</t>
    <phoneticPr fontId="3" type="noConversion"/>
  </si>
  <si>
    <t>Audétat et al., 2026; Christman (1978)[Age source]</t>
    <phoneticPr fontId="3" type="noConversion"/>
  </si>
  <si>
    <t>Cox, D. P., Force, E. R., Wilkinson, W. H., More, S., Rivera, J. S., and Wooden, J. L., 2006, The Ajo mining district, Pima County, Arizona – evidence for middle Cenozoic detachment faulting, plutonism, volcanism, and hydrothermal alteration: U.S. Geological Survey, Professional Paper 1733, 53 p.</t>
    <phoneticPr fontId="3" type="noConversion"/>
  </si>
  <si>
    <t>Audétat et al., 2026; Gerla (1983, 1988)[Age source]</t>
    <phoneticPr fontId="3" type="noConversion"/>
  </si>
  <si>
    <t>Audétat et al., 2026; DeWitt et al. (2008)[Age source]</t>
    <phoneticPr fontId="3" type="noConversion"/>
  </si>
  <si>
    <t>Audétat et al., 2026; Seedorff et al. (2019)[Age source]</t>
    <phoneticPr fontId="3" type="noConversion"/>
  </si>
  <si>
    <t>Audétat et al., 2026; Mizer (2018)[Age source]</t>
    <phoneticPr fontId="3" type="noConversion"/>
  </si>
  <si>
    <t>Audétat et al., 2026; McDowell (1971)[Age source]</t>
    <phoneticPr fontId="3" type="noConversion"/>
  </si>
  <si>
    <t>Audétat et al., 2026; Spencer et al. (2009)[Age source]</t>
    <phoneticPr fontId="3" type="noConversion"/>
  </si>
  <si>
    <t>Audétat et al., 2026; Spatz (1995)[Age source]; DeWitt et al. (2008)[Age source]</t>
    <phoneticPr fontId="3" type="noConversion"/>
  </si>
  <si>
    <t>Audétat et al., 2026; Henke et al. (2012)[Age source]</t>
    <phoneticPr fontId="3" type="noConversion"/>
  </si>
  <si>
    <t>Audétat et al., 2026; Kolessar (1982)[Age source]</t>
    <phoneticPr fontId="3" type="noConversion"/>
  </si>
  <si>
    <t>Audétat et al., 2026; Houser et al. (1985)[Age source]</t>
    <phoneticPr fontId="3" type="noConversion"/>
  </si>
  <si>
    <t>Audétat et al., 2026</t>
    <phoneticPr fontId="3" type="noConversion"/>
  </si>
  <si>
    <t>Ajo, USA</t>
    <phoneticPr fontId="3" type="noConversion"/>
  </si>
  <si>
    <t>Bagdad, USA</t>
    <phoneticPr fontId="3" type="noConversion"/>
  </si>
  <si>
    <t>Chilito, USA</t>
    <phoneticPr fontId="3" type="noConversion"/>
  </si>
  <si>
    <t>Christmas, USA</t>
    <phoneticPr fontId="3" type="noConversion"/>
  </si>
  <si>
    <t>Copper Basin, USA</t>
    <phoneticPr fontId="3" type="noConversion"/>
  </si>
  <si>
    <t>Crown King, USA</t>
    <phoneticPr fontId="3" type="noConversion"/>
  </si>
  <si>
    <t>Diamond Joe, USA</t>
    <phoneticPr fontId="3" type="noConversion"/>
  </si>
  <si>
    <t>Globe-Miami, USA</t>
    <phoneticPr fontId="3" type="noConversion"/>
  </si>
  <si>
    <t>Granite Peak, USA</t>
    <phoneticPr fontId="3" type="noConversion"/>
  </si>
  <si>
    <t>Morenci, USA</t>
    <phoneticPr fontId="3" type="noConversion"/>
  </si>
  <si>
    <t>Pine Flat, USA</t>
    <phoneticPr fontId="3" type="noConversion"/>
  </si>
  <si>
    <t>Ray, USA</t>
    <phoneticPr fontId="3" type="noConversion"/>
  </si>
  <si>
    <t>Safford, USA</t>
    <phoneticPr fontId="3" type="noConversion"/>
  </si>
  <si>
    <t>San Manuel, USA</t>
    <phoneticPr fontId="3" type="noConversion"/>
  </si>
  <si>
    <t>Santa Rita, USA</t>
    <phoneticPr fontId="3" type="noConversion"/>
  </si>
  <si>
    <t>Silver King, USA</t>
    <phoneticPr fontId="3" type="noConversion"/>
  </si>
  <si>
    <t>Tyrone, USA</t>
    <phoneticPr fontId="3" type="noConversion"/>
  </si>
  <si>
    <t>Kusakabe, 1984; Hohf et al., 2023</t>
    <phoneticPr fontId="3" type="noConversion"/>
  </si>
  <si>
    <t>hornblende rhyodacite porphyry</t>
    <phoneticPr fontId="3" type="noConversion"/>
  </si>
  <si>
    <t>Walker (2012); Walker et al. (2013); Hutchinson and Dilles (2019)</t>
    <phoneticPr fontId="3" type="noConversion"/>
  </si>
  <si>
    <t>Damon &amp; Montesinos (1978); Luhr (2008)</t>
    <phoneticPr fontId="3" type="noConversion"/>
  </si>
  <si>
    <t>Luhr et al. (1984); Rose et al. (1984); Rye et al. (1984); Luhr (2008)</t>
    <phoneticPr fontId="3" type="noConversion"/>
  </si>
  <si>
    <t>Arculus et al. (1983); Luhr (2008); Zhang et al. (2015)</t>
    <phoneticPr fontId="3" type="noConversion"/>
  </si>
  <si>
    <t>Fournelle et al. (1990); Melson et al. (1990); Sigurdsson et al. (1990); Luhr (2008)</t>
    <phoneticPr fontId="3" type="noConversion"/>
  </si>
  <si>
    <t>Nye et al. (1994); Swanson et al. (1994); Swanson and Kearny (2008)</t>
    <phoneticPr fontId="3" type="noConversion"/>
  </si>
  <si>
    <t>Parat et al. (2002, 2005); Luhr (2008)</t>
    <phoneticPr fontId="3" type="noConversion"/>
  </si>
  <si>
    <t>Dirksen et al. (2006); Humphreys et al. (2006); Luhr (2008)</t>
    <phoneticPr fontId="3" type="noConversion"/>
  </si>
  <si>
    <t>Ehlig (1988); Pratson et al. (1992); Barth and Dorais (2000); Luhr (2008)</t>
    <phoneticPr fontId="3" type="noConversion"/>
  </si>
  <si>
    <t>Chang &amp; Audétat (2018)</t>
    <phoneticPr fontId="3" type="noConversion"/>
  </si>
  <si>
    <t>Rottier et al. (2020)</t>
    <phoneticPr fontId="3" type="noConversion"/>
  </si>
  <si>
    <t>Gilmer et al. (2017; 2018)</t>
    <phoneticPr fontId="3" type="noConversion"/>
  </si>
  <si>
    <t>Li et al. (2013, 2017, 2021)</t>
    <phoneticPr fontId="3" type="noConversion"/>
  </si>
  <si>
    <t>Bissig et al. (2017); this study</t>
    <phoneticPr fontId="3" type="noConversion"/>
  </si>
  <si>
    <t>Lee (2009); Hutchinson and Dilles (2019)</t>
    <phoneticPr fontId="3" type="noConversion"/>
  </si>
  <si>
    <t>Stern et al. (2007; 2011); Luhr (2008)</t>
    <phoneticPr fontId="3" type="noConversion"/>
  </si>
  <si>
    <t>Osorio (2018); Hutchinson and Dilles (2019)</t>
    <phoneticPr fontId="3" type="noConversion"/>
  </si>
  <si>
    <t>McMahon (1994a, b); Sulaksono et al. (2021)</t>
    <phoneticPr fontId="3" type="noConversion"/>
  </si>
  <si>
    <t>Tepper &amp; Kuehner (1999); Foster et al. (2001); Gaschnig et al. (2010)</t>
    <phoneticPr fontId="3" type="noConversion"/>
  </si>
  <si>
    <t>Huang, M., Gao, J., Bi, X., Xu, L., Zhu, J., and Wang, D., 2020, The role of early sulfide saturation in the formation of the Yulong porphyry Cu-Mo deposit: Evidence from mineralogy of sulfide melt inclusions and platinum-group element geochemistry: Ore Geology Reviews, v. 124, p. 103644.</t>
    <phoneticPr fontId="3" type="noConversion"/>
  </si>
  <si>
    <t>Humphreys, M. C. S., Blundy, J. D., and Sparks, R. S. J., 2006, Magma evolution and open-system processes at Shiveluch volcano: insights from phenocryst zoning: Journal of Petrology, v. 47, p. 2303-2334.</t>
    <phoneticPr fontId="3" type="noConversion"/>
  </si>
  <si>
    <t>Lee, R. G., 2009, Genesis of the El Salvador porphyry copper deposit, Chile and distribution of epithermal alteration at Lassen Peak, California [Ph.D. thesis], Oregon State University.</t>
    <phoneticPr fontId="3" type="noConversion"/>
  </si>
  <si>
    <t>Lipman, P. W., and Reed, J. C., 1989, Geologic map of the Latir volcanic field and adjacent areas, northern New Mexico: US Geological Survey Miscellaneous Investigations Series; Map I-1907.</t>
    <phoneticPr fontId="3" type="noConversion"/>
  </si>
  <si>
    <t>Liu, Y., Yang, G., Zhang, J., and Zhao, B., 2023, Papua New Guinea Moho inversion based on XGM 2019e gravity field model: Frontiers in Earth Science, v. 11, p. 1143637; doi:1143610.1143389/feart.1142023.1143637.</t>
    <phoneticPr fontId="3" type="noConversion"/>
  </si>
  <si>
    <t>Maher, D. J., 1996, Evolution of jasperoid and hydrothermal alteration at Veteran Extension in the Robinson (Ely) porphyry copper district, Nevada, [M.Sc. thesis], Oregon State University, 175 p.</t>
    <phoneticPr fontId="3" type="noConversion"/>
  </si>
  <si>
    <t>Osorio, J., 2018, Intrusion sequence and hydrothermal fluid evolution of Encuentro porphyry Cu-Mo-Au deposit, northern Chile [M.Sc. thesis], Oregon State University, 179 p.</t>
    <phoneticPr fontId="3" type="noConversion"/>
  </si>
  <si>
    <t>Scaillet, B., and Evans, B. W., 1999, The 15 June 1991 eruption of Mount Pinatubo. I. Phase equilibria and pre-eruption P-T-fO2-fH2O conditions of the dacite magma: Journal of Petrology, v. 40, p. 381-411.</t>
    <phoneticPr fontId="3" type="noConversion"/>
  </si>
  <si>
    <t>Walker, B. A. j., 2012, The geochemical evolution of the Aucanquilcha volcanic cluster: prolonged magmatism and its crustal consequences [Ph.D. thesis], Oregon State University, 216 p.</t>
    <phoneticPr fontId="3" type="noConversion"/>
  </si>
  <si>
    <t>Wells, T. J., Meffre, S., Cooke, D. R., Steadman, J. A., and Hoye, J. L., 2020, Porphyry fertility in the Northparkes district: indicators from whole-rock geochemistry: Australian Journal of Earth Sciences., v. 67, p. doi.org/10.1080/08120099.08122020.01715477.</t>
    <phoneticPr fontId="3" type="noConversion"/>
  </si>
  <si>
    <t>Williams, H., and Curtis, G. H., 1977, The Sutter Buttes of California, Berkley and Los Angeles, California, University of California Press, University of California Publications in Geological Sciences, 75 p.:</t>
    <phoneticPr fontId="3" type="noConversion"/>
  </si>
  <si>
    <t>Xiao, B., Qin, K., Li, G., Li, J., Xia, D., Chen, L., and Zhao, J., 2012, Highly oxidized magma and fluid evolution of Miocene Qulong giant porphyry Cu-Mo deposit, southern Tibet, China: Resource Geology, v. 62, p. 4-18.</t>
    <phoneticPr fontId="3" type="noConversion"/>
  </si>
  <si>
    <t>Pribavkin et al. (2013; 2014)</t>
    <phoneticPr fontId="3" type="noConversion"/>
  </si>
  <si>
    <t>Lickfold et al. (2003, 2007); Wells et al. (2020)</t>
    <phoneticPr fontId="3" type="noConversion"/>
  </si>
  <si>
    <t>Gaynor et al. (2023); this study</t>
    <phoneticPr fontId="3" type="noConversion"/>
  </si>
  <si>
    <t>Dilles (1987); Hutchinson and Dilles (2019); Carter et al. (2022); Castellanos-Melendez et al. (2024)</t>
    <phoneticPr fontId="3" type="noConversion"/>
  </si>
  <si>
    <t>Xiao et al. (2012); Hu et al. (2015)</t>
    <phoneticPr fontId="3" type="noConversion"/>
  </si>
  <si>
    <t>Castellanos-Melendez, M. P., Dilles, J. H., Guillong, M., Bachmann, O., and Chelle-Michou, C., 2024, From birth to death: The role of upper-crustal thermal maturation and volcanism in porphyry ore formation revealed in the Yerington district: Earth and Planetary Science Letters, v. 647, p. 119053.</t>
    <phoneticPr fontId="3" type="noConversion"/>
  </si>
  <si>
    <t>Brennecka, G. A., 2006, Origin and metal content of magmatic sulfides in Cu-Au mineralizing silicic magmas: Yanacocha, Peru and Yerington, NV [M.Sc. Thesis], Oregon State University, 60 p.</t>
    <phoneticPr fontId="3" type="noConversion"/>
  </si>
  <si>
    <t>Audétat, A., Chang, J., and Gaynor, S. P., 2025, Widespread occurrence of former anhydrite phenocrysts in Laramide-age magmas related to porphyry-skarn Cu mineralization at Santa Rita and Hanover-Fierro, New Mexico, USA: Journal of Petrology, v. 66, p. doi.org/10.1093/petrology/egaf1002.</t>
    <phoneticPr fontId="3" type="noConversion"/>
  </si>
  <si>
    <t>References</t>
    <phoneticPr fontId="3" type="noConversion"/>
  </si>
  <si>
    <t>This study</t>
    <phoneticPr fontId="3" type="noConversion"/>
  </si>
  <si>
    <t>clinopyroxenite, hornblendite</t>
    <phoneticPr fontId="3" type="noConversion"/>
  </si>
  <si>
    <t>71.6 ± 0.6 Ma</t>
  </si>
  <si>
    <t>408.8 ± 2.1 Ma</t>
    <phoneticPr fontId="3" type="noConversion"/>
  </si>
  <si>
    <t>0.85 ± 0.02 Ma</t>
  </si>
  <si>
    <t>810 ± 40</t>
  </si>
  <si>
    <t>50 ± 10</t>
  </si>
  <si>
    <t>9.6 ± 0.3 Ma</t>
  </si>
  <si>
    <t>870 ± 40</t>
  </si>
  <si>
    <t>740 ± 40</t>
  </si>
  <si>
    <t>900 ± 20</t>
  </si>
  <si>
    <t>25 ± 5</t>
  </si>
  <si>
    <t>71.8 ± 0.2 Ma</t>
  </si>
  <si>
    <t>35 ± 5</t>
  </si>
  <si>
    <t>64.0 ± 1.3 Ma</t>
  </si>
  <si>
    <t>40 ± 5</t>
  </si>
  <si>
    <t>69.8 ± 0.9 Ma</t>
  </si>
  <si>
    <t>50 ± 5</t>
  </si>
  <si>
    <t>&lt;64.7 ± 2.3* Ma</t>
  </si>
  <si>
    <t>71.0 ± 1.5 Ma</t>
  </si>
  <si>
    <t>63.1 ± 1.4 Ma</t>
  </si>
  <si>
    <t>&lt;75.0 ± 0.9* Ma</t>
  </si>
  <si>
    <t>61.7 ± 2.3 Ma</t>
  </si>
  <si>
    <t>68.7 ± 1.0 – 72.7 ± 1.1* Ma</t>
  </si>
  <si>
    <t>67.6 ± 1.4 Ma Ma</t>
  </si>
  <si>
    <t>67.8 ± 2.3 Ma</t>
  </si>
  <si>
    <t>74.8 ± 0.3 Ma</t>
  </si>
  <si>
    <t>&lt;56.2 ± 1.7* Ma</t>
  </si>
  <si>
    <t>58.0 ± 0.1–57.6 ± 0.1* Ma</t>
    <phoneticPr fontId="3" type="noConversion"/>
  </si>
  <si>
    <t>730–960</t>
  </si>
  <si>
    <t>50–60</t>
  </si>
  <si>
    <t>Aitken, A. R. A., Salmon, M. L., and Kennett, B. L. N., 2013, Australia's Moho: A test of the usefulness of gravity modelling for the determination of Moho depth: Tectonophysics, v. 609, p. 468–479.</t>
  </si>
  <si>
    <t>Barth, A. P., and Dorais, M. J., 2000, Magmatic anhydrite in granitic rocks: First occurrence and petrological consequences: American Mineralogist, v. 85, p. 430–435.</t>
  </si>
  <si>
    <t>Chambefort, I., Dilles, J. H., and Kent, A. J. R., 2008, Anhydrite–bearing andesite and dacite as a source for sulfur in magmatic–hydrothermal mineral deposits: Geology, v. 36, p. 719–722.</t>
  </si>
  <si>
    <t>Chambefort, I., Dilles, J. H., and Longo, A. A., 2013, Amphibole geochemistry of the Yanacocha volcanics, Peru: evidence for diverse sources of magmatic volatiles related to gold ores: Journal of Petrology, v. 54, p. 1017–1046.</t>
  </si>
  <si>
    <t>Chapman, J. B., Ducea, M. N., DeCelles, P. G., and Profeta, L., 2015, Tracking changes in crustal thickness during orogenic evolution with Sr/Y: An example from the North American Cordillera: Geology, v. 43, p. 919–922.</t>
  </si>
  <si>
    <t>Dilles, J. H., 1987, Petrology of the Yerington Batholith, Nevada: Evidence for evolution of porphyry copper ore fluids: Economic Geology, v. 82, p. 1750–1789.</t>
  </si>
  <si>
    <t>Fournelle, J. H., 1990, Anhydrite in the Nevado del Ruiz November 1985 pumice: relevance to the sulfate problem: Journal of Volcanology and Geothermal Resarch, v. 42, p. 189–201.</t>
  </si>
  <si>
    <t>Hollings, P., Sweet, G., Baker, M., Cooke, D. R., and Friedman, R., 2013, Tectonomagmatic controls on porphyry mineralization: geochemical evidence from the Black Mountain porphyry system, Philippines, in Colpron, M., Bissig, T., Rusk, B. G., and Thompson, J. F. H., eds., Tectonics, metallogeny, and discovery: the North American Cordillera and similar accretionary settings, Volume 17, Society of Economic Geologists, Special Publication, p. 301–335.</t>
  </si>
  <si>
    <t>Hu, Y., Liu, J., Ling, M., Ding, W., Liu, Y., Zartman, R. E., Ma, X., Liu, D., Zhang, C., Sun, S., Zhang, L., Wu, K., and Sun, W., 2015, The formation of Qulong adakites and their relationship with porphyry copper deposit: Geochemical constraints: Lithos, v. 220–223, p. 60–80.</t>
  </si>
  <si>
    <t>50–60</t>
    <phoneticPr fontId="3" type="noConversion"/>
  </si>
  <si>
    <t>Huang, M., Bi, X., Hu, R., Gao, J., Xu, L., Zhu, J., and Shang, L., 2019, Geochemistry, in-situ Sr-Nd-Hf-O isotopes, and mineralogical constraints on origin and magmatic-hydrothermal evolution of the Yulong porphyry CueMo deposit, Eastern Tibet: Gondwana Research, v. 76, p. 98–114.</t>
    <phoneticPr fontId="3" type="noConversion"/>
  </si>
  <si>
    <t>Hohf, M., Trumbull, R. B., Cuadra, P., and  Solé, M., 2023, Tourmaline breccias from the Río Blanco-Los Bronces porphyry copper district, Chile: Constraints on the fluid source and the utility of tourmaline composition for exploration: Economic Geology, v. 118, p. 779–800.</t>
    <phoneticPr fontId="3" type="noConversion"/>
  </si>
  <si>
    <t>Hattori, K., 1993, High-sulfur magma, a product of fluid discharge from underlying mafic magma: Evidence from Mount Pinatubo, Philippines: Geology, v. 21, p. 1083–1086.</t>
    <phoneticPr fontId="3" type="noConversion"/>
  </si>
  <si>
    <t>Grondahl, C., and Zajacz, Z., 2017, Magmatic controls on the genesis of porphyry Cu-Mo-Au deposits: The Bingham Canyon example: Earth and Planetary Science Letters, v. 480, p. 53–65.</t>
    <phoneticPr fontId="3" type="noConversion"/>
  </si>
  <si>
    <t>Gilmer, A. K., Sparks, R. S. J., Rust, A. C., Tapster, S., Webb, A. D., and Barfod, D. N., 2017, Geology of the Don Manuel igneous complex, central Chile: implications for igenous processes in porphyry copper systems: Geological Society of America Bulletin, v. 129, p. 920–946.</t>
    <phoneticPr fontId="3" type="noConversion"/>
  </si>
  <si>
    <t>Gilmer, A. K., Sparks, R. S. J., Blundy, J. D., Rust, A. C., Hauff, F., Hoernle, K., Spencer, C. J., and Tapster, S., 2018, Petrogenesis and assembly of the Don Manuel igneous complex, Micene-Pliocene porphyry copper belt, central Chile, Journal of Petrology, v. 59, p. 1067–1108.</t>
    <phoneticPr fontId="3" type="noConversion"/>
  </si>
  <si>
    <t>Gerla, P. J., 1988, Stress and fracture evolution in a cooling pluton: An example from the Diamond Joe stock, western Arizona, U.S.A: Journal of Volcanology and Geothermal Research, v. 34, p. 267–282.</t>
    <phoneticPr fontId="3" type="noConversion"/>
  </si>
  <si>
    <t>Gaynor, S. P., Rosera, J. M., and Coleman, D. S., 2023, Genesis of the Questa Mo porphyry deposit and nearby polymetallic mineralization, New Mexico, USA: Economic Geology, v. 118, p. 1319–1339.</t>
    <phoneticPr fontId="3" type="noConversion"/>
  </si>
  <si>
    <t>Gaschnig, R. M., Vervoort, J. D., Lewis, R. S., and McClelland, W. C., 2010, Migrating magmatism in the northern US Cordillera: in situ U-Pb geochronology of the Idaho batholith: Contributions to Mineralogy and Petrology, v. 159, p. 863–883.</t>
    <phoneticPr fontId="3" type="noConversion"/>
  </si>
  <si>
    <t>Garuti, G., Pushkarev, E. V., Thalhammer, O. A. R., and Zaccarini, F., 2012, Chromitites of the Urals (part 1): overview of chromite mineral chemistry and geo-tectonic setting: Ofioliti, v. 37, p. 27–53.</t>
    <phoneticPr fontId="3" type="noConversion"/>
  </si>
  <si>
    <t>Garuti, G., Pushkarev, E. V., Zaccarini, F., Cabella, R., and Anikina, E., 2003, Chromite composition and platinum–group mineral assemblage in the Uktus Uralian-Alaskan-type complex (Central Urals, Russia): Mineralium Deposita, v. 38, p. 312–326.</t>
    <phoneticPr fontId="3" type="noConversion"/>
  </si>
  <si>
    <t>Drexler, J. W., and Munoz, J. L., 1985, Highly oxidized, pyrrhotite–anhydrite–bearing silicic magmas from the Julcani Ag-Cu-Bi-Pb-Au-W district, Peru: physicochemical conditions of a productive magma: Canadian Institut of Mining conference on granite–related mineral deposits, Halifax September 15–17, 1985, Extended Abstracts, p. 87–100.</t>
    <phoneticPr fontId="3" type="noConversion"/>
  </si>
  <si>
    <t>Foster, D. A., Schafer, C., Fanning, C. M., and Hyndman, D. W., 2001, Relationships between crustal partial melting, plutonism, orogeny, and exhumation: Idaho–Bitterroot batholith: Tectonophysics, v. 342, p. 313–350.</t>
    <phoneticPr fontId="3" type="noConversion"/>
  </si>
  <si>
    <t>Eichelberger, N., McQuarrie, N., Ryan, J., Karimi, B., and Beck, S., 2015, Evolution of crustal thickening in the central Andes, Bolivia: Earth and Planetary Science Letters, v. 426, p. 191–203.</t>
    <phoneticPr fontId="3" type="noConversion"/>
  </si>
  <si>
    <t>Ehlig, P. L., 1988, Characteristics of basement rocks exposed near the Cajon Pass scientific drill hole: Geophysical Research Letters, v. 15, p. 949–952.</t>
    <phoneticPr fontId="3" type="noConversion"/>
  </si>
  <si>
    <t>Dirksen, O., Humphreys, M. C. S., Pletchov, P., Melnik, O., Demyanchuk, Y., Sparks, R. S. J., and Mahony, S., 2006, The 2001–2004 dome-forming eruption of Shiveluch volcano, Kamchatka: Observation, petrological investigation and numerical modelling: Journal of Volcanology and Geothermal Research, v. 155, p. 201–226.</t>
    <phoneticPr fontId="3" type="noConversion"/>
  </si>
  <si>
    <t>DeWitt, E., Langenheim, V., Force, E. R., Vance, R. K., Lindberg, P. A., and Driscoll, R. L., 2008, Geologic map of the Prescott National Forest and the headwaters of the Verde River, Yavapai and Coconino Counties, Arizona: U.S. Geological Survey, Scientific Investigations Map 2996, scale 1: 100,000.</t>
    <phoneticPr fontId="3" type="noConversion"/>
  </si>
  <si>
    <t>Chapman, J. B., Greig, R., and Haxel, G. B., 2020, Geochemical evidence for an orogenic plateau in the southern U.S. and northern Mexican Cordillera during the Laramide orogeny: Geology, v. 48, p. 164–168.</t>
    <phoneticPr fontId="3" type="noConversion"/>
  </si>
  <si>
    <t>Chang, J., Li, J. W., and Audétat, A., 2018, Formation and evolution of multistage magmatic–hydrothermal fluids at the Yulong porphyry Cu-Mo deposit, eastern Tibet: Insights from LA–ICP–MS analysis of fluid inclusions: Geochimica et Cosmochimica Acta, v. 232, p. 181–205.</t>
    <phoneticPr fontId="3" type="noConversion"/>
  </si>
  <si>
    <t>Chang, J., and Audétat, A., 2018, Petrogenesis and metal content of hornblende–rich xenoliths from two Laramide-age magma systems in southwestern USA: insights into the metal budget of arc magmas: Journal of Petrology, v. 59, p. 1869–1898.</t>
    <phoneticPr fontId="3" type="noConversion"/>
  </si>
  <si>
    <t>Cao, M., Hollings, P., Cooke, D. R., Evans, N. J., McInnes, B. I. A., Qin, K., Li, G., Sweet, G., and Baker, M., 2018, Physicochemical processes in the magma chamber under the Black Mountain porphyry Cu-Au deposit, Philippines: insights from mineral chemistry and implications for mineralization: Economic Geology, v. 113, p. 63–82.</t>
    <phoneticPr fontId="3" type="noConversion"/>
  </si>
  <si>
    <t>Bissig, T., Leal–Mejía, H., Stevens, R. B., and Hart, C. J. R., 2017, High Sr/Y magma petrogenesis and the link to porphyry mineralization as revealed by garnet-bearing I-type granodiorite porphyries of the Middle Cauca Au-Cu Belt, Colombia: Economic Geology, v. 112, p. 551–568.</t>
    <phoneticPr fontId="3" type="noConversion"/>
  </si>
  <si>
    <t>Bernard, A., Knittel, U., Weber, B., Weis, D., Albrecht, A., Hattori, K., Klein, J., and Oles, D., 1996, Petrology and geochemistry of the 1991 eruption products of Mount Pinatubo, in Newhall, C. G., and Punongbayan, R. S., eds., Fire and mud: eruptions and lahars of the Mount Pinatubo, Philippines: Seattle, Univ. Washington Press, p. 767–797.</t>
    <phoneticPr fontId="3" type="noConversion"/>
  </si>
  <si>
    <t>Bauer, H. L. j., Breitrick, R. A., Cooper, J. J., and Anderson, J. A., 1966, Porphyry copper deposits in the Robinson mining district, Nevada, in Titley, S. R., and Hicks, C. L., eds., Geology of the porphyry copper deposits, southwestern North America: Tucson, University of Arizona Press, p. 233–244.</t>
    <phoneticPr fontId="3" type="noConversion"/>
  </si>
  <si>
    <t>Barra, F., Ruiz, J., Mathur, R., and Titley, S. R., 2003, A Re-Os study of sulfide minerals from the Bagdad porphyry Cu-Mo deposit, northern Arizona, USA: Mineralium Deposita, v. 38, p. 585–596.</t>
    <phoneticPr fontId="3" type="noConversion"/>
  </si>
  <si>
    <t>Audétat, A., Pettke, T., and Dolejs, D., 2004, Magmatic anhydrite and calcite in the ore-forming quartz-monzodiorite magma at Santa Rita, New Mexico (USA): genetic constraints on porphyry-Cu mineralization: Lithos, v. 72, p. 147–161.</t>
    <phoneticPr fontId="3" type="noConversion"/>
  </si>
  <si>
    <t>Audétat, A., and Pettke, T., 2006, Evolution of a porphyry-Cu mineralized magma system at Santa Rita, New Mexico (U.S.A.): Journal of Petrology, v. 47, p. 2021–2046.</t>
    <phoneticPr fontId="3" type="noConversion"/>
  </si>
  <si>
    <t>Arculus, R. J., Johnson, R. W., Chappell, B. W., McKee, C. O., and Sakai, H., 1983, Ophiolite-contaminated andesites, trachybasalts, and cognate inclusions of Mount Lamington, Papua New Guinea: anhydrite–amphibole–bearing lavas adn the 1951 cumulodome. : Journal of Volcanology and Geothermal Research, v. 18, p. 215–247.</t>
    <phoneticPr fontId="3" type="noConversion"/>
  </si>
  <si>
    <t>Hutchinson, M. C., and Dilles, J. H., 2019, Evidence for magmatic anhydrite in porphyry copper intrusions: Economic Geology, v. 114, p. 143–152.</t>
    <phoneticPr fontId="3" type="noConversion"/>
  </si>
  <si>
    <t>Kolessar, J., 1982, The Tyrone copper deposit, Grant County, New Mexico, in Titley, S. R., ed., Advances in geology of the porphyry copper deposits, Southwestern North America: Tucson, University of Arizona Press, p. 327–333.</t>
    <phoneticPr fontId="3" type="noConversion"/>
  </si>
  <si>
    <t>Koski, R. A., 1979, Geology and porphyry copper-type alteration-mineralization of igenous rocks at the Christmas mine, Gila County, Arizona: U.S. Geological Survey, Open-File Report 79-844, 209 p.</t>
    <phoneticPr fontId="3" type="noConversion"/>
  </si>
  <si>
    <t>Kusakabe, M., 1984, Oxygen and sulfur isotopic compositions of quartz, anhydrite and sulfide minerals from the El Teniente and Rio Blanco porphyry copper deposits, Chile: Bull. Geol. Surv. Japan, v. 35, p. 583–614.</t>
    <phoneticPr fontId="3" type="noConversion"/>
  </si>
  <si>
    <t>Laughlin, A. W., Rehrig, W. A., and  Mauger, R. L., 1969, K-Ar chronology and sulfur and strontium isotope ratios at the Questa mine, New Mexico: Economic Geology, v. 64, p. 903–909.</t>
    <phoneticPr fontId="3" type="noConversion"/>
  </si>
  <si>
    <t>Lin, B., Tang, J., Tang, P., Beaudoin, G., Laflamme, C., Li, F., Zheng, W., Song, Y., Qi, J., Sun, M., Cao, H., Leng, Q., Zhou, A., Zou, B., Wall, C. J., and  Yang, C., 2024, Multipulsed magmatism and duration of the hydrothermal system of the giant Jiama porphyry Cu system, Tibet, China: Economic Geology, v. 119, p. 201–217.</t>
    <phoneticPr fontId="3" type="noConversion"/>
  </si>
  <si>
    <t>Imai, A., Listanco, E. L., and Fujii, T., 1993, Petrologic and sulfur isotopic significance of highly oxidized and sulfur-rich magma of Mt. Pinatubo, Philippines: Geology, v. 21, p. 699–702.</t>
    <phoneticPr fontId="3" type="noConversion"/>
  </si>
  <si>
    <t xml:space="preserve">Iwasaki, T., Levin, V., Nikulin, A., and Iidaka, T., 2013, Constraints on the Moho in Japan and Kamchatka: Tectonophysics, v. 609, p. 184–201. </t>
    <phoneticPr fontId="3" type="noConversion"/>
  </si>
  <si>
    <t>Li, J., Li, G., Evans, N. J., Zhao, J., Qin, K., and Xie, J., 2021, Primary fluid exsolution in porphyry copper systems: evidence from magmatic apatite and anhydrite inclusions in zircon: Mineralium Deposita, v. 56, p. 407–415.</t>
    <phoneticPr fontId="3" type="noConversion"/>
  </si>
  <si>
    <t>Li, J., Qin, K., Li, G., Xiao, B., Zhao, J., Cao, M., and Chen, L., 2013, Petrogenesis of ore-bearing porphyries from the Duolong porphyry Cu-Au deposit, central Tibet: Evidence from U-Pb geochronology, petrochemistry and Sr-Nd-Hf-O isotope characteristics: Lithos, v. 160–161, p. 216–227.</t>
    <phoneticPr fontId="3" type="noConversion"/>
  </si>
  <si>
    <t>Li, X., Li, C., Sun, Z., and Wang, M., 2017, Origin and tectonic setting of the giant Duolong Cu-Au deposit, South Qiangtang Terrane, Tibet: Evidence from geochronology and geochemistry of Early Cretaceous intrusive rocks: Ore Geology Reviews, v. 80, p. 61–78.</t>
    <phoneticPr fontId="3" type="noConversion"/>
  </si>
  <si>
    <t>Lickfold, V., Cooke, D. R., Crawford, A. J., and Fanning, C. M., 2007, Shoshonitic magmatism and the formation of the Northparkes porphyry Cu-Au deposits, New South Wales: Australian Journal of Earth Sciences, v. 54, p. 417–444.</t>
    <phoneticPr fontId="3" type="noConversion"/>
  </si>
  <si>
    <t>Lickfold, V., Cooke, D. R., Smith, S. G., and Ullrich, T. D., 2003, Endeavour copper-gold porphyry deposits, Northparkes, New South Wales: intrusive history and fluid evolution: Economic Geology, v. 98, p. 1607–1636.</t>
    <phoneticPr fontId="3" type="noConversion"/>
  </si>
  <si>
    <t>Luhr, J. F., 2008, Primary igneous anhydrite: progress since its recognition in the 1982 El Chichón trachyandesite: Journal of Volcanology and Geothermal Research, v. 175, p. 394–407.</t>
    <phoneticPr fontId="3" type="noConversion"/>
  </si>
  <si>
    <t>Luhr, J. F., and  Logan, M. A. V., 2002, Sulfur isotope systematics of the 1982 El Chichón trachyandesite: an ion microprobe study: Geochimica Et Cosmochimica Acta, v. 66, p. 3303–3316.</t>
    <phoneticPr fontId="3" type="noConversion"/>
  </si>
  <si>
    <t>Luhr, J. F., Carmichael, I. S. E., and Varekamp, J. C., 1984, The 1982 eruptions of El Chichón Volcano, Chiapas, Mexico: mineralogy and petrology of the anhydrite-bearing pumices: Journal of Volcanological and Geothermal Research, v. 23, p. 69–108.</t>
    <phoneticPr fontId="3" type="noConversion"/>
  </si>
  <si>
    <t>Luhr, J. F., and Melson, W. G., 1996, Mineral and glass compositions in June 15, 1991, pumices: evidence for dynamic disequilibrium in the dacite of Mount Pinatubo, in Newhall, C. G., and Punongbayan, R. S., eds., Fire and mud: eruptions and lahars of the Mount Pinatubo, Philippines: Seattle, Univ. Washington Press, p. 733–750.</t>
    <phoneticPr fontId="3" type="noConversion"/>
  </si>
  <si>
    <t>Matthews, S. J., Sparks, R. S. J., and Gardeweg, M. C., 1999, The Piedras Grandes - Soncor eruptions, Lascar Volcano, Chile; evolution of a zoned magma chamber in the Central Andean upper crust. : Journal of Petrology, v. 40, p. 1891–1919.</t>
    <phoneticPr fontId="3" type="noConversion"/>
  </si>
  <si>
    <t>McDowell, F. W., 1971, K-Ar ages of igneous rocks from the western United States: Isochron/West, v. 2, p. 1–16.</t>
    <phoneticPr fontId="3" type="noConversion"/>
  </si>
  <si>
    <t>McKibben, M. A., Eldridge, C. S., and  Reyes, A. G., 1996, Sulfur isotopic systematics of the June 1991 Mount Pinatubo eruptions: a SHRIMP ion microprobe study: Fire and Mud: Eruptions and Lahars of Mount Pinatubo, Philippines, p. 825–843.</t>
    <phoneticPr fontId="3" type="noConversion"/>
  </si>
  <si>
    <t>McMahon, T. P., 1994a, Pliocene intrusions in the Gunung Bijih (Ertsberg) mining district, Irian Jaya, Indonesia: petrography and mineral chemistry: International Geology Review, v. 36, p. 820–849.</t>
    <phoneticPr fontId="3" type="noConversion"/>
  </si>
  <si>
    <t>McMahon, T. P., 1994b, Pliocene intrusions in the Gunung Bijih (Ertsberg) mining district, Irian Jaya, Indonesia: major- and trace-element chemistry: International Geology Review, v. 36, p. 925–946.</t>
    <phoneticPr fontId="3" type="noConversion"/>
  </si>
  <si>
    <t>Melson, W. G., Allan, J. F., Reid Jerez, D., Nelen, J., Clavache, M. L., Williams, S. N., Fournelle, J., and Perfit, M., 1990, Water contents, temperaure and diversity of the magmas of the catastrophic eruption of Nevado del Ruiz, Colombia, November 13, 1985: Journal of Volcanology and Geothermal Research, v. 41, p. 97–126.</t>
    <phoneticPr fontId="3" type="noConversion"/>
  </si>
  <si>
    <t>Meng, X., Hou, Z., and  Li, Z., 2006, Sulfur and lead isotope compositions of the Qulong porphyry copper deposit, Tibet: implications for the sources of plutons and metals in the deposit: Acta Geologica Sinica, v. 80, p. 560–569.</t>
    <phoneticPr fontId="3" type="noConversion"/>
  </si>
  <si>
    <t>Mizer, J. D., 2018, Early Laramide magmatism in southern Arizona: U-Pb geochronology of key igneous units and implications for the timing of regional porphyry copper mineralization [Ph.D. thesis]: Tucson, University of Arizona, 622 p.</t>
    <phoneticPr fontId="3" type="noConversion"/>
  </si>
  <si>
    <t>Narcía-López, C., Castro, R. R., and Rebollar, C. J., 2004, Determination of crustal thickness beneath Chiapas, New Mexico using S and Sp waves: Geophysical Journal International, v. 157, p. 215–228.</t>
    <phoneticPr fontId="3" type="noConversion"/>
  </si>
  <si>
    <t>Nye, C. J., Swanson, S. E., Avery, V. F., and Miller, T. P., 1994, Geochemistry of the 1989-1990 eruption of Redoubt Volcano: part I: Whole-rock major- and trace-element chemistry: Journal of Volcanology and Geothermal Research, v. 62, p. 429–452.</t>
    <phoneticPr fontId="3" type="noConversion"/>
  </si>
  <si>
    <t>Pallister, J. S., Hoblitt, R. P., Meeker, G. P., Knight, R. J., and Siems, D. F., 1996, Magma mixing at Mount Pinatubo: petrographic and chemical evidence from the 1991 deposits, in Newhall, C. G., and Punongbayan, R. S., eds., Fire and mud: eruptions and lahars of Mount Pinatubo, Philippines: Seattle, University of Washington Press, p. 687–731.</t>
    <phoneticPr fontId="3" type="noConversion"/>
  </si>
  <si>
    <t>Parat, F., Dungan, M., and Streck, M. J., 2002, Anhydrite, pyrrhotite and sulfur-rich apatite: tracing the sulfur evolution of an Oligocene andesite (Eagle Mountain, CO, USA): Lithos, v. 64, p. 63–75.</t>
    <phoneticPr fontId="3" type="noConversion"/>
  </si>
  <si>
    <t>Parat, F., Dungan, M. A., and Lipman, P. W., 2005, Contemporaneous trachyandesitic and calc-alkaline volcanism of the Huerto Andesite, San Juan Volcanic Field, Colorado, USA: Journal of Petrology, v. 46, p. 859–891.</t>
    <phoneticPr fontId="3" type="noConversion"/>
  </si>
  <si>
    <t>Petersen, U., Noble, D. C., Arenas, M. J., and Goodell, P. C., 1977, Geology of the Julcani Mining District, Peru: Economic Geology, v. 72, p. 931–949.</t>
    <phoneticPr fontId="3" type="noConversion"/>
  </si>
  <si>
    <t>Pratson, E. L., Anderson, R. N., Dove, R. E., Lyle, M., Silver, L. T., James, E. W., and Chappell, B. W., 1992, Geochemical logging in the Cajon Pass drill hole and its application to a new, oxide, igenous classification scheme: Journal of Geophysical Research, v. 97, p. 5167–5180.</t>
    <phoneticPr fontId="3" type="noConversion"/>
  </si>
  <si>
    <t>Pribavkin, S. V., Avdonina, I. S., and Zamyatin, D. A., 2013, Mineralogy, conditions of crystallization and melt generation of epidote-bearing porphyries from the Middle Urals, Russian federation: Mineralogy and Petrology, v. 107, p. 125–147.</t>
    <phoneticPr fontId="3" type="noConversion"/>
  </si>
  <si>
    <t>Pribavkin, S. V., Avdonina, I. S., Zamyatin, D. A., and Glavatskikh, S. P., 2014, Mn- and Zn-bearing ilmenit in porphyries of the central Urals: Geology of Ore Deposits, v. 56, p. 665–670.</t>
    <phoneticPr fontId="3" type="noConversion"/>
  </si>
  <si>
    <t>Rose, W. I., Bornhorst, T. J., Halsor, S. P., Capaul, W. A., Plumley, P. S., Servando de la Cruz-Reyna, M. M., and Mota, R., 1984, Volcán El Chichón, Mexico: pre-1982 S-rich eruptive activity: Journal of Volcanology and Geothermal Research, v. 23, p. 147–167.</t>
    <phoneticPr fontId="3" type="noConversion"/>
  </si>
  <si>
    <t>Rottier, B., Kouzmanov, K., Ovtcharova, M., Ulianov, A., Wälle, M., Selby, D., and Fontboté, L., 2020, Multiple rejuvenation episodes of a silicic magma reservoir at the origin of the large diatreme-dome complex and porphyry-type mineralization events at Cerro de Pasco (Peru): Lithos, v. 376–377, p. 105766 ; doi.org/105710.101016/j.lithos.102020.105766.</t>
    <phoneticPr fontId="3" type="noConversion"/>
  </si>
  <si>
    <t>Rye, R. O., Luhr, J. F., and Wasserman, M. D., 1984, Sulfur and oxygen isotope systematics of thte 1982 eruption of El Chichón volcano, Chiapas, Mexico: Journal of Volcanology and Geothermal Research, v. 23, p. 109–123.</t>
    <phoneticPr fontId="3" type="noConversion"/>
  </si>
  <si>
    <t>Seedorff, E., Barton, M. D., Gehrels, G. E., Valencia, V. A., Johnson, D. A., Maher, D. J., Stavast, W. J. A., and Marsh, T. M., 2019, Temporal evolution of the Laramide arc: U-Pb geochronology of plutons associated with porpyhry copper mineralization in east-central Arizona, in Pearthree, P. A., ed., Geologic Excursions in Southwestern North America; Geological Society of America Field Guide, vol. 55, p. 369–400.</t>
    <phoneticPr fontId="3" type="noConversion"/>
  </si>
  <si>
    <t>Shehata, M. A., and Mizunaga, H., 2022, Moho depth and tectonic implications of the western United States: insights from gravity data interpretation: Geoscience Letters, v. 9, p. 23; doi.org/10.1186/s40562-40022-00233-y.</t>
    <phoneticPr fontId="3" type="noConversion"/>
  </si>
  <si>
    <t>Sigurdsson, H., Carey, S., Palais, J. M., and Devine, J., 1990, Pre-eruption compositional gradients and mixing of andesite and dacite magma erupted from Nevado del Ruiz Volcano, Colombia in 1985: Journal of Volcanology and Geothermal Research, v. 41, p. 127–151.</t>
    <phoneticPr fontId="3" type="noConversion"/>
  </si>
  <si>
    <t>Singer, D. A., Berger, V. I., and Moring, B. C., 2008, Porphyry copper deposits of the world: database and grade and tonnage models, 2008: U.S. Geological Survey, Open-File Report, v. 2008–1155, p. 45 pp.</t>
    <phoneticPr fontId="3" type="noConversion"/>
  </si>
  <si>
    <t>Spatz, D. M., 1995, Geology and zoning relationships at the Pine Flat porphyry copper deposit, Yavapai County, Arizona, in Pierce, F. W., and Bolm, J. G., eds., Porphyry copper deposits of the American Cordillera, Arizona Geological Society Digest, v. 20, p. 347–363.</t>
    <phoneticPr fontId="3" type="noConversion"/>
  </si>
  <si>
    <t>Spencer, J. E., Gootee, B. F., Richard, S. M., and Cook, J. P., 2009, Geologic map of the Mammoth 7 1/2Õ  quadrangle, Pinal County, Arizona: Arizona Geological Survey, Digital Geologic Map DGM-67, scale 1:24,000.</t>
    <phoneticPr fontId="3" type="noConversion"/>
  </si>
  <si>
    <t>Stavast, W. J. A., Keith, J. D., Christiansen, E. H., Dorais, M. J., Larocque, A., and Evans, N., 2006, The fate of magmatic sulfides during intrusion or eruption, Bingham and Tintic Districts, Utah: Economic Geology, v. 101, p. 329–345.</t>
    <phoneticPr fontId="3" type="noConversion"/>
  </si>
  <si>
    <t>Stern, C. R., Funk, J. A., Skewes, M. A., and Arévalo, A., 2007, Magmatic anhydrite in plutonic rocks at the El Teniente Cu-Mo deposit, Chile, and the role of sulfur- and copper-rich magmas in its formation: Economic Geology, v. 102, p. 1335–1344.</t>
    <phoneticPr fontId="3" type="noConversion"/>
  </si>
  <si>
    <t>Stern, C. R., Skewes, M. A., and Arévalo, A., 2011, Magmatic evolution of the giant El Teniente Cu-Mo deposit, central Chile: Journal of Petrology, v. 52, p. 1591–1617.</t>
    <phoneticPr fontId="3" type="noConversion"/>
  </si>
  <si>
    <t>Sulaksono, A., Watanabe, Y., Arribas, A., Echigo, T., Al Furqan, R., and Leys, C. A., 2021, Reduction of oxidized sulfur in the formation of the Grasberg porphyry copper-gold deposit, Papua, Indonesia: Mineralium Deposita, v. 56, p. 1027–1042.</t>
    <phoneticPr fontId="3" type="noConversion"/>
  </si>
  <si>
    <t>Sundell, K. E., Laskowski, A. K., Howlett, C., Kapp, P., Ducea, M., Chapman, J. B., and Ding, L., 2024, Episodic Late Cretaceous to Neogene crustal thickness variation in southern Tibet: Terra Nova, v. 36, p. 45–52.</t>
    <phoneticPr fontId="3" type="noConversion"/>
  </si>
  <si>
    <t>Swanson, S. E., and Kearney, C. S., 2008, Anhydrite in the 1989-1990 lavas and xenoliths from Redoubt volcano, Alaska: Journal of Volcanology and Geothermal Research, v. 175, p. 509–516.</t>
    <phoneticPr fontId="3" type="noConversion"/>
  </si>
  <si>
    <t>Swanson, S. E., Nye, C. J., Miller, T. P., and Avery, V. F., 1994, Geochemistry of the 1989-1990 eruption of Redoubt Volcano: Part II: Evidence from mineral and glass chemistry: Journal of Volcanology and Geothermal Research, v. 62, p. 453–468.</t>
    <phoneticPr fontId="3" type="noConversion"/>
  </si>
  <si>
    <t>Tepper, J. H., and Kuehner, S. M., 1999, Complex zoning in apatite from the Idaho batholith: A record of magma mixing and intracrystalline trace element diffusion: American Mineralogist, v. 84, p. 581–595.</t>
    <phoneticPr fontId="3" type="noConversion"/>
  </si>
  <si>
    <t>Walker, B. A. j., 2013, Crystal reaming during the assembly, maturation, and waning of an eleven-million-year crustal magma cycle: thermobarometry of the Aucanquilcha Volcanic Cluster: Contributions to Mineralogy and Petrology, v. 165, p. 663–682.</t>
    <phoneticPr fontId="3" type="noConversion"/>
  </si>
  <si>
    <t>Whitney, D. L., Paterson, S. R., Schmidt, K. L., Glazner, A. F., and Kopf, C. F., 2004, Growth and demise of continental arcs and orogenic plateaux in the North American Cordillera: from Baja to British Columbia, in Grocott, J., McCaffrey, K. J. W., Taylor, G., and Tikoff, B., eds., Vertical coupling and decoupling in the lithosphere, Volume 227, Geological Society London, Special Publications, p. 167–175.</t>
    <phoneticPr fontId="3" type="noConversion"/>
  </si>
  <si>
    <t>Zhang, D., and Audétat, A., 2017, What caused the formation of the giant Bingham Canyon porphyry Cu-Mo-Au deposit? Insights from melt inclusions and magmatic sulfides: Economic Geology, v. 112, p. 221–244.</t>
    <phoneticPr fontId="3" type="noConversion"/>
  </si>
  <si>
    <t>Zhang, J., Davidson, J. P., Humphreys, M. C. S., Macpherson, C. G., and Neill, I., 2015, Magmatic enclaves and andesitic lavas from Mt. Lamington, Papua New Guinea: implications for recycling of earlier-fractionated minerals through magma recharge: Journal of Petrology, v. 56, p. 2223–2256.</t>
    <phoneticPr fontId="3" type="noConversion"/>
  </si>
  <si>
    <t>Zhang, Y., and Mooney, W. D., 2023, Regional crustal structure of Indonesia from receiver functions: Tectonophysics, v. 865, p. 230033; doi.org/230010.231016/j.tecto.232023.230033.</t>
    <phoneticPr fontId="3" type="noConversion"/>
  </si>
  <si>
    <t>72.9 ± 1.6 – 75.5 ± 1.6 Ma</t>
    <phoneticPr fontId="3" type="noConversion"/>
  </si>
  <si>
    <t>15.368–15.25 Ma</t>
    <phoneticPr fontId="3" type="noConversion"/>
  </si>
  <si>
    <t>41–42 Ma</t>
    <phoneticPr fontId="3" type="noConversion"/>
  </si>
  <si>
    <t>121–123 Ma</t>
    <phoneticPr fontId="3" type="noConversion"/>
  </si>
  <si>
    <t>437–444 Ma</t>
    <phoneticPr fontId="3" type="noConversion"/>
  </si>
  <si>
    <t>388–389 Ma</t>
    <phoneticPr fontId="3" type="noConversion"/>
  </si>
  <si>
    <t>69–73 Ma</t>
    <phoneticPr fontId="3" type="noConversion"/>
  </si>
  <si>
    <t>4.37–5.4 Ma</t>
    <phoneticPr fontId="3" type="noConversion"/>
  </si>
  <si>
    <t>41–42 Ma</t>
    <phoneticPr fontId="3" type="noConversion"/>
  </si>
  <si>
    <t>5.3–5.7 Ma</t>
    <phoneticPr fontId="3" type="noConversion"/>
  </si>
  <si>
    <t>42–43 Ma</t>
    <phoneticPr fontId="3" type="noConversion"/>
  </si>
  <si>
    <t>121–126 Ma</t>
    <phoneticPr fontId="3" type="noConversion"/>
  </si>
  <si>
    <t>3.7–4.1 Ma</t>
    <phoneticPr fontId="3" type="noConversion"/>
  </si>
  <si>
    <t>34–36 Ma (host)</t>
    <phoneticPr fontId="3" type="noConversion"/>
  </si>
  <si>
    <t>57–60 Ma</t>
    <phoneticPr fontId="3" type="noConversion"/>
  </si>
  <si>
    <t>36.3–38.8 Ma</t>
    <phoneticPr fontId="3" type="noConversion"/>
  </si>
  <si>
    <t>11.2–12.1 Ma</t>
    <phoneticPr fontId="3" type="noConversion"/>
  </si>
  <si>
    <t>1.4–1.6 Ma</t>
    <phoneticPr fontId="3" type="noConversion"/>
  </si>
  <si>
    <t>1989–1990 erupt.</t>
    <phoneticPr fontId="3" type="noConversion"/>
  </si>
  <si>
    <t>20–25</t>
    <phoneticPr fontId="3" type="noConversion"/>
  </si>
  <si>
    <t>28–44 vol%</t>
    <phoneticPr fontId="3" type="noConversion"/>
  </si>
  <si>
    <t>56–63 vol%</t>
    <phoneticPr fontId="3" type="noConversion"/>
  </si>
  <si>
    <t>41–57 wt%</t>
    <phoneticPr fontId="3" type="noConversion"/>
  </si>
  <si>
    <t>24–42%</t>
    <phoneticPr fontId="3" type="noConversion"/>
  </si>
  <si>
    <t>24–46 vol%</t>
    <phoneticPr fontId="3" type="noConversion"/>
  </si>
  <si>
    <t>26–52 wt%</t>
    <phoneticPr fontId="3" type="noConversion"/>
  </si>
  <si>
    <t>33–66 vol%</t>
    <phoneticPr fontId="3" type="noConversion"/>
  </si>
  <si>
    <t>40–50 vol%</t>
    <phoneticPr fontId="3" type="noConversion"/>
  </si>
  <si>
    <t>10–50 vol%</t>
    <phoneticPr fontId="3" type="noConversion"/>
  </si>
  <si>
    <t>20–45 vol%</t>
    <phoneticPr fontId="3" type="noConversion"/>
  </si>
  <si>
    <t>30–40 vol%</t>
    <phoneticPr fontId="3" type="noConversion"/>
  </si>
  <si>
    <t>45 ± 5 vol%</t>
    <phoneticPr fontId="3" type="noConversion"/>
  </si>
  <si>
    <t>40–50 vol%</t>
    <phoneticPr fontId="3" type="noConversion"/>
  </si>
  <si>
    <t>819–968</t>
    <phoneticPr fontId="3" type="noConversion"/>
  </si>
  <si>
    <t>860–940</t>
    <phoneticPr fontId="3" type="noConversion"/>
  </si>
  <si>
    <t>880–970*</t>
    <phoneticPr fontId="3" type="noConversion"/>
  </si>
  <si>
    <t>810–940*</t>
    <phoneticPr fontId="3" type="noConversion"/>
  </si>
  <si>
    <t>850–900</t>
    <phoneticPr fontId="3" type="noConversion"/>
  </si>
  <si>
    <t>760–830</t>
    <phoneticPr fontId="3" type="noConversion"/>
  </si>
  <si>
    <t>710–960</t>
    <phoneticPr fontId="3" type="noConversion"/>
  </si>
  <si>
    <t>700–750</t>
    <phoneticPr fontId="3" type="noConversion"/>
  </si>
  <si>
    <t>700–720</t>
    <phoneticPr fontId="3" type="noConversion"/>
  </si>
  <si>
    <t>730–960</t>
    <phoneticPr fontId="3" type="noConversion"/>
  </si>
  <si>
    <t>850–930</t>
    <phoneticPr fontId="3" type="noConversion"/>
  </si>
  <si>
    <t>690–800</t>
    <phoneticPr fontId="3" type="noConversion"/>
  </si>
  <si>
    <t>730–830</t>
    <phoneticPr fontId="3" type="noConversion"/>
  </si>
  <si>
    <t>2.0–2.6</t>
    <phoneticPr fontId="3" type="noConversion"/>
  </si>
  <si>
    <t>1.4–1.9</t>
    <phoneticPr fontId="3" type="noConversion"/>
  </si>
  <si>
    <t>2.2–3.0</t>
    <phoneticPr fontId="3" type="noConversion"/>
  </si>
  <si>
    <t>2.8–3.3</t>
    <phoneticPr fontId="3" type="noConversion"/>
  </si>
  <si>
    <t>2.0–2.3*</t>
    <phoneticPr fontId="3" type="noConversion"/>
  </si>
  <si>
    <t>1.8–2.1*</t>
    <phoneticPr fontId="3" type="noConversion"/>
  </si>
  <si>
    <t>2.2–2.9</t>
    <phoneticPr fontId="3" type="noConversion"/>
  </si>
  <si>
    <t>25–30</t>
    <phoneticPr fontId="3" type="noConversion"/>
  </si>
  <si>
    <t>48–50</t>
    <phoneticPr fontId="3" type="noConversion"/>
  </si>
  <si>
    <t>45–50</t>
    <phoneticPr fontId="3" type="noConversion"/>
  </si>
  <si>
    <t>34–40</t>
    <phoneticPr fontId="3" type="noConversion"/>
  </si>
  <si>
    <t>60–70</t>
    <phoneticPr fontId="3" type="noConversion"/>
  </si>
  <si>
    <t>50–60</t>
    <phoneticPr fontId="3" type="noConversion"/>
  </si>
  <si>
    <t>erosion level is at 12–22 km depth (Ehlig, 1988)</t>
    <phoneticPr fontId="3" type="noConversion"/>
  </si>
  <si>
    <t>Kusakabe, 1984</t>
    <phoneticPr fontId="3" type="noConversion"/>
  </si>
  <si>
    <t>Langmuri PGE deposit, China</t>
    <phoneticPr fontId="3" type="noConversion"/>
  </si>
  <si>
    <t xml:space="preserve">
flour breccia, tourmaline breccia,  tuffaceous tourmaline
breccia</t>
    <phoneticPr fontId="3" type="noConversion"/>
  </si>
  <si>
    <t>Petersen et al. (1977); Drexler and Munoz (1985); Luhr (2008)</t>
    <phoneticPr fontId="3" type="noConversion"/>
  </si>
  <si>
    <t>Matthews et al. (1997); Luhr (2008)</t>
    <phoneticPr fontId="3" type="noConversion"/>
  </si>
  <si>
    <t>Magmatic PGE deposit</t>
    <phoneticPr fontId="3" type="noConversion"/>
  </si>
  <si>
    <t>Carter, L. C., Tapster, S. R., Williamson, B. J., Buret, Y., Selby, D., Rollinson, G. K., Millar, I., and Parvaz, D. B., 2022, A rapid change in magma plumbing taps porphyry copper deposit forming magmas: Scientific Reports, v. 12, p. DOI:10.1038/s41598-41022-20158-y.</t>
    <phoneticPr fontId="3" type="noConversion"/>
  </si>
  <si>
    <t>Damon, P. E., and Montesinos, E., 1978, Late Cenozoic volcanism and metallogenesis over an active Benioff zone in Chiapas, Mexico: Arizona Geological Society Digest, v. 11, p. 155–168.</t>
    <phoneticPr fontId="3" type="noConversion"/>
  </si>
  <si>
    <t>Henke, C., Ballantyne, G., Martin, H., Hart, W., Schwarz, A., and Stein, H. J., 2012, Geology and exploration progress at the Resolution porphyry Cu-Mo deposit, Arizona, in Hedenquist, J. W., Harris, M., and Camus, F., eds., Geology and genesis of major copper deposits and districts of the world: a tribute to Richard H. Sillitoe: Denver, Society of Economic Geologists, Special Publication, v. 16, p. 147–166.</t>
    <phoneticPr fontId="3" type="noConversion"/>
  </si>
  <si>
    <t>Tang, P., Tang, J., Lin, B., Sun, M., Qi, J., Li, F., Cui, H., Wang, M., Xiong, Y., and  Zou, B., 2022, Discovery of magmatic anhydrite from 3000m scientific drilling in Jiama porphyry metallogenic system, Tibet: Geology in China, v. 49, p. 2029–2030 (In Chinese).</t>
    <phoneticPr fontId="3" type="noConversion"/>
  </si>
  <si>
    <t>Ying, L.-J., Zheng, W.-B., Wang, W.-P., Leng, Q.-F., and  Ding, S., 2012, Stable isotopes geochemistry of the Jiama (Gyama) copper polymetallic deposit in Tibet: Diqiu Xuebao (Acta Geoscientica Sinica), v. 33, p. 519–527  (In Chinese with English Abstract).</t>
    <phoneticPr fontId="3" type="noConversion"/>
  </si>
  <si>
    <t>2.0–2.6</t>
    <phoneticPr fontId="3" type="noConversion"/>
  </si>
  <si>
    <t>Ridolfi, F., 2021, Amp-TB2: An Updated Model for Calcic Amphibole Thermobarometry: Minerals, v. 11, p. 324.</t>
    <phoneticPr fontId="3" type="noConversion"/>
  </si>
  <si>
    <t>2.0–5.4 [Calculated by the method of Ridolfi (2022), FMQ calculation is from O’Neill (1987)]</t>
    <phoneticPr fontId="3" type="noConversion"/>
  </si>
  <si>
    <t>0.1–3.4 [Calculated by the method of Ridolfi (2022), OA calculation is from Liu et al. (2023)]</t>
    <phoneticPr fontId="3" type="noConversion"/>
  </si>
  <si>
    <t>FMQ + 4.0</t>
    <phoneticPr fontId="3" type="noConversion"/>
  </si>
  <si>
    <t>FMQ + 2.7</t>
    <phoneticPr fontId="3" type="noConversion"/>
  </si>
  <si>
    <t>FMQ + 1.5</t>
    <phoneticPr fontId="3" type="noConversion"/>
  </si>
  <si>
    <t>FMQ + 3</t>
    <phoneticPr fontId="3" type="noConversion"/>
  </si>
  <si>
    <t>FMQ + 2.55</t>
    <phoneticPr fontId="3" type="noConversion"/>
  </si>
  <si>
    <t>FMQ + 2.6</t>
    <phoneticPr fontId="3" type="noConversion"/>
  </si>
  <si>
    <t>FMQ + 1.95</t>
    <phoneticPr fontId="3" type="noConversion"/>
  </si>
  <si>
    <t>FMQ + 2.4</t>
    <phoneticPr fontId="3" type="noConversion"/>
  </si>
  <si>
    <t>FMQ + 2.15</t>
    <phoneticPr fontId="3" type="noConversion"/>
  </si>
  <si>
    <t>FMQ + 2.1</t>
    <phoneticPr fontId="3" type="noConversion"/>
  </si>
  <si>
    <t>FMQ + 2.5</t>
    <phoneticPr fontId="3" type="noConversion"/>
  </si>
  <si>
    <t>FMQ + 3.05</t>
    <phoneticPr fontId="3" type="noConversion"/>
  </si>
  <si>
    <t>FMQ + 1.65</t>
    <phoneticPr fontId="3" type="noConversion"/>
  </si>
  <si>
    <t>FMQ + 2.3</t>
    <phoneticPr fontId="3" type="noConversion"/>
  </si>
  <si>
    <t>FMQ + 2.8</t>
    <phoneticPr fontId="3" type="noConversion"/>
  </si>
  <si>
    <t>OA + 2.0</t>
    <phoneticPr fontId="3" type="noConversion"/>
  </si>
  <si>
    <t>Fu et al., 2023</t>
    <phoneticPr fontId="3" type="noConversion"/>
  </si>
  <si>
    <t>Fu, L., Bagas, L., Wei, J., Chen, Y., Chen, J., Zhao, X., Zhao, Z., Li, A., and  Zhang, W., 2023, Growth of early Paleozoic continental crust linked to the Proto-Tethys subduction and continental collision in the East Kunlun Orogen, northern Tibetan Plateau: Bulletin, v. 135, p. 1709-1733.</t>
    <phoneticPr fontId="3" type="noConversion"/>
  </si>
  <si>
    <t>Liu, Y., Chou, I. M., Chen, J., Wu, N., Li, W., Bagas, L., Ren, M., Liu, Z., Mei, S., and  Wang, L., 2023, Oldhamite: A new link in upper mantle for C-O-S-Ca cycles and an indicator for planetary habitability: National Science Review, v. 10, p. nwad159.</t>
    <phoneticPr fontId="3" type="noConversion"/>
  </si>
  <si>
    <t>29–135</t>
    <phoneticPr fontId="3" type="noConversion"/>
  </si>
  <si>
    <t>26.1–39.0</t>
    <phoneticPr fontId="3" type="noConversion"/>
  </si>
  <si>
    <t>Hattori (1993); Imai et al. (1993); Bernard et al. (1996); Luhr and Melson (1996); Pallister et al. (1996); Scaillet &amp; Evans (1999); this study</t>
    <phoneticPr fontId="3" type="noConversion"/>
  </si>
  <si>
    <t>Lipman &amp; Reed (1998); this study</t>
    <phoneticPr fontId="3" type="noConversion"/>
  </si>
  <si>
    <t>Williams &amp; Curtis (1977); Luhr (2008)</t>
    <phoneticPr fontId="3" type="noConversion"/>
  </si>
  <si>
    <t>Brennecka (2006); Chambefort et al. (2008, 2013)</t>
    <phoneticPr fontId="3" type="noConversion"/>
  </si>
  <si>
    <t>Biek (2006);Stavast et al. (2006); Zhang and Audétat (2017); Grondahl and Zajacz (2017)</t>
    <phoneticPr fontId="3" type="noConversion"/>
  </si>
  <si>
    <t>Hollings et al. (2013); Cao et al. (2018)</t>
    <phoneticPr fontId="3" type="noConversion"/>
  </si>
  <si>
    <t>Core et al., 2001; Audétat et al. (2004); Audétat and Pettke (2006); Audétat et al. (2025)</t>
    <phoneticPr fontId="3" type="noConversion"/>
  </si>
  <si>
    <t>Koski (1979); Hutchinson and Dilles (2019)</t>
    <phoneticPr fontId="3" type="noConversion"/>
  </si>
  <si>
    <t>Bauer et al. (1966); Maher (1996); Hutchinson and Dilles (2019)</t>
    <phoneticPr fontId="3" type="noConversion"/>
  </si>
  <si>
    <t>Chang et al. (2018); Huang et al. (2019, 2020); Meng et al., 2006; Xiao et al., 2009</t>
    <phoneticPr fontId="3" type="noConversion"/>
  </si>
  <si>
    <t>Audétat, A., Chang, J., and  Gaynor, S. P., 2026, Widespread anhydrite saturation in Laramide-age arc magmas of the southwestern USA: Geology, v. 54, p. 19-23.</t>
    <phoneticPr fontId="3" type="noConversion"/>
  </si>
  <si>
    <r>
      <rPr>
        <b/>
        <sz val="16"/>
        <color rgb="FFFFC000"/>
        <rFont val="Arial"/>
        <family val="2"/>
      </rPr>
      <t>Note: The orange-background area is from SuppTab of Audétat et al. (2026)</t>
    </r>
    <r>
      <rPr>
        <sz val="16"/>
        <color theme="1"/>
        <rFont val="Arial"/>
        <family val="2"/>
      </rPr>
      <t xml:space="preserve">, and </t>
    </r>
    <r>
      <rPr>
        <b/>
        <sz val="16"/>
        <color rgb="FF92D050"/>
        <rFont val="Arial"/>
        <family val="2"/>
      </rPr>
      <t>the green-background area is summarized by this research.</t>
    </r>
    <phoneticPr fontId="3" type="noConversion"/>
  </si>
  <si>
    <r>
      <rPr>
        <i/>
        <sz val="16"/>
        <color theme="1"/>
        <rFont val="Arial"/>
        <family val="2"/>
      </rPr>
      <t>f</t>
    </r>
    <r>
      <rPr>
        <sz val="16"/>
        <color theme="1"/>
        <rFont val="Arial"/>
        <family val="2"/>
      </rPr>
      <t>O</t>
    </r>
    <r>
      <rPr>
        <vertAlign val="subscript"/>
        <sz val="16"/>
        <color theme="1"/>
        <rFont val="Arial"/>
        <family val="2"/>
      </rPr>
      <t>2</t>
    </r>
    <r>
      <rPr>
        <sz val="16"/>
        <color theme="1"/>
        <rFont val="Arial"/>
        <family val="2"/>
      </rPr>
      <t xml:space="preserve"> (∆FMQ)
</t>
    </r>
    <phoneticPr fontId="3" type="noConversion"/>
  </si>
  <si>
    <r>
      <rPr>
        <i/>
        <sz val="16"/>
        <color theme="1"/>
        <rFont val="Arial"/>
        <family val="2"/>
      </rPr>
      <t>f</t>
    </r>
    <r>
      <rPr>
        <sz val="16"/>
        <color theme="1"/>
        <rFont val="Arial"/>
        <family val="2"/>
      </rPr>
      <t>O</t>
    </r>
    <r>
      <rPr>
        <vertAlign val="subscript"/>
        <sz val="16"/>
        <color theme="1"/>
        <rFont val="Arial"/>
        <family val="2"/>
      </rPr>
      <t>2</t>
    </r>
    <r>
      <rPr>
        <sz val="16"/>
        <color theme="1"/>
        <rFont val="Arial"/>
        <family val="2"/>
      </rPr>
      <t xml:space="preserve"> for calcu-lating average</t>
    </r>
  </si>
  <si>
    <r>
      <rPr>
        <i/>
        <sz val="16"/>
        <color theme="1"/>
        <rFont val="Arial"/>
        <family val="2"/>
      </rPr>
      <t>f</t>
    </r>
    <r>
      <rPr>
        <sz val="16"/>
        <color theme="1"/>
        <rFont val="Arial"/>
        <family val="2"/>
      </rPr>
      <t>O</t>
    </r>
    <r>
      <rPr>
        <vertAlign val="subscript"/>
        <sz val="16"/>
        <color theme="1"/>
        <rFont val="Arial"/>
        <family val="2"/>
      </rPr>
      <t>2</t>
    </r>
    <r>
      <rPr>
        <sz val="16"/>
        <color theme="1"/>
        <rFont val="Arial"/>
        <family val="2"/>
      </rPr>
      <t xml:space="preserve"> (∆OA)
[OA = oldhamite (CaS)-anhydrite (CaSO</t>
    </r>
    <r>
      <rPr>
        <vertAlign val="subscript"/>
        <sz val="16"/>
        <color theme="1"/>
        <rFont val="Arial"/>
        <family val="2"/>
      </rPr>
      <t>4</t>
    </r>
    <r>
      <rPr>
        <sz val="16"/>
        <color theme="1"/>
        <rFont val="Arial"/>
        <family val="2"/>
      </rPr>
      <t>) buffer]</t>
    </r>
    <phoneticPr fontId="3" type="noConversion"/>
  </si>
  <si>
    <r>
      <t>SiO</t>
    </r>
    <r>
      <rPr>
        <vertAlign val="subscript"/>
        <sz val="16"/>
        <color theme="1"/>
        <rFont val="Arial"/>
        <family val="2"/>
      </rPr>
      <t xml:space="preserve">2
</t>
    </r>
    <r>
      <rPr>
        <sz val="16"/>
        <color theme="1"/>
        <rFont val="Arial"/>
        <family val="2"/>
      </rPr>
      <t>wt%</t>
    </r>
  </si>
  <si>
    <r>
      <t>δ</t>
    </r>
    <r>
      <rPr>
        <vertAlign val="superscript"/>
        <sz val="16"/>
        <color theme="1"/>
        <rFont val="Arial"/>
        <family val="2"/>
      </rPr>
      <t>34</t>
    </r>
    <r>
      <rPr>
        <sz val="16"/>
        <color theme="1"/>
        <rFont val="Arial"/>
        <family val="2"/>
      </rPr>
      <t>S</t>
    </r>
    <r>
      <rPr>
        <vertAlign val="subscript"/>
        <sz val="16"/>
        <color theme="1"/>
        <rFont val="Arial"/>
        <family val="2"/>
      </rPr>
      <t xml:space="preserve">V-CDT </t>
    </r>
    <r>
      <rPr>
        <sz val="16"/>
        <color theme="1"/>
        <rFont val="Arial"/>
        <family val="2"/>
      </rPr>
      <t>values of anhydrite</t>
    </r>
    <phoneticPr fontId="3" type="noConversion"/>
  </si>
  <si>
    <r>
      <t>69 wt% SiO</t>
    </r>
    <r>
      <rPr>
        <vertAlign val="subscript"/>
        <sz val="16"/>
        <color theme="1"/>
        <rFont val="Arial"/>
        <family val="2"/>
      </rPr>
      <t>2</t>
    </r>
    <r>
      <rPr>
        <sz val="16"/>
        <color theme="1"/>
        <rFont val="Arial"/>
        <family val="2"/>
      </rPr>
      <t xml:space="preserve"> in matrix; 71.4 wt% SiO</t>
    </r>
    <r>
      <rPr>
        <vertAlign val="subscript"/>
        <sz val="16"/>
        <color theme="1"/>
        <rFont val="Arial"/>
        <family val="2"/>
      </rPr>
      <t>2</t>
    </r>
    <r>
      <rPr>
        <sz val="16"/>
        <color theme="1"/>
        <rFont val="Arial"/>
        <family val="2"/>
      </rPr>
      <t xml:space="preserve"> in MIs</t>
    </r>
  </si>
  <si>
    <r>
      <t>76–77 wt% SiO</t>
    </r>
    <r>
      <rPr>
        <vertAlign val="subscript"/>
        <sz val="16"/>
        <color theme="1"/>
        <rFont val="Arial"/>
        <family val="2"/>
      </rPr>
      <t>2</t>
    </r>
    <r>
      <rPr>
        <sz val="16"/>
        <color theme="1"/>
        <rFont val="Arial"/>
        <family val="2"/>
      </rPr>
      <t xml:space="preserve"> in matrix</t>
    </r>
    <phoneticPr fontId="3" type="noConversion"/>
  </si>
  <si>
    <r>
      <t>δ¹⁸O (anhydrite/ SO</t>
    </r>
    <r>
      <rPr>
        <sz val="16"/>
        <color theme="1"/>
        <rFont val="Cambria Math"/>
        <family val="2"/>
        <charset val="1"/>
      </rPr>
      <t>₄</t>
    </r>
    <r>
      <rPr>
        <sz val="16"/>
        <color theme="1"/>
        <rFont val="Arial"/>
        <family val="2"/>
      </rPr>
      <t>): 7–9‰</t>
    </r>
    <phoneticPr fontId="3" type="noConversion"/>
  </si>
  <si>
    <r>
      <t>68–71 wt% SiO</t>
    </r>
    <r>
      <rPr>
        <vertAlign val="subscript"/>
        <sz val="16"/>
        <color theme="1"/>
        <rFont val="Arial"/>
        <family val="2"/>
      </rPr>
      <t>2</t>
    </r>
    <r>
      <rPr>
        <sz val="16"/>
        <color theme="1"/>
        <rFont val="Arial"/>
        <family val="2"/>
      </rPr>
      <t xml:space="preserve"> in matrix</t>
    </r>
    <phoneticPr fontId="3" type="noConversion"/>
  </si>
  <si>
    <r>
      <t>77–79 wt% SiO</t>
    </r>
    <r>
      <rPr>
        <vertAlign val="subscript"/>
        <sz val="16"/>
        <color theme="1"/>
        <rFont val="Arial"/>
        <family val="2"/>
      </rPr>
      <t>2</t>
    </r>
    <r>
      <rPr>
        <sz val="16"/>
        <color theme="1"/>
        <rFont val="Arial"/>
        <family val="2"/>
      </rPr>
      <t xml:space="preserve"> in matrix</t>
    </r>
    <phoneticPr fontId="3" type="noConversion"/>
  </si>
  <si>
    <r>
      <t>δ³</t>
    </r>
    <r>
      <rPr>
        <b/>
        <sz val="16"/>
        <color rgb="FFC00000"/>
        <rFont val="Arial Unicode MS"/>
        <family val="2"/>
        <charset val="134"/>
      </rPr>
      <t>⁴</t>
    </r>
    <r>
      <rPr>
        <b/>
        <sz val="16"/>
        <color rgb="FFC00000"/>
        <rFont val="Arial"/>
        <family val="2"/>
      </rPr>
      <t>S (gypsum): 9.8‰  (1 sample)</t>
    </r>
    <phoneticPr fontId="3" type="noConversion"/>
  </si>
  <si>
    <r>
      <t xml:space="preserve">Deckart, K., Clark, A. H., Celso, A. A., Ricardo, V. R., Bertens, A. N., Mortensen, J. K., and  Fanning, M., 2005, Magmatic and hydrothermal chronology of the giant Río Blanco porphyry copper deposit, central Chile: Implications of an integrated U-Pb and </t>
    </r>
    <r>
      <rPr>
        <b/>
        <vertAlign val="superscript"/>
        <sz val="16"/>
        <color rgb="FFC00000"/>
        <rFont val="Arial"/>
        <family val="2"/>
      </rPr>
      <t>40</t>
    </r>
    <r>
      <rPr>
        <b/>
        <sz val="16"/>
        <color rgb="FFC00000"/>
        <rFont val="Arial"/>
        <family val="2"/>
      </rPr>
      <t>Ar/</t>
    </r>
    <r>
      <rPr>
        <b/>
        <vertAlign val="superscript"/>
        <sz val="16"/>
        <color rgb="FFC00000"/>
        <rFont val="Arial"/>
        <family val="2"/>
      </rPr>
      <t>39</t>
    </r>
    <r>
      <rPr>
        <b/>
        <sz val="16"/>
        <color rgb="FFC00000"/>
        <rFont val="Arial"/>
        <family val="2"/>
      </rPr>
      <t>Ar database: Economic Geology, v. 100, p. 905–934.</t>
    </r>
    <phoneticPr fontId="3" type="noConversion"/>
  </si>
  <si>
    <r>
      <t>O'Neill, H. S., 1987, Quartz-fayalite-iron and quartz-fayalite-magnetite equilibria and the free energy of formation of fayalite (Fe</t>
    </r>
    <r>
      <rPr>
        <vertAlign val="subscript"/>
        <sz val="16"/>
        <color theme="1"/>
        <rFont val="Arial"/>
        <family val="2"/>
      </rPr>
      <t>2</t>
    </r>
    <r>
      <rPr>
        <sz val="16"/>
        <color theme="1"/>
        <rFont val="Arial"/>
        <family val="2"/>
      </rPr>
      <t>SiO</t>
    </r>
    <r>
      <rPr>
        <vertAlign val="subscript"/>
        <sz val="16"/>
        <color theme="1"/>
        <rFont val="Arial"/>
        <family val="2"/>
      </rPr>
      <t>4</t>
    </r>
    <r>
      <rPr>
        <sz val="16"/>
        <color theme="1"/>
        <rFont val="Arial"/>
        <family val="2"/>
      </rPr>
      <t>) and magnetite (Fe</t>
    </r>
    <r>
      <rPr>
        <vertAlign val="subscript"/>
        <sz val="16"/>
        <color theme="1"/>
        <rFont val="Arial"/>
        <family val="2"/>
      </rPr>
      <t>3</t>
    </r>
    <r>
      <rPr>
        <sz val="16"/>
        <color theme="1"/>
        <rFont val="Arial"/>
        <family val="2"/>
      </rPr>
      <t>O</t>
    </r>
    <r>
      <rPr>
        <vertAlign val="subscript"/>
        <sz val="16"/>
        <color theme="1"/>
        <rFont val="Arial"/>
        <family val="2"/>
      </rPr>
      <t>4</t>
    </r>
    <r>
      <rPr>
        <sz val="16"/>
        <color theme="1"/>
        <rFont val="Arial"/>
        <family val="2"/>
      </rPr>
      <t>): American Mineralogist, v. 72, p. 67-75.</t>
    </r>
    <phoneticPr fontId="3" type="noConversion"/>
  </si>
  <si>
    <r>
      <t>δ¹⁸O</t>
    </r>
    <r>
      <rPr>
        <vertAlign val="subscript"/>
        <sz val="16"/>
        <color theme="1"/>
        <rFont val="Arial"/>
        <family val="2"/>
      </rPr>
      <t xml:space="preserve">V-SMOW </t>
    </r>
    <r>
      <rPr>
        <sz val="16"/>
        <color theme="1"/>
        <rFont val="Arial"/>
        <family val="2"/>
      </rPr>
      <t>values of anhydrite</t>
    </r>
    <phoneticPr fontId="3" type="noConversion"/>
  </si>
  <si>
    <r>
      <t>δ</t>
    </r>
    <r>
      <rPr>
        <sz val="16"/>
        <color theme="1"/>
        <rFont val="Arial Unicode MS"/>
        <family val="2"/>
        <charset val="134"/>
      </rPr>
      <t>⁴⁴</t>
    </r>
    <r>
      <rPr>
        <sz val="16"/>
        <color theme="1"/>
        <rFont val="Arial"/>
        <family val="2"/>
      </rPr>
      <t>/</t>
    </r>
    <r>
      <rPr>
        <sz val="16"/>
        <color theme="1"/>
        <rFont val="Arial Unicode MS"/>
        <family val="2"/>
        <charset val="134"/>
      </rPr>
      <t>⁴⁴</t>
    </r>
    <r>
      <rPr>
        <sz val="16"/>
        <color theme="1"/>
        <rFont val="Arial"/>
        <family val="2"/>
      </rPr>
      <t>Ca</t>
    </r>
    <r>
      <rPr>
        <vertAlign val="subscript"/>
        <sz val="16"/>
        <color theme="1"/>
        <rFont val="Arial"/>
        <family val="2"/>
      </rPr>
      <t xml:space="preserve">915a  </t>
    </r>
    <r>
      <rPr>
        <sz val="16"/>
        <color theme="1"/>
        <rFont val="Arial"/>
        <family val="2"/>
      </rPr>
      <t>values of anhydrite</t>
    </r>
    <phoneticPr fontId="3" type="noConversion"/>
  </si>
  <si>
    <t>this study</t>
    <phoneticPr fontId="3" type="noConversion"/>
  </si>
  <si>
    <t>7.4–7.7‰</t>
    <phoneticPr fontId="3" type="noConversion"/>
  </si>
  <si>
    <r>
      <rPr>
        <i/>
        <sz val="16"/>
        <color theme="1"/>
        <rFont val="Arial"/>
        <family val="2"/>
      </rPr>
      <t>f</t>
    </r>
    <r>
      <rPr>
        <sz val="16"/>
        <color theme="1"/>
        <rFont val="Arial"/>
        <family val="2"/>
      </rPr>
      <t>O</t>
    </r>
    <r>
      <rPr>
        <vertAlign val="subscript"/>
        <sz val="16"/>
        <color theme="1"/>
        <rFont val="Arial"/>
        <family val="2"/>
      </rPr>
      <t>2</t>
    </r>
    <r>
      <rPr>
        <sz val="16"/>
        <color theme="1"/>
        <rFont val="Arial"/>
        <family val="2"/>
      </rPr>
      <t xml:space="preserve"> for calculating average</t>
    </r>
    <phoneticPr fontId="3" type="noConversion"/>
  </si>
  <si>
    <t>Occurrences in ultramafic intrusion (n = 1 )</t>
    <phoneticPr fontId="3" type="noConversion"/>
  </si>
  <si>
    <t>Occurrences in intermediate to acidic intrusions (n = 41)</t>
    <phoneticPr fontId="3" type="noConversion"/>
  </si>
  <si>
    <t>Volcanic occurrences (n = 14)</t>
    <phoneticPr fontId="3" type="noConversion"/>
  </si>
  <si>
    <t>Mineralization (classification after Mutschler et al., 1999 and Singer et al., 2008)</t>
    <phoneticPr fontId="3" type="noConversion"/>
  </si>
  <si>
    <r>
      <t>70–78 wt% SiO</t>
    </r>
    <r>
      <rPr>
        <vertAlign val="subscript"/>
        <sz val="16"/>
        <color theme="1"/>
        <rFont val="Arial"/>
        <family val="2"/>
      </rPr>
      <t>2</t>
    </r>
    <r>
      <rPr>
        <sz val="16"/>
        <color theme="1"/>
        <rFont val="Arial"/>
        <family val="2"/>
      </rPr>
      <t xml:space="preserve"> in matrix</t>
    </r>
    <phoneticPr fontId="3" type="noConversion"/>
  </si>
  <si>
    <t>Abbreviations: n.a. = no (reliable) data available, N/A = not applicable, pl = plagioclase, hbl = hornblende, cpx = clinopyroxene, opx = orthopyroxene, px = non-specified pyroxene, bt = biotite, qz = quartz,  anh = anhydrite,</t>
    <phoneticPr fontId="3" type="noConversion"/>
  </si>
  <si>
    <t xml:space="preserve"> Kfs = potassic feldspar, ap = apatite, mag = magnetite, ilm = ilmenite, ttn = titanite, grt = garnet, ms = muscovit, ep = epidote, aln = allanite, mss = monosulfide solid solution, and crs = copper-rich sulfide  </t>
    <phoneticPr fontId="3" type="noConversion"/>
  </si>
  <si>
    <r>
      <t>δ³</t>
    </r>
    <r>
      <rPr>
        <b/>
        <sz val="16"/>
        <color rgb="FFC00000"/>
        <rFont val="Arial Unicode MS"/>
        <family val="2"/>
        <charset val="134"/>
      </rPr>
      <t>⁴</t>
    </r>
    <r>
      <rPr>
        <b/>
        <sz val="16"/>
        <color rgb="FFC00000"/>
        <rFont val="Arial"/>
        <family val="2"/>
      </rPr>
      <t>S (anhydrite): 8.6–13.1‰,10.9‰ on average (31 samples)</t>
    </r>
    <phoneticPr fontId="3" type="noConversion"/>
  </si>
  <si>
    <r>
      <t>δ³</t>
    </r>
    <r>
      <rPr>
        <b/>
        <sz val="16"/>
        <color rgb="FFC00000"/>
        <rFont val="Arial Unicode MS"/>
        <family val="2"/>
        <charset val="134"/>
      </rPr>
      <t>⁴</t>
    </r>
    <r>
      <rPr>
        <b/>
        <sz val="16"/>
        <color rgb="FFC00000"/>
        <rFont val="Arial"/>
        <family val="2"/>
      </rPr>
      <t>S (anhydrite): 10.5–15.2‰, 12.4‰ on average (28 samples)</t>
    </r>
    <phoneticPr fontId="3" type="noConversion"/>
  </si>
  <si>
    <r>
      <t>δ³</t>
    </r>
    <r>
      <rPr>
        <b/>
        <sz val="16"/>
        <color rgb="FFC00000"/>
        <rFont val="Arial Unicode MS"/>
        <family val="2"/>
        <charset val="134"/>
      </rPr>
      <t>⁴</t>
    </r>
    <r>
      <rPr>
        <b/>
        <sz val="16"/>
        <color rgb="FFC00000"/>
        <rFont val="Arial"/>
        <family val="2"/>
      </rPr>
      <t xml:space="preserve">S (anhydrite): 12.5–14.4‰, 13.4‰ on average </t>
    </r>
    <r>
      <rPr>
        <b/>
        <sz val="16"/>
        <color rgb="FFC00000"/>
        <rFont val="宋体"/>
        <family val="3"/>
        <charset val="134"/>
      </rPr>
      <t>（</t>
    </r>
    <r>
      <rPr>
        <b/>
        <sz val="16"/>
        <color rgb="FFC00000"/>
        <rFont val="Arial"/>
        <family val="2"/>
      </rPr>
      <t>4 samples</t>
    </r>
    <r>
      <rPr>
        <b/>
        <sz val="16"/>
        <color rgb="FFC00000"/>
        <rFont val="宋体"/>
        <family val="3"/>
        <charset val="134"/>
      </rPr>
      <t>）</t>
    </r>
    <phoneticPr fontId="3" type="noConversion"/>
  </si>
  <si>
    <r>
      <t>δ³</t>
    </r>
    <r>
      <rPr>
        <b/>
        <sz val="16"/>
        <color rgb="FFC00000"/>
        <rFont val="Arial Unicode MS"/>
        <family val="2"/>
        <charset val="134"/>
      </rPr>
      <t>⁴</t>
    </r>
    <r>
      <rPr>
        <b/>
        <sz val="16"/>
        <color rgb="FFC00000"/>
        <rFont val="Arial"/>
        <family val="2"/>
      </rPr>
      <t>S (anhydrite): 0.5–1.8‰, 1.1‰ on average (3 samples)</t>
    </r>
    <phoneticPr fontId="3" type="noConversion"/>
  </si>
  <si>
    <t xml:space="preserve">δ¹⁸O (anhydrite): 9.0–9.1‰, 9.1‰ on average   (2 sampels)                          </t>
    <phoneticPr fontId="3" type="noConversion"/>
  </si>
  <si>
    <t>δ¹⁸O (anhydrite): 6.8–10.6‰, 7.5‰ on average (30 sampels)</t>
    <phoneticPr fontId="3" type="noConversion"/>
  </si>
  <si>
    <t>δ¹⁸O (anhydrite): 0.6–8.5‰, 6.7‰ on average (11 samples)</t>
    <phoneticPr fontId="3" type="noConversion"/>
  </si>
  <si>
    <t>−0.27‰ to −0.31‰</t>
    <phoneticPr fontId="3" type="noConversion"/>
  </si>
  <si>
    <r>
      <t>δ³</t>
    </r>
    <r>
      <rPr>
        <b/>
        <sz val="16"/>
        <color rgb="FFC00000"/>
        <rFont val="Arial Unicode MS"/>
        <family val="2"/>
        <charset val="134"/>
      </rPr>
      <t>⁴</t>
    </r>
    <r>
      <rPr>
        <b/>
        <sz val="16"/>
        <color rgb="FFC00000"/>
        <rFont val="Arial"/>
        <family val="2"/>
      </rPr>
      <t>S (anhydrite): 10.6–13.4‰, 11.9‰ on average (14 samples);       δ³</t>
    </r>
    <r>
      <rPr>
        <b/>
        <sz val="16"/>
        <color rgb="FFC00000"/>
        <rFont val="Arial Unicode MS"/>
        <family val="2"/>
        <charset val="134"/>
      </rPr>
      <t>⁴</t>
    </r>
    <r>
      <rPr>
        <b/>
        <sz val="16"/>
        <color rgb="FFC00000"/>
        <rFont val="Arial"/>
        <family val="2"/>
      </rPr>
      <t>S (anhydrite): 9.3–14.5‰,12.5‰ on average (5 samples)</t>
    </r>
    <phoneticPr fontId="3" type="noConversion"/>
  </si>
  <si>
    <r>
      <rPr>
        <b/>
        <sz val="16"/>
        <color rgb="FFC00000"/>
        <rFont val="Arial"/>
        <family val="2"/>
      </rPr>
      <t>δ³</t>
    </r>
    <r>
      <rPr>
        <b/>
        <sz val="16"/>
        <color rgb="FFC00000"/>
        <rFont val="Arial Unicode MS"/>
        <family val="2"/>
        <charset val="134"/>
      </rPr>
      <t>⁴</t>
    </r>
    <r>
      <rPr>
        <b/>
        <sz val="16"/>
        <color rgb="FFC00000"/>
        <rFont val="Arial"/>
        <family val="2"/>
      </rPr>
      <t xml:space="preserve">S (anhydrite): 9.0‰–9.2‰. 9.1‰ on average (4 sampels) (Rye et al., 1984)  </t>
    </r>
    <r>
      <rPr>
        <sz val="16"/>
        <color theme="1"/>
        <rFont val="Arial"/>
        <family val="2"/>
      </rPr>
      <t xml:space="preserve">                                                                                                  </t>
    </r>
    <r>
      <rPr>
        <b/>
        <sz val="16"/>
        <color rgb="FFC00000"/>
        <rFont val="Arial"/>
        <family val="2"/>
      </rPr>
      <t>δ³</t>
    </r>
    <r>
      <rPr>
        <b/>
        <sz val="16"/>
        <color rgb="FFC00000"/>
        <rFont val="Arial Unicode MS"/>
        <family val="2"/>
        <charset val="134"/>
      </rPr>
      <t>⁴</t>
    </r>
    <r>
      <rPr>
        <b/>
        <sz val="16"/>
        <color rgb="FFC00000"/>
        <rFont val="Arial"/>
        <family val="2"/>
      </rPr>
      <t>S (anhydrite):2.5‰–10.9‰, 6.4‰ on average (24 samples) (Luhr and Logan, 2002)</t>
    </r>
    <phoneticPr fontId="3" type="noConversion"/>
  </si>
  <si>
    <r>
      <t>δ³</t>
    </r>
    <r>
      <rPr>
        <b/>
        <sz val="16"/>
        <color rgb="FFC00000"/>
        <rFont val="Arial Unicode MS"/>
        <family val="2"/>
        <charset val="134"/>
      </rPr>
      <t>⁴</t>
    </r>
    <r>
      <rPr>
        <b/>
        <sz val="16"/>
        <color rgb="FFC00000"/>
        <rFont val="Arial"/>
        <family val="2"/>
      </rPr>
      <t>S (anhydrite): 6.5‰ and 9.5‰, 8‰ on average (2 samples)</t>
    </r>
    <phoneticPr fontId="3" type="noConversion"/>
  </si>
  <si>
    <r>
      <t>δ³</t>
    </r>
    <r>
      <rPr>
        <b/>
        <sz val="16"/>
        <color rgb="FFC00000"/>
        <rFont val="Arial Unicode MS"/>
        <family val="2"/>
        <charset val="134"/>
      </rPr>
      <t>⁴</t>
    </r>
    <r>
      <rPr>
        <b/>
        <sz val="16"/>
        <color rgb="FFC00000"/>
        <rFont val="Arial"/>
        <family val="2"/>
      </rPr>
      <t>S (anhydrite): 5–11‰, 7‰ on average  (44 samples)</t>
    </r>
    <phoneticPr fontId="3" type="noConversion"/>
  </si>
  <si>
    <r>
      <t>δ³</t>
    </r>
    <r>
      <rPr>
        <b/>
        <sz val="16"/>
        <color rgb="FFC00000"/>
        <rFont val="Arial Unicode MS"/>
        <family val="2"/>
        <charset val="134"/>
      </rPr>
      <t>⁴</t>
    </r>
    <r>
      <rPr>
        <b/>
        <sz val="16"/>
        <color rgb="FFC00000"/>
        <rFont val="Arial"/>
        <family val="2"/>
      </rPr>
      <t>S (anhydrite): −12.1‰ to 12.4‰, 4.2‰ on average (25 samples)</t>
    </r>
    <phoneticPr fontId="3" type="noConversion"/>
  </si>
  <si>
    <t>Supplementary Table 1. The published occurences of magmatic anhydrite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</si>
</sst>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000000"/>
    <numFmt numFmtId="178" formatCode="0.00_ "/>
  </numFmts>
  <fonts count="26" x14ac:knownFonts="1">
    <font>
      <sz val="14"/>
      <color theme="1"/>
      <name val="Arial"/>
      <family val="2"/>
    </font>
    <font>
      <u/>
      <sz val="14"/>
      <color theme="10"/>
      <name val="Arial"/>
      <family val="2"/>
    </font>
    <font>
      <u/>
      <sz val="14"/>
      <color theme="11"/>
      <name val="Arial"/>
      <family val="2"/>
    </font>
    <font>
      <sz val="8"/>
      <name val="Arial"/>
      <family val="2"/>
    </font>
    <font>
      <sz val="9"/>
      <name val="宋体"/>
      <family val="3"/>
      <charset val="134"/>
    </font>
    <font>
      <i/>
      <sz val="16"/>
      <color theme="1"/>
      <name val="Arial"/>
      <family val="2"/>
    </font>
    <font>
      <b/>
      <i/>
      <sz val="16"/>
      <color rgb="FFC00000"/>
      <name val="Arial"/>
      <family val="2"/>
    </font>
    <font>
      <sz val="16"/>
      <color theme="1"/>
      <name val="Arial"/>
      <family val="2"/>
    </font>
    <font>
      <b/>
      <sz val="16"/>
      <color theme="1"/>
      <name val="Arial"/>
      <family val="2"/>
    </font>
    <font>
      <sz val="16"/>
      <color rgb="FFFF0000"/>
      <name val="Arial"/>
      <family val="2"/>
    </font>
    <font>
      <b/>
      <sz val="16"/>
      <color rgb="FF92D050"/>
      <name val="Arial"/>
      <family val="2"/>
    </font>
    <font>
      <b/>
      <sz val="16"/>
      <color rgb="FFFFC000"/>
      <name val="Arial"/>
      <family val="2"/>
    </font>
    <font>
      <vertAlign val="subscript"/>
      <sz val="16"/>
      <color theme="1"/>
      <name val="Arial"/>
      <family val="2"/>
    </font>
    <font>
      <vertAlign val="superscript"/>
      <sz val="16"/>
      <color theme="1"/>
      <name val="Arial"/>
      <family val="2"/>
    </font>
    <font>
      <b/>
      <sz val="16"/>
      <color rgb="FFC00000"/>
      <name val="Arial"/>
      <family val="2"/>
    </font>
    <font>
      <b/>
      <sz val="16"/>
      <color rgb="FFC00000"/>
      <name val="Arial Unicode MS"/>
      <family val="2"/>
      <charset val="134"/>
    </font>
    <font>
      <sz val="16"/>
      <color theme="1"/>
      <name val="Cambria Math"/>
      <family val="2"/>
      <charset val="1"/>
    </font>
    <font>
      <b/>
      <sz val="16"/>
      <color rgb="FFFF0000"/>
      <name val="Arial"/>
      <family val="2"/>
    </font>
    <font>
      <b/>
      <sz val="16"/>
      <color rgb="FFC00000"/>
      <name val="宋体"/>
      <family val="3"/>
      <charset val="134"/>
    </font>
    <font>
      <b/>
      <sz val="16"/>
      <color rgb="FF0000FF"/>
      <name val="Arial"/>
      <family val="2"/>
    </font>
    <font>
      <sz val="16"/>
      <color rgb="FF00B0F0"/>
      <name val="Arial"/>
      <family val="2"/>
    </font>
    <font>
      <sz val="16"/>
      <name val="Arial"/>
      <family val="2"/>
    </font>
    <font>
      <b/>
      <vertAlign val="superscript"/>
      <sz val="16"/>
      <color rgb="FFC00000"/>
      <name val="Arial"/>
      <family val="2"/>
    </font>
    <font>
      <sz val="16"/>
      <color theme="1"/>
      <name val="Arial Unicode MS"/>
      <family val="2"/>
      <charset val="134"/>
    </font>
    <font>
      <sz val="16"/>
      <color rgb="FFC00000"/>
      <name val="Arial"/>
      <family val="2"/>
    </font>
    <font>
      <b/>
      <sz val="14"/>
      <color theme="1"/>
      <name val="Arial"/>
      <family val="2"/>
    </font>
  </fonts>
  <fills count="4">
    <fill>
      <patternFill patternType="none"/>
    </fill>
    <fill>
      <patternFill patternType="gray125"/>
    </fill>
    <fill>
      <patternFill patternType="solid">
        <fgColor rgb="FF92D050"/>
        <bgColor indexed="64"/>
      </patternFill>
    </fill>
    <fill>
      <patternFill patternType="solid">
        <fgColor rgb="FFFFC000"/>
        <bgColor indexed="64"/>
      </patternFill>
    </fill>
  </fills>
  <borders count="3">
    <border>
      <left/>
      <right/>
      <top/>
      <bottom/>
      <diagonal/>
    </border>
    <border>
      <left/>
      <right/>
      <top/>
      <bottom style="thin">
        <color auto="1"/>
      </bottom>
      <diagonal/>
    </border>
    <border>
      <left/>
      <right/>
      <top style="thin">
        <color auto="1"/>
      </top>
      <bottom/>
      <diagonal/>
    </border>
  </borders>
  <cellStyleXfs count="28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70">
    <xf numFmtId="0" fontId="0" fillId="0" borderId="0" xfId="0"/>
    <xf numFmtId="0" fontId="7" fillId="0" borderId="2" xfId="0" applyFont="1" applyBorder="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vertical="center"/>
    </xf>
    <xf numFmtId="0" fontId="7" fillId="0" borderId="0" xfId="0" applyFont="1" applyAlignment="1">
      <alignment horizontal="center"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xf>
    <xf numFmtId="0" fontId="5" fillId="2" borderId="0" xfId="0" applyFont="1" applyFill="1" applyAlignment="1">
      <alignment horizontal="center" vertical="center"/>
    </xf>
    <xf numFmtId="0" fontId="7" fillId="3" borderId="0" xfId="0" applyFont="1" applyFill="1" applyAlignment="1">
      <alignment horizontal="center" vertical="center"/>
    </xf>
    <xf numFmtId="176" fontId="7" fillId="3" borderId="0" xfId="0" applyNumberFormat="1" applyFont="1" applyFill="1" applyAlignment="1">
      <alignment horizontal="center" vertical="center"/>
    </xf>
    <xf numFmtId="1" fontId="7" fillId="3" borderId="0" xfId="0" applyNumberFormat="1" applyFont="1" applyFill="1" applyAlignment="1">
      <alignment horizontal="center" vertical="center"/>
    </xf>
    <xf numFmtId="0" fontId="14"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0" borderId="0" xfId="0" applyFont="1" applyFill="1" applyAlignment="1">
      <alignment horizontal="center" vertical="center"/>
    </xf>
    <xf numFmtId="9" fontId="7" fillId="3" borderId="0" xfId="0" applyNumberFormat="1" applyFont="1" applyFill="1" applyAlignment="1">
      <alignment horizontal="center" vertical="center"/>
    </xf>
    <xf numFmtId="176" fontId="7" fillId="0" borderId="0" xfId="0" applyNumberFormat="1" applyFont="1" applyAlignment="1">
      <alignment horizontal="center" vertical="center"/>
    </xf>
    <xf numFmtId="1" fontId="7" fillId="0" borderId="0" xfId="0" applyNumberFormat="1" applyFont="1" applyAlignment="1">
      <alignment horizontal="center" vertical="center"/>
    </xf>
    <xf numFmtId="0" fontId="5" fillId="0" borderId="0" xfId="0" applyFont="1" applyAlignment="1">
      <alignment horizontal="left" vertical="center"/>
    </xf>
    <xf numFmtId="176" fontId="7" fillId="0" borderId="0" xfId="0" applyNumberFormat="1" applyFont="1" applyAlignment="1">
      <alignment horizontal="left" vertical="center"/>
    </xf>
    <xf numFmtId="0" fontId="7" fillId="0" borderId="0" xfId="0" applyFont="1" applyAlignment="1">
      <alignment horizontal="left" vertical="center"/>
    </xf>
    <xf numFmtId="0" fontId="7" fillId="2" borderId="0" xfId="0" applyFont="1" applyFill="1" applyAlignment="1">
      <alignment horizontal="left" vertical="center"/>
    </xf>
    <xf numFmtId="0" fontId="14" fillId="2" borderId="0" xfId="0" applyFont="1" applyFill="1" applyAlignment="1">
      <alignment horizontal="center" vertical="center"/>
    </xf>
    <xf numFmtId="0" fontId="17" fillId="3" borderId="0" xfId="0" applyFont="1" applyFill="1" applyAlignment="1">
      <alignment horizontal="center" vertical="center"/>
    </xf>
    <xf numFmtId="0" fontId="9" fillId="3" borderId="0" xfId="0" applyFont="1" applyFill="1" applyAlignment="1">
      <alignment horizontal="center" vertical="center"/>
    </xf>
    <xf numFmtId="0" fontId="7" fillId="2" borderId="0" xfId="0" applyFont="1" applyFill="1" applyBorder="1" applyAlignment="1">
      <alignment horizontal="center" vertical="center"/>
    </xf>
    <xf numFmtId="176" fontId="7" fillId="2" borderId="0" xfId="0" applyNumberFormat="1" applyFont="1" applyFill="1" applyBorder="1" applyAlignment="1">
      <alignment horizontal="center" vertical="center"/>
    </xf>
    <xf numFmtId="0" fontId="14" fillId="2"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3" borderId="0" xfId="0" applyFont="1" applyFill="1" applyBorder="1" applyAlignment="1">
      <alignment horizontal="center" vertical="center"/>
    </xf>
    <xf numFmtId="176" fontId="7" fillId="3" borderId="0" xfId="0" applyNumberFormat="1" applyFont="1" applyFill="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center" vertical="center"/>
    </xf>
    <xf numFmtId="176" fontId="7" fillId="0" borderId="0" xfId="0" applyNumberFormat="1" applyFont="1" applyBorder="1" applyAlignment="1">
      <alignment horizontal="center" vertical="center"/>
    </xf>
    <xf numFmtId="0" fontId="7" fillId="0" borderId="0" xfId="0" applyFont="1" applyBorder="1" applyAlignment="1">
      <alignment horizontal="left" vertical="center"/>
    </xf>
    <xf numFmtId="0" fontId="7" fillId="2" borderId="0" xfId="0" applyFont="1" applyFill="1" applyBorder="1" applyAlignment="1">
      <alignment horizontal="left" vertical="center"/>
    </xf>
    <xf numFmtId="176" fontId="7" fillId="0" borderId="0" xfId="0" applyNumberFormat="1" applyFont="1" applyBorder="1" applyAlignment="1">
      <alignment horizontal="left" vertical="center"/>
    </xf>
    <xf numFmtId="0" fontId="14" fillId="2" borderId="0" xfId="0" applyFont="1" applyFill="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177" fontId="7" fillId="0" borderId="0" xfId="0" applyNumberFormat="1" applyFont="1" applyAlignment="1">
      <alignment horizontal="left" vertical="center" wrapText="1"/>
    </xf>
    <xf numFmtId="177" fontId="7" fillId="0" borderId="0" xfId="0" applyNumberFormat="1" applyFont="1" applyAlignment="1">
      <alignment horizontal="center" vertical="center" wrapText="1"/>
    </xf>
    <xf numFmtId="177" fontId="20" fillId="0" borderId="0" xfId="0" applyNumberFormat="1" applyFont="1" applyAlignment="1">
      <alignment horizontal="left" vertical="center" wrapText="1"/>
    </xf>
    <xf numFmtId="177" fontId="21" fillId="0" borderId="0" xfId="0" applyNumberFormat="1" applyFont="1" applyAlignment="1">
      <alignment horizontal="left" vertical="center" wrapText="1"/>
    </xf>
    <xf numFmtId="0" fontId="19" fillId="0" borderId="0" xfId="0" applyFont="1" applyAlignment="1">
      <alignment horizontal="center" vertical="center"/>
    </xf>
    <xf numFmtId="177" fontId="14" fillId="0" borderId="0" xfId="0" applyNumberFormat="1" applyFont="1" applyAlignment="1">
      <alignment horizontal="left" vertical="center" wrapText="1"/>
    </xf>
    <xf numFmtId="177" fontId="19" fillId="0" borderId="0" xfId="0" applyNumberFormat="1" applyFont="1" applyAlignment="1">
      <alignment horizontal="left" vertical="center" wrapText="1"/>
    </xf>
    <xf numFmtId="177" fontId="17" fillId="0" borderId="0" xfId="0" applyNumberFormat="1" applyFont="1" applyAlignment="1">
      <alignment horizontal="left" vertical="center" wrapText="1"/>
    </xf>
    <xf numFmtId="0" fontId="19" fillId="0" borderId="0" xfId="0" applyFont="1" applyAlignment="1">
      <alignment horizontal="left" vertical="center" wrapText="1"/>
    </xf>
    <xf numFmtId="0" fontId="14" fillId="2" borderId="0" xfId="0" applyFont="1" applyFill="1"/>
    <xf numFmtId="177" fontId="7" fillId="0" borderId="0" xfId="0" applyNumberFormat="1" applyFont="1" applyFill="1" applyAlignment="1">
      <alignment horizontal="left" vertical="center" wrapText="1"/>
    </xf>
    <xf numFmtId="177" fontId="7" fillId="0" borderId="0" xfId="0" applyNumberFormat="1" applyFont="1" applyFill="1" applyAlignment="1">
      <alignment horizontal="center" vertical="center" wrapText="1"/>
    </xf>
    <xf numFmtId="0" fontId="19" fillId="0" borderId="0" xfId="0" applyFont="1" applyFill="1" applyAlignment="1">
      <alignment horizontal="left" vertical="center" wrapText="1"/>
    </xf>
    <xf numFmtId="177" fontId="17" fillId="0" borderId="0" xfId="0" applyNumberFormat="1" applyFont="1" applyFill="1" applyAlignment="1">
      <alignment horizontal="left" vertical="center" wrapText="1"/>
    </xf>
    <xf numFmtId="0" fontId="7" fillId="0" borderId="2" xfId="0" applyFont="1" applyFill="1" applyBorder="1" applyAlignment="1">
      <alignment vertical="center"/>
    </xf>
    <xf numFmtId="176" fontId="7" fillId="0" borderId="0" xfId="0" applyNumberFormat="1" applyFont="1" applyFill="1" applyAlignment="1">
      <alignment horizontal="center" vertical="center"/>
    </xf>
    <xf numFmtId="176" fontId="7" fillId="0" borderId="0" xfId="0" applyNumberFormat="1" applyFont="1" applyFill="1" applyAlignment="1">
      <alignment horizontal="left" vertical="center"/>
    </xf>
    <xf numFmtId="0" fontId="7" fillId="0" borderId="0" xfId="0" applyFont="1" applyFill="1" applyBorder="1" applyAlignment="1">
      <alignment horizontal="left" vertical="center"/>
    </xf>
    <xf numFmtId="0" fontId="8" fillId="0" borderId="0" xfId="0" applyFont="1" applyFill="1" applyAlignment="1">
      <alignment horizontal="center" vertical="center"/>
    </xf>
    <xf numFmtId="177" fontId="20" fillId="0" borderId="0" xfId="0" applyNumberFormat="1" applyFont="1" applyFill="1" applyAlignment="1">
      <alignment horizontal="left" vertical="center" wrapText="1"/>
    </xf>
    <xf numFmtId="177" fontId="24" fillId="0" borderId="0" xfId="0" applyNumberFormat="1" applyFont="1" applyAlignment="1">
      <alignment horizontal="left" vertical="center" wrapText="1"/>
    </xf>
    <xf numFmtId="176" fontId="7" fillId="0" borderId="0" xfId="0" applyNumberFormat="1" applyFont="1" applyFill="1" applyBorder="1" applyAlignment="1">
      <alignment horizontal="center" vertical="center"/>
    </xf>
    <xf numFmtId="1" fontId="7" fillId="0" borderId="0" xfId="0" applyNumberFormat="1" applyFont="1" applyFill="1" applyAlignment="1">
      <alignment horizontal="center" vertical="center"/>
    </xf>
    <xf numFmtId="0" fontId="6" fillId="0" borderId="2" xfId="0" applyFont="1" applyBorder="1" applyAlignment="1">
      <alignment horizontal="left" vertical="center"/>
    </xf>
    <xf numFmtId="0" fontId="6" fillId="0" borderId="0" xfId="0" applyFont="1" applyAlignment="1">
      <alignment horizontal="left" vertical="center"/>
    </xf>
    <xf numFmtId="178" fontId="8" fillId="0" borderId="1" xfId="0" applyNumberFormat="1" applyFont="1" applyBorder="1" applyAlignment="1">
      <alignment horizontal="left" vertical="center"/>
    </xf>
    <xf numFmtId="178" fontId="25" fillId="0" borderId="1" xfId="0" applyNumberFormat="1" applyFont="1" applyBorder="1" applyAlignment="1">
      <alignment horizontal="left" vertical="center"/>
    </xf>
  </cellXfs>
  <cellStyles count="287">
    <cellStyle name="常规" xfId="0" builtinId="0"/>
    <cellStyle name="超链接" xfId="1" builtinId="8" hidden="1"/>
    <cellStyle name="超链接" xfId="3" builtinId="8" hidden="1"/>
    <cellStyle name="超链接" xfId="5" builtinId="8" hidden="1"/>
    <cellStyle name="超链接" xfId="7" builtinId="8" hidden="1"/>
    <cellStyle name="超链接" xfId="9" builtinId="8" hidden="1"/>
    <cellStyle name="超链接" xfId="11" builtinId="8" hidden="1"/>
    <cellStyle name="超链接" xfId="13" builtinId="8" hidden="1"/>
    <cellStyle name="超链接" xfId="15" builtinId="8" hidden="1"/>
    <cellStyle name="超链接" xfId="17" builtinId="8" hidden="1"/>
    <cellStyle name="超链接" xfId="19" builtinId="8" hidden="1"/>
    <cellStyle name="超链接" xfId="21" builtinId="8" hidden="1"/>
    <cellStyle name="超链接" xfId="23" builtinId="8" hidden="1"/>
    <cellStyle name="超链接" xfId="25" builtinId="8" hidden="1"/>
    <cellStyle name="超链接" xfId="27" builtinId="8" hidden="1"/>
    <cellStyle name="超链接" xfId="29" builtinId="8" hidden="1"/>
    <cellStyle name="超链接" xfId="31" builtinId="8" hidden="1"/>
    <cellStyle name="超链接" xfId="33" builtinId="8" hidden="1"/>
    <cellStyle name="超链接" xfId="35" builtinId="8" hidden="1"/>
    <cellStyle name="超链接" xfId="37" builtinId="8" hidden="1"/>
    <cellStyle name="超链接" xfId="39" builtinId="8" hidden="1"/>
    <cellStyle name="超链接" xfId="41" builtinId="8" hidden="1"/>
    <cellStyle name="超链接" xfId="43" builtinId="8" hidden="1"/>
    <cellStyle name="超链接" xfId="45" builtinId="8" hidden="1"/>
    <cellStyle name="超链接" xfId="47" builtinId="8" hidden="1"/>
    <cellStyle name="超链接" xfId="49" builtinId="8" hidden="1"/>
    <cellStyle name="超链接" xfId="51" builtinId="8" hidden="1"/>
    <cellStyle name="超链接" xfId="53" builtinId="8" hidden="1"/>
    <cellStyle name="超链接" xfId="55" builtinId="8" hidden="1"/>
    <cellStyle name="超链接" xfId="57" builtinId="8" hidden="1"/>
    <cellStyle name="超链接" xfId="59" builtinId="8" hidden="1"/>
    <cellStyle name="超链接" xfId="61" builtinId="8" hidden="1"/>
    <cellStyle name="超链接" xfId="63" builtinId="8" hidden="1"/>
    <cellStyle name="超链接" xfId="65" builtinId="8" hidden="1"/>
    <cellStyle name="超链接" xfId="67" builtinId="8" hidden="1"/>
    <cellStyle name="超链接" xfId="69" builtinId="8" hidden="1"/>
    <cellStyle name="超链接" xfId="71" builtinId="8" hidden="1"/>
    <cellStyle name="超链接" xfId="73" builtinId="8" hidden="1"/>
    <cellStyle name="超链接" xfId="75" builtinId="8" hidden="1"/>
    <cellStyle name="超链接" xfId="77" builtinId="8" hidden="1"/>
    <cellStyle name="超链接" xfId="79" builtinId="8" hidden="1"/>
    <cellStyle name="超链接" xfId="81" builtinId="8" hidden="1"/>
    <cellStyle name="超链接" xfId="83" builtinId="8" hidden="1"/>
    <cellStyle name="超链接" xfId="85" builtinId="8" hidden="1"/>
    <cellStyle name="超链接" xfId="87" builtinId="8" hidden="1"/>
    <cellStyle name="超链接" xfId="89" builtinId="8" hidden="1"/>
    <cellStyle name="超链接" xfId="91" builtinId="8" hidden="1"/>
    <cellStyle name="超链接" xfId="93" builtinId="8" hidden="1"/>
    <cellStyle name="超链接" xfId="95" builtinId="8" hidden="1"/>
    <cellStyle name="超链接" xfId="97" builtinId="8" hidden="1"/>
    <cellStyle name="超链接" xfId="99" builtinId="8" hidden="1"/>
    <cellStyle name="超链接" xfId="101" builtinId="8" hidden="1"/>
    <cellStyle name="超链接" xfId="103" builtinId="8" hidden="1"/>
    <cellStyle name="超链接" xfId="105" builtinId="8" hidden="1"/>
    <cellStyle name="超链接" xfId="107" builtinId="8" hidden="1"/>
    <cellStyle name="超链接" xfId="109" builtinId="8" hidden="1"/>
    <cellStyle name="超链接" xfId="111" builtinId="8" hidden="1"/>
    <cellStyle name="超链接" xfId="113" builtinId="8" hidden="1"/>
    <cellStyle name="超链接" xfId="115" builtinId="8" hidden="1"/>
    <cellStyle name="超链接" xfId="117" builtinId="8" hidden="1"/>
    <cellStyle name="超链接" xfId="119" builtinId="8" hidden="1"/>
    <cellStyle name="超链接" xfId="121" builtinId="8" hidden="1"/>
    <cellStyle name="超链接" xfId="123" builtinId="8" hidden="1"/>
    <cellStyle name="超链接" xfId="125" builtinId="8" hidden="1"/>
    <cellStyle name="超链接" xfId="127" builtinId="8" hidden="1"/>
    <cellStyle name="超链接" xfId="129" builtinId="8" hidden="1"/>
    <cellStyle name="超链接" xfId="131" builtinId="8" hidden="1"/>
    <cellStyle name="超链接" xfId="133" builtinId="8" hidden="1"/>
    <cellStyle name="超链接" xfId="135" builtinId="8" hidden="1"/>
    <cellStyle name="超链接" xfId="137" builtinId="8" hidden="1"/>
    <cellStyle name="超链接" xfId="139" builtinId="8" hidden="1"/>
    <cellStyle name="超链接" xfId="141" builtinId="8" hidden="1"/>
    <cellStyle name="超链接" xfId="143" builtinId="8" hidden="1"/>
    <cellStyle name="超链接" xfId="145" builtinId="8" hidden="1"/>
    <cellStyle name="超链接" xfId="147" builtinId="8" hidden="1"/>
    <cellStyle name="超链接" xfId="149" builtinId="8" hidden="1"/>
    <cellStyle name="超链接" xfId="151" builtinId="8" hidden="1"/>
    <cellStyle name="超链接" xfId="153" builtinId="8" hidden="1"/>
    <cellStyle name="超链接" xfId="155" builtinId="8" hidden="1"/>
    <cellStyle name="超链接" xfId="157" builtinId="8" hidden="1"/>
    <cellStyle name="超链接" xfId="159" builtinId="8" hidden="1"/>
    <cellStyle name="超链接" xfId="161" builtinId="8" hidden="1"/>
    <cellStyle name="超链接" xfId="163" builtinId="8" hidden="1"/>
    <cellStyle name="超链接" xfId="165" builtinId="8" hidden="1"/>
    <cellStyle name="超链接" xfId="167" builtinId="8" hidden="1"/>
    <cellStyle name="超链接" xfId="169" builtinId="8" hidden="1"/>
    <cellStyle name="超链接" xfId="171" builtinId="8" hidden="1"/>
    <cellStyle name="超链接" xfId="173" builtinId="8" hidden="1"/>
    <cellStyle name="超链接" xfId="175" builtinId="8" hidden="1"/>
    <cellStyle name="超链接" xfId="177" builtinId="8" hidden="1"/>
    <cellStyle name="超链接" xfId="179" builtinId="8" hidden="1"/>
    <cellStyle name="超链接" xfId="181" builtinId="8" hidden="1"/>
    <cellStyle name="超链接" xfId="183" builtinId="8" hidden="1"/>
    <cellStyle name="超链接" xfId="185" builtinId="8" hidden="1"/>
    <cellStyle name="超链接" xfId="187" builtinId="8" hidden="1"/>
    <cellStyle name="超链接" xfId="189" builtinId="8" hidden="1"/>
    <cellStyle name="超链接" xfId="191" builtinId="8" hidden="1"/>
    <cellStyle name="超链接" xfId="193" builtinId="8" hidden="1"/>
    <cellStyle name="超链接" xfId="195" builtinId="8" hidden="1"/>
    <cellStyle name="超链接" xfId="197" builtinId="8" hidden="1"/>
    <cellStyle name="超链接" xfId="199" builtinId="8" hidden="1"/>
    <cellStyle name="超链接" xfId="201" builtinId="8" hidden="1"/>
    <cellStyle name="超链接" xfId="203" builtinId="8" hidden="1"/>
    <cellStyle name="超链接" xfId="205" builtinId="8" hidden="1"/>
    <cellStyle name="超链接" xfId="207" builtinId="8" hidden="1"/>
    <cellStyle name="超链接" xfId="209" builtinId="8" hidden="1"/>
    <cellStyle name="超链接" xfId="211" builtinId="8" hidden="1"/>
    <cellStyle name="超链接" xfId="213" builtinId="8" hidden="1"/>
    <cellStyle name="超链接" xfId="215" builtinId="8" hidden="1"/>
    <cellStyle name="超链接" xfId="217" builtinId="8" hidden="1"/>
    <cellStyle name="超链接" xfId="219" builtinId="8" hidden="1"/>
    <cellStyle name="超链接" xfId="221" builtinId="8" hidden="1"/>
    <cellStyle name="超链接" xfId="223" builtinId="8" hidden="1"/>
    <cellStyle name="超链接" xfId="225" builtinId="8" hidden="1"/>
    <cellStyle name="超链接" xfId="227" builtinId="8" hidden="1"/>
    <cellStyle name="超链接" xfId="229" builtinId="8" hidden="1"/>
    <cellStyle name="超链接" xfId="231" builtinId="8" hidden="1"/>
    <cellStyle name="超链接" xfId="233" builtinId="8" hidden="1"/>
    <cellStyle name="超链接" xfId="235" builtinId="8" hidden="1"/>
    <cellStyle name="超链接" xfId="237" builtinId="8" hidden="1"/>
    <cellStyle name="超链接" xfId="239" builtinId="8" hidden="1"/>
    <cellStyle name="超链接" xfId="241" builtinId="8" hidden="1"/>
    <cellStyle name="超链接" xfId="243" builtinId="8" hidden="1"/>
    <cellStyle name="超链接" xfId="245" builtinId="8" hidden="1"/>
    <cellStyle name="超链接" xfId="247" builtinId="8" hidden="1"/>
    <cellStyle name="超链接" xfId="249" builtinId="8" hidden="1"/>
    <cellStyle name="超链接" xfId="251" builtinId="8" hidden="1"/>
    <cellStyle name="超链接" xfId="253" builtinId="8" hidden="1"/>
    <cellStyle name="超链接" xfId="255" builtinId="8" hidden="1"/>
    <cellStyle name="超链接" xfId="257" builtinId="8" hidden="1"/>
    <cellStyle name="超链接" xfId="259" builtinId="8" hidden="1"/>
    <cellStyle name="超链接" xfId="261" builtinId="8" hidden="1"/>
    <cellStyle name="超链接" xfId="263" builtinId="8" hidden="1"/>
    <cellStyle name="超链接" xfId="265" builtinId="8" hidden="1"/>
    <cellStyle name="超链接" xfId="267" builtinId="8" hidden="1"/>
    <cellStyle name="超链接" xfId="269" builtinId="8" hidden="1"/>
    <cellStyle name="超链接" xfId="271" builtinId="8" hidden="1"/>
    <cellStyle name="超链接" xfId="273" builtinId="8" hidden="1"/>
    <cellStyle name="超链接" xfId="275" builtinId="8" hidden="1"/>
    <cellStyle name="超链接" xfId="277" builtinId="8" hidden="1"/>
    <cellStyle name="超链接" xfId="279" builtinId="8" hidden="1"/>
    <cellStyle name="超链接" xfId="281" builtinId="8" hidden="1"/>
    <cellStyle name="超链接" xfId="283" builtinId="8" hidden="1"/>
    <cellStyle name="超链接" xfId="285" builtinId="8" hidden="1"/>
    <cellStyle name="已访问的超链接" xfId="2" builtinId="9" hidden="1"/>
    <cellStyle name="已访问的超链接" xfId="4" builtinId="9" hidden="1"/>
    <cellStyle name="已访问的超链接" xfId="6" builtinId="9" hidden="1"/>
    <cellStyle name="已访问的超链接" xfId="8" builtinId="9" hidden="1"/>
    <cellStyle name="已访问的超链接" xfId="10" builtinId="9" hidden="1"/>
    <cellStyle name="已访问的超链接" xfId="12" builtinId="9" hidden="1"/>
    <cellStyle name="已访问的超链接" xfId="14" builtinId="9" hidden="1"/>
    <cellStyle name="已访问的超链接" xfId="16" builtinId="9" hidden="1"/>
    <cellStyle name="已访问的超链接" xfId="18" builtinId="9" hidden="1"/>
    <cellStyle name="已访问的超链接" xfId="20" builtinId="9" hidden="1"/>
    <cellStyle name="已访问的超链接" xfId="22" builtinId="9" hidden="1"/>
    <cellStyle name="已访问的超链接" xfId="24" builtinId="9" hidden="1"/>
    <cellStyle name="已访问的超链接" xfId="26" builtinId="9" hidden="1"/>
    <cellStyle name="已访问的超链接" xfId="28" builtinId="9" hidden="1"/>
    <cellStyle name="已访问的超链接" xfId="30" builtinId="9" hidden="1"/>
    <cellStyle name="已访问的超链接" xfId="32" builtinId="9" hidden="1"/>
    <cellStyle name="已访问的超链接" xfId="34" builtinId="9" hidden="1"/>
    <cellStyle name="已访问的超链接" xfId="36" builtinId="9" hidden="1"/>
    <cellStyle name="已访问的超链接" xfId="38" builtinId="9" hidden="1"/>
    <cellStyle name="已访问的超链接" xfId="40" builtinId="9" hidden="1"/>
    <cellStyle name="已访问的超链接" xfId="42" builtinId="9" hidden="1"/>
    <cellStyle name="已访问的超链接" xfId="44" builtinId="9" hidden="1"/>
    <cellStyle name="已访问的超链接" xfId="46" builtinId="9" hidden="1"/>
    <cellStyle name="已访问的超链接" xfId="48" builtinId="9" hidden="1"/>
    <cellStyle name="已访问的超链接" xfId="50" builtinId="9" hidden="1"/>
    <cellStyle name="已访问的超链接" xfId="52" builtinId="9" hidden="1"/>
    <cellStyle name="已访问的超链接" xfId="54" builtinId="9" hidden="1"/>
    <cellStyle name="已访问的超链接" xfId="56" builtinId="9" hidden="1"/>
    <cellStyle name="已访问的超链接" xfId="58" builtinId="9" hidden="1"/>
    <cellStyle name="已访问的超链接" xfId="60" builtinId="9" hidden="1"/>
    <cellStyle name="已访问的超链接" xfId="62" builtinId="9" hidden="1"/>
    <cellStyle name="已访问的超链接" xfId="64" builtinId="9" hidden="1"/>
    <cellStyle name="已访问的超链接" xfId="66" builtinId="9" hidden="1"/>
    <cellStyle name="已访问的超链接" xfId="68" builtinId="9" hidden="1"/>
    <cellStyle name="已访问的超链接" xfId="70" builtinId="9" hidden="1"/>
    <cellStyle name="已访问的超链接" xfId="72" builtinId="9" hidden="1"/>
    <cellStyle name="已访问的超链接" xfId="74" builtinId="9" hidden="1"/>
    <cellStyle name="已访问的超链接" xfId="76" builtinId="9" hidden="1"/>
    <cellStyle name="已访问的超链接" xfId="78" builtinId="9" hidden="1"/>
    <cellStyle name="已访问的超链接" xfId="80" builtinId="9" hidden="1"/>
    <cellStyle name="已访问的超链接" xfId="82" builtinId="9" hidden="1"/>
    <cellStyle name="已访问的超链接" xfId="84" builtinId="9" hidden="1"/>
    <cellStyle name="已访问的超链接" xfId="86" builtinId="9" hidden="1"/>
    <cellStyle name="已访问的超链接" xfId="88" builtinId="9" hidden="1"/>
    <cellStyle name="已访问的超链接" xfId="90" builtinId="9" hidden="1"/>
    <cellStyle name="已访问的超链接" xfId="92" builtinId="9" hidden="1"/>
    <cellStyle name="已访问的超链接" xfId="94" builtinId="9" hidden="1"/>
    <cellStyle name="已访问的超链接" xfId="96" builtinId="9" hidden="1"/>
    <cellStyle name="已访问的超链接" xfId="98" builtinId="9" hidden="1"/>
    <cellStyle name="已访问的超链接" xfId="100" builtinId="9" hidden="1"/>
    <cellStyle name="已访问的超链接" xfId="102" builtinId="9" hidden="1"/>
    <cellStyle name="已访问的超链接" xfId="104" builtinId="9" hidden="1"/>
    <cellStyle name="已访问的超链接" xfId="106" builtinId="9" hidden="1"/>
    <cellStyle name="已访问的超链接" xfId="108" builtinId="9" hidden="1"/>
    <cellStyle name="已访问的超链接" xfId="110" builtinId="9" hidden="1"/>
    <cellStyle name="已访问的超链接" xfId="112" builtinId="9" hidden="1"/>
    <cellStyle name="已访问的超链接" xfId="114" builtinId="9" hidden="1"/>
    <cellStyle name="已访问的超链接" xfId="116" builtinId="9" hidden="1"/>
    <cellStyle name="已访问的超链接" xfId="118" builtinId="9" hidden="1"/>
    <cellStyle name="已访问的超链接" xfId="120" builtinId="9" hidden="1"/>
    <cellStyle name="已访问的超链接" xfId="122" builtinId="9" hidden="1"/>
    <cellStyle name="已访问的超链接" xfId="124" builtinId="9" hidden="1"/>
    <cellStyle name="已访问的超链接" xfId="126" builtinId="9" hidden="1"/>
    <cellStyle name="已访问的超链接" xfId="128" builtinId="9" hidden="1"/>
    <cellStyle name="已访问的超链接" xfId="130" builtinId="9" hidden="1"/>
    <cellStyle name="已访问的超链接" xfId="132" builtinId="9" hidden="1"/>
    <cellStyle name="已访问的超链接" xfId="134" builtinId="9" hidden="1"/>
    <cellStyle name="已访问的超链接" xfId="136" builtinId="9" hidden="1"/>
    <cellStyle name="已访问的超链接" xfId="138" builtinId="9" hidden="1"/>
    <cellStyle name="已访问的超链接" xfId="140" builtinId="9" hidden="1"/>
    <cellStyle name="已访问的超链接" xfId="142" builtinId="9" hidden="1"/>
    <cellStyle name="已访问的超链接" xfId="144" builtinId="9" hidden="1"/>
    <cellStyle name="已访问的超链接" xfId="146" builtinId="9" hidden="1"/>
    <cellStyle name="已访问的超链接" xfId="148" builtinId="9" hidden="1"/>
    <cellStyle name="已访问的超链接" xfId="150" builtinId="9" hidden="1"/>
    <cellStyle name="已访问的超链接" xfId="152" builtinId="9" hidden="1"/>
    <cellStyle name="已访问的超链接" xfId="154" builtinId="9" hidden="1"/>
    <cellStyle name="已访问的超链接" xfId="156" builtinId="9" hidden="1"/>
    <cellStyle name="已访问的超链接" xfId="158" builtinId="9" hidden="1"/>
    <cellStyle name="已访问的超链接" xfId="160" builtinId="9" hidden="1"/>
    <cellStyle name="已访问的超链接" xfId="162" builtinId="9" hidden="1"/>
    <cellStyle name="已访问的超链接" xfId="164" builtinId="9" hidden="1"/>
    <cellStyle name="已访问的超链接" xfId="166" builtinId="9" hidden="1"/>
    <cellStyle name="已访问的超链接" xfId="168" builtinId="9" hidden="1"/>
    <cellStyle name="已访问的超链接" xfId="170" builtinId="9" hidden="1"/>
    <cellStyle name="已访问的超链接" xfId="172" builtinId="9" hidden="1"/>
    <cellStyle name="已访问的超链接" xfId="174" builtinId="9" hidden="1"/>
    <cellStyle name="已访问的超链接" xfId="176" builtinId="9" hidden="1"/>
    <cellStyle name="已访问的超链接" xfId="178" builtinId="9" hidden="1"/>
    <cellStyle name="已访问的超链接" xfId="180" builtinId="9" hidden="1"/>
    <cellStyle name="已访问的超链接" xfId="182" builtinId="9" hidden="1"/>
    <cellStyle name="已访问的超链接" xfId="184" builtinId="9" hidden="1"/>
    <cellStyle name="已访问的超链接" xfId="186" builtinId="9" hidden="1"/>
    <cellStyle name="已访问的超链接" xfId="188" builtinId="9" hidden="1"/>
    <cellStyle name="已访问的超链接" xfId="190" builtinId="9" hidden="1"/>
    <cellStyle name="已访问的超链接" xfId="192" builtinId="9" hidden="1"/>
    <cellStyle name="已访问的超链接" xfId="194" builtinId="9" hidden="1"/>
    <cellStyle name="已访问的超链接" xfId="196" builtinId="9" hidden="1"/>
    <cellStyle name="已访问的超链接" xfId="198" builtinId="9" hidden="1"/>
    <cellStyle name="已访问的超链接" xfId="200" builtinId="9" hidden="1"/>
    <cellStyle name="已访问的超链接" xfId="202" builtinId="9" hidden="1"/>
    <cellStyle name="已访问的超链接" xfId="204" builtinId="9" hidden="1"/>
    <cellStyle name="已访问的超链接" xfId="206" builtinId="9" hidden="1"/>
    <cellStyle name="已访问的超链接" xfId="208" builtinId="9" hidden="1"/>
    <cellStyle name="已访问的超链接" xfId="210" builtinId="9" hidden="1"/>
    <cellStyle name="已访问的超链接" xfId="212" builtinId="9" hidden="1"/>
    <cellStyle name="已访问的超链接" xfId="214" builtinId="9" hidden="1"/>
    <cellStyle name="已访问的超链接" xfId="216" builtinId="9" hidden="1"/>
    <cellStyle name="已访问的超链接" xfId="218" builtinId="9" hidden="1"/>
    <cellStyle name="已访问的超链接" xfId="220" builtinId="9" hidden="1"/>
    <cellStyle name="已访问的超链接" xfId="222" builtinId="9" hidden="1"/>
    <cellStyle name="已访问的超链接" xfId="224" builtinId="9" hidden="1"/>
    <cellStyle name="已访问的超链接" xfId="226" builtinId="9" hidden="1"/>
    <cellStyle name="已访问的超链接" xfId="228" builtinId="9" hidden="1"/>
    <cellStyle name="已访问的超链接" xfId="230" builtinId="9" hidden="1"/>
    <cellStyle name="已访问的超链接" xfId="232" builtinId="9" hidden="1"/>
    <cellStyle name="已访问的超链接" xfId="234" builtinId="9" hidden="1"/>
    <cellStyle name="已访问的超链接" xfId="236" builtinId="9" hidden="1"/>
    <cellStyle name="已访问的超链接" xfId="238" builtinId="9" hidden="1"/>
    <cellStyle name="已访问的超链接" xfId="240" builtinId="9" hidden="1"/>
    <cellStyle name="已访问的超链接" xfId="242" builtinId="9" hidden="1"/>
    <cellStyle name="已访问的超链接" xfId="244" builtinId="9" hidden="1"/>
    <cellStyle name="已访问的超链接" xfId="246" builtinId="9" hidden="1"/>
    <cellStyle name="已访问的超链接" xfId="248" builtinId="9" hidden="1"/>
    <cellStyle name="已访问的超链接" xfId="250" builtinId="9" hidden="1"/>
    <cellStyle name="已访问的超链接" xfId="252" builtinId="9" hidden="1"/>
    <cellStyle name="已访问的超链接" xfId="254" builtinId="9" hidden="1"/>
    <cellStyle name="已访问的超链接" xfId="256" builtinId="9" hidden="1"/>
    <cellStyle name="已访问的超链接" xfId="258" builtinId="9" hidden="1"/>
    <cellStyle name="已访问的超链接" xfId="260" builtinId="9" hidden="1"/>
    <cellStyle name="已访问的超链接" xfId="262" builtinId="9" hidden="1"/>
    <cellStyle name="已访问的超链接" xfId="264" builtinId="9" hidden="1"/>
    <cellStyle name="已访问的超链接" xfId="266" builtinId="9" hidden="1"/>
    <cellStyle name="已访问的超链接" xfId="268" builtinId="9" hidden="1"/>
    <cellStyle name="已访问的超链接" xfId="270" builtinId="9" hidden="1"/>
    <cellStyle name="已访问的超链接" xfId="272" builtinId="9" hidden="1"/>
    <cellStyle name="已访问的超链接" xfId="274" builtinId="9" hidden="1"/>
    <cellStyle name="已访问的超链接" xfId="276" builtinId="9" hidden="1"/>
    <cellStyle name="已访问的超链接" xfId="278" builtinId="9" hidden="1"/>
    <cellStyle name="已访问的超链接" xfId="280" builtinId="9" hidden="1"/>
    <cellStyle name="已访问的超链接" xfId="282" builtinId="9" hidden="1"/>
    <cellStyle name="已访问的超链接" xfId="284" builtinId="9" hidden="1"/>
    <cellStyle name="已访问的超链接" xfId="286" builtinId="9" hidden="1"/>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06"/>
  <sheetViews>
    <sheetView tabSelected="1" zoomScale="55" zoomScaleNormal="55" workbookViewId="0">
      <pane xSplit="1" ySplit="4" topLeftCell="U5" activePane="bottomRight" state="frozen"/>
      <selection pane="topRight" activeCell="B1" sqref="B1"/>
      <selection pane="bottomLeft" activeCell="A4" sqref="A4"/>
      <selection pane="bottomRight" sqref="A1:Z1"/>
    </sheetView>
  </sheetViews>
  <sheetFormatPr defaultColWidth="10.61328125" defaultRowHeight="20.399999999999999" x14ac:dyDescent="0.3"/>
  <cols>
    <col min="1" max="1" width="139.3828125" style="4" customWidth="1"/>
    <col min="2" max="2" width="41.53515625" style="4" customWidth="1"/>
    <col min="3" max="3" width="97.3046875" style="4" customWidth="1"/>
    <col min="4" max="4" width="36.15234375" style="4" customWidth="1"/>
    <col min="5" max="5" width="26.61328125" style="4" customWidth="1"/>
    <col min="6" max="7" width="33.84375" style="4" customWidth="1"/>
    <col min="8" max="8" width="41.4609375" style="4" customWidth="1"/>
    <col min="9" max="9" width="9.84375" style="4" customWidth="1"/>
    <col min="10" max="10" width="66" style="4" customWidth="1"/>
    <col min="11" max="11" width="12.3828125" style="4" customWidth="1"/>
    <col min="12" max="12" width="67.921875" style="4" customWidth="1"/>
    <col min="13" max="13" width="27.3828125" style="17" customWidth="1"/>
    <col min="14" max="14" width="10.765625" style="4" customWidth="1"/>
    <col min="15" max="15" width="5.23046875" style="4" customWidth="1"/>
    <col min="16" max="16" width="8" style="4" customWidth="1"/>
    <col min="17" max="17" width="5" style="4" customWidth="1"/>
    <col min="18" max="18" width="13.23046875" style="4" customWidth="1"/>
    <col min="19" max="19" width="47.84375" style="4" customWidth="1"/>
    <col min="20" max="20" width="51.765625" style="4" customWidth="1"/>
    <col min="21" max="21" width="65.07421875" style="4" customWidth="1"/>
    <col min="22" max="22" width="61.69140625" style="4" customWidth="1"/>
    <col min="23" max="24" width="75.3046875" style="4" customWidth="1"/>
    <col min="25" max="25" width="36.61328125" style="4" customWidth="1"/>
    <col min="26" max="26" width="16.921875" style="4" customWidth="1"/>
    <col min="27" max="16384" width="10.61328125" style="4"/>
  </cols>
  <sheetData>
    <row r="1" spans="1:26" s="2" customFormat="1" ht="24" customHeight="1" x14ac:dyDescent="0.3">
      <c r="A1" s="68" t="s">
        <v>608</v>
      </c>
      <c r="B1" s="69"/>
      <c r="C1" s="69"/>
      <c r="D1" s="69"/>
      <c r="E1" s="69"/>
      <c r="F1" s="69"/>
      <c r="G1" s="69"/>
      <c r="H1" s="69"/>
      <c r="I1" s="69"/>
      <c r="J1" s="69"/>
      <c r="K1" s="69"/>
      <c r="L1" s="69"/>
      <c r="M1" s="69"/>
      <c r="N1" s="69"/>
      <c r="O1" s="69"/>
      <c r="P1" s="69"/>
      <c r="Q1" s="69"/>
      <c r="R1" s="69"/>
      <c r="S1" s="69"/>
      <c r="T1" s="69"/>
      <c r="U1" s="69"/>
      <c r="V1" s="69"/>
      <c r="W1" s="69"/>
      <c r="X1" s="69"/>
      <c r="Y1" s="69"/>
      <c r="Z1" s="69"/>
    </row>
    <row r="2" spans="1:26" ht="71.400000000000006" customHeight="1" x14ac:dyDescent="0.3">
      <c r="A2" s="1" t="s">
        <v>569</v>
      </c>
      <c r="B2" s="3"/>
      <c r="C2" s="3"/>
      <c r="D2" s="3"/>
      <c r="E2" s="3"/>
      <c r="F2" s="3"/>
      <c r="G2" s="3"/>
      <c r="H2" s="3"/>
      <c r="I2" s="3"/>
      <c r="J2" s="3"/>
      <c r="K2" s="3"/>
      <c r="L2" s="3"/>
      <c r="M2" s="57"/>
      <c r="N2" s="3"/>
      <c r="O2" s="3"/>
      <c r="P2" s="3"/>
      <c r="Q2" s="3"/>
      <c r="R2" s="3"/>
      <c r="S2" s="3"/>
      <c r="T2" s="3"/>
    </row>
    <row r="3" spans="1:26" s="9" customFormat="1" ht="55.05" customHeight="1" x14ac:dyDescent="0.3">
      <c r="A3" s="5" t="s">
        <v>0</v>
      </c>
      <c r="B3" s="5" t="s">
        <v>591</v>
      </c>
      <c r="C3" s="5" t="s">
        <v>6</v>
      </c>
      <c r="D3" s="5" t="s">
        <v>22</v>
      </c>
      <c r="E3" s="5" t="s">
        <v>7</v>
      </c>
      <c r="F3" s="5" t="s">
        <v>25</v>
      </c>
      <c r="G3" s="5" t="s">
        <v>21</v>
      </c>
      <c r="H3" s="5" t="s">
        <v>150</v>
      </c>
      <c r="I3" s="5" t="s">
        <v>52</v>
      </c>
      <c r="J3" s="5" t="s">
        <v>570</v>
      </c>
      <c r="K3" s="5" t="s">
        <v>571</v>
      </c>
      <c r="L3" s="6" t="s">
        <v>572</v>
      </c>
      <c r="M3" s="6" t="s">
        <v>587</v>
      </c>
      <c r="N3" s="5" t="s">
        <v>573</v>
      </c>
      <c r="O3" s="5" t="s">
        <v>28</v>
      </c>
      <c r="P3" s="5" t="s">
        <v>60</v>
      </c>
      <c r="Q3" s="5" t="s">
        <v>28</v>
      </c>
      <c r="R3" s="5" t="s">
        <v>20</v>
      </c>
      <c r="S3" s="5" t="s">
        <v>197</v>
      </c>
      <c r="T3" s="5" t="s">
        <v>100</v>
      </c>
      <c r="U3" s="7" t="s">
        <v>574</v>
      </c>
      <c r="V3" s="8" t="s">
        <v>336</v>
      </c>
      <c r="W3" s="7" t="s">
        <v>583</v>
      </c>
      <c r="X3" s="8" t="s">
        <v>336</v>
      </c>
      <c r="Y3" s="8" t="s">
        <v>584</v>
      </c>
      <c r="Z3" s="8" t="s">
        <v>336</v>
      </c>
    </row>
    <row r="4" spans="1:26" ht="63" customHeight="1" x14ac:dyDescent="0.3">
      <c r="A4" s="66" t="s">
        <v>590</v>
      </c>
      <c r="B4" s="66"/>
      <c r="C4" s="66"/>
      <c r="D4" s="10"/>
      <c r="E4" s="10"/>
      <c r="F4" s="10"/>
      <c r="G4" s="10"/>
      <c r="H4" s="10"/>
      <c r="I4" s="10"/>
      <c r="J4" s="10"/>
      <c r="K4" s="10"/>
      <c r="L4" s="11"/>
      <c r="M4" s="11"/>
      <c r="U4" s="7"/>
      <c r="V4" s="7"/>
      <c r="W4" s="7"/>
      <c r="X4" s="7"/>
      <c r="Y4" s="7"/>
      <c r="Z4" s="7"/>
    </row>
    <row r="5" spans="1:26" ht="19.05" customHeight="1" x14ac:dyDescent="0.3">
      <c r="A5" s="12" t="s">
        <v>198</v>
      </c>
      <c r="B5" s="12" t="s">
        <v>164</v>
      </c>
      <c r="C5" s="12" t="s">
        <v>297</v>
      </c>
      <c r="D5" s="12" t="s">
        <v>9</v>
      </c>
      <c r="E5" s="12" t="s">
        <v>8</v>
      </c>
      <c r="F5" s="12" t="s">
        <v>30</v>
      </c>
      <c r="G5" s="12" t="s">
        <v>14</v>
      </c>
      <c r="H5" s="12" t="s">
        <v>32</v>
      </c>
      <c r="I5" s="12" t="s">
        <v>495</v>
      </c>
      <c r="J5" s="13">
        <f>1.93+0.8</f>
        <v>2.73</v>
      </c>
      <c r="K5" s="13" t="s">
        <v>538</v>
      </c>
      <c r="L5" s="58"/>
      <c r="M5" s="58"/>
      <c r="N5" s="13">
        <v>68.400000000000006</v>
      </c>
      <c r="O5" s="13">
        <v>0</v>
      </c>
      <c r="P5" s="14">
        <v>87</v>
      </c>
      <c r="Q5" s="14">
        <v>0</v>
      </c>
      <c r="R5" s="12">
        <v>65</v>
      </c>
      <c r="S5" s="12" t="s">
        <v>119</v>
      </c>
      <c r="T5" s="12"/>
      <c r="U5" s="7"/>
      <c r="V5" s="7"/>
      <c r="W5" s="8"/>
      <c r="X5" s="8"/>
      <c r="Y5" s="7"/>
      <c r="Z5" s="7"/>
    </row>
    <row r="6" spans="1:26" ht="94.8" customHeight="1" x14ac:dyDescent="0.3">
      <c r="A6" s="12" t="s">
        <v>199</v>
      </c>
      <c r="B6" s="12" t="s">
        <v>5</v>
      </c>
      <c r="C6" s="12" t="s">
        <v>298</v>
      </c>
      <c r="D6" s="12" t="s">
        <v>50</v>
      </c>
      <c r="E6" s="12" t="s">
        <v>11</v>
      </c>
      <c r="F6" s="12" t="s">
        <v>341</v>
      </c>
      <c r="G6" s="12" t="s">
        <v>14</v>
      </c>
      <c r="H6" s="12" t="s">
        <v>24</v>
      </c>
      <c r="I6" s="12" t="s">
        <v>14</v>
      </c>
      <c r="J6" s="13" t="s">
        <v>14</v>
      </c>
      <c r="K6" s="13"/>
      <c r="L6" s="58"/>
      <c r="M6" s="58"/>
      <c r="N6" s="13" t="s">
        <v>14</v>
      </c>
      <c r="O6" s="13" t="s">
        <v>14</v>
      </c>
      <c r="P6" s="13" t="s">
        <v>14</v>
      </c>
      <c r="Q6" s="13" t="s">
        <v>14</v>
      </c>
      <c r="R6" s="14">
        <v>50</v>
      </c>
      <c r="S6" s="14" t="s">
        <v>34</v>
      </c>
      <c r="T6" s="14"/>
      <c r="U6" s="8"/>
      <c r="V6" s="8"/>
      <c r="W6" s="8"/>
      <c r="X6" s="8"/>
      <c r="Y6" s="7"/>
      <c r="Z6" s="7"/>
    </row>
    <row r="7" spans="1:26" ht="169.2" customHeight="1" x14ac:dyDescent="0.3">
      <c r="A7" s="12" t="s">
        <v>224</v>
      </c>
      <c r="B7" s="12" t="s">
        <v>5</v>
      </c>
      <c r="C7" s="12" t="s">
        <v>299</v>
      </c>
      <c r="D7" s="12" t="s">
        <v>10</v>
      </c>
      <c r="E7" s="12" t="s">
        <v>11</v>
      </c>
      <c r="F7" s="12" t="s">
        <v>44</v>
      </c>
      <c r="G7" s="12" t="s">
        <v>12</v>
      </c>
      <c r="H7" s="12" t="s">
        <v>31</v>
      </c>
      <c r="I7" s="12" t="s">
        <v>342</v>
      </c>
      <c r="J7" s="13">
        <v>1.5</v>
      </c>
      <c r="K7" s="13" t="s">
        <v>539</v>
      </c>
      <c r="L7" s="58"/>
      <c r="M7" s="58"/>
      <c r="N7" s="13">
        <f>(55.88+56.53+57.52)/3</f>
        <v>56.643333333333338</v>
      </c>
      <c r="O7" s="13">
        <v>0.8</v>
      </c>
      <c r="P7" s="14">
        <v>46</v>
      </c>
      <c r="Q7" s="14">
        <v>2</v>
      </c>
      <c r="R7" s="14" t="s">
        <v>343</v>
      </c>
      <c r="S7" s="14" t="s">
        <v>34</v>
      </c>
      <c r="T7" s="14" t="s">
        <v>575</v>
      </c>
      <c r="U7" s="8" t="s">
        <v>604</v>
      </c>
      <c r="V7" s="15" t="s">
        <v>246</v>
      </c>
      <c r="W7" s="15" t="s">
        <v>599</v>
      </c>
      <c r="X7" s="15" t="s">
        <v>248</v>
      </c>
      <c r="Y7" s="7"/>
      <c r="Z7" s="7"/>
    </row>
    <row r="8" spans="1:26" ht="19.05" customHeight="1" x14ac:dyDescent="0.3">
      <c r="A8" s="12" t="s">
        <v>229</v>
      </c>
      <c r="B8" s="12" t="s">
        <v>5</v>
      </c>
      <c r="C8" s="12" t="s">
        <v>525</v>
      </c>
      <c r="D8" s="12" t="s">
        <v>13</v>
      </c>
      <c r="E8" s="12" t="s">
        <v>8</v>
      </c>
      <c r="F8" s="12" t="s">
        <v>344</v>
      </c>
      <c r="G8" s="12" t="s">
        <v>481</v>
      </c>
      <c r="H8" s="12" t="s">
        <v>29</v>
      </c>
      <c r="I8" s="12" t="s">
        <v>345</v>
      </c>
      <c r="J8" s="13">
        <v>3</v>
      </c>
      <c r="K8" s="13" t="s">
        <v>540</v>
      </c>
      <c r="L8" s="58"/>
      <c r="M8" s="58"/>
      <c r="N8" s="13">
        <v>69.3</v>
      </c>
      <c r="O8" s="13">
        <v>2</v>
      </c>
      <c r="P8" s="14" t="s">
        <v>14</v>
      </c>
      <c r="Q8" s="14" t="s">
        <v>14</v>
      </c>
      <c r="R8" s="14">
        <v>50</v>
      </c>
      <c r="S8" s="14" t="s">
        <v>33</v>
      </c>
      <c r="T8" s="14"/>
      <c r="U8" s="8"/>
      <c r="V8" s="8"/>
      <c r="W8" s="8"/>
      <c r="X8" s="8"/>
      <c r="Y8" s="7"/>
      <c r="Z8" s="7"/>
    </row>
    <row r="9" spans="1:26" ht="17.399999999999999" customHeight="1" x14ac:dyDescent="0.3">
      <c r="A9" s="12" t="s">
        <v>225</v>
      </c>
      <c r="B9" s="12" t="s">
        <v>5</v>
      </c>
      <c r="C9" s="12" t="s">
        <v>526</v>
      </c>
      <c r="D9" s="12" t="s">
        <v>37</v>
      </c>
      <c r="E9" s="12" t="s">
        <v>35</v>
      </c>
      <c r="F9" s="12" t="s">
        <v>36</v>
      </c>
      <c r="G9" s="12" t="s">
        <v>482</v>
      </c>
      <c r="H9" s="12" t="s">
        <v>166</v>
      </c>
      <c r="I9" s="12" t="s">
        <v>496</v>
      </c>
      <c r="J9" s="13" t="s">
        <v>514</v>
      </c>
      <c r="K9" s="13" t="s">
        <v>541</v>
      </c>
      <c r="L9" s="58"/>
      <c r="M9" s="58"/>
      <c r="N9" s="13">
        <v>62.8</v>
      </c>
      <c r="O9" s="13">
        <v>2.6</v>
      </c>
      <c r="P9" s="14">
        <v>24</v>
      </c>
      <c r="Q9" s="14">
        <v>4</v>
      </c>
      <c r="R9" s="14">
        <v>60</v>
      </c>
      <c r="S9" s="14" t="s">
        <v>33</v>
      </c>
      <c r="T9" s="14" t="s">
        <v>576</v>
      </c>
      <c r="U9" s="8"/>
      <c r="V9" s="8"/>
      <c r="W9" s="8" t="s">
        <v>577</v>
      </c>
      <c r="X9" s="8"/>
      <c r="Y9" s="7"/>
      <c r="Z9" s="7"/>
    </row>
    <row r="10" spans="1:26" ht="109.2" customHeight="1" x14ac:dyDescent="0.3">
      <c r="A10" s="12" t="s">
        <v>226</v>
      </c>
      <c r="B10" s="12" t="s">
        <v>5</v>
      </c>
      <c r="C10" s="12" t="s">
        <v>300</v>
      </c>
      <c r="D10" s="12" t="s">
        <v>47</v>
      </c>
      <c r="E10" s="12" t="s">
        <v>18</v>
      </c>
      <c r="F10" s="12" t="s">
        <v>45</v>
      </c>
      <c r="G10" s="12" t="s">
        <v>483</v>
      </c>
      <c r="H10" s="12" t="s">
        <v>167</v>
      </c>
      <c r="I10" s="12">
        <v>740</v>
      </c>
      <c r="J10" s="13">
        <v>2.6</v>
      </c>
      <c r="K10" s="13" t="s">
        <v>542</v>
      </c>
      <c r="L10" s="58"/>
      <c r="M10" s="58"/>
      <c r="N10" s="13">
        <v>60.6</v>
      </c>
      <c r="O10" s="13">
        <v>0.4</v>
      </c>
      <c r="P10" s="14">
        <v>58</v>
      </c>
      <c r="Q10" s="14">
        <v>4</v>
      </c>
      <c r="R10" s="14" t="s">
        <v>515</v>
      </c>
      <c r="S10" s="14" t="s">
        <v>38</v>
      </c>
      <c r="T10" s="14"/>
      <c r="U10" s="15" t="s">
        <v>605</v>
      </c>
      <c r="V10" s="15" t="s">
        <v>247</v>
      </c>
      <c r="W10" s="8"/>
      <c r="X10" s="8"/>
      <c r="Y10" s="7"/>
      <c r="Z10" s="7"/>
    </row>
    <row r="11" spans="1:26" ht="19.05" customHeight="1" x14ac:dyDescent="0.3">
      <c r="A11" s="12" t="s">
        <v>200</v>
      </c>
      <c r="B11" s="12" t="s">
        <v>5</v>
      </c>
      <c r="C11" s="12" t="s">
        <v>301</v>
      </c>
      <c r="D11" s="12" t="s">
        <v>131</v>
      </c>
      <c r="E11" s="12" t="s">
        <v>19</v>
      </c>
      <c r="F11" s="12" t="s">
        <v>43</v>
      </c>
      <c r="G11" s="12" t="s">
        <v>484</v>
      </c>
      <c r="H11" s="12" t="s">
        <v>175</v>
      </c>
      <c r="I11" s="12" t="s">
        <v>497</v>
      </c>
      <c r="J11" s="13" t="s">
        <v>513</v>
      </c>
      <c r="K11" s="13" t="s">
        <v>543</v>
      </c>
      <c r="L11" s="58"/>
      <c r="M11" s="58"/>
      <c r="N11" s="13">
        <v>61.1</v>
      </c>
      <c r="O11" s="13">
        <v>1.4</v>
      </c>
      <c r="P11" s="14">
        <v>43</v>
      </c>
      <c r="Q11" s="14">
        <v>2</v>
      </c>
      <c r="R11" s="14" t="s">
        <v>516</v>
      </c>
      <c r="S11" s="14" t="s">
        <v>33</v>
      </c>
      <c r="T11" s="14" t="s">
        <v>578</v>
      </c>
      <c r="U11" s="8"/>
      <c r="V11" s="8"/>
      <c r="W11" s="8"/>
      <c r="X11" s="8"/>
      <c r="Y11" s="7"/>
      <c r="Z11" s="7"/>
    </row>
    <row r="12" spans="1:26" s="17" customFormat="1" ht="77.400000000000006" customHeight="1" x14ac:dyDescent="0.3">
      <c r="A12" s="12" t="s">
        <v>201</v>
      </c>
      <c r="B12" s="12" t="s">
        <v>163</v>
      </c>
      <c r="C12" s="16" t="s">
        <v>558</v>
      </c>
      <c r="D12" s="12" t="s">
        <v>47</v>
      </c>
      <c r="E12" s="12" t="s">
        <v>8</v>
      </c>
      <c r="F12" s="12" t="s">
        <v>49</v>
      </c>
      <c r="G12" s="12" t="s">
        <v>485</v>
      </c>
      <c r="H12" s="12" t="s">
        <v>169</v>
      </c>
      <c r="I12" s="12" t="s">
        <v>346</v>
      </c>
      <c r="J12" s="13">
        <v>2.4</v>
      </c>
      <c r="K12" s="13" t="s">
        <v>544</v>
      </c>
      <c r="L12" s="58"/>
      <c r="M12" s="58"/>
      <c r="N12" s="13">
        <v>64.599999999999994</v>
      </c>
      <c r="O12" s="13">
        <v>0.5</v>
      </c>
      <c r="P12" s="14">
        <v>45</v>
      </c>
      <c r="Q12" s="14">
        <v>5</v>
      </c>
      <c r="R12" s="14" t="s">
        <v>515</v>
      </c>
      <c r="S12" s="14" t="s">
        <v>46</v>
      </c>
      <c r="T12" s="14"/>
      <c r="U12" s="15" t="s">
        <v>606</v>
      </c>
      <c r="V12" s="15" t="s">
        <v>245</v>
      </c>
      <c r="W12" s="8"/>
      <c r="X12" s="8"/>
      <c r="Y12" s="7"/>
      <c r="Z12" s="7"/>
    </row>
    <row r="13" spans="1:26" ht="60" customHeight="1" x14ac:dyDescent="0.3">
      <c r="A13" s="12" t="s">
        <v>231</v>
      </c>
      <c r="B13" s="12" t="s">
        <v>5</v>
      </c>
      <c r="C13" s="12" t="s">
        <v>559</v>
      </c>
      <c r="D13" s="12" t="s">
        <v>153</v>
      </c>
      <c r="E13" s="12" t="s">
        <v>8</v>
      </c>
      <c r="F13" s="12" t="s">
        <v>40</v>
      </c>
      <c r="G13" s="12" t="s">
        <v>41</v>
      </c>
      <c r="H13" s="12" t="s">
        <v>170</v>
      </c>
      <c r="I13" s="12" t="s">
        <v>14</v>
      </c>
      <c r="J13" s="13" t="s">
        <v>14</v>
      </c>
      <c r="K13" s="13"/>
      <c r="L13" s="58"/>
      <c r="M13" s="58"/>
      <c r="N13" s="13">
        <v>64.400000000000006</v>
      </c>
      <c r="O13" s="13">
        <v>0.7</v>
      </c>
      <c r="P13" s="14">
        <v>36.54</v>
      </c>
      <c r="Q13" s="14">
        <v>1</v>
      </c>
      <c r="R13" s="14" t="s">
        <v>42</v>
      </c>
      <c r="S13" s="14" t="s">
        <v>48</v>
      </c>
      <c r="T13" s="14" t="s">
        <v>155</v>
      </c>
      <c r="U13" s="7"/>
      <c r="V13" s="7"/>
      <c r="W13" s="7"/>
      <c r="X13" s="7"/>
      <c r="Y13" s="7"/>
      <c r="Z13" s="7"/>
    </row>
    <row r="14" spans="1:26" ht="19.05" customHeight="1" x14ac:dyDescent="0.3">
      <c r="A14" s="12" t="s">
        <v>202</v>
      </c>
      <c r="B14" s="12" t="s">
        <v>5</v>
      </c>
      <c r="C14" s="12" t="s">
        <v>302</v>
      </c>
      <c r="D14" s="12" t="s">
        <v>51</v>
      </c>
      <c r="E14" s="12" t="s">
        <v>15</v>
      </c>
      <c r="F14" s="12" t="s">
        <v>480</v>
      </c>
      <c r="G14" s="12" t="s">
        <v>486</v>
      </c>
      <c r="H14" s="12" t="s">
        <v>171</v>
      </c>
      <c r="I14" s="12" t="s">
        <v>498</v>
      </c>
      <c r="J14" s="13" t="s">
        <v>512</v>
      </c>
      <c r="K14" s="13" t="s">
        <v>545</v>
      </c>
      <c r="L14" s="58"/>
      <c r="M14" s="58"/>
      <c r="N14" s="13">
        <v>60.5</v>
      </c>
      <c r="O14" s="13">
        <v>1.3</v>
      </c>
      <c r="P14" s="14">
        <v>31</v>
      </c>
      <c r="Q14" s="14">
        <v>2</v>
      </c>
      <c r="R14" s="14">
        <v>35</v>
      </c>
      <c r="S14" s="14" t="s">
        <v>53</v>
      </c>
      <c r="T14" s="14" t="s">
        <v>592</v>
      </c>
      <c r="U14" s="7"/>
      <c r="V14" s="7"/>
      <c r="W14" s="8"/>
      <c r="X14" s="8"/>
      <c r="Y14" s="7"/>
      <c r="Z14" s="7"/>
    </row>
    <row r="15" spans="1:26" ht="19.05" customHeight="1" x14ac:dyDescent="0.3">
      <c r="A15" s="12" t="s">
        <v>232</v>
      </c>
      <c r="B15" s="12" t="s">
        <v>5</v>
      </c>
      <c r="C15" s="12" t="s">
        <v>303</v>
      </c>
      <c r="D15" s="12" t="s">
        <v>55</v>
      </c>
      <c r="E15" s="12" t="s">
        <v>56</v>
      </c>
      <c r="F15" s="12" t="s">
        <v>54</v>
      </c>
      <c r="G15" s="18">
        <v>0.4</v>
      </c>
      <c r="H15" s="18" t="s">
        <v>172</v>
      </c>
      <c r="I15" s="12" t="s">
        <v>347</v>
      </c>
      <c r="J15" s="13">
        <v>2.1</v>
      </c>
      <c r="K15" s="13" t="s">
        <v>546</v>
      </c>
      <c r="L15" s="58"/>
      <c r="M15" s="58"/>
      <c r="N15" s="13">
        <v>63.1</v>
      </c>
      <c r="O15" s="13">
        <v>0.7</v>
      </c>
      <c r="P15" s="14">
        <v>57</v>
      </c>
      <c r="Q15" s="14">
        <v>9</v>
      </c>
      <c r="R15" s="14" t="s">
        <v>517</v>
      </c>
      <c r="S15" s="14" t="s">
        <v>48</v>
      </c>
      <c r="T15" s="14"/>
      <c r="U15" s="8"/>
      <c r="V15" s="8"/>
      <c r="W15" s="8"/>
      <c r="X15" s="8"/>
      <c r="Y15" s="7"/>
      <c r="Z15" s="7"/>
    </row>
    <row r="16" spans="1:26" ht="19.05" customHeight="1" x14ac:dyDescent="0.3">
      <c r="A16" s="12" t="s">
        <v>233</v>
      </c>
      <c r="B16" s="12" t="s">
        <v>5</v>
      </c>
      <c r="C16" s="12" t="s">
        <v>304</v>
      </c>
      <c r="D16" s="12" t="s">
        <v>17</v>
      </c>
      <c r="E16" s="12" t="s">
        <v>15</v>
      </c>
      <c r="F16" s="12" t="s">
        <v>57</v>
      </c>
      <c r="G16" s="12" t="s">
        <v>487</v>
      </c>
      <c r="H16" s="12" t="s">
        <v>176</v>
      </c>
      <c r="I16" s="12" t="s">
        <v>499</v>
      </c>
      <c r="J16" s="13">
        <v>2.5</v>
      </c>
      <c r="K16" s="13" t="s">
        <v>547</v>
      </c>
      <c r="L16" s="58"/>
      <c r="M16" s="58"/>
      <c r="N16" s="13">
        <v>61.6</v>
      </c>
      <c r="O16" s="13">
        <v>0.4</v>
      </c>
      <c r="P16" s="12">
        <v>42</v>
      </c>
      <c r="Q16" s="12">
        <v>4</v>
      </c>
      <c r="R16" s="12">
        <v>33</v>
      </c>
      <c r="S16" s="12" t="s">
        <v>58</v>
      </c>
      <c r="T16" s="12" t="s">
        <v>579</v>
      </c>
      <c r="U16" s="7"/>
      <c r="V16" s="7"/>
      <c r="W16" s="8"/>
      <c r="X16" s="8"/>
      <c r="Y16" s="7"/>
      <c r="Z16" s="7"/>
    </row>
    <row r="17" spans="1:26" ht="19.05" customHeight="1" x14ac:dyDescent="0.3">
      <c r="A17" s="12" t="s">
        <v>234</v>
      </c>
      <c r="B17" s="12" t="s">
        <v>5</v>
      </c>
      <c r="C17" s="12" t="s">
        <v>560</v>
      </c>
      <c r="D17" s="12" t="s">
        <v>59</v>
      </c>
      <c r="E17" s="12" t="s">
        <v>15</v>
      </c>
      <c r="F17" s="12" t="s">
        <v>479</v>
      </c>
      <c r="G17" s="12" t="s">
        <v>16</v>
      </c>
      <c r="H17" s="12" t="s">
        <v>177</v>
      </c>
      <c r="I17" s="12" t="s">
        <v>14</v>
      </c>
      <c r="J17" s="13" t="s">
        <v>14</v>
      </c>
      <c r="K17" s="13"/>
      <c r="L17" s="58"/>
      <c r="M17" s="58"/>
      <c r="N17" s="13">
        <v>61.6</v>
      </c>
      <c r="O17" s="13">
        <v>1.8</v>
      </c>
      <c r="P17" s="14">
        <v>38</v>
      </c>
      <c r="Q17" s="14">
        <v>5</v>
      </c>
      <c r="R17" s="14">
        <v>35</v>
      </c>
      <c r="S17" s="14" t="s">
        <v>48</v>
      </c>
      <c r="T17" s="14"/>
      <c r="U17" s="8"/>
      <c r="V17" s="8"/>
      <c r="W17" s="7"/>
      <c r="X17" s="7"/>
      <c r="Y17" s="7"/>
      <c r="Z17" s="7"/>
    </row>
    <row r="18" spans="1:26" ht="19.05" customHeight="1" x14ac:dyDescent="0.3">
      <c r="A18" s="12" t="s">
        <v>235</v>
      </c>
      <c r="B18" s="16" t="s">
        <v>165</v>
      </c>
      <c r="C18" s="12" t="s">
        <v>561</v>
      </c>
      <c r="D18" s="12" t="s">
        <v>26</v>
      </c>
      <c r="E18" s="12" t="s">
        <v>27</v>
      </c>
      <c r="F18" s="12" t="s">
        <v>478</v>
      </c>
      <c r="G18" s="12" t="s">
        <v>488</v>
      </c>
      <c r="H18" s="12" t="s">
        <v>178</v>
      </c>
      <c r="I18" s="12" t="s">
        <v>500</v>
      </c>
      <c r="J18" s="13" t="s">
        <v>511</v>
      </c>
      <c r="K18" s="13" t="s">
        <v>548</v>
      </c>
      <c r="L18" s="58"/>
      <c r="M18" s="58"/>
      <c r="N18" s="13">
        <v>62.6</v>
      </c>
      <c r="O18" s="13">
        <v>0.7</v>
      </c>
      <c r="P18" s="14">
        <v>117</v>
      </c>
      <c r="Q18" s="14">
        <v>34</v>
      </c>
      <c r="R18" s="14">
        <v>43</v>
      </c>
      <c r="S18" s="14" t="s">
        <v>33</v>
      </c>
      <c r="T18" s="14"/>
      <c r="U18" s="8"/>
      <c r="V18" s="8"/>
      <c r="W18" s="7"/>
      <c r="X18" s="7"/>
      <c r="Y18" s="7"/>
      <c r="Z18" s="7"/>
    </row>
    <row r="19" spans="1:26" ht="19.05" customHeight="1" x14ac:dyDescent="0.3">
      <c r="B19" s="9"/>
      <c r="J19" s="19"/>
      <c r="K19" s="19"/>
      <c r="L19" s="58"/>
      <c r="M19" s="58"/>
      <c r="N19" s="19"/>
      <c r="O19" s="19"/>
      <c r="P19" s="20"/>
      <c r="Q19" s="20"/>
      <c r="R19" s="20"/>
      <c r="S19" s="20"/>
      <c r="T19" s="20"/>
      <c r="U19" s="7"/>
      <c r="V19" s="7"/>
      <c r="W19" s="7"/>
      <c r="X19" s="7"/>
      <c r="Y19" s="7"/>
      <c r="Z19" s="7"/>
    </row>
    <row r="20" spans="1:26" s="23" customFormat="1" ht="24" customHeight="1" x14ac:dyDescent="0.3">
      <c r="A20" s="67" t="s">
        <v>589</v>
      </c>
      <c r="B20" s="67"/>
      <c r="C20" s="67"/>
      <c r="D20" s="21"/>
      <c r="E20" s="21"/>
      <c r="F20" s="21"/>
      <c r="G20" s="21"/>
      <c r="H20" s="21"/>
      <c r="I20" s="21"/>
      <c r="J20" s="22"/>
      <c r="K20" s="22"/>
      <c r="L20" s="59"/>
      <c r="M20" s="59"/>
      <c r="N20" s="22"/>
      <c r="O20" s="22"/>
      <c r="U20" s="24"/>
      <c r="V20" s="24"/>
      <c r="W20" s="24"/>
      <c r="X20" s="24"/>
      <c r="Y20" s="24"/>
      <c r="Z20" s="24"/>
    </row>
    <row r="21" spans="1:26" ht="19.05" customHeight="1" x14ac:dyDescent="0.3">
      <c r="A21" s="12" t="s">
        <v>203</v>
      </c>
      <c r="B21" s="16" t="s">
        <v>145</v>
      </c>
      <c r="C21" s="12" t="s">
        <v>562</v>
      </c>
      <c r="D21" s="12" t="s">
        <v>61</v>
      </c>
      <c r="E21" s="12" t="s">
        <v>61</v>
      </c>
      <c r="F21" s="12" t="s">
        <v>477</v>
      </c>
      <c r="G21" s="12" t="s">
        <v>489</v>
      </c>
      <c r="H21" s="12" t="s">
        <v>179</v>
      </c>
      <c r="I21" s="12" t="s">
        <v>501</v>
      </c>
      <c r="J21" s="13" t="s">
        <v>510</v>
      </c>
      <c r="K21" s="13" t="s">
        <v>542</v>
      </c>
      <c r="L21" s="58"/>
      <c r="M21" s="58"/>
      <c r="N21" s="13">
        <v>59.1</v>
      </c>
      <c r="O21" s="13">
        <v>0.4</v>
      </c>
      <c r="P21" s="14">
        <v>51</v>
      </c>
      <c r="Q21" s="14">
        <v>15</v>
      </c>
      <c r="R21" s="14">
        <v>30</v>
      </c>
      <c r="S21" s="14" t="s">
        <v>48</v>
      </c>
      <c r="T21" s="14"/>
      <c r="U21" s="7"/>
      <c r="V21" s="7"/>
      <c r="W21" s="7"/>
      <c r="X21" s="7"/>
      <c r="Y21" s="7"/>
      <c r="Z21" s="7"/>
    </row>
    <row r="22" spans="1:26" ht="19.05" customHeight="1" x14ac:dyDescent="0.3">
      <c r="A22" s="12" t="s">
        <v>204</v>
      </c>
      <c r="B22" s="16" t="s">
        <v>144</v>
      </c>
      <c r="C22" s="12" t="s">
        <v>563</v>
      </c>
      <c r="D22" s="12" t="s">
        <v>63</v>
      </c>
      <c r="E22" s="12" t="s">
        <v>64</v>
      </c>
      <c r="F22" s="12" t="s">
        <v>62</v>
      </c>
      <c r="G22" s="12" t="s">
        <v>489</v>
      </c>
      <c r="H22" s="12" t="s">
        <v>180</v>
      </c>
      <c r="I22" s="12" t="s">
        <v>502</v>
      </c>
      <c r="J22" s="13" t="s">
        <v>509</v>
      </c>
      <c r="K22" s="13" t="s">
        <v>549</v>
      </c>
      <c r="L22" s="58"/>
      <c r="M22" s="58"/>
      <c r="N22" s="13">
        <v>58.7</v>
      </c>
      <c r="O22" s="13">
        <v>2.4</v>
      </c>
      <c r="P22" s="14">
        <v>30</v>
      </c>
      <c r="Q22" s="14">
        <v>3</v>
      </c>
      <c r="R22" s="14">
        <v>30</v>
      </c>
      <c r="S22" s="14" t="s">
        <v>46</v>
      </c>
      <c r="T22" s="14"/>
      <c r="U22" s="7"/>
      <c r="V22" s="7"/>
      <c r="W22" s="7"/>
      <c r="X22" s="7"/>
      <c r="Y22" s="7"/>
      <c r="Z22" s="7"/>
    </row>
    <row r="23" spans="1:26" ht="19.05" customHeight="1" x14ac:dyDescent="0.3">
      <c r="A23" s="12" t="s">
        <v>205</v>
      </c>
      <c r="B23" s="16" t="s">
        <v>5</v>
      </c>
      <c r="C23" s="12" t="s">
        <v>305</v>
      </c>
      <c r="D23" s="12" t="s">
        <v>65</v>
      </c>
      <c r="E23" s="12" t="s">
        <v>66</v>
      </c>
      <c r="F23" s="12" t="s">
        <v>67</v>
      </c>
      <c r="G23" s="12" t="s">
        <v>68</v>
      </c>
      <c r="H23" s="12" t="s">
        <v>195</v>
      </c>
      <c r="I23" s="12" t="s">
        <v>503</v>
      </c>
      <c r="J23" s="13" t="s">
        <v>77</v>
      </c>
      <c r="K23" s="13"/>
      <c r="L23" s="58"/>
      <c r="M23" s="58"/>
      <c r="N23" s="13">
        <v>66</v>
      </c>
      <c r="O23" s="13">
        <v>6</v>
      </c>
      <c r="P23" s="13"/>
      <c r="Q23" s="13"/>
      <c r="R23" s="14">
        <v>30</v>
      </c>
      <c r="S23" s="14" t="s">
        <v>48</v>
      </c>
      <c r="T23" s="14" t="s">
        <v>521</v>
      </c>
      <c r="U23" s="7"/>
      <c r="V23" s="7"/>
      <c r="W23" s="7"/>
      <c r="X23" s="7"/>
      <c r="Y23" s="7"/>
      <c r="Z23" s="7"/>
    </row>
    <row r="24" spans="1:26" ht="19.05" customHeight="1" x14ac:dyDescent="0.3">
      <c r="A24" s="12" t="s">
        <v>206</v>
      </c>
      <c r="B24" s="12" t="s">
        <v>146</v>
      </c>
      <c r="C24" s="12" t="s">
        <v>564</v>
      </c>
      <c r="D24" s="12" t="s">
        <v>47</v>
      </c>
      <c r="E24" s="12" t="s">
        <v>19</v>
      </c>
      <c r="F24" s="12" t="s">
        <v>476</v>
      </c>
      <c r="G24" s="12" t="s">
        <v>490</v>
      </c>
      <c r="H24" s="12" t="s">
        <v>181</v>
      </c>
      <c r="I24" s="12" t="s">
        <v>504</v>
      </c>
      <c r="J24" s="13" t="s">
        <v>508</v>
      </c>
      <c r="K24" s="13" t="s">
        <v>550</v>
      </c>
      <c r="L24" s="58"/>
      <c r="M24" s="58"/>
      <c r="N24" s="13">
        <v>64.7</v>
      </c>
      <c r="O24" s="13">
        <v>2.4</v>
      </c>
      <c r="P24" s="14">
        <v>47</v>
      </c>
      <c r="Q24" s="14">
        <v>24</v>
      </c>
      <c r="R24" s="14" t="s">
        <v>135</v>
      </c>
      <c r="S24" s="12" t="s">
        <v>133</v>
      </c>
      <c r="T24" s="14"/>
      <c r="U24" s="7"/>
      <c r="V24" s="7"/>
      <c r="W24" s="7"/>
      <c r="X24" s="7"/>
      <c r="Y24" s="7"/>
      <c r="Z24" s="7"/>
    </row>
    <row r="25" spans="1:26" ht="19.05" customHeight="1" x14ac:dyDescent="0.3">
      <c r="A25" s="12" t="s">
        <v>207</v>
      </c>
      <c r="B25" s="16" t="s">
        <v>69</v>
      </c>
      <c r="C25" s="12" t="s">
        <v>306</v>
      </c>
      <c r="D25" s="12" t="s">
        <v>70</v>
      </c>
      <c r="E25" s="12" t="s">
        <v>71</v>
      </c>
      <c r="F25" s="12" t="s">
        <v>475</v>
      </c>
      <c r="G25" s="12" t="s">
        <v>68</v>
      </c>
      <c r="H25" s="12" t="s">
        <v>173</v>
      </c>
      <c r="I25" s="12" t="s">
        <v>505</v>
      </c>
      <c r="J25" s="13" t="s">
        <v>508</v>
      </c>
      <c r="K25" s="13" t="s">
        <v>550</v>
      </c>
      <c r="L25" s="58"/>
      <c r="M25" s="58"/>
      <c r="N25" s="14"/>
      <c r="O25" s="14"/>
      <c r="P25" s="14"/>
      <c r="Q25" s="14"/>
      <c r="R25" s="14">
        <v>45</v>
      </c>
      <c r="S25" s="14" t="s">
        <v>48</v>
      </c>
      <c r="T25" s="14"/>
      <c r="U25" s="7"/>
      <c r="V25" s="7"/>
      <c r="W25" s="7"/>
      <c r="X25" s="7"/>
      <c r="Y25" s="7"/>
      <c r="Z25" s="7"/>
    </row>
    <row r="26" spans="1:26" ht="19.05" customHeight="1" x14ac:dyDescent="0.3">
      <c r="A26" s="12" t="s">
        <v>208</v>
      </c>
      <c r="B26" s="16" t="s">
        <v>151</v>
      </c>
      <c r="C26" s="12" t="s">
        <v>307</v>
      </c>
      <c r="D26" s="12" t="s">
        <v>73</v>
      </c>
      <c r="E26" s="12" t="s">
        <v>74</v>
      </c>
      <c r="F26" s="12" t="s">
        <v>72</v>
      </c>
      <c r="G26" s="12" t="s">
        <v>76</v>
      </c>
      <c r="H26" s="12" t="s">
        <v>182</v>
      </c>
      <c r="I26" s="12" t="s">
        <v>14</v>
      </c>
      <c r="J26" s="13" t="s">
        <v>14</v>
      </c>
      <c r="K26" s="13"/>
      <c r="L26" s="58"/>
      <c r="M26" s="58"/>
      <c r="N26" s="13">
        <v>64.400000000000006</v>
      </c>
      <c r="O26" s="13">
        <v>2.5</v>
      </c>
      <c r="P26" s="14">
        <v>101</v>
      </c>
      <c r="Q26" s="14">
        <v>31</v>
      </c>
      <c r="R26" s="14">
        <v>50</v>
      </c>
      <c r="S26" s="14" t="s">
        <v>33</v>
      </c>
      <c r="T26" s="14"/>
      <c r="U26" s="7"/>
      <c r="V26" s="7"/>
      <c r="W26" s="7"/>
      <c r="X26" s="7"/>
      <c r="Y26" s="7"/>
      <c r="Z26" s="7"/>
    </row>
    <row r="27" spans="1:26" ht="19.05" customHeight="1" x14ac:dyDescent="0.3">
      <c r="A27" s="12" t="s">
        <v>209</v>
      </c>
      <c r="B27" s="16" t="s">
        <v>142</v>
      </c>
      <c r="C27" s="12" t="s">
        <v>565</v>
      </c>
      <c r="D27" s="12" t="s">
        <v>129</v>
      </c>
      <c r="E27" s="12" t="s">
        <v>157</v>
      </c>
      <c r="F27" s="12" t="s">
        <v>75</v>
      </c>
      <c r="G27" s="12" t="s">
        <v>14</v>
      </c>
      <c r="H27" s="12" t="s">
        <v>183</v>
      </c>
      <c r="I27" s="12" t="s">
        <v>14</v>
      </c>
      <c r="J27" s="12" t="s">
        <v>14</v>
      </c>
      <c r="K27" s="12"/>
      <c r="L27" s="17"/>
      <c r="N27" s="12"/>
      <c r="O27" s="12"/>
      <c r="P27" s="12"/>
      <c r="Q27" s="12"/>
      <c r="R27" s="12" t="s">
        <v>377</v>
      </c>
      <c r="S27" s="12" t="s">
        <v>133</v>
      </c>
      <c r="T27" s="14"/>
      <c r="U27" s="7"/>
      <c r="V27" s="7"/>
      <c r="W27" s="7"/>
      <c r="X27" s="7"/>
      <c r="Y27" s="7"/>
      <c r="Z27" s="7"/>
    </row>
    <row r="28" spans="1:26" ht="19.05" customHeight="1" x14ac:dyDescent="0.3">
      <c r="A28" s="12" t="s">
        <v>210</v>
      </c>
      <c r="B28" s="16" t="s">
        <v>1</v>
      </c>
      <c r="C28" s="12" t="s">
        <v>308</v>
      </c>
      <c r="D28" s="12">
        <v>6</v>
      </c>
      <c r="E28" s="12" t="s">
        <v>78</v>
      </c>
      <c r="F28" s="12" t="s">
        <v>474</v>
      </c>
      <c r="G28" s="12" t="s">
        <v>491</v>
      </c>
      <c r="H28" s="12" t="s">
        <v>183</v>
      </c>
      <c r="I28" s="12" t="s">
        <v>14</v>
      </c>
      <c r="J28" s="13" t="s">
        <v>77</v>
      </c>
      <c r="K28" s="13"/>
      <c r="L28" s="58"/>
      <c r="M28" s="58"/>
      <c r="N28" s="13">
        <v>64.8</v>
      </c>
      <c r="O28" s="13">
        <v>3.8</v>
      </c>
      <c r="P28" s="14">
        <v>82</v>
      </c>
      <c r="Q28" s="14">
        <v>20</v>
      </c>
      <c r="R28" s="14">
        <v>40</v>
      </c>
      <c r="S28" s="14" t="s">
        <v>33</v>
      </c>
      <c r="T28" s="14"/>
      <c r="U28" s="7"/>
      <c r="V28" s="7"/>
      <c r="W28" s="7"/>
      <c r="X28" s="7"/>
      <c r="Y28" s="7"/>
      <c r="Z28" s="7"/>
    </row>
    <row r="29" spans="1:26" ht="19.05" customHeight="1" x14ac:dyDescent="0.3">
      <c r="A29" s="12" t="s">
        <v>211</v>
      </c>
      <c r="B29" s="16" t="s">
        <v>2</v>
      </c>
      <c r="C29" s="12" t="s">
        <v>309</v>
      </c>
      <c r="D29" s="12" t="s">
        <v>130</v>
      </c>
      <c r="E29" s="12" t="s">
        <v>79</v>
      </c>
      <c r="F29" s="12" t="s">
        <v>473</v>
      </c>
      <c r="G29" s="12" t="s">
        <v>492</v>
      </c>
      <c r="H29" s="12" t="s">
        <v>184</v>
      </c>
      <c r="I29" s="12" t="s">
        <v>14</v>
      </c>
      <c r="J29" s="13" t="s">
        <v>14</v>
      </c>
      <c r="K29" s="13"/>
      <c r="L29" s="58"/>
      <c r="M29" s="58"/>
      <c r="N29" s="13">
        <v>61.2</v>
      </c>
      <c r="O29" s="13">
        <v>2.2999999999999998</v>
      </c>
      <c r="P29" s="14">
        <v>37</v>
      </c>
      <c r="Q29" s="14">
        <v>3</v>
      </c>
      <c r="R29" s="14" t="s">
        <v>118</v>
      </c>
      <c r="S29" s="14" t="s">
        <v>112</v>
      </c>
      <c r="T29" s="14"/>
      <c r="U29" s="7"/>
      <c r="V29" s="7"/>
      <c r="W29" s="8"/>
      <c r="X29" s="8"/>
      <c r="Y29" s="7"/>
      <c r="Z29" s="7"/>
    </row>
    <row r="30" spans="1:26" ht="19.05" customHeight="1" x14ac:dyDescent="0.3">
      <c r="A30" s="12" t="s">
        <v>212</v>
      </c>
      <c r="B30" s="16" t="s">
        <v>23</v>
      </c>
      <c r="C30" s="12" t="s">
        <v>310</v>
      </c>
      <c r="D30" s="12" t="s">
        <v>80</v>
      </c>
      <c r="E30" s="12" t="s">
        <v>81</v>
      </c>
      <c r="F30" s="12" t="s">
        <v>82</v>
      </c>
      <c r="G30" s="12" t="s">
        <v>493</v>
      </c>
      <c r="H30" s="12" t="s">
        <v>196</v>
      </c>
      <c r="I30" s="12" t="s">
        <v>14</v>
      </c>
      <c r="J30" s="13" t="s">
        <v>14</v>
      </c>
      <c r="K30" s="13"/>
      <c r="L30" s="58"/>
      <c r="M30" s="58"/>
      <c r="N30" s="13">
        <v>63</v>
      </c>
      <c r="O30" s="13"/>
      <c r="P30" s="14">
        <f>654/15.2</f>
        <v>43.026315789473685</v>
      </c>
      <c r="Q30" s="14"/>
      <c r="R30" s="14" t="s">
        <v>517</v>
      </c>
      <c r="S30" s="14" t="s">
        <v>33</v>
      </c>
      <c r="T30" s="14"/>
      <c r="U30" s="7"/>
      <c r="V30" s="7"/>
      <c r="W30" s="7"/>
      <c r="X30" s="7"/>
      <c r="Y30" s="7"/>
      <c r="Z30" s="7"/>
    </row>
    <row r="31" spans="1:26" ht="19.05" customHeight="1" x14ac:dyDescent="0.3">
      <c r="A31" s="12" t="s">
        <v>213</v>
      </c>
      <c r="B31" s="16" t="s">
        <v>147</v>
      </c>
      <c r="C31" s="12" t="s">
        <v>311</v>
      </c>
      <c r="D31" s="12" t="s">
        <v>251</v>
      </c>
      <c r="E31" s="12" t="s">
        <v>83</v>
      </c>
      <c r="F31" s="12" t="s">
        <v>472</v>
      </c>
      <c r="G31" s="12" t="s">
        <v>14</v>
      </c>
      <c r="H31" s="12" t="s">
        <v>185</v>
      </c>
      <c r="I31" s="12" t="s">
        <v>14</v>
      </c>
      <c r="J31" s="13" t="s">
        <v>14</v>
      </c>
      <c r="K31" s="13"/>
      <c r="L31" s="58"/>
      <c r="M31" s="58"/>
      <c r="N31" s="13">
        <v>63.3</v>
      </c>
      <c r="O31" s="13">
        <v>4.7</v>
      </c>
      <c r="P31" s="14">
        <v>80</v>
      </c>
      <c r="Q31" s="14">
        <v>6</v>
      </c>
      <c r="R31" s="14">
        <v>40</v>
      </c>
      <c r="S31" s="14" t="s">
        <v>33</v>
      </c>
      <c r="T31" s="14"/>
      <c r="U31" s="7"/>
      <c r="V31" s="7"/>
      <c r="W31" s="7"/>
      <c r="X31" s="7"/>
      <c r="Y31" s="7"/>
      <c r="Z31" s="7"/>
    </row>
    <row r="32" spans="1:26" ht="19.05" customHeight="1" x14ac:dyDescent="0.3">
      <c r="A32" s="12" t="s">
        <v>214</v>
      </c>
      <c r="B32" s="16" t="s">
        <v>1</v>
      </c>
      <c r="C32" s="12" t="s">
        <v>312</v>
      </c>
      <c r="D32" s="12" t="s">
        <v>84</v>
      </c>
      <c r="E32" s="12" t="s">
        <v>85</v>
      </c>
      <c r="F32" s="12" t="s">
        <v>471</v>
      </c>
      <c r="G32" s="12" t="s">
        <v>14</v>
      </c>
      <c r="H32" s="12" t="s">
        <v>174</v>
      </c>
      <c r="I32" s="12" t="s">
        <v>14</v>
      </c>
      <c r="J32" s="13" t="s">
        <v>14</v>
      </c>
      <c r="K32" s="13"/>
      <c r="L32" s="58"/>
      <c r="M32" s="58"/>
      <c r="N32" s="13">
        <v>58.9</v>
      </c>
      <c r="O32" s="13">
        <v>8.1999999999999993</v>
      </c>
      <c r="P32" s="14">
        <v>114</v>
      </c>
      <c r="Q32" s="14">
        <v>83</v>
      </c>
      <c r="R32" s="14">
        <v>40</v>
      </c>
      <c r="S32" s="14" t="s">
        <v>33</v>
      </c>
      <c r="T32" s="14"/>
      <c r="U32" s="25" t="s">
        <v>595</v>
      </c>
      <c r="V32" s="25" t="s">
        <v>522</v>
      </c>
      <c r="W32" s="25" t="s">
        <v>600</v>
      </c>
      <c r="X32" s="25" t="s">
        <v>249</v>
      </c>
      <c r="Y32" s="7"/>
      <c r="Z32" s="7"/>
    </row>
    <row r="33" spans="1:26" ht="52.2" customHeight="1" x14ac:dyDescent="0.3">
      <c r="A33" s="12" t="s">
        <v>215</v>
      </c>
      <c r="B33" s="16" t="s">
        <v>3</v>
      </c>
      <c r="C33" s="12" t="s">
        <v>313</v>
      </c>
      <c r="D33" s="12" t="s">
        <v>250</v>
      </c>
      <c r="E33" s="12" t="s">
        <v>86</v>
      </c>
      <c r="F33" s="12" t="s">
        <v>470</v>
      </c>
      <c r="G33" s="12" t="s">
        <v>87</v>
      </c>
      <c r="H33" s="12" t="s">
        <v>168</v>
      </c>
      <c r="I33" s="12" t="s">
        <v>14</v>
      </c>
      <c r="J33" s="13" t="s">
        <v>14</v>
      </c>
      <c r="K33" s="13"/>
      <c r="L33" s="58"/>
      <c r="M33" s="58"/>
      <c r="N33" s="13">
        <v>65.099999999999994</v>
      </c>
      <c r="O33" s="13">
        <v>1.3</v>
      </c>
      <c r="P33" s="14"/>
      <c r="Q33" s="14"/>
      <c r="R33" s="14" t="s">
        <v>377</v>
      </c>
      <c r="S33" s="14" t="s">
        <v>33</v>
      </c>
      <c r="T33" s="14"/>
      <c r="U33" s="7"/>
      <c r="V33" s="7"/>
      <c r="W33" s="7"/>
      <c r="X33" s="7"/>
      <c r="Y33" s="7"/>
      <c r="Z33" s="7"/>
    </row>
    <row r="34" spans="1:26" s="17" customFormat="1" ht="81.599999999999994" customHeight="1" x14ac:dyDescent="0.3">
      <c r="A34" s="7" t="s">
        <v>238</v>
      </c>
      <c r="B34" s="8" t="s">
        <v>1</v>
      </c>
      <c r="C34" s="7" t="s">
        <v>254</v>
      </c>
      <c r="D34" s="7" t="s">
        <v>253</v>
      </c>
      <c r="E34" s="8" t="s">
        <v>524</v>
      </c>
      <c r="F34" s="7" t="s">
        <v>469</v>
      </c>
      <c r="J34" s="58"/>
      <c r="K34" s="58"/>
      <c r="L34" s="58"/>
      <c r="M34" s="58"/>
      <c r="N34" s="58"/>
      <c r="O34" s="58"/>
      <c r="P34" s="65"/>
      <c r="Q34" s="65"/>
      <c r="R34" s="65"/>
      <c r="S34" s="65"/>
      <c r="T34" s="65"/>
      <c r="U34" s="15" t="s">
        <v>603</v>
      </c>
      <c r="V34" s="15" t="s">
        <v>295</v>
      </c>
      <c r="W34" s="25" t="s">
        <v>601</v>
      </c>
      <c r="X34" s="25" t="s">
        <v>249</v>
      </c>
      <c r="Y34" s="7"/>
      <c r="Z34" s="7"/>
    </row>
    <row r="35" spans="1:26" ht="93.6" customHeight="1" x14ac:dyDescent="0.3">
      <c r="A35" s="12" t="s">
        <v>236</v>
      </c>
      <c r="B35" s="16" t="s">
        <v>143</v>
      </c>
      <c r="C35" s="12" t="s">
        <v>314</v>
      </c>
      <c r="D35" s="12" t="s">
        <v>252</v>
      </c>
      <c r="E35" s="12" t="s">
        <v>91</v>
      </c>
      <c r="F35" s="12" t="s">
        <v>93</v>
      </c>
      <c r="G35" s="12" t="s">
        <v>92</v>
      </c>
      <c r="H35" s="12" t="s">
        <v>186</v>
      </c>
      <c r="I35" s="12" t="s">
        <v>14</v>
      </c>
      <c r="J35" s="13" t="s">
        <v>14</v>
      </c>
      <c r="K35" s="13"/>
      <c r="L35" s="58"/>
      <c r="M35" s="58"/>
      <c r="N35" s="13">
        <v>60.2</v>
      </c>
      <c r="O35" s="13">
        <v>1.4</v>
      </c>
      <c r="P35" s="14">
        <v>51</v>
      </c>
      <c r="Q35" s="14">
        <v>3</v>
      </c>
      <c r="R35" s="14">
        <v>40</v>
      </c>
      <c r="S35" s="14" t="s">
        <v>113</v>
      </c>
      <c r="T35" s="14"/>
      <c r="U35" s="15" t="s">
        <v>596</v>
      </c>
      <c r="V35" s="15" t="s">
        <v>244</v>
      </c>
      <c r="W35" s="8"/>
      <c r="X35" s="8"/>
      <c r="Y35" s="7"/>
      <c r="Z35" s="7"/>
    </row>
    <row r="36" spans="1:26" ht="17.399999999999999" customHeight="1" x14ac:dyDescent="0.3">
      <c r="A36" s="12" t="s">
        <v>216</v>
      </c>
      <c r="B36" s="16" t="s">
        <v>5</v>
      </c>
      <c r="C36" s="12" t="s">
        <v>315</v>
      </c>
      <c r="D36" s="12" t="s">
        <v>99</v>
      </c>
      <c r="E36" s="12" t="s">
        <v>66</v>
      </c>
      <c r="F36" s="12" t="s">
        <v>468</v>
      </c>
      <c r="G36" s="12" t="s">
        <v>68</v>
      </c>
      <c r="H36" s="12" t="s">
        <v>187</v>
      </c>
      <c r="I36" s="12" t="s">
        <v>14</v>
      </c>
      <c r="J36" s="13" t="s">
        <v>14</v>
      </c>
      <c r="K36" s="13"/>
      <c r="L36" s="58"/>
      <c r="M36" s="58"/>
      <c r="N36" s="13">
        <v>70.97</v>
      </c>
      <c r="O36" s="13"/>
      <c r="P36" s="14">
        <f>679/9</f>
        <v>75.444444444444443</v>
      </c>
      <c r="Q36" s="14"/>
      <c r="R36" s="14" t="s">
        <v>114</v>
      </c>
      <c r="S36" s="14" t="s">
        <v>115</v>
      </c>
      <c r="T36" s="14" t="s">
        <v>156</v>
      </c>
      <c r="U36" s="7"/>
      <c r="V36" s="7"/>
      <c r="W36" s="7"/>
      <c r="X36" s="7"/>
      <c r="Y36" s="7"/>
      <c r="Z36" s="7"/>
    </row>
    <row r="37" spans="1:26" ht="19.05" customHeight="1" x14ac:dyDescent="0.3">
      <c r="A37" s="12" t="s">
        <v>217</v>
      </c>
      <c r="B37" s="16" t="s">
        <v>5</v>
      </c>
      <c r="C37" s="12" t="s">
        <v>328</v>
      </c>
      <c r="D37" s="12" t="s">
        <v>102</v>
      </c>
      <c r="E37" s="12" t="s">
        <v>101</v>
      </c>
      <c r="F37" s="26" t="s">
        <v>467</v>
      </c>
      <c r="G37" s="12" t="s">
        <v>492</v>
      </c>
      <c r="H37" s="12" t="s">
        <v>194</v>
      </c>
      <c r="I37" s="12" t="s">
        <v>506</v>
      </c>
      <c r="J37" s="13" t="s">
        <v>103</v>
      </c>
      <c r="K37" s="13"/>
      <c r="L37" s="58"/>
      <c r="M37" s="58"/>
      <c r="N37" s="13">
        <v>60.7</v>
      </c>
      <c r="O37" s="13">
        <v>2.6</v>
      </c>
      <c r="P37" s="14">
        <v>104</v>
      </c>
      <c r="Q37" s="14">
        <v>53</v>
      </c>
      <c r="R37" s="14" t="s">
        <v>116</v>
      </c>
      <c r="S37" s="14" t="s">
        <v>117</v>
      </c>
      <c r="T37" s="14" t="s">
        <v>132</v>
      </c>
      <c r="U37" s="7"/>
      <c r="V37" s="7"/>
      <c r="W37" s="7"/>
      <c r="X37" s="7"/>
      <c r="Y37" s="7"/>
      <c r="Z37" s="7"/>
    </row>
    <row r="38" spans="1:26" ht="19.05" customHeight="1" x14ac:dyDescent="0.3">
      <c r="A38" s="12" t="s">
        <v>218</v>
      </c>
      <c r="B38" s="16" t="s">
        <v>143</v>
      </c>
      <c r="C38" s="12" t="s">
        <v>329</v>
      </c>
      <c r="D38" s="12" t="s">
        <v>88</v>
      </c>
      <c r="E38" s="12" t="s">
        <v>89</v>
      </c>
      <c r="F38" s="26" t="s">
        <v>466</v>
      </c>
      <c r="G38" s="12" t="s">
        <v>489</v>
      </c>
      <c r="H38" s="12" t="s">
        <v>188</v>
      </c>
      <c r="I38" s="12" t="s">
        <v>14</v>
      </c>
      <c r="J38" s="13" t="s">
        <v>14</v>
      </c>
      <c r="K38" s="13"/>
      <c r="L38" s="58"/>
      <c r="M38" s="58"/>
      <c r="N38" s="13">
        <v>64.099999999999994</v>
      </c>
      <c r="O38" s="13">
        <v>3.4</v>
      </c>
      <c r="P38" s="14">
        <v>57</v>
      </c>
      <c r="Q38" s="14">
        <v>36</v>
      </c>
      <c r="R38" s="14" t="s">
        <v>518</v>
      </c>
      <c r="S38" s="14" t="s">
        <v>90</v>
      </c>
      <c r="T38" s="14"/>
      <c r="U38" s="7"/>
      <c r="V38" s="7"/>
      <c r="W38" s="7"/>
      <c r="X38" s="7"/>
      <c r="Y38" s="7"/>
      <c r="Z38" s="7"/>
    </row>
    <row r="39" spans="1:26" ht="19.05" customHeight="1" x14ac:dyDescent="0.3">
      <c r="A39" s="12" t="s">
        <v>219</v>
      </c>
      <c r="B39" s="16" t="s">
        <v>5</v>
      </c>
      <c r="C39" s="12" t="s">
        <v>330</v>
      </c>
      <c r="D39" s="12" t="s">
        <v>128</v>
      </c>
      <c r="E39" s="12" t="s">
        <v>98</v>
      </c>
      <c r="F39" s="12" t="s">
        <v>97</v>
      </c>
      <c r="G39" s="12" t="s">
        <v>39</v>
      </c>
      <c r="H39" s="12" t="s">
        <v>189</v>
      </c>
      <c r="I39" s="12" t="s">
        <v>14</v>
      </c>
      <c r="J39" s="13" t="s">
        <v>14</v>
      </c>
      <c r="K39" s="13"/>
      <c r="L39" s="58"/>
      <c r="M39" s="58"/>
      <c r="N39" s="13">
        <v>64.3</v>
      </c>
      <c r="O39" s="13"/>
      <c r="P39" s="14">
        <f>529/11</f>
        <v>48.090909090909093</v>
      </c>
      <c r="Q39" s="14"/>
      <c r="R39" s="14" t="s">
        <v>517</v>
      </c>
      <c r="S39" s="14" t="s">
        <v>48</v>
      </c>
      <c r="T39" s="14" t="s">
        <v>154</v>
      </c>
      <c r="U39" s="25" t="s">
        <v>580</v>
      </c>
      <c r="V39" s="25" t="s">
        <v>243</v>
      </c>
      <c r="W39" s="7"/>
      <c r="X39" s="7"/>
      <c r="Y39" s="7"/>
      <c r="Z39" s="7"/>
    </row>
    <row r="40" spans="1:26" ht="19.05" customHeight="1" x14ac:dyDescent="0.3">
      <c r="A40" s="12" t="s">
        <v>220</v>
      </c>
      <c r="B40" s="16" t="s">
        <v>4</v>
      </c>
      <c r="C40" s="12" t="s">
        <v>332</v>
      </c>
      <c r="D40" s="12" t="s">
        <v>94</v>
      </c>
      <c r="E40" s="12" t="s">
        <v>95</v>
      </c>
      <c r="F40" s="12" t="s">
        <v>96</v>
      </c>
      <c r="G40" s="12" t="s">
        <v>489</v>
      </c>
      <c r="H40" s="12" t="s">
        <v>190</v>
      </c>
      <c r="I40" s="12" t="s">
        <v>14</v>
      </c>
      <c r="J40" s="13" t="s">
        <v>14</v>
      </c>
      <c r="K40" s="13"/>
      <c r="L40" s="58"/>
      <c r="M40" s="58"/>
      <c r="N40" s="13">
        <v>65.5</v>
      </c>
      <c r="O40" s="13">
        <v>2.8</v>
      </c>
      <c r="P40" s="14">
        <v>147</v>
      </c>
      <c r="Q40" s="14">
        <v>24</v>
      </c>
      <c r="R40" s="14">
        <v>70</v>
      </c>
      <c r="S40" s="14" t="s">
        <v>112</v>
      </c>
      <c r="T40" s="14"/>
      <c r="U40" s="7"/>
      <c r="V40" s="7"/>
      <c r="W40" s="8"/>
      <c r="X40" s="8"/>
      <c r="Y40" s="7"/>
      <c r="Z40" s="7"/>
    </row>
    <row r="41" spans="1:26" ht="19.05" customHeight="1" x14ac:dyDescent="0.3">
      <c r="A41" s="12" t="s">
        <v>221</v>
      </c>
      <c r="B41" s="16" t="s">
        <v>148</v>
      </c>
      <c r="C41" s="12" t="s">
        <v>566</v>
      </c>
      <c r="D41" s="12" t="s">
        <v>106</v>
      </c>
      <c r="E41" s="12" t="s">
        <v>105</v>
      </c>
      <c r="F41" s="12" t="s">
        <v>465</v>
      </c>
      <c r="G41" s="12" t="s">
        <v>14</v>
      </c>
      <c r="H41" s="12" t="s">
        <v>191</v>
      </c>
      <c r="I41" s="12" t="s">
        <v>14</v>
      </c>
      <c r="J41" s="13" t="s">
        <v>14</v>
      </c>
      <c r="K41" s="13"/>
      <c r="L41" s="58"/>
      <c r="M41" s="58"/>
      <c r="N41" s="13"/>
      <c r="O41" s="13"/>
      <c r="P41" s="14"/>
      <c r="Q41" s="14"/>
      <c r="R41" s="14" t="s">
        <v>377</v>
      </c>
      <c r="S41" s="14" t="s">
        <v>136</v>
      </c>
      <c r="T41" s="14" t="s">
        <v>104</v>
      </c>
      <c r="U41" s="7"/>
      <c r="V41" s="7"/>
      <c r="W41" s="8"/>
      <c r="X41" s="8"/>
      <c r="Y41" s="7"/>
      <c r="Z41" s="7"/>
    </row>
    <row r="42" spans="1:26" ht="19.05" customHeight="1" x14ac:dyDescent="0.3">
      <c r="A42" s="12" t="s">
        <v>222</v>
      </c>
      <c r="B42" s="16" t="s">
        <v>137</v>
      </c>
      <c r="C42" s="12" t="s">
        <v>331</v>
      </c>
      <c r="D42" s="12" t="s">
        <v>107</v>
      </c>
      <c r="E42" s="12" t="s">
        <v>108</v>
      </c>
      <c r="F42" s="27" t="s">
        <v>109</v>
      </c>
      <c r="G42" s="12" t="s">
        <v>68</v>
      </c>
      <c r="H42" s="12" t="s">
        <v>192</v>
      </c>
      <c r="I42" s="12" t="s">
        <v>507</v>
      </c>
      <c r="J42" s="13">
        <v>2.8</v>
      </c>
      <c r="K42" s="13" t="s">
        <v>551</v>
      </c>
      <c r="L42" s="58"/>
      <c r="M42" s="58"/>
      <c r="N42" s="13">
        <v>68</v>
      </c>
      <c r="O42" s="13">
        <v>0.8</v>
      </c>
      <c r="P42" s="14">
        <v>176</v>
      </c>
      <c r="Q42" s="14">
        <v>60</v>
      </c>
      <c r="R42" s="14" t="s">
        <v>377</v>
      </c>
      <c r="S42" s="14" t="s">
        <v>136</v>
      </c>
      <c r="T42" s="14"/>
      <c r="U42" s="7"/>
      <c r="V42" s="7"/>
      <c r="W42" s="8"/>
      <c r="X42" s="8"/>
      <c r="Y42" s="7"/>
      <c r="Z42" s="7"/>
    </row>
    <row r="43" spans="1:26" ht="31.8" customHeight="1" x14ac:dyDescent="0.3">
      <c r="A43" s="12" t="s">
        <v>223</v>
      </c>
      <c r="B43" s="16" t="s">
        <v>144</v>
      </c>
      <c r="C43" s="12" t="s">
        <v>567</v>
      </c>
      <c r="D43" s="12" t="s">
        <v>110</v>
      </c>
      <c r="E43" s="12" t="s">
        <v>111</v>
      </c>
      <c r="F43" s="12" t="s">
        <v>464</v>
      </c>
      <c r="G43" s="12" t="s">
        <v>494</v>
      </c>
      <c r="H43" s="12" t="s">
        <v>193</v>
      </c>
      <c r="I43" s="12" t="s">
        <v>14</v>
      </c>
      <c r="J43" s="13" t="s">
        <v>14</v>
      </c>
      <c r="K43" s="13"/>
      <c r="L43" s="58"/>
      <c r="M43" s="58"/>
      <c r="N43" s="13">
        <v>67.900000000000006</v>
      </c>
      <c r="O43" s="13">
        <v>1</v>
      </c>
      <c r="P43" s="14">
        <v>62</v>
      </c>
      <c r="Q43" s="14">
        <v>9</v>
      </c>
      <c r="R43" s="14" t="s">
        <v>519</v>
      </c>
      <c r="S43" s="14" t="s">
        <v>112</v>
      </c>
      <c r="T43" s="14"/>
      <c r="U43" s="25" t="s">
        <v>597</v>
      </c>
      <c r="V43" s="25" t="s">
        <v>242</v>
      </c>
      <c r="W43" s="8"/>
      <c r="X43" s="8"/>
      <c r="Y43" s="7"/>
      <c r="Z43" s="7"/>
    </row>
    <row r="44" spans="1:26" s="31" customFormat="1" ht="33" customHeight="1" x14ac:dyDescent="0.3">
      <c r="A44" s="28" t="s">
        <v>239</v>
      </c>
      <c r="B44" s="28" t="s">
        <v>258</v>
      </c>
      <c r="C44" s="28" t="s">
        <v>255</v>
      </c>
      <c r="D44" s="28" t="s">
        <v>256</v>
      </c>
      <c r="E44" s="28" t="s">
        <v>257</v>
      </c>
      <c r="F44" s="28" t="s">
        <v>463</v>
      </c>
      <c r="N44" s="64"/>
      <c r="O44" s="64"/>
      <c r="U44" s="30" t="s">
        <v>598</v>
      </c>
      <c r="V44" s="30" t="s">
        <v>241</v>
      </c>
      <c r="W44" s="28"/>
      <c r="X44" s="28"/>
      <c r="Y44" s="28"/>
      <c r="Z44" s="28"/>
    </row>
    <row r="45" spans="1:26" s="34" customFormat="1" ht="33" customHeight="1" x14ac:dyDescent="0.3">
      <c r="A45" s="12" t="s">
        <v>278</v>
      </c>
      <c r="B45" s="12" t="s">
        <v>138</v>
      </c>
      <c r="C45" s="12" t="s">
        <v>261</v>
      </c>
      <c r="D45" s="12">
        <v>2</v>
      </c>
      <c r="E45" s="12" t="s">
        <v>15</v>
      </c>
      <c r="F45" s="12" t="s">
        <v>339</v>
      </c>
      <c r="G45" s="12" t="s">
        <v>348</v>
      </c>
      <c r="H45" s="32"/>
      <c r="I45" s="12" t="s">
        <v>14</v>
      </c>
      <c r="J45" s="12" t="s">
        <v>14</v>
      </c>
      <c r="K45" s="32"/>
      <c r="L45" s="17"/>
      <c r="M45" s="31"/>
      <c r="N45" s="12">
        <v>60.3</v>
      </c>
      <c r="O45" s="33"/>
      <c r="P45" s="12">
        <v>58</v>
      </c>
      <c r="Q45" s="32"/>
      <c r="R45" s="12" t="s">
        <v>520</v>
      </c>
      <c r="S45" s="12" t="s">
        <v>133</v>
      </c>
      <c r="U45" s="30"/>
      <c r="V45" s="30"/>
      <c r="W45" s="28"/>
      <c r="X45" s="28"/>
      <c r="Y45" s="28"/>
      <c r="Z45" s="28"/>
    </row>
    <row r="46" spans="1:26" s="34" customFormat="1" ht="33" customHeight="1" x14ac:dyDescent="0.3">
      <c r="A46" s="12" t="s">
        <v>279</v>
      </c>
      <c r="B46" s="12" t="s">
        <v>139</v>
      </c>
      <c r="C46" s="12" t="s">
        <v>262</v>
      </c>
      <c r="D46" s="12" t="s">
        <v>158</v>
      </c>
      <c r="E46" s="12" t="s">
        <v>120</v>
      </c>
      <c r="F46" s="12" t="s">
        <v>349</v>
      </c>
      <c r="G46" s="12" t="s">
        <v>350</v>
      </c>
      <c r="H46" s="32"/>
      <c r="I46" s="12" t="s">
        <v>14</v>
      </c>
      <c r="J46" s="12" t="s">
        <v>14</v>
      </c>
      <c r="K46" s="32"/>
      <c r="L46" s="17"/>
      <c r="M46" s="31"/>
      <c r="N46" s="12">
        <v>59.6</v>
      </c>
      <c r="O46" s="33"/>
      <c r="P46" s="12">
        <v>42</v>
      </c>
      <c r="Q46" s="32"/>
      <c r="R46" s="12" t="s">
        <v>367</v>
      </c>
      <c r="S46" s="12" t="s">
        <v>133</v>
      </c>
      <c r="U46" s="30"/>
      <c r="V46" s="30"/>
      <c r="W46" s="28"/>
      <c r="X46" s="28"/>
      <c r="Y46" s="28"/>
      <c r="Z46" s="28"/>
    </row>
    <row r="47" spans="1:26" s="34" customFormat="1" ht="33" customHeight="1" x14ac:dyDescent="0.3">
      <c r="A47" s="12" t="s">
        <v>280</v>
      </c>
      <c r="B47" s="12" t="s">
        <v>137</v>
      </c>
      <c r="C47" s="12" t="s">
        <v>263</v>
      </c>
      <c r="D47" s="12">
        <v>1</v>
      </c>
      <c r="E47" s="12" t="s">
        <v>121</v>
      </c>
      <c r="F47" s="12" t="s">
        <v>351</v>
      </c>
      <c r="G47" s="12" t="s">
        <v>352</v>
      </c>
      <c r="H47" s="32"/>
      <c r="I47" s="12" t="s">
        <v>14</v>
      </c>
      <c r="J47" s="12" t="s">
        <v>14</v>
      </c>
      <c r="K47" s="32"/>
      <c r="L47" s="17"/>
      <c r="M47" s="31"/>
      <c r="N47" s="12">
        <v>62.7</v>
      </c>
      <c r="O47" s="33"/>
      <c r="P47" s="12">
        <v>66</v>
      </c>
      <c r="Q47" s="32"/>
      <c r="R47" s="12" t="s">
        <v>367</v>
      </c>
      <c r="S47" s="12" t="s">
        <v>133</v>
      </c>
      <c r="U47" s="30"/>
      <c r="V47" s="30"/>
      <c r="W47" s="28"/>
      <c r="X47" s="28"/>
      <c r="Y47" s="28"/>
      <c r="Z47" s="28"/>
    </row>
    <row r="48" spans="1:26" s="34" customFormat="1" ht="33" customHeight="1" x14ac:dyDescent="0.3">
      <c r="A48" s="12" t="s">
        <v>281</v>
      </c>
      <c r="B48" s="12" t="s">
        <v>137</v>
      </c>
      <c r="C48" s="12" t="s">
        <v>264</v>
      </c>
      <c r="D48" s="12">
        <v>4</v>
      </c>
      <c r="E48" s="12" t="s">
        <v>296</v>
      </c>
      <c r="F48" s="12" t="s">
        <v>353</v>
      </c>
      <c r="G48" s="12" t="s">
        <v>354</v>
      </c>
      <c r="H48" s="32"/>
      <c r="I48" s="12" t="s">
        <v>14</v>
      </c>
      <c r="J48" s="12" t="s">
        <v>14</v>
      </c>
      <c r="K48" s="32"/>
      <c r="L48" s="17"/>
      <c r="M48" s="31"/>
      <c r="N48" s="12">
        <v>64.5</v>
      </c>
      <c r="O48" s="33"/>
      <c r="P48" s="12">
        <v>110</v>
      </c>
      <c r="Q48" s="32"/>
      <c r="R48" s="12" t="s">
        <v>367</v>
      </c>
      <c r="S48" s="12" t="s">
        <v>133</v>
      </c>
      <c r="U48" s="30"/>
      <c r="V48" s="30"/>
      <c r="W48" s="28"/>
      <c r="X48" s="28"/>
      <c r="Y48" s="28"/>
      <c r="Z48" s="28"/>
    </row>
    <row r="49" spans="1:26" s="34" customFormat="1" ht="33" customHeight="1" x14ac:dyDescent="0.3">
      <c r="A49" s="12" t="s">
        <v>282</v>
      </c>
      <c r="B49" s="12" t="s">
        <v>4</v>
      </c>
      <c r="C49" s="12" t="s">
        <v>265</v>
      </c>
      <c r="D49" s="12">
        <v>9</v>
      </c>
      <c r="E49" s="12" t="s">
        <v>105</v>
      </c>
      <c r="F49" s="12" t="s">
        <v>462</v>
      </c>
      <c r="G49" s="12" t="s">
        <v>352</v>
      </c>
      <c r="H49" s="32"/>
      <c r="I49" s="12" t="s">
        <v>14</v>
      </c>
      <c r="J49" s="12" t="s">
        <v>14</v>
      </c>
      <c r="K49" s="32"/>
      <c r="L49" s="17"/>
      <c r="M49" s="31"/>
      <c r="N49" s="12">
        <v>65.8</v>
      </c>
      <c r="O49" s="33"/>
      <c r="P49" s="12">
        <v>70</v>
      </c>
      <c r="Q49" s="32"/>
      <c r="R49" s="12" t="s">
        <v>367</v>
      </c>
      <c r="S49" s="12" t="s">
        <v>133</v>
      </c>
      <c r="U49" s="30"/>
      <c r="V49" s="30"/>
      <c r="W49" s="28"/>
      <c r="X49" s="28"/>
      <c r="Y49" s="28"/>
      <c r="Z49" s="28"/>
    </row>
    <row r="50" spans="1:26" s="34" customFormat="1" ht="33" customHeight="1" x14ac:dyDescent="0.3">
      <c r="A50" s="12" t="s">
        <v>283</v>
      </c>
      <c r="B50" s="12" t="s">
        <v>149</v>
      </c>
      <c r="C50" s="12" t="s">
        <v>268</v>
      </c>
      <c r="D50" s="12">
        <v>4</v>
      </c>
      <c r="E50" s="12" t="s">
        <v>122</v>
      </c>
      <c r="F50" s="12" t="s">
        <v>355</v>
      </c>
      <c r="G50" s="12" t="s">
        <v>352</v>
      </c>
      <c r="H50" s="32"/>
      <c r="I50" s="12" t="s">
        <v>14</v>
      </c>
      <c r="J50" s="12" t="s">
        <v>14</v>
      </c>
      <c r="K50" s="32"/>
      <c r="L50" s="17"/>
      <c r="M50" s="31"/>
      <c r="N50" s="12">
        <v>69.599999999999994</v>
      </c>
      <c r="O50" s="33"/>
      <c r="P50" s="12">
        <v>120</v>
      </c>
      <c r="Q50" s="32"/>
      <c r="R50" s="12" t="s">
        <v>367</v>
      </c>
      <c r="S50" s="12" t="s">
        <v>133</v>
      </c>
      <c r="U50" s="30"/>
      <c r="V50" s="30"/>
      <c r="W50" s="28"/>
      <c r="X50" s="28"/>
      <c r="Y50" s="28"/>
      <c r="Z50" s="28"/>
    </row>
    <row r="51" spans="1:26" s="34" customFormat="1" ht="33" customHeight="1" x14ac:dyDescent="0.3">
      <c r="A51" s="12" t="s">
        <v>284</v>
      </c>
      <c r="B51" s="12" t="s">
        <v>162</v>
      </c>
      <c r="C51" s="12" t="s">
        <v>267</v>
      </c>
      <c r="D51" s="12">
        <v>2</v>
      </c>
      <c r="E51" s="12" t="s">
        <v>123</v>
      </c>
      <c r="F51" s="12" t="s">
        <v>356</v>
      </c>
      <c r="G51" s="12" t="s">
        <v>348</v>
      </c>
      <c r="H51" s="32"/>
      <c r="I51" s="12" t="s">
        <v>14</v>
      </c>
      <c r="J51" s="12" t="s">
        <v>14</v>
      </c>
      <c r="K51" s="32"/>
      <c r="L51" s="17"/>
      <c r="M51" s="31"/>
      <c r="N51" s="12">
        <v>67.400000000000006</v>
      </c>
      <c r="O51" s="33"/>
      <c r="P51" s="12">
        <v>84</v>
      </c>
      <c r="Q51" s="32"/>
      <c r="R51" s="12" t="s">
        <v>367</v>
      </c>
      <c r="S51" s="12" t="s">
        <v>133</v>
      </c>
      <c r="U51" s="30"/>
      <c r="V51" s="30"/>
      <c r="W51" s="28"/>
      <c r="X51" s="28"/>
      <c r="Y51" s="28"/>
      <c r="Z51" s="28"/>
    </row>
    <row r="52" spans="1:26" s="34" customFormat="1" ht="33" customHeight="1" x14ac:dyDescent="0.3">
      <c r="A52" s="12" t="s">
        <v>285</v>
      </c>
      <c r="B52" s="12" t="s">
        <v>137</v>
      </c>
      <c r="C52" s="12" t="s">
        <v>269</v>
      </c>
      <c r="D52" s="12">
        <v>1</v>
      </c>
      <c r="E52" s="12" t="s">
        <v>126</v>
      </c>
      <c r="F52" s="12" t="s">
        <v>357</v>
      </c>
      <c r="G52" s="12" t="s">
        <v>350</v>
      </c>
      <c r="H52" s="32"/>
      <c r="I52" s="12" t="s">
        <v>14</v>
      </c>
      <c r="J52" s="12" t="s">
        <v>14</v>
      </c>
      <c r="K52" s="32"/>
      <c r="L52" s="17"/>
      <c r="M52" s="31"/>
      <c r="N52" s="12">
        <v>72.2</v>
      </c>
      <c r="O52" s="33"/>
      <c r="P52" s="12">
        <v>59</v>
      </c>
      <c r="Q52" s="32"/>
      <c r="R52" s="12" t="s">
        <v>367</v>
      </c>
      <c r="S52" s="12" t="s">
        <v>133</v>
      </c>
      <c r="U52" s="30"/>
      <c r="V52" s="30"/>
      <c r="W52" s="28"/>
      <c r="X52" s="28"/>
      <c r="Y52" s="28"/>
      <c r="Z52" s="28"/>
    </row>
    <row r="53" spans="1:26" s="34" customFormat="1" ht="33" customHeight="1" x14ac:dyDescent="0.3">
      <c r="A53" s="12" t="s">
        <v>286</v>
      </c>
      <c r="B53" s="12" t="s">
        <v>69</v>
      </c>
      <c r="C53" s="12" t="s">
        <v>270</v>
      </c>
      <c r="D53" s="12">
        <v>2</v>
      </c>
      <c r="E53" s="12" t="s">
        <v>105</v>
      </c>
      <c r="F53" s="12" t="s">
        <v>358</v>
      </c>
      <c r="G53" s="12" t="s">
        <v>350</v>
      </c>
      <c r="H53" s="32"/>
      <c r="I53" s="12" t="s">
        <v>14</v>
      </c>
      <c r="J53" s="12" t="s">
        <v>14</v>
      </c>
      <c r="K53" s="32"/>
      <c r="L53" s="17"/>
      <c r="M53" s="31"/>
      <c r="N53" s="12">
        <v>70.400000000000006</v>
      </c>
      <c r="O53" s="33"/>
      <c r="P53" s="12">
        <v>45</v>
      </c>
      <c r="Q53" s="32"/>
      <c r="R53" s="12" t="s">
        <v>367</v>
      </c>
      <c r="S53" s="12" t="s">
        <v>133</v>
      </c>
      <c r="U53" s="30"/>
      <c r="V53" s="30"/>
      <c r="W53" s="28"/>
      <c r="X53" s="28"/>
      <c r="Y53" s="28"/>
      <c r="Z53" s="28"/>
    </row>
    <row r="54" spans="1:26" s="34" customFormat="1" ht="33" customHeight="1" x14ac:dyDescent="0.3">
      <c r="A54" s="12" t="s">
        <v>287</v>
      </c>
      <c r="B54" s="12" t="s">
        <v>140</v>
      </c>
      <c r="C54" s="12" t="s">
        <v>271</v>
      </c>
      <c r="D54" s="12" t="s">
        <v>158</v>
      </c>
      <c r="E54" s="12" t="s">
        <v>120</v>
      </c>
      <c r="F54" s="12" t="s">
        <v>359</v>
      </c>
      <c r="G54" s="12" t="s">
        <v>352</v>
      </c>
      <c r="H54" s="32"/>
      <c r="I54" s="12" t="s">
        <v>14</v>
      </c>
      <c r="J54" s="12" t="s">
        <v>14</v>
      </c>
      <c r="K54" s="32"/>
      <c r="L54" s="17"/>
      <c r="M54" s="31"/>
      <c r="N54" s="12">
        <v>60.3</v>
      </c>
      <c r="O54" s="33"/>
      <c r="P54" s="12">
        <v>114</v>
      </c>
      <c r="Q54" s="32"/>
      <c r="R54" s="12" t="s">
        <v>367</v>
      </c>
      <c r="S54" s="12" t="s">
        <v>133</v>
      </c>
      <c r="U54" s="30"/>
      <c r="V54" s="30"/>
      <c r="W54" s="28"/>
      <c r="X54" s="28"/>
      <c r="Y54" s="28"/>
      <c r="Z54" s="28"/>
    </row>
    <row r="55" spans="1:26" s="34" customFormat="1" ht="33" customHeight="1" x14ac:dyDescent="0.3">
      <c r="A55" s="12" t="s">
        <v>288</v>
      </c>
      <c r="B55" s="12" t="s">
        <v>69</v>
      </c>
      <c r="C55" s="12" t="s">
        <v>273</v>
      </c>
      <c r="D55" s="12">
        <v>2</v>
      </c>
      <c r="E55" s="12" t="s">
        <v>124</v>
      </c>
      <c r="F55" s="12" t="s">
        <v>260</v>
      </c>
      <c r="G55" s="12" t="s">
        <v>352</v>
      </c>
      <c r="H55" s="32"/>
      <c r="I55" s="12" t="s">
        <v>14</v>
      </c>
      <c r="J55" s="12" t="s">
        <v>14</v>
      </c>
      <c r="K55" s="32"/>
      <c r="L55" s="17"/>
      <c r="M55" s="31"/>
      <c r="N55" s="12">
        <v>66.099999999999994</v>
      </c>
      <c r="O55" s="33"/>
      <c r="P55" s="12">
        <v>68</v>
      </c>
      <c r="Q55" s="32"/>
      <c r="R55" s="12" t="s">
        <v>367</v>
      </c>
      <c r="S55" s="12" t="s">
        <v>133</v>
      </c>
      <c r="U55" s="30"/>
      <c r="V55" s="30"/>
      <c r="W55" s="28"/>
      <c r="X55" s="28"/>
      <c r="Y55" s="28"/>
      <c r="Z55" s="28"/>
    </row>
    <row r="56" spans="1:26" s="34" customFormat="1" ht="33" customHeight="1" x14ac:dyDescent="0.3">
      <c r="A56" s="12" t="s">
        <v>289</v>
      </c>
      <c r="B56" s="12" t="s">
        <v>1</v>
      </c>
      <c r="C56" s="12" t="s">
        <v>269</v>
      </c>
      <c r="D56" s="12">
        <v>7</v>
      </c>
      <c r="E56" s="12" t="s">
        <v>121</v>
      </c>
      <c r="F56" s="12" t="s">
        <v>360</v>
      </c>
      <c r="G56" s="12" t="s">
        <v>348</v>
      </c>
      <c r="H56" s="32"/>
      <c r="I56" s="12" t="s">
        <v>14</v>
      </c>
      <c r="J56" s="12" t="s">
        <v>14</v>
      </c>
      <c r="K56" s="32"/>
      <c r="L56" s="17"/>
      <c r="M56" s="31"/>
      <c r="N56" s="12">
        <v>64.3</v>
      </c>
      <c r="O56" s="33"/>
      <c r="P56" s="12">
        <v>43</v>
      </c>
      <c r="Q56" s="32"/>
      <c r="R56" s="12" t="s">
        <v>367</v>
      </c>
      <c r="S56" s="12" t="s">
        <v>133</v>
      </c>
      <c r="U56" s="30"/>
      <c r="V56" s="30"/>
      <c r="W56" s="28"/>
      <c r="X56" s="28"/>
      <c r="Y56" s="28"/>
      <c r="Z56" s="28"/>
    </row>
    <row r="57" spans="1:26" s="34" customFormat="1" ht="33" customHeight="1" x14ac:dyDescent="0.3">
      <c r="A57" s="12" t="s">
        <v>290</v>
      </c>
      <c r="B57" s="12" t="s">
        <v>137</v>
      </c>
      <c r="C57" s="12" t="s">
        <v>276</v>
      </c>
      <c r="D57" s="12">
        <v>2</v>
      </c>
      <c r="E57" s="12" t="s">
        <v>125</v>
      </c>
      <c r="F57" s="12" t="s">
        <v>361</v>
      </c>
      <c r="G57" s="12" t="s">
        <v>350</v>
      </c>
      <c r="H57" s="32"/>
      <c r="I57" s="12" t="s">
        <v>14</v>
      </c>
      <c r="J57" s="12" t="s">
        <v>14</v>
      </c>
      <c r="K57" s="32"/>
      <c r="L57" s="17"/>
      <c r="M57" s="31"/>
      <c r="N57" s="12">
        <v>62.1</v>
      </c>
      <c r="O57" s="33"/>
      <c r="P57" s="12">
        <v>61</v>
      </c>
      <c r="Q57" s="32"/>
      <c r="R57" s="12" t="s">
        <v>367</v>
      </c>
      <c r="S57" s="12" t="s">
        <v>133</v>
      </c>
      <c r="U57" s="30"/>
      <c r="V57" s="30"/>
      <c r="W57" s="28"/>
      <c r="X57" s="28"/>
      <c r="Y57" s="28"/>
      <c r="Z57" s="28"/>
    </row>
    <row r="58" spans="1:26" s="34" customFormat="1" ht="33" customHeight="1" x14ac:dyDescent="0.3">
      <c r="A58" s="12" t="s">
        <v>291</v>
      </c>
      <c r="B58" s="12" t="s">
        <v>141</v>
      </c>
      <c r="C58" s="12" t="s">
        <v>272</v>
      </c>
      <c r="D58" s="12">
        <v>3</v>
      </c>
      <c r="E58" s="12" t="s">
        <v>81</v>
      </c>
      <c r="F58" s="12" t="s">
        <v>362</v>
      </c>
      <c r="G58" s="12" t="s">
        <v>350</v>
      </c>
      <c r="H58" s="32"/>
      <c r="I58" s="12" t="s">
        <v>14</v>
      </c>
      <c r="J58" s="12" t="s">
        <v>14</v>
      </c>
      <c r="K58" s="32"/>
      <c r="L58" s="17"/>
      <c r="M58" s="31"/>
      <c r="N58" s="12">
        <v>63.3</v>
      </c>
      <c r="O58" s="33"/>
      <c r="P58" s="12">
        <v>86</v>
      </c>
      <c r="Q58" s="32"/>
      <c r="R58" s="12" t="s">
        <v>377</v>
      </c>
      <c r="S58" s="12" t="s">
        <v>133</v>
      </c>
      <c r="U58" s="30"/>
      <c r="V58" s="30"/>
      <c r="W58" s="28"/>
      <c r="X58" s="28"/>
      <c r="Y58" s="28"/>
      <c r="Z58" s="28"/>
    </row>
    <row r="59" spans="1:26" s="34" customFormat="1" ht="33" customHeight="1" x14ac:dyDescent="0.3">
      <c r="A59" s="12" t="s">
        <v>292</v>
      </c>
      <c r="B59" s="12" t="s">
        <v>146</v>
      </c>
      <c r="C59" s="12" t="s">
        <v>277</v>
      </c>
      <c r="D59" s="12">
        <v>21</v>
      </c>
      <c r="E59" s="12" t="s">
        <v>66</v>
      </c>
      <c r="F59" s="12" t="s">
        <v>365</v>
      </c>
      <c r="G59" s="12" t="s">
        <v>352</v>
      </c>
      <c r="H59" s="32"/>
      <c r="I59" s="12" t="s">
        <v>366</v>
      </c>
      <c r="J59" s="12" t="s">
        <v>533</v>
      </c>
      <c r="K59" s="32"/>
      <c r="L59" s="17"/>
      <c r="M59" s="31"/>
      <c r="N59" s="12">
        <v>65.400000000000006</v>
      </c>
      <c r="O59" s="33"/>
      <c r="P59" s="12">
        <v>47</v>
      </c>
      <c r="Q59" s="32"/>
      <c r="R59" s="12" t="s">
        <v>367</v>
      </c>
      <c r="S59" s="12" t="s">
        <v>134</v>
      </c>
      <c r="U59" s="30"/>
      <c r="V59" s="30"/>
      <c r="W59" s="28"/>
      <c r="X59" s="28"/>
      <c r="Y59" s="28"/>
      <c r="Z59" s="28"/>
    </row>
    <row r="60" spans="1:26" s="34" customFormat="1" ht="33" customHeight="1" x14ac:dyDescent="0.3">
      <c r="A60" s="12" t="s">
        <v>293</v>
      </c>
      <c r="B60" s="12" t="s">
        <v>237</v>
      </c>
      <c r="C60" s="12" t="s">
        <v>274</v>
      </c>
      <c r="D60" s="12" t="s">
        <v>158</v>
      </c>
      <c r="E60" s="12" t="s">
        <v>127</v>
      </c>
      <c r="F60" s="12" t="s">
        <v>363</v>
      </c>
      <c r="G60" s="12" t="s">
        <v>350</v>
      </c>
      <c r="H60" s="32"/>
      <c r="I60" s="12" t="s">
        <v>14</v>
      </c>
      <c r="J60" s="12" t="s">
        <v>14</v>
      </c>
      <c r="K60" s="32"/>
      <c r="L60" s="17"/>
      <c r="M60" s="31"/>
      <c r="N60" s="13">
        <v>60</v>
      </c>
      <c r="O60" s="33"/>
      <c r="P60" s="12">
        <v>49</v>
      </c>
      <c r="Q60" s="32"/>
      <c r="R60" s="12" t="s">
        <v>377</v>
      </c>
      <c r="S60" s="12" t="s">
        <v>133</v>
      </c>
      <c r="U60" s="30"/>
      <c r="V60" s="30"/>
      <c r="W60" s="28"/>
      <c r="X60" s="28"/>
      <c r="Y60" s="28"/>
      <c r="Z60" s="28"/>
    </row>
    <row r="61" spans="1:26" s="34" customFormat="1" ht="33" customHeight="1" x14ac:dyDescent="0.3">
      <c r="A61" s="12" t="s">
        <v>294</v>
      </c>
      <c r="B61" s="12" t="s">
        <v>1</v>
      </c>
      <c r="C61" s="12" t="s">
        <v>275</v>
      </c>
      <c r="D61" s="12">
        <v>2</v>
      </c>
      <c r="E61" s="12" t="s">
        <v>105</v>
      </c>
      <c r="F61" s="12" t="s">
        <v>364</v>
      </c>
      <c r="G61" s="12" t="s">
        <v>352</v>
      </c>
      <c r="H61" s="32"/>
      <c r="I61" s="12" t="s">
        <v>14</v>
      </c>
      <c r="J61" s="12" t="s">
        <v>14</v>
      </c>
      <c r="K61" s="32"/>
      <c r="L61" s="17"/>
      <c r="M61" s="31"/>
      <c r="N61" s="12">
        <v>70.599999999999994</v>
      </c>
      <c r="O61" s="33"/>
      <c r="P61" s="12">
        <v>87</v>
      </c>
      <c r="Q61" s="32"/>
      <c r="R61" s="12" t="s">
        <v>367</v>
      </c>
      <c r="S61" s="12" t="s">
        <v>133</v>
      </c>
      <c r="U61" s="30"/>
      <c r="V61" s="30"/>
      <c r="W61" s="28"/>
      <c r="X61" s="28"/>
      <c r="Y61" s="28"/>
      <c r="Z61" s="28"/>
    </row>
    <row r="62" spans="1:26" s="34" customFormat="1" ht="33" customHeight="1" x14ac:dyDescent="0.3">
      <c r="A62" s="35"/>
      <c r="C62" s="35"/>
      <c r="D62" s="4"/>
      <c r="E62" s="4"/>
      <c r="L62" s="31"/>
      <c r="M62" s="31"/>
      <c r="N62" s="36"/>
      <c r="O62" s="36"/>
      <c r="U62" s="30"/>
      <c r="V62" s="30"/>
      <c r="W62" s="28"/>
      <c r="X62" s="28"/>
      <c r="Y62" s="28"/>
      <c r="Z62" s="28"/>
    </row>
    <row r="63" spans="1:26" s="37" customFormat="1" ht="33" customHeight="1" x14ac:dyDescent="0.3">
      <c r="A63" s="67" t="s">
        <v>588</v>
      </c>
      <c r="B63" s="67"/>
      <c r="C63" s="67"/>
      <c r="D63" s="23"/>
      <c r="E63" s="23"/>
      <c r="L63" s="60"/>
      <c r="M63" s="60"/>
      <c r="N63" s="39"/>
      <c r="O63" s="39"/>
      <c r="U63" s="40"/>
      <c r="V63" s="40"/>
      <c r="W63" s="38"/>
      <c r="X63" s="38"/>
      <c r="Y63" s="38"/>
      <c r="Z63" s="38"/>
    </row>
    <row r="64" spans="1:26" s="31" customFormat="1" ht="33" customHeight="1" x14ac:dyDescent="0.4">
      <c r="A64" s="28" t="s">
        <v>523</v>
      </c>
      <c r="B64" s="28" t="s">
        <v>527</v>
      </c>
      <c r="C64" s="28" t="s">
        <v>337</v>
      </c>
      <c r="D64" s="7">
        <v>15</v>
      </c>
      <c r="E64" s="7" t="s">
        <v>338</v>
      </c>
      <c r="F64" s="28" t="s">
        <v>340</v>
      </c>
      <c r="G64" s="28"/>
      <c r="H64" s="28"/>
      <c r="I64" s="28"/>
      <c r="J64" s="28" t="s">
        <v>535</v>
      </c>
      <c r="K64" s="28" t="s">
        <v>537</v>
      </c>
      <c r="L64" s="28" t="s">
        <v>536</v>
      </c>
      <c r="M64" s="28" t="s">
        <v>552</v>
      </c>
      <c r="N64" s="29" t="s">
        <v>557</v>
      </c>
      <c r="O64" s="29"/>
      <c r="P64" s="28" t="s">
        <v>556</v>
      </c>
      <c r="Q64" s="28"/>
      <c r="R64" s="28">
        <v>40</v>
      </c>
      <c r="S64" s="28" t="s">
        <v>553</v>
      </c>
      <c r="T64" s="28"/>
      <c r="U64" s="30" t="s">
        <v>607</v>
      </c>
      <c r="V64" s="30" t="s">
        <v>585</v>
      </c>
      <c r="W64" s="30" t="s">
        <v>586</v>
      </c>
      <c r="X64" s="30" t="s">
        <v>585</v>
      </c>
      <c r="Y64" s="52" t="s">
        <v>602</v>
      </c>
      <c r="Z64" s="30" t="s">
        <v>585</v>
      </c>
    </row>
    <row r="65" spans="1:22" s="34" customFormat="1" ht="33" customHeight="1" x14ac:dyDescent="0.3">
      <c r="A65" s="35"/>
      <c r="C65" s="35"/>
      <c r="D65" s="4"/>
      <c r="E65" s="4"/>
      <c r="M65" s="31"/>
      <c r="N65" s="36"/>
      <c r="O65" s="36"/>
      <c r="U65" s="35"/>
      <c r="V65" s="35"/>
    </row>
    <row r="66" spans="1:22" s="34" customFormat="1" ht="33" customHeight="1" x14ac:dyDescent="0.3">
      <c r="A66" s="35"/>
      <c r="C66" s="35"/>
      <c r="D66" s="4"/>
      <c r="E66" s="4"/>
      <c r="M66" s="31"/>
      <c r="N66" s="36"/>
      <c r="O66" s="36"/>
      <c r="U66" s="35"/>
      <c r="V66" s="35"/>
    </row>
    <row r="67" spans="1:22" s="34" customFormat="1" ht="33" customHeight="1" x14ac:dyDescent="0.3">
      <c r="A67" s="35"/>
      <c r="C67" s="35"/>
      <c r="D67" s="4"/>
      <c r="E67" s="4"/>
      <c r="M67" s="31"/>
      <c r="N67" s="36"/>
      <c r="O67" s="36"/>
      <c r="U67" s="35"/>
      <c r="V67" s="35"/>
    </row>
    <row r="68" spans="1:22" ht="33" customHeight="1" x14ac:dyDescent="0.3">
      <c r="K68" s="19"/>
      <c r="M68" s="58"/>
      <c r="N68" s="19"/>
      <c r="O68" s="19"/>
    </row>
    <row r="69" spans="1:22" ht="19.05" customHeight="1" x14ac:dyDescent="0.3">
      <c r="A69" s="4" t="s">
        <v>593</v>
      </c>
      <c r="K69" s="19"/>
      <c r="M69" s="58"/>
      <c r="N69" s="19"/>
      <c r="O69" s="19"/>
    </row>
    <row r="70" spans="1:22" ht="19.05" customHeight="1" x14ac:dyDescent="0.3">
      <c r="A70" s="4" t="s">
        <v>594</v>
      </c>
      <c r="K70" s="19"/>
      <c r="M70" s="58"/>
      <c r="N70" s="19"/>
      <c r="O70" s="19"/>
    </row>
    <row r="71" spans="1:22" ht="19.05" customHeight="1" x14ac:dyDescent="0.3">
      <c r="K71" s="19"/>
      <c r="M71" s="58"/>
      <c r="N71" s="19"/>
      <c r="O71" s="19"/>
    </row>
    <row r="72" spans="1:22" s="42" customFormat="1" ht="22.95" customHeight="1" x14ac:dyDescent="0.3">
      <c r="A72" s="41" t="s">
        <v>240</v>
      </c>
      <c r="M72" s="61"/>
    </row>
    <row r="73" spans="1:22" s="44" customFormat="1" ht="70.8" customHeight="1" x14ac:dyDescent="0.3">
      <c r="A73" s="43" t="s">
        <v>368</v>
      </c>
      <c r="M73" s="54"/>
    </row>
    <row r="74" spans="1:22" s="44" customFormat="1" ht="118.8" customHeight="1" x14ac:dyDescent="0.3">
      <c r="A74" s="43" t="s">
        <v>405</v>
      </c>
      <c r="M74" s="54"/>
    </row>
    <row r="75" spans="1:22" s="44" customFormat="1" ht="79.2" customHeight="1" x14ac:dyDescent="0.3">
      <c r="A75" s="43" t="s">
        <v>568</v>
      </c>
      <c r="M75" s="54"/>
    </row>
    <row r="76" spans="1:22" s="44" customFormat="1" ht="84" customHeight="1" x14ac:dyDescent="0.3">
      <c r="A76" s="43" t="s">
        <v>335</v>
      </c>
      <c r="M76" s="54"/>
    </row>
    <row r="77" spans="1:22" s="44" customFormat="1" ht="77.400000000000006" customHeight="1" x14ac:dyDescent="0.3">
      <c r="A77" s="43" t="s">
        <v>404</v>
      </c>
      <c r="M77" s="54"/>
    </row>
    <row r="78" spans="1:22" s="44" customFormat="1" ht="73.8" customHeight="1" x14ac:dyDescent="0.3">
      <c r="A78" s="43" t="s">
        <v>403</v>
      </c>
      <c r="B78" s="4"/>
      <c r="M78" s="54"/>
    </row>
    <row r="79" spans="1:22" s="44" customFormat="1" ht="58.8" customHeight="1" x14ac:dyDescent="0.3">
      <c r="A79" s="51" t="s">
        <v>402</v>
      </c>
      <c r="M79" s="54"/>
    </row>
    <row r="80" spans="1:22" s="44" customFormat="1" ht="93.6" customHeight="1" x14ac:dyDescent="0.3">
      <c r="A80" s="43" t="s">
        <v>369</v>
      </c>
      <c r="M80" s="54"/>
    </row>
    <row r="81" spans="1:13" s="44" customFormat="1" ht="122.4" customHeight="1" x14ac:dyDescent="0.3">
      <c r="A81" s="45" t="s">
        <v>401</v>
      </c>
      <c r="M81" s="54"/>
    </row>
    <row r="82" spans="1:13" s="44" customFormat="1" ht="91.2" customHeight="1" x14ac:dyDescent="0.3">
      <c r="A82" s="45" t="s">
        <v>400</v>
      </c>
      <c r="M82" s="54"/>
    </row>
    <row r="83" spans="1:13" s="44" customFormat="1" ht="64.2" customHeight="1" x14ac:dyDescent="0.3">
      <c r="A83" s="45" t="s">
        <v>227</v>
      </c>
      <c r="M83" s="54"/>
    </row>
    <row r="84" spans="1:13" s="44" customFormat="1" ht="90.6" customHeight="1" x14ac:dyDescent="0.3">
      <c r="A84" s="43" t="s">
        <v>399</v>
      </c>
      <c r="M84" s="54"/>
    </row>
    <row r="85" spans="1:13" s="44" customFormat="1" ht="76.2" customHeight="1" x14ac:dyDescent="0.3">
      <c r="A85" s="43" t="s">
        <v>334</v>
      </c>
      <c r="M85" s="54"/>
    </row>
    <row r="86" spans="1:13" s="44" customFormat="1" ht="82.8" customHeight="1" x14ac:dyDescent="0.3">
      <c r="A86" s="51" t="s">
        <v>159</v>
      </c>
      <c r="M86" s="54"/>
    </row>
    <row r="87" spans="1:13" s="44" customFormat="1" ht="97.2" customHeight="1" x14ac:dyDescent="0.3">
      <c r="A87" s="46" t="s">
        <v>398</v>
      </c>
      <c r="M87" s="54"/>
    </row>
    <row r="88" spans="1:13" s="44" customFormat="1" ht="75.599999999999994" customHeight="1" x14ac:dyDescent="0.3">
      <c r="A88" s="46" t="s">
        <v>528</v>
      </c>
      <c r="M88" s="54"/>
    </row>
    <row r="89" spans="1:13" s="44" customFormat="1" ht="99.6" customHeight="1" x14ac:dyDescent="0.3">
      <c r="A89" s="43" t="s">
        <v>333</v>
      </c>
      <c r="M89" s="54"/>
    </row>
    <row r="90" spans="1:13" s="44" customFormat="1" ht="90" customHeight="1" x14ac:dyDescent="0.3">
      <c r="A90" s="43" t="s">
        <v>370</v>
      </c>
      <c r="M90" s="54"/>
    </row>
    <row r="91" spans="1:13" s="44" customFormat="1" ht="81.599999999999994" customHeight="1" x14ac:dyDescent="0.3">
      <c r="A91" s="46" t="s">
        <v>371</v>
      </c>
      <c r="M91" s="54"/>
    </row>
    <row r="92" spans="1:13" s="44" customFormat="1" ht="93" customHeight="1" x14ac:dyDescent="0.3">
      <c r="A92" s="43" t="s">
        <v>397</v>
      </c>
      <c r="M92" s="54"/>
    </row>
    <row r="93" spans="1:13" s="44" customFormat="1" ht="102.6" customHeight="1" x14ac:dyDescent="0.3">
      <c r="A93" s="43" t="s">
        <v>396</v>
      </c>
      <c r="M93" s="54"/>
    </row>
    <row r="94" spans="1:13" s="44" customFormat="1" ht="70.8" customHeight="1" x14ac:dyDescent="0.3">
      <c r="A94" s="51" t="s">
        <v>160</v>
      </c>
      <c r="M94" s="54"/>
    </row>
    <row r="95" spans="1:13" s="44" customFormat="1" ht="84" customHeight="1" x14ac:dyDescent="0.3">
      <c r="A95" s="43" t="s">
        <v>372</v>
      </c>
      <c r="M95" s="54"/>
    </row>
    <row r="96" spans="1:13" s="44" customFormat="1" ht="79.8" customHeight="1" x14ac:dyDescent="0.3">
      <c r="A96" s="43" t="s">
        <v>395</v>
      </c>
      <c r="M96" s="54"/>
    </row>
    <row r="97" spans="1:13" s="44" customFormat="1" ht="99" customHeight="1" x14ac:dyDescent="0.3">
      <c r="A97" s="51" t="s">
        <v>266</v>
      </c>
      <c r="C97" s="4"/>
      <c r="M97" s="54"/>
    </row>
    <row r="98" spans="1:13" s="44" customFormat="1" ht="88.2" customHeight="1" x14ac:dyDescent="0.3">
      <c r="A98" s="43" t="s">
        <v>529</v>
      </c>
      <c r="C98" s="47"/>
      <c r="M98" s="54"/>
    </row>
    <row r="99" spans="1:13" s="44" customFormat="1" ht="90.6" customHeight="1" x14ac:dyDescent="0.3">
      <c r="A99" s="48" t="s">
        <v>581</v>
      </c>
      <c r="M99" s="54"/>
    </row>
    <row r="100" spans="1:13" s="44" customFormat="1" ht="102.6" customHeight="1" x14ac:dyDescent="0.3">
      <c r="A100" s="51" t="s">
        <v>394</v>
      </c>
      <c r="M100" s="54"/>
    </row>
    <row r="101" spans="1:13" s="44" customFormat="1" ht="54.6" customHeight="1" x14ac:dyDescent="0.3">
      <c r="A101" s="43" t="s">
        <v>373</v>
      </c>
      <c r="M101" s="54"/>
    </row>
    <row r="102" spans="1:13" s="44" customFormat="1" ht="82.8" customHeight="1" x14ac:dyDescent="0.3">
      <c r="A102" s="43" t="s">
        <v>393</v>
      </c>
      <c r="M102" s="54"/>
    </row>
    <row r="103" spans="1:13" s="44" customFormat="1" ht="113.4" customHeight="1" x14ac:dyDescent="0.3">
      <c r="A103" s="45" t="s">
        <v>389</v>
      </c>
      <c r="M103" s="54"/>
    </row>
    <row r="104" spans="1:13" s="44" customFormat="1" ht="66" customHeight="1" x14ac:dyDescent="0.3">
      <c r="A104" s="43" t="s">
        <v>392</v>
      </c>
      <c r="M104" s="54"/>
    </row>
    <row r="105" spans="1:13" s="44" customFormat="1" ht="78" customHeight="1" x14ac:dyDescent="0.3">
      <c r="A105" s="43" t="s">
        <v>391</v>
      </c>
      <c r="M105" s="54"/>
    </row>
    <row r="106" spans="1:13" s="44" customFormat="1" ht="72" customHeight="1" x14ac:dyDescent="0.3">
      <c r="A106" s="43" t="s">
        <v>390</v>
      </c>
      <c r="M106" s="54"/>
    </row>
    <row r="107" spans="1:13" s="44" customFormat="1" ht="72.599999999999994" customHeight="1" x14ac:dyDescent="0.3">
      <c r="A107" s="43" t="s">
        <v>374</v>
      </c>
      <c r="M107" s="54"/>
    </row>
    <row r="108" spans="1:13" s="44" customFormat="1" ht="88.8" customHeight="1" x14ac:dyDescent="0.3">
      <c r="A108" s="63" t="s">
        <v>554</v>
      </c>
      <c r="M108" s="54"/>
    </row>
    <row r="109" spans="1:13" s="44" customFormat="1" ht="84" customHeight="1" x14ac:dyDescent="0.3">
      <c r="A109" s="43" t="s">
        <v>388</v>
      </c>
      <c r="M109" s="54"/>
    </row>
    <row r="110" spans="1:13" s="44" customFormat="1" ht="75.599999999999994" customHeight="1" x14ac:dyDescent="0.3">
      <c r="A110" s="43" t="s">
        <v>387</v>
      </c>
      <c r="M110" s="54"/>
    </row>
    <row r="111" spans="1:13" s="44" customFormat="1" ht="70.8" customHeight="1" x14ac:dyDescent="0.3">
      <c r="A111" s="43" t="s">
        <v>386</v>
      </c>
      <c r="M111" s="54"/>
    </row>
    <row r="112" spans="1:13" s="44" customFormat="1" ht="76.2" customHeight="1" x14ac:dyDescent="0.3">
      <c r="A112" s="46" t="s">
        <v>385</v>
      </c>
      <c r="M112" s="54"/>
    </row>
    <row r="113" spans="1:13" s="44" customFormat="1" ht="63" customHeight="1" x14ac:dyDescent="0.3">
      <c r="A113" s="51" t="s">
        <v>259</v>
      </c>
      <c r="M113" s="54"/>
    </row>
    <row r="114" spans="1:13" s="44" customFormat="1" ht="72.599999999999994" customHeight="1" x14ac:dyDescent="0.3">
      <c r="A114" s="49" t="s">
        <v>384</v>
      </c>
      <c r="M114" s="54"/>
    </row>
    <row r="115" spans="1:13" s="44" customFormat="1" ht="78.599999999999994" customHeight="1" x14ac:dyDescent="0.3">
      <c r="A115" s="43" t="s">
        <v>383</v>
      </c>
      <c r="M115" s="54"/>
    </row>
    <row r="116" spans="1:13" s="44" customFormat="1" ht="82.8" customHeight="1" x14ac:dyDescent="0.3">
      <c r="A116" s="43" t="s">
        <v>382</v>
      </c>
      <c r="M116" s="54"/>
    </row>
    <row r="117" spans="1:13" s="44" customFormat="1" ht="67.8" customHeight="1" x14ac:dyDescent="0.3">
      <c r="A117" s="43" t="s">
        <v>381</v>
      </c>
      <c r="M117" s="54"/>
    </row>
    <row r="118" spans="1:13" s="54" customFormat="1" ht="66.599999999999994" customHeight="1" x14ac:dyDescent="0.3">
      <c r="A118" s="53" t="s">
        <v>380</v>
      </c>
    </row>
    <row r="119" spans="1:13" s="54" customFormat="1" ht="106.2" customHeight="1" x14ac:dyDescent="0.3">
      <c r="A119" s="55" t="s">
        <v>530</v>
      </c>
    </row>
    <row r="120" spans="1:13" s="54" customFormat="1" ht="126" customHeight="1" x14ac:dyDescent="0.3">
      <c r="A120" s="56" t="s">
        <v>379</v>
      </c>
    </row>
    <row r="121" spans="1:13" s="54" customFormat="1" ht="123" customHeight="1" x14ac:dyDescent="0.3">
      <c r="A121" s="62" t="s">
        <v>375</v>
      </c>
    </row>
    <row r="122" spans="1:13" s="54" customFormat="1" ht="66.599999999999994" customHeight="1" x14ac:dyDescent="0.3">
      <c r="A122" s="55" t="s">
        <v>161</v>
      </c>
    </row>
    <row r="123" spans="1:13" s="54" customFormat="1" ht="90.6" customHeight="1" x14ac:dyDescent="0.3">
      <c r="A123" s="53" t="s">
        <v>376</v>
      </c>
    </row>
    <row r="124" spans="1:13" s="44" customFormat="1" ht="97.2" customHeight="1" x14ac:dyDescent="0.3">
      <c r="A124" s="43" t="s">
        <v>378</v>
      </c>
      <c r="M124" s="54"/>
    </row>
    <row r="125" spans="1:13" s="44" customFormat="1" ht="90.6" customHeight="1" x14ac:dyDescent="0.3">
      <c r="A125" s="43" t="s">
        <v>316</v>
      </c>
      <c r="M125" s="54"/>
    </row>
    <row r="126" spans="1:13" s="44" customFormat="1" ht="59.4" customHeight="1" x14ac:dyDescent="0.3">
      <c r="A126" s="43" t="s">
        <v>317</v>
      </c>
      <c r="M126" s="54"/>
    </row>
    <row r="127" spans="1:13" s="44" customFormat="1" ht="82.8" customHeight="1" x14ac:dyDescent="0.3">
      <c r="A127" s="43" t="s">
        <v>406</v>
      </c>
      <c r="M127" s="54"/>
    </row>
    <row r="128" spans="1:13" s="44" customFormat="1" ht="55.8" customHeight="1" x14ac:dyDescent="0.3">
      <c r="A128" s="51" t="s">
        <v>407</v>
      </c>
      <c r="M128" s="54"/>
    </row>
    <row r="129" spans="1:13" s="44" customFormat="1" ht="75.599999999999994" customHeight="1" x14ac:dyDescent="0.3">
      <c r="A129" s="51" t="s">
        <v>408</v>
      </c>
      <c r="M129" s="54"/>
    </row>
    <row r="130" spans="1:13" s="44" customFormat="1" ht="77.400000000000006" customHeight="1" x14ac:dyDescent="0.3">
      <c r="A130" s="50" t="s">
        <v>409</v>
      </c>
      <c r="C130" s="47"/>
      <c r="M130" s="54"/>
    </row>
    <row r="131" spans="1:13" s="44" customFormat="1" ht="74.400000000000006" customHeight="1" x14ac:dyDescent="0.3">
      <c r="A131" s="50" t="s">
        <v>410</v>
      </c>
      <c r="M131" s="54"/>
    </row>
    <row r="132" spans="1:13" s="44" customFormat="1" ht="74.400000000000006" customHeight="1" x14ac:dyDescent="0.3">
      <c r="A132" s="43" t="s">
        <v>318</v>
      </c>
      <c r="M132" s="54"/>
    </row>
    <row r="133" spans="1:13" s="44" customFormat="1" ht="68.400000000000006" customHeight="1" x14ac:dyDescent="0.3">
      <c r="A133" s="43" t="s">
        <v>414</v>
      </c>
      <c r="M133" s="54"/>
    </row>
    <row r="134" spans="1:13" s="44" customFormat="1" ht="114" customHeight="1" x14ac:dyDescent="0.3">
      <c r="A134" s="43" t="s">
        <v>415</v>
      </c>
      <c r="M134" s="54"/>
    </row>
    <row r="135" spans="1:13" s="44" customFormat="1" ht="67.8" customHeight="1" x14ac:dyDescent="0.3">
      <c r="A135" s="43" t="s">
        <v>416</v>
      </c>
      <c r="M135" s="54"/>
    </row>
    <row r="136" spans="1:13" s="44" customFormat="1" ht="73.2" customHeight="1" x14ac:dyDescent="0.3">
      <c r="A136" s="43" t="s">
        <v>417</v>
      </c>
      <c r="M136" s="54"/>
    </row>
    <row r="137" spans="1:13" s="44" customFormat="1" ht="70.2" customHeight="1" x14ac:dyDescent="0.3">
      <c r="A137" s="43" t="s">
        <v>418</v>
      </c>
      <c r="M137" s="54"/>
    </row>
    <row r="138" spans="1:13" s="54" customFormat="1" ht="100.8" customHeight="1" x14ac:dyDescent="0.3">
      <c r="A138" s="56" t="s">
        <v>411</v>
      </c>
    </row>
    <row r="139" spans="1:13" s="54" customFormat="1" ht="100.8" customHeight="1" x14ac:dyDescent="0.3">
      <c r="A139" s="43" t="s">
        <v>319</v>
      </c>
    </row>
    <row r="140" spans="1:13" s="54" customFormat="1" ht="100.8" customHeight="1" x14ac:dyDescent="0.3">
      <c r="A140" s="56" t="s">
        <v>555</v>
      </c>
    </row>
    <row r="141" spans="1:13" s="44" customFormat="1" ht="75.599999999999994" customHeight="1" x14ac:dyDescent="0.3">
      <c r="A141" s="43" t="s">
        <v>320</v>
      </c>
      <c r="M141" s="54"/>
    </row>
    <row r="142" spans="1:13" s="44" customFormat="1" ht="73.8" customHeight="1" x14ac:dyDescent="0.3">
      <c r="A142" s="43" t="s">
        <v>152</v>
      </c>
      <c r="M142" s="54"/>
    </row>
    <row r="143" spans="1:13" s="54" customFormat="1" ht="100.8" customHeight="1" x14ac:dyDescent="0.3">
      <c r="A143" s="53" t="s">
        <v>412</v>
      </c>
    </row>
    <row r="144" spans="1:13" s="44" customFormat="1" ht="74.400000000000006" customHeight="1" x14ac:dyDescent="0.3">
      <c r="A144" s="43" t="s">
        <v>419</v>
      </c>
      <c r="M144" s="54"/>
    </row>
    <row r="145" spans="1:13" s="44" customFormat="1" ht="67.8" customHeight="1" x14ac:dyDescent="0.3">
      <c r="A145" s="48" t="s">
        <v>420</v>
      </c>
      <c r="M145" s="54"/>
    </row>
    <row r="146" spans="1:13" s="44" customFormat="1" ht="81.599999999999994" customHeight="1" x14ac:dyDescent="0.3">
      <c r="A146" s="43" t="s">
        <v>421</v>
      </c>
      <c r="M146" s="54"/>
    </row>
    <row r="147" spans="1:13" s="44" customFormat="1" ht="84" customHeight="1" x14ac:dyDescent="0.3">
      <c r="A147" s="45" t="s">
        <v>422</v>
      </c>
      <c r="M147" s="54"/>
    </row>
    <row r="148" spans="1:13" s="54" customFormat="1" ht="100.8" customHeight="1" x14ac:dyDescent="0.3">
      <c r="A148" s="53" t="s">
        <v>413</v>
      </c>
    </row>
    <row r="149" spans="1:13" s="44" customFormat="1" ht="57.6" customHeight="1" x14ac:dyDescent="0.3">
      <c r="A149" s="43" t="s">
        <v>321</v>
      </c>
      <c r="M149" s="54"/>
    </row>
    <row r="150" spans="1:13" s="44" customFormat="1" ht="84" customHeight="1" x14ac:dyDescent="0.3">
      <c r="A150" s="46" t="s">
        <v>423</v>
      </c>
      <c r="M150" s="54"/>
    </row>
    <row r="151" spans="1:13" s="44" customFormat="1" ht="54.6" customHeight="1" x14ac:dyDescent="0.3">
      <c r="A151" s="51" t="s">
        <v>424</v>
      </c>
      <c r="M151" s="54"/>
    </row>
    <row r="152" spans="1:13" s="44" customFormat="1" ht="82.8" customHeight="1" x14ac:dyDescent="0.3">
      <c r="A152" s="50" t="s">
        <v>425</v>
      </c>
      <c r="M152" s="54"/>
    </row>
    <row r="153" spans="1:13" s="44" customFormat="1" ht="78.599999999999994" customHeight="1" x14ac:dyDescent="0.3">
      <c r="A153" s="43" t="s">
        <v>426</v>
      </c>
      <c r="M153" s="54"/>
    </row>
    <row r="154" spans="1:13" s="44" customFormat="1" ht="68.400000000000006" customHeight="1" x14ac:dyDescent="0.3">
      <c r="A154" s="43" t="s">
        <v>427</v>
      </c>
      <c r="M154" s="54"/>
    </row>
    <row r="155" spans="1:13" s="44" customFormat="1" ht="89.4" customHeight="1" x14ac:dyDescent="0.3">
      <c r="A155" s="43" t="s">
        <v>428</v>
      </c>
      <c r="M155" s="54"/>
    </row>
    <row r="156" spans="1:13" s="44" customFormat="1" ht="77.400000000000006" customHeight="1" x14ac:dyDescent="0.3">
      <c r="A156" s="50" t="s">
        <v>429</v>
      </c>
      <c r="M156" s="54"/>
    </row>
    <row r="157" spans="1:13" s="44" customFormat="1" ht="70.8" customHeight="1" x14ac:dyDescent="0.3">
      <c r="A157" s="51" t="s">
        <v>430</v>
      </c>
      <c r="M157" s="54"/>
    </row>
    <row r="158" spans="1:13" s="44" customFormat="1" ht="100.2" customHeight="1" x14ac:dyDescent="0.3">
      <c r="A158" s="48" t="s">
        <v>230</v>
      </c>
      <c r="M158" s="54"/>
    </row>
    <row r="159" spans="1:13" s="44" customFormat="1" ht="82.8" customHeight="1" x14ac:dyDescent="0.3">
      <c r="A159" s="43" t="s">
        <v>431</v>
      </c>
      <c r="M159" s="54"/>
    </row>
    <row r="160" spans="1:13" s="44" customFormat="1" ht="84" customHeight="1" x14ac:dyDescent="0.3">
      <c r="A160" s="43" t="s">
        <v>432</v>
      </c>
      <c r="M160" s="54"/>
    </row>
    <row r="161" spans="1:13" s="44" customFormat="1" ht="78.599999999999994" customHeight="1" x14ac:dyDescent="0.3">
      <c r="A161" s="43" t="s">
        <v>582</v>
      </c>
      <c r="M161" s="54"/>
    </row>
    <row r="162" spans="1:13" s="44" customFormat="1" ht="74.400000000000006" customHeight="1" x14ac:dyDescent="0.3">
      <c r="A162" s="43" t="s">
        <v>322</v>
      </c>
      <c r="M162" s="54"/>
    </row>
    <row r="163" spans="1:13" s="44" customFormat="1" ht="94.8" customHeight="1" x14ac:dyDescent="0.3">
      <c r="A163" s="45" t="s">
        <v>433</v>
      </c>
      <c r="M163" s="54"/>
    </row>
    <row r="164" spans="1:13" s="44" customFormat="1" ht="82.8" customHeight="1" x14ac:dyDescent="0.3">
      <c r="A164" s="43" t="s">
        <v>434</v>
      </c>
      <c r="M164" s="54"/>
    </row>
    <row r="165" spans="1:13" s="44" customFormat="1" ht="88.8" customHeight="1" x14ac:dyDescent="0.3">
      <c r="A165" s="43" t="s">
        <v>435</v>
      </c>
      <c r="M165" s="54"/>
    </row>
    <row r="166" spans="1:13" s="44" customFormat="1" ht="83.4" customHeight="1" x14ac:dyDescent="0.3">
      <c r="A166" s="43" t="s">
        <v>228</v>
      </c>
      <c r="M166" s="54"/>
    </row>
    <row r="167" spans="1:13" s="44" customFormat="1" ht="66.599999999999994" customHeight="1" x14ac:dyDescent="0.3">
      <c r="A167" s="46" t="s">
        <v>436</v>
      </c>
      <c r="M167" s="54"/>
    </row>
    <row r="168" spans="1:13" s="44" customFormat="1" ht="89.4" customHeight="1" x14ac:dyDescent="0.3">
      <c r="A168" s="43" t="s">
        <v>437</v>
      </c>
      <c r="M168" s="54"/>
    </row>
    <row r="169" spans="1:13" s="44" customFormat="1" ht="85.8" customHeight="1" x14ac:dyDescent="0.3">
      <c r="A169" s="43" t="s">
        <v>438</v>
      </c>
      <c r="M169" s="54"/>
    </row>
    <row r="170" spans="1:13" s="44" customFormat="1" ht="55.8" customHeight="1" x14ac:dyDescent="0.3">
      <c r="A170" s="43" t="s">
        <v>439</v>
      </c>
      <c r="M170" s="54"/>
    </row>
    <row r="171" spans="1:13" s="44" customFormat="1" ht="70.8" customHeight="1" x14ac:dyDescent="0.3">
      <c r="A171" s="43" t="s">
        <v>440</v>
      </c>
      <c r="M171" s="54"/>
    </row>
    <row r="172" spans="1:13" s="44" customFormat="1" ht="91.8" customHeight="1" x14ac:dyDescent="0.3">
      <c r="A172" s="43" t="s">
        <v>441</v>
      </c>
      <c r="M172" s="54"/>
    </row>
    <row r="173" spans="1:13" s="44" customFormat="1" ht="72" customHeight="1" x14ac:dyDescent="0.3">
      <c r="A173" s="43" t="s">
        <v>534</v>
      </c>
      <c r="M173" s="54"/>
    </row>
    <row r="174" spans="1:13" s="44" customFormat="1" ht="78.599999999999994" customHeight="1" x14ac:dyDescent="0.3">
      <c r="A174" s="43" t="s">
        <v>442</v>
      </c>
      <c r="M174" s="54"/>
    </row>
    <row r="175" spans="1:13" s="54" customFormat="1" ht="76.2" customHeight="1" x14ac:dyDescent="0.3">
      <c r="A175" s="53" t="s">
        <v>323</v>
      </c>
    </row>
    <row r="176" spans="1:13" s="54" customFormat="1" ht="126.6" customHeight="1" x14ac:dyDescent="0.3">
      <c r="A176" s="55" t="s">
        <v>443</v>
      </c>
      <c r="C176" s="17"/>
    </row>
    <row r="177" spans="1:13" s="44" customFormat="1" ht="66.599999999999994" customHeight="1" x14ac:dyDescent="0.3">
      <c r="A177" s="43" t="s">
        <v>444</v>
      </c>
      <c r="M177" s="54"/>
    </row>
    <row r="178" spans="1:13" s="44" customFormat="1" ht="97.2" customHeight="1" x14ac:dyDescent="0.3">
      <c r="A178" s="43" t="s">
        <v>445</v>
      </c>
      <c r="M178" s="54"/>
    </row>
    <row r="179" spans="1:13" s="44" customFormat="1" ht="65.400000000000006" customHeight="1" x14ac:dyDescent="0.3">
      <c r="A179" s="43" t="s">
        <v>446</v>
      </c>
      <c r="M179" s="54"/>
    </row>
    <row r="180" spans="1:13" s="44" customFormat="1" ht="89.4" customHeight="1" x14ac:dyDescent="0.3">
      <c r="A180" s="51" t="s">
        <v>447</v>
      </c>
      <c r="M180" s="54"/>
    </row>
    <row r="181" spans="1:13" s="44" customFormat="1" ht="54.6" customHeight="1" x14ac:dyDescent="0.3">
      <c r="A181" s="51" t="s">
        <v>448</v>
      </c>
      <c r="M181" s="54"/>
    </row>
    <row r="182" spans="1:13" s="44" customFormat="1" ht="73.2" customHeight="1" x14ac:dyDescent="0.3">
      <c r="A182" s="43" t="s">
        <v>449</v>
      </c>
      <c r="M182" s="54"/>
    </row>
    <row r="183" spans="1:13" s="44" customFormat="1" ht="65.400000000000006" customHeight="1" x14ac:dyDescent="0.3">
      <c r="A183" s="43" t="s">
        <v>450</v>
      </c>
      <c r="M183" s="54"/>
    </row>
    <row r="184" spans="1:13" s="44" customFormat="1" ht="55.8" customHeight="1" x14ac:dyDescent="0.3">
      <c r="A184" s="43" t="s">
        <v>451</v>
      </c>
      <c r="M184" s="54"/>
    </row>
    <row r="185" spans="1:13" s="44" customFormat="1" ht="61.2" customHeight="1" x14ac:dyDescent="0.3">
      <c r="A185" s="43" t="s">
        <v>452</v>
      </c>
      <c r="M185" s="54"/>
    </row>
    <row r="186" spans="1:13" s="44" customFormat="1" ht="65.400000000000006" customHeight="1" x14ac:dyDescent="0.3">
      <c r="A186" s="43" t="s">
        <v>453</v>
      </c>
      <c r="M186" s="54"/>
    </row>
    <row r="187" spans="1:13" s="44" customFormat="1" ht="66.599999999999994" customHeight="1" x14ac:dyDescent="0.3">
      <c r="A187" s="43" t="s">
        <v>454</v>
      </c>
      <c r="M187" s="54"/>
    </row>
    <row r="188" spans="1:13" s="44" customFormat="1" ht="60" customHeight="1" x14ac:dyDescent="0.3">
      <c r="A188" s="43" t="s">
        <v>455</v>
      </c>
      <c r="M188" s="54"/>
    </row>
    <row r="189" spans="1:13" s="44" customFormat="1" ht="82.8" customHeight="1" x14ac:dyDescent="0.3">
      <c r="A189" s="50" t="s">
        <v>531</v>
      </c>
      <c r="M189" s="54"/>
    </row>
    <row r="190" spans="1:13" s="44" customFormat="1" ht="74.400000000000006" customHeight="1" x14ac:dyDescent="0.3">
      <c r="A190" s="43" t="s">
        <v>456</v>
      </c>
      <c r="M190" s="54"/>
    </row>
    <row r="191" spans="1:13" s="44" customFormat="1" ht="87" customHeight="1" x14ac:dyDescent="0.3">
      <c r="A191" s="43" t="s">
        <v>324</v>
      </c>
      <c r="M191" s="54"/>
    </row>
    <row r="192" spans="1:13" s="44" customFormat="1" ht="82.2" customHeight="1" x14ac:dyDescent="0.3">
      <c r="A192" s="43" t="s">
        <v>457</v>
      </c>
      <c r="M192" s="54"/>
    </row>
    <row r="193" spans="1:13" s="44" customFormat="1" ht="81.599999999999994" customHeight="1" x14ac:dyDescent="0.3">
      <c r="A193" s="43" t="s">
        <v>325</v>
      </c>
      <c r="M193" s="54"/>
    </row>
    <row r="194" spans="1:13" s="44" customFormat="1" ht="73.8" customHeight="1" x14ac:dyDescent="0.3">
      <c r="A194" s="45" t="s">
        <v>326</v>
      </c>
      <c r="M194" s="54"/>
    </row>
    <row r="195" spans="1:13" s="44" customFormat="1" ht="66.599999999999994" customHeight="1" x14ac:dyDescent="0.3">
      <c r="A195" s="43" t="s">
        <v>458</v>
      </c>
      <c r="M195" s="54"/>
    </row>
    <row r="196" spans="1:13" s="44" customFormat="1" ht="89.4" customHeight="1" x14ac:dyDescent="0.3">
      <c r="A196" s="43" t="s">
        <v>327</v>
      </c>
      <c r="M196" s="54"/>
    </row>
    <row r="197" spans="1:13" s="44" customFormat="1" ht="85.2" customHeight="1" x14ac:dyDescent="0.3">
      <c r="A197" s="50" t="s">
        <v>532</v>
      </c>
      <c r="M197" s="54"/>
    </row>
    <row r="198" spans="1:13" s="44" customFormat="1" ht="88.2" customHeight="1" x14ac:dyDescent="0.3">
      <c r="A198" s="46" t="s">
        <v>459</v>
      </c>
      <c r="M198" s="54"/>
    </row>
    <row r="199" spans="1:13" s="44" customFormat="1" ht="93.6" customHeight="1" x14ac:dyDescent="0.3">
      <c r="A199" s="43" t="s">
        <v>460</v>
      </c>
      <c r="M199" s="54"/>
    </row>
    <row r="200" spans="1:13" s="44" customFormat="1" ht="69.599999999999994" customHeight="1" x14ac:dyDescent="0.3">
      <c r="A200" s="43" t="s">
        <v>461</v>
      </c>
      <c r="M200" s="54"/>
    </row>
    <row r="201" spans="1:13" ht="19.05" customHeight="1" x14ac:dyDescent="0.3"/>
    <row r="202" spans="1:13" ht="19.05" customHeight="1" x14ac:dyDescent="0.3"/>
    <row r="203" spans="1:13" ht="19.05" customHeight="1" x14ac:dyDescent="0.3"/>
    <row r="204" spans="1:13" ht="19.05" customHeight="1" x14ac:dyDescent="0.3"/>
    <row r="205" spans="1:13" ht="19.05" customHeight="1" x14ac:dyDescent="0.3"/>
    <row r="206" spans="1:13" ht="19.05" customHeight="1" x14ac:dyDescent="0.3"/>
    <row r="207" spans="1:13" ht="19.05" customHeight="1" x14ac:dyDescent="0.3"/>
    <row r="208" spans="1:13" ht="19.05" customHeight="1" x14ac:dyDescent="0.3"/>
    <row r="209" ht="19.05" customHeight="1" x14ac:dyDescent="0.3"/>
    <row r="210" ht="19.05" customHeight="1" x14ac:dyDescent="0.3"/>
    <row r="211" ht="19.05" customHeight="1" x14ac:dyDescent="0.3"/>
    <row r="212" ht="19.05" customHeight="1" x14ac:dyDescent="0.3"/>
    <row r="213" ht="19.05" customHeight="1" x14ac:dyDescent="0.3"/>
    <row r="214" ht="19.05" customHeight="1" x14ac:dyDescent="0.3"/>
    <row r="215" ht="19.05" customHeight="1" x14ac:dyDescent="0.3"/>
    <row r="216" ht="19.05" customHeight="1" x14ac:dyDescent="0.3"/>
    <row r="217" ht="19.05" customHeight="1" x14ac:dyDescent="0.3"/>
    <row r="218" ht="19.05" customHeight="1" x14ac:dyDescent="0.3"/>
    <row r="219" ht="19.05" customHeight="1" x14ac:dyDescent="0.3"/>
    <row r="220" ht="19.05" customHeight="1" x14ac:dyDescent="0.3"/>
    <row r="221" ht="19.05" customHeight="1" x14ac:dyDescent="0.3"/>
    <row r="222" ht="19.05" customHeight="1" x14ac:dyDescent="0.3"/>
    <row r="223" ht="19.05" customHeight="1" x14ac:dyDescent="0.3"/>
    <row r="224" ht="19.05" customHeight="1" x14ac:dyDescent="0.3"/>
    <row r="225" ht="19.05" customHeight="1" x14ac:dyDescent="0.3"/>
    <row r="226" ht="19.05" customHeight="1" x14ac:dyDescent="0.3"/>
    <row r="227" ht="19.05" customHeight="1" x14ac:dyDescent="0.3"/>
    <row r="228" ht="19.05" customHeight="1" x14ac:dyDescent="0.3"/>
    <row r="229" ht="19.05" customHeight="1" x14ac:dyDescent="0.3"/>
    <row r="230" ht="19.05" customHeight="1" x14ac:dyDescent="0.3"/>
    <row r="231" ht="19.05" customHeight="1" x14ac:dyDescent="0.3"/>
    <row r="232" ht="19.05" customHeight="1" x14ac:dyDescent="0.3"/>
    <row r="233" ht="19.05" customHeight="1" x14ac:dyDescent="0.3"/>
    <row r="234" ht="19.05" customHeight="1" x14ac:dyDescent="0.3"/>
    <row r="235" ht="19.05" customHeight="1" x14ac:dyDescent="0.3"/>
    <row r="236" ht="19.05" customHeight="1" x14ac:dyDescent="0.3"/>
    <row r="237" ht="19.05" customHeight="1" x14ac:dyDescent="0.3"/>
    <row r="238" ht="19.05" customHeight="1" x14ac:dyDescent="0.3"/>
    <row r="239" ht="19.05" customHeight="1" x14ac:dyDescent="0.3"/>
    <row r="240" ht="19.05" customHeight="1" x14ac:dyDescent="0.3"/>
    <row r="241" ht="19.05" customHeight="1" x14ac:dyDescent="0.3"/>
    <row r="242" ht="19.05" customHeight="1" x14ac:dyDescent="0.3"/>
    <row r="243" ht="19.05" customHeight="1" x14ac:dyDescent="0.3"/>
    <row r="244" ht="19.05" customHeight="1" x14ac:dyDescent="0.3"/>
    <row r="245" ht="19.05" customHeight="1" x14ac:dyDescent="0.3"/>
    <row r="246" ht="19.05" customHeight="1" x14ac:dyDescent="0.3"/>
    <row r="247" ht="19.05" customHeight="1" x14ac:dyDescent="0.3"/>
    <row r="248" ht="19.05" customHeight="1" x14ac:dyDescent="0.3"/>
    <row r="249" ht="19.05" customHeight="1" x14ac:dyDescent="0.3"/>
    <row r="250" ht="19.05" customHeight="1" x14ac:dyDescent="0.3"/>
    <row r="251" ht="19.05" customHeight="1" x14ac:dyDescent="0.3"/>
    <row r="252" ht="19.05" customHeight="1" x14ac:dyDescent="0.3"/>
    <row r="253" ht="19.05" customHeight="1" x14ac:dyDescent="0.3"/>
    <row r="254" ht="19.05" customHeight="1" x14ac:dyDescent="0.3"/>
    <row r="255" ht="19.05" customHeight="1" x14ac:dyDescent="0.3"/>
    <row r="256" ht="19.05" customHeight="1" x14ac:dyDescent="0.3"/>
    <row r="257" ht="19.05" customHeight="1" x14ac:dyDescent="0.3"/>
    <row r="258" ht="19.05" customHeight="1" x14ac:dyDescent="0.3"/>
    <row r="259" ht="19.05" customHeight="1" x14ac:dyDescent="0.3"/>
    <row r="260" ht="19.05" customHeight="1" x14ac:dyDescent="0.3"/>
    <row r="261" ht="19.05" customHeight="1" x14ac:dyDescent="0.3"/>
    <row r="262" ht="19.05" customHeight="1" x14ac:dyDescent="0.3"/>
    <row r="263" ht="19.05" customHeight="1" x14ac:dyDescent="0.3"/>
    <row r="264" ht="19.05" customHeight="1" x14ac:dyDescent="0.3"/>
    <row r="265" ht="19.05" customHeight="1" x14ac:dyDescent="0.3"/>
    <row r="266" ht="19.05" customHeight="1" x14ac:dyDescent="0.3"/>
    <row r="267" ht="19.05" customHeight="1" x14ac:dyDescent="0.3"/>
    <row r="268" ht="19.05" customHeight="1" x14ac:dyDescent="0.3"/>
    <row r="269" ht="19.05" customHeight="1" x14ac:dyDescent="0.3"/>
    <row r="270" ht="19.05" customHeight="1" x14ac:dyDescent="0.3"/>
    <row r="271" ht="19.05" customHeight="1" x14ac:dyDescent="0.3"/>
    <row r="272" ht="19.05" customHeight="1" x14ac:dyDescent="0.3"/>
    <row r="273" ht="19.05" customHeight="1" x14ac:dyDescent="0.3"/>
    <row r="274" ht="19.05" customHeight="1" x14ac:dyDescent="0.3"/>
    <row r="275" ht="19.05" customHeight="1" x14ac:dyDescent="0.3"/>
    <row r="276" ht="19.05" customHeight="1" x14ac:dyDescent="0.3"/>
    <row r="277" ht="19.05" customHeight="1" x14ac:dyDescent="0.3"/>
    <row r="278" ht="19.05" customHeight="1" x14ac:dyDescent="0.3"/>
    <row r="279" ht="19.05" customHeight="1" x14ac:dyDescent="0.3"/>
    <row r="280" ht="19.05" customHeight="1" x14ac:dyDescent="0.3"/>
    <row r="281" ht="19.05" customHeight="1" x14ac:dyDescent="0.3"/>
    <row r="282" ht="19.05" customHeight="1" x14ac:dyDescent="0.3"/>
    <row r="283" ht="19.05" customHeight="1" x14ac:dyDescent="0.3"/>
    <row r="284" ht="19.05" customHeight="1" x14ac:dyDescent="0.3"/>
    <row r="285" ht="19.05" customHeight="1" x14ac:dyDescent="0.3"/>
    <row r="286" ht="19.05" customHeight="1" x14ac:dyDescent="0.3"/>
    <row r="287" ht="19.05" customHeight="1" x14ac:dyDescent="0.3"/>
    <row r="288" ht="19.05" customHeight="1" x14ac:dyDescent="0.3"/>
    <row r="289" ht="19.05" customHeight="1" x14ac:dyDescent="0.3"/>
    <row r="290" ht="19.05" customHeight="1" x14ac:dyDescent="0.3"/>
    <row r="291" ht="19.05" customHeight="1" x14ac:dyDescent="0.3"/>
    <row r="292" ht="19.05" customHeight="1" x14ac:dyDescent="0.3"/>
    <row r="293" ht="19.05" customHeight="1" x14ac:dyDescent="0.3"/>
    <row r="294" ht="19.05" customHeight="1" x14ac:dyDescent="0.3"/>
    <row r="295" ht="19.05" customHeight="1" x14ac:dyDescent="0.3"/>
    <row r="296" ht="19.05" customHeight="1" x14ac:dyDescent="0.3"/>
    <row r="297" ht="19.05" customHeight="1" x14ac:dyDescent="0.3"/>
    <row r="298" ht="19.05" customHeight="1" x14ac:dyDescent="0.3"/>
    <row r="299" ht="19.05" customHeight="1" x14ac:dyDescent="0.3"/>
    <row r="300" ht="19.05" customHeight="1" x14ac:dyDescent="0.3"/>
    <row r="301" ht="19.05" customHeight="1" x14ac:dyDescent="0.3"/>
    <row r="302" ht="19.05" customHeight="1" x14ac:dyDescent="0.3"/>
    <row r="303" ht="19.05" customHeight="1" x14ac:dyDescent="0.3"/>
    <row r="304" ht="19.05" customHeight="1" x14ac:dyDescent="0.3"/>
    <row r="305" ht="19.05" customHeight="1" x14ac:dyDescent="0.3"/>
    <row r="306" ht="19.05" customHeight="1" x14ac:dyDescent="0.3"/>
    <row r="307" ht="19.05" customHeight="1" x14ac:dyDescent="0.3"/>
    <row r="308" ht="19.05" customHeight="1" x14ac:dyDescent="0.3"/>
    <row r="309" ht="19.05" customHeight="1" x14ac:dyDescent="0.3"/>
    <row r="310" ht="19.05" customHeight="1" x14ac:dyDescent="0.3"/>
    <row r="311" ht="19.05" customHeight="1" x14ac:dyDescent="0.3"/>
    <row r="312" ht="19.05" customHeight="1" x14ac:dyDescent="0.3"/>
    <row r="313" ht="19.05" customHeight="1" x14ac:dyDescent="0.3"/>
    <row r="314" ht="19.05" customHeight="1" x14ac:dyDescent="0.3"/>
    <row r="315" ht="19.05" customHeight="1" x14ac:dyDescent="0.3"/>
    <row r="316" ht="19.05" customHeight="1" x14ac:dyDescent="0.3"/>
    <row r="317" ht="19.05" customHeight="1" x14ac:dyDescent="0.3"/>
    <row r="318" ht="19.05" customHeight="1" x14ac:dyDescent="0.3"/>
    <row r="319" ht="19.05" customHeight="1" x14ac:dyDescent="0.3"/>
    <row r="320" ht="19.05" customHeight="1" x14ac:dyDescent="0.3"/>
    <row r="321" ht="19.05" customHeight="1" x14ac:dyDescent="0.3"/>
    <row r="322" ht="19.05" customHeight="1" x14ac:dyDescent="0.3"/>
    <row r="323" ht="19.05" customHeight="1" x14ac:dyDescent="0.3"/>
    <row r="324" ht="19.05" customHeight="1" x14ac:dyDescent="0.3"/>
    <row r="325" ht="19.05" customHeight="1" x14ac:dyDescent="0.3"/>
    <row r="326" ht="19.05" customHeight="1" x14ac:dyDescent="0.3"/>
    <row r="327" ht="19.05" customHeight="1" x14ac:dyDescent="0.3"/>
    <row r="328" ht="19.05" customHeight="1" x14ac:dyDescent="0.3"/>
    <row r="329" ht="19.05" customHeight="1" x14ac:dyDescent="0.3"/>
    <row r="330" ht="19.05" customHeight="1" x14ac:dyDescent="0.3"/>
    <row r="331" ht="19.05" customHeight="1" x14ac:dyDescent="0.3"/>
    <row r="332" ht="19.05" customHeight="1" x14ac:dyDescent="0.3"/>
    <row r="333" ht="19.05" customHeight="1" x14ac:dyDescent="0.3"/>
    <row r="334" ht="19.05" customHeight="1" x14ac:dyDescent="0.3"/>
    <row r="335" ht="19.05" customHeight="1" x14ac:dyDescent="0.3"/>
    <row r="336" ht="19.05" customHeight="1" x14ac:dyDescent="0.3"/>
    <row r="337" ht="19.05" customHeight="1" x14ac:dyDescent="0.3"/>
    <row r="338" ht="19.05" customHeight="1" x14ac:dyDescent="0.3"/>
    <row r="339" ht="19.05" customHeight="1" x14ac:dyDescent="0.3"/>
    <row r="340" ht="19.05" customHeight="1" x14ac:dyDescent="0.3"/>
    <row r="341" ht="19.05" customHeight="1" x14ac:dyDescent="0.3"/>
    <row r="342" ht="19.05" customHeight="1" x14ac:dyDescent="0.3"/>
    <row r="343" ht="19.05" customHeight="1" x14ac:dyDescent="0.3"/>
    <row r="344" ht="19.05" customHeight="1" x14ac:dyDescent="0.3"/>
    <row r="345" ht="19.05" customHeight="1" x14ac:dyDescent="0.3"/>
    <row r="346" ht="19.05" customHeight="1" x14ac:dyDescent="0.3"/>
    <row r="347" ht="19.05" customHeight="1" x14ac:dyDescent="0.3"/>
    <row r="348" ht="19.05" customHeight="1" x14ac:dyDescent="0.3"/>
    <row r="349" ht="19.05" customHeight="1" x14ac:dyDescent="0.3"/>
    <row r="350" ht="19.05" customHeight="1" x14ac:dyDescent="0.3"/>
    <row r="351" ht="19.05" customHeight="1" x14ac:dyDescent="0.3"/>
    <row r="352" ht="19.05" customHeight="1" x14ac:dyDescent="0.3"/>
    <row r="353" ht="19.05" customHeight="1" x14ac:dyDescent="0.3"/>
    <row r="354" ht="19.05" customHeight="1" x14ac:dyDescent="0.3"/>
    <row r="355" ht="19.05" customHeight="1" x14ac:dyDescent="0.3"/>
    <row r="356" ht="19.05" customHeight="1" x14ac:dyDescent="0.3"/>
    <row r="357" ht="19.05" customHeight="1" x14ac:dyDescent="0.3"/>
    <row r="358" ht="19.05" customHeight="1" x14ac:dyDescent="0.3"/>
    <row r="359" ht="19.05" customHeight="1" x14ac:dyDescent="0.3"/>
    <row r="360" ht="19.05" customHeight="1" x14ac:dyDescent="0.3"/>
    <row r="361" ht="19.05" customHeight="1" x14ac:dyDescent="0.3"/>
    <row r="362" ht="19.05" customHeight="1" x14ac:dyDescent="0.3"/>
    <row r="363" ht="19.05" customHeight="1" x14ac:dyDescent="0.3"/>
    <row r="364" ht="19.05" customHeight="1" x14ac:dyDescent="0.3"/>
    <row r="365" ht="19.05" customHeight="1" x14ac:dyDescent="0.3"/>
    <row r="366" ht="19.05" customHeight="1" x14ac:dyDescent="0.3"/>
    <row r="367" ht="19.05" customHeight="1" x14ac:dyDescent="0.3"/>
    <row r="368" ht="19.05" customHeight="1" x14ac:dyDescent="0.3"/>
    <row r="369" ht="19.05" customHeight="1" x14ac:dyDescent="0.3"/>
    <row r="370" ht="19.05" customHeight="1" x14ac:dyDescent="0.3"/>
    <row r="371" ht="19.05" customHeight="1" x14ac:dyDescent="0.3"/>
    <row r="372" ht="19.05" customHeight="1" x14ac:dyDescent="0.3"/>
    <row r="373" ht="19.05" customHeight="1" x14ac:dyDescent="0.3"/>
    <row r="374" ht="19.05" customHeight="1" x14ac:dyDescent="0.3"/>
    <row r="375" ht="19.05" customHeight="1" x14ac:dyDescent="0.3"/>
    <row r="376" ht="19.05" customHeight="1" x14ac:dyDescent="0.3"/>
    <row r="377" ht="19.05" customHeight="1" x14ac:dyDescent="0.3"/>
    <row r="378" ht="19.05" customHeight="1" x14ac:dyDescent="0.3"/>
    <row r="379" ht="19.05" customHeight="1" x14ac:dyDescent="0.3"/>
    <row r="380" ht="19.05" customHeight="1" x14ac:dyDescent="0.3"/>
    <row r="381" ht="19.05" customHeight="1" x14ac:dyDescent="0.3"/>
    <row r="382" ht="19.05" customHeight="1" x14ac:dyDescent="0.3"/>
    <row r="383" ht="19.05" customHeight="1" x14ac:dyDescent="0.3"/>
    <row r="384" ht="19.05" customHeight="1" x14ac:dyDescent="0.3"/>
    <row r="385" ht="19.05" customHeight="1" x14ac:dyDescent="0.3"/>
    <row r="386" ht="19.05" customHeight="1" x14ac:dyDescent="0.3"/>
    <row r="387" ht="19.05" customHeight="1" x14ac:dyDescent="0.3"/>
    <row r="388" ht="19.05" customHeight="1" x14ac:dyDescent="0.3"/>
    <row r="389" ht="19.05" customHeight="1" x14ac:dyDescent="0.3"/>
    <row r="390" ht="19.05" customHeight="1" x14ac:dyDescent="0.3"/>
    <row r="391" ht="19.05" customHeight="1" x14ac:dyDescent="0.3"/>
    <row r="392" ht="19.05" customHeight="1" x14ac:dyDescent="0.3"/>
    <row r="393" ht="19.05" customHeight="1" x14ac:dyDescent="0.3"/>
    <row r="394" ht="19.05" customHeight="1" x14ac:dyDescent="0.3"/>
    <row r="395" ht="19.05" customHeight="1" x14ac:dyDescent="0.3"/>
    <row r="396" ht="19.05" customHeight="1" x14ac:dyDescent="0.3"/>
    <row r="397" ht="19.05" customHeight="1" x14ac:dyDescent="0.3"/>
    <row r="398" ht="19.05" customHeight="1" x14ac:dyDescent="0.3"/>
    <row r="399" ht="19.05" customHeight="1" x14ac:dyDescent="0.3"/>
    <row r="400" ht="19.05" customHeight="1" x14ac:dyDescent="0.3"/>
    <row r="401" ht="19.05" customHeight="1" x14ac:dyDescent="0.3"/>
    <row r="402" ht="19.05" customHeight="1" x14ac:dyDescent="0.3"/>
    <row r="403" ht="19.05" customHeight="1" x14ac:dyDescent="0.3"/>
    <row r="404" ht="19.05" customHeight="1" x14ac:dyDescent="0.3"/>
    <row r="405" ht="19.05" customHeight="1" x14ac:dyDescent="0.3"/>
    <row r="406" ht="19.05" customHeight="1" x14ac:dyDescent="0.3"/>
  </sheetData>
  <sortState ref="A47:T63">
    <sortCondition ref="A47:A63"/>
  </sortState>
  <mergeCells count="4">
    <mergeCell ref="A4:C4"/>
    <mergeCell ref="A20:C20"/>
    <mergeCell ref="A63:C63"/>
    <mergeCell ref="A1:Z1"/>
  </mergeCells>
  <phoneticPr fontId="3" type="noConversion"/>
  <pageMargins left="0.75" right="0.75" top="1" bottom="1" header="0.5" footer="0.5"/>
  <pageSetup paperSize="9" scale="62" orientation="portrait" horizontalDpi="4294967292" verticalDpi="4294967292"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S1</vt:lpstr>
    </vt:vector>
  </TitlesOfParts>
  <Company>BGI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Audetat</dc:creator>
  <cp:lastModifiedBy>HP</cp:lastModifiedBy>
  <cp:lastPrinted>2024-07-14T09:59:35Z</cp:lastPrinted>
  <dcterms:created xsi:type="dcterms:W3CDTF">2024-04-03T12:31:14Z</dcterms:created>
  <dcterms:modified xsi:type="dcterms:W3CDTF">2026-08-09T14:58:25Z</dcterms:modified>
</cp:coreProperties>
</file>