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8" windowWidth="14808" windowHeight="8016"/>
  </bookViews>
  <sheets>
    <sheet name="Sheet1" sheetId="1" r:id="rId1"/>
  </sheets>
  <calcPr calcId="145621" concurrentCalc="0"/>
</workbook>
</file>

<file path=xl/calcChain.xml><?xml version="1.0" encoding="utf-8"?>
<calcChain xmlns="http://schemas.openxmlformats.org/spreadsheetml/2006/main">
  <c r="Q20" i="1" l="1"/>
  <c r="Q21" i="1"/>
  <c r="Q22" i="1"/>
  <c r="Q23" i="1"/>
  <c r="Q24" i="1"/>
  <c r="Q25" i="1"/>
  <c r="Q26" i="1"/>
  <c r="Q27" i="1"/>
  <c r="Q28" i="1"/>
  <c r="Q29" i="1"/>
  <c r="Q30" i="1"/>
  <c r="Q31" i="1"/>
  <c r="Q32" i="1"/>
  <c r="Q33" i="1"/>
  <c r="Q34" i="1"/>
  <c r="Q35" i="1"/>
  <c r="Q36" i="1"/>
  <c r="Q5" i="1"/>
  <c r="Q6" i="1"/>
  <c r="Q7" i="1"/>
  <c r="Q8" i="1"/>
  <c r="Q9" i="1"/>
  <c r="Q10" i="1"/>
  <c r="Q11" i="1"/>
  <c r="Q12" i="1"/>
  <c r="Q13" i="1"/>
  <c r="Q14" i="1"/>
  <c r="Q15" i="1"/>
  <c r="Q4" i="1"/>
  <c r="K53" i="1"/>
  <c r="P69" i="1"/>
  <c r="O69" i="1"/>
  <c r="N69" i="1"/>
  <c r="M69" i="1"/>
  <c r="L69" i="1"/>
  <c r="K69" i="1"/>
  <c r="I69" i="1"/>
  <c r="P68" i="1"/>
  <c r="O68" i="1"/>
  <c r="N68" i="1"/>
  <c r="M68" i="1"/>
  <c r="L68" i="1"/>
  <c r="K68" i="1"/>
  <c r="I68" i="1"/>
  <c r="P67" i="1"/>
  <c r="O67" i="1"/>
  <c r="N67" i="1"/>
  <c r="M67" i="1"/>
  <c r="L67" i="1"/>
  <c r="K67" i="1"/>
  <c r="I67" i="1"/>
  <c r="P66" i="1"/>
  <c r="O66" i="1"/>
  <c r="N66" i="1"/>
  <c r="M66" i="1"/>
  <c r="L66" i="1"/>
  <c r="K66" i="1"/>
  <c r="I66" i="1"/>
  <c r="P65" i="1"/>
  <c r="O65" i="1"/>
  <c r="N65" i="1"/>
  <c r="M65" i="1"/>
  <c r="L65" i="1"/>
  <c r="K65" i="1"/>
  <c r="I65" i="1"/>
  <c r="P64" i="1"/>
  <c r="O64" i="1"/>
  <c r="N64" i="1"/>
  <c r="M64" i="1"/>
  <c r="L64" i="1"/>
  <c r="K64" i="1"/>
  <c r="I64" i="1"/>
  <c r="P63" i="1"/>
  <c r="O63" i="1"/>
  <c r="N63" i="1"/>
  <c r="M63" i="1"/>
  <c r="L63" i="1"/>
  <c r="K63" i="1"/>
  <c r="I63" i="1"/>
  <c r="P62" i="1"/>
  <c r="O62" i="1"/>
  <c r="N62" i="1"/>
  <c r="M62" i="1"/>
  <c r="L62" i="1"/>
  <c r="K62" i="1"/>
  <c r="I62" i="1"/>
  <c r="P61" i="1"/>
  <c r="O61" i="1"/>
  <c r="N61" i="1"/>
  <c r="M61" i="1"/>
  <c r="L61" i="1"/>
  <c r="K61" i="1"/>
  <c r="I61" i="1"/>
  <c r="P60" i="1"/>
  <c r="O60" i="1"/>
  <c r="N60" i="1"/>
  <c r="M60" i="1"/>
  <c r="L60" i="1"/>
  <c r="K60" i="1"/>
  <c r="I60" i="1"/>
  <c r="P59" i="1"/>
  <c r="O59" i="1"/>
  <c r="N59" i="1"/>
  <c r="M59" i="1"/>
  <c r="L59" i="1"/>
  <c r="K59" i="1"/>
  <c r="I59" i="1"/>
  <c r="P58" i="1"/>
  <c r="O58" i="1"/>
  <c r="N58" i="1"/>
  <c r="M58" i="1"/>
  <c r="L58" i="1"/>
  <c r="K58" i="1"/>
  <c r="I58" i="1"/>
  <c r="P57" i="1"/>
  <c r="O57" i="1"/>
  <c r="N57" i="1"/>
  <c r="M57" i="1"/>
  <c r="L57" i="1"/>
  <c r="K57" i="1"/>
  <c r="I57" i="1"/>
  <c r="P56" i="1"/>
  <c r="O56" i="1"/>
  <c r="N56" i="1"/>
  <c r="M56" i="1"/>
  <c r="L56" i="1"/>
  <c r="K56" i="1"/>
  <c r="I56" i="1"/>
  <c r="P55" i="1"/>
  <c r="O55" i="1"/>
  <c r="N55" i="1"/>
  <c r="M55" i="1"/>
  <c r="L55" i="1"/>
  <c r="K55" i="1"/>
  <c r="I55" i="1"/>
  <c r="P54" i="1"/>
  <c r="O54" i="1"/>
  <c r="N54" i="1"/>
  <c r="M54" i="1"/>
  <c r="L54" i="1"/>
  <c r="K54" i="1"/>
  <c r="I54" i="1"/>
  <c r="P53" i="1"/>
  <c r="O53" i="1"/>
  <c r="N53" i="1"/>
  <c r="M53" i="1"/>
  <c r="L53" i="1"/>
  <c r="I53" i="1"/>
  <c r="P52" i="1"/>
  <c r="O52" i="1"/>
  <c r="N52" i="1"/>
  <c r="M52" i="1"/>
  <c r="L52" i="1"/>
  <c r="K52" i="1"/>
  <c r="I52" i="1"/>
  <c r="P51" i="1"/>
  <c r="O51" i="1"/>
  <c r="N51" i="1"/>
  <c r="M51" i="1"/>
  <c r="L51" i="1"/>
  <c r="K51" i="1"/>
  <c r="I51" i="1"/>
  <c r="P50" i="1"/>
  <c r="O50" i="1"/>
  <c r="N50" i="1"/>
  <c r="M50" i="1"/>
  <c r="L50" i="1"/>
  <c r="K50" i="1"/>
  <c r="I50" i="1"/>
  <c r="P49" i="1"/>
  <c r="O49" i="1"/>
  <c r="N49" i="1"/>
  <c r="M49" i="1"/>
  <c r="L49" i="1"/>
  <c r="K49" i="1"/>
  <c r="I49" i="1"/>
  <c r="P45" i="1"/>
  <c r="O45" i="1"/>
  <c r="N45" i="1"/>
  <c r="M45" i="1"/>
  <c r="L45" i="1"/>
  <c r="K45" i="1"/>
  <c r="I45" i="1"/>
  <c r="P44" i="1"/>
  <c r="O44" i="1"/>
  <c r="N44" i="1"/>
  <c r="M44" i="1"/>
  <c r="L44" i="1"/>
  <c r="K44" i="1"/>
  <c r="I44" i="1"/>
  <c r="P42" i="1"/>
  <c r="O42" i="1"/>
  <c r="N42" i="1"/>
  <c r="M42" i="1"/>
  <c r="L42" i="1"/>
  <c r="K42" i="1"/>
  <c r="I42" i="1"/>
  <c r="P41" i="1"/>
  <c r="O41" i="1"/>
  <c r="N41" i="1"/>
  <c r="M41" i="1"/>
  <c r="L41" i="1"/>
  <c r="K41" i="1"/>
  <c r="I41" i="1"/>
  <c r="I11" i="1"/>
  <c r="N48" i="1"/>
  <c r="I10" i="1"/>
  <c r="O47" i="1"/>
  <c r="I9" i="1"/>
  <c r="O46" i="1"/>
  <c r="I6" i="1"/>
  <c r="M43" i="1"/>
  <c r="L43" i="1"/>
  <c r="N43" i="1"/>
  <c r="K47" i="1"/>
  <c r="O43" i="1"/>
  <c r="P43" i="1"/>
  <c r="L47" i="1"/>
  <c r="M47" i="1"/>
  <c r="P47" i="1"/>
  <c r="K48" i="1"/>
  <c r="L48" i="1"/>
  <c r="M48" i="1"/>
  <c r="O48" i="1"/>
  <c r="P48" i="1"/>
  <c r="P46" i="1"/>
  <c r="I47" i="1"/>
  <c r="I43" i="1"/>
  <c r="N47" i="1"/>
  <c r="K43" i="1"/>
  <c r="I48" i="1"/>
  <c r="I46" i="1"/>
  <c r="K46" i="1"/>
  <c r="L46" i="1"/>
  <c r="M46" i="1"/>
  <c r="N46" i="1"/>
</calcChain>
</file>

<file path=xl/sharedStrings.xml><?xml version="1.0" encoding="utf-8"?>
<sst xmlns="http://schemas.openxmlformats.org/spreadsheetml/2006/main" count="273" uniqueCount="76">
  <si>
    <t>Ir</t>
  </si>
  <si>
    <t>Ru</t>
  </si>
  <si>
    <t>Rh</t>
  </si>
  <si>
    <t>Pt</t>
  </si>
  <si>
    <t>Pd</t>
  </si>
  <si>
    <t>Cu</t>
  </si>
  <si>
    <t>PE-1</t>
  </si>
  <si>
    <t>PE-2</t>
  </si>
  <si>
    <t>PE-3</t>
  </si>
  <si>
    <t>PE-4</t>
  </si>
  <si>
    <t>PE-5</t>
  </si>
  <si>
    <t>PE-6</t>
  </si>
  <si>
    <t>PE-7</t>
  </si>
  <si>
    <t>PE-8</t>
  </si>
  <si>
    <t>PE-9</t>
  </si>
  <si>
    <t>PE-10</t>
  </si>
  <si>
    <t>PE-11</t>
  </si>
  <si>
    <t>PE-12</t>
  </si>
  <si>
    <t>Liu et al., 2018</t>
    <phoneticPr fontId="2" type="noConversion"/>
  </si>
  <si>
    <t>ZK11E05</t>
  </si>
  <si>
    <t>Liu et al., 2018</t>
    <phoneticPr fontId="2" type="noConversion"/>
  </si>
  <si>
    <t>Liu et al., 2018</t>
  </si>
  <si>
    <t>Dunite</t>
  </si>
  <si>
    <t>Gabbro</t>
  </si>
  <si>
    <t>ZK1903</t>
  </si>
  <si>
    <t>Ir100%</t>
    <phoneticPr fontId="2" type="noConversion"/>
  </si>
  <si>
    <t>Ru100%</t>
    <phoneticPr fontId="2" type="noConversion"/>
  </si>
  <si>
    <t>Rh100%</t>
    <phoneticPr fontId="2" type="noConversion"/>
  </si>
  <si>
    <t>Pt100%</t>
    <phoneticPr fontId="2" type="noConversion"/>
  </si>
  <si>
    <t>Pd100%</t>
    <phoneticPr fontId="2" type="noConversion"/>
  </si>
  <si>
    <t>Cu100%</t>
    <phoneticPr fontId="2" type="noConversion"/>
  </si>
  <si>
    <t>Te</t>
  </si>
  <si>
    <t>Bi</t>
  </si>
  <si>
    <t>Sb</t>
  </si>
  <si>
    <t>Hornblendite</t>
    <phoneticPr fontId="1" type="noConversion"/>
  </si>
  <si>
    <t>Phlogopite wehrlite</t>
    <phoneticPr fontId="1" type="noConversion"/>
  </si>
  <si>
    <t>DH0101</t>
    <phoneticPr fontId="1" type="noConversion"/>
  </si>
  <si>
    <t>DH4901</t>
    <phoneticPr fontId="1" type="noConversion"/>
  </si>
  <si>
    <t>DH2403</t>
    <phoneticPr fontId="1" type="noConversion"/>
  </si>
  <si>
    <t>DH1201</t>
    <phoneticPr fontId="1" type="noConversion"/>
  </si>
  <si>
    <t>DH1703</t>
    <phoneticPr fontId="1" type="noConversion"/>
  </si>
  <si>
    <t>Recommended value</t>
  </si>
  <si>
    <t>UMT-1</t>
  </si>
  <si>
    <t>WPR-1</t>
  </si>
  <si>
    <t>Measured value</t>
  </si>
  <si>
    <t>Ni content of whole rock</t>
    <phoneticPr fontId="1" type="noConversion"/>
  </si>
  <si>
    <t>Ni content in sulfides</t>
    <phoneticPr fontId="2" type="noConversion"/>
  </si>
  <si>
    <t>Phlogopite clinopyroxenite</t>
    <phoneticPr fontId="1" type="noConversion"/>
  </si>
  <si>
    <t>Harzburgite</t>
    <phoneticPr fontId="1" type="noConversion"/>
  </si>
  <si>
    <t>Websterite</t>
    <phoneticPr fontId="1" type="noConversion"/>
  </si>
  <si>
    <t>Wehrlite</t>
    <phoneticPr fontId="1" type="noConversion"/>
  </si>
  <si>
    <t>wt%</t>
    <phoneticPr fontId="1" type="noConversion"/>
  </si>
  <si>
    <t>Data sources</t>
    <phoneticPr fontId="1" type="noConversion"/>
  </si>
  <si>
    <t>This study</t>
    <phoneticPr fontId="1" type="noConversion"/>
  </si>
  <si>
    <t>S</t>
    <phoneticPr fontId="1" type="noConversion"/>
  </si>
  <si>
    <t xml:space="preserve">Depth </t>
    <phoneticPr fontId="1" type="noConversion"/>
  </si>
  <si>
    <t>(m)</t>
    <phoneticPr fontId="1" type="noConversion"/>
  </si>
  <si>
    <t>Drillhole No.</t>
    <phoneticPr fontId="1" type="noConversion"/>
  </si>
  <si>
    <t>Sample No.</t>
    <phoneticPr fontId="1" type="noConversion"/>
  </si>
  <si>
    <t>Lithofacies</t>
    <phoneticPr fontId="1" type="noConversion"/>
  </si>
  <si>
    <t>Deposit area</t>
    <phoneticPr fontId="1" type="noConversion"/>
  </si>
  <si>
    <t>Ni100%</t>
    <phoneticPr fontId="2" type="noConversion"/>
  </si>
  <si>
    <t>Cu/Pd</t>
    <phoneticPr fontId="1" type="noConversion"/>
  </si>
  <si>
    <t>The following area is the result of the metal element content in 100% sulfides.</t>
    <phoneticPr fontId="1" type="noConversion"/>
  </si>
  <si>
    <t xml:space="preserve">Deposit </t>
    <phoneticPr fontId="1" type="noConversion"/>
  </si>
  <si>
    <t>Note</t>
    <phoneticPr fontId="1" type="noConversion"/>
  </si>
  <si>
    <t>Note</t>
    <phoneticPr fontId="1" type="noConversion"/>
  </si>
  <si>
    <r>
      <t>Here the S</t>
    </r>
    <r>
      <rPr>
        <vertAlign val="superscript"/>
        <sz val="11"/>
        <rFont val="Arial"/>
        <family val="2"/>
      </rPr>
      <t xml:space="preserve">2- </t>
    </r>
    <r>
      <rPr>
        <sz val="11"/>
        <rFont val="Arial"/>
        <family val="2"/>
      </rPr>
      <t>content of hornblendite is listed</t>
    </r>
    <phoneticPr fontId="1" type="noConversion"/>
  </si>
  <si>
    <t>ppm</t>
    <phoneticPr fontId="1" type="noConversion"/>
  </si>
  <si>
    <t>ppb</t>
    <phoneticPr fontId="1" type="noConversion"/>
  </si>
  <si>
    <t>Supplementary Table 9. Calculation of metallic element content in 100% sulfides for ultramafic rocks</t>
    <phoneticPr fontId="1" type="noConversion"/>
  </si>
  <si>
    <t>The values ​​with a yellow background represent the whole-rock Ni content minus the Ni content in olivine, used to approximate the nickel content in sulfides. The nickel content in olivine is 1065 ppm, which is the average Ni content of olivines from DH4901. For clinopyroxenite and hornblendite rocks, since there is no olivine, the total nickel content is presumably entirely contained in sulfides.</t>
    <phoneticPr fontId="2" type="noConversion"/>
  </si>
  <si>
    <r>
      <rPr>
        <b/>
        <sz val="11"/>
        <color theme="1"/>
        <rFont val="Arial"/>
        <family val="2"/>
      </rPr>
      <t xml:space="preserve">Langmuri </t>
    </r>
    <r>
      <rPr>
        <sz val="11"/>
        <color theme="1"/>
        <rFont val="Arial"/>
        <family val="2"/>
      </rPr>
      <t>magmatic PGE deposit in Eastern kunlun orogen</t>
    </r>
    <phoneticPr fontId="1" type="noConversion"/>
  </si>
  <si>
    <t>Xiarihamu magmatic Ni deposit in Eastern kunlun orogen</t>
    <phoneticPr fontId="1" type="noConversion"/>
  </si>
  <si>
    <r>
      <rPr>
        <b/>
        <sz val="11"/>
        <color theme="1"/>
        <rFont val="Arial"/>
        <family val="2"/>
      </rPr>
      <t>Langmuri</t>
    </r>
    <r>
      <rPr>
        <sz val="11"/>
        <color theme="1"/>
        <rFont val="Arial"/>
        <family val="2"/>
      </rPr>
      <t xml:space="preserve"> magmatic PGE deposit in Eastern kunlun orogen</t>
    </r>
    <phoneticPr fontId="1" type="noConversion"/>
  </si>
  <si>
    <r>
      <rPr>
        <b/>
        <sz val="11"/>
        <color theme="1"/>
        <rFont val="Arial"/>
        <family val="2"/>
      </rPr>
      <t>Xiarihamu</t>
    </r>
    <r>
      <rPr>
        <sz val="11"/>
        <color theme="1"/>
        <rFont val="Arial"/>
        <family val="2"/>
      </rPr>
      <t xml:space="preserve"> magmatic Ni deposit in Eastern kunlun orogen</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</si>
</sst>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0_ "/>
    <numFmt numFmtId="177" formatCode="0.00_ "/>
    <numFmt numFmtId="178" formatCode="0.000_ "/>
    <numFmt numFmtId="179" formatCode="0.0"/>
  </numFmts>
  <fonts count="17" x14ac:knownFonts="1">
    <font>
      <sz val="11"/>
      <color theme="1"/>
      <name val="宋体"/>
      <family val="2"/>
      <scheme val="minor"/>
    </font>
    <font>
      <sz val="9"/>
      <name val="宋体"/>
      <family val="3"/>
      <charset val="134"/>
      <scheme val="minor"/>
    </font>
    <font>
      <sz val="9"/>
      <name val="宋体"/>
      <family val="3"/>
      <charset val="134"/>
    </font>
    <font>
      <sz val="11"/>
      <color theme="1"/>
      <name val="宋体"/>
      <family val="3"/>
      <charset val="134"/>
      <scheme val="minor"/>
    </font>
    <font>
      <sz val="12"/>
      <color indexed="12"/>
      <name val="宋体"/>
      <family val="3"/>
      <charset val="134"/>
    </font>
    <font>
      <sz val="11"/>
      <color theme="1"/>
      <name val="Arial"/>
      <family val="2"/>
    </font>
    <font>
      <sz val="11"/>
      <color rgb="FF00B0F0"/>
      <name val="宋体"/>
      <family val="2"/>
      <scheme val="minor"/>
    </font>
    <font>
      <sz val="16"/>
      <color rgb="FF00B0F0"/>
      <name val="Arial"/>
      <family val="2"/>
    </font>
    <font>
      <b/>
      <sz val="16"/>
      <color rgb="FFFF0000"/>
      <name val="Arial"/>
      <family val="2"/>
    </font>
    <font>
      <sz val="11"/>
      <name val="Arial"/>
      <family val="2"/>
    </font>
    <font>
      <b/>
      <sz val="11"/>
      <color theme="1"/>
      <name val="Arial"/>
      <family val="2"/>
    </font>
    <font>
      <sz val="11"/>
      <color rgb="FF00B0F0"/>
      <name val="Arial"/>
      <family val="2"/>
    </font>
    <font>
      <sz val="11"/>
      <color rgb="FFFFC000"/>
      <name val="Arial"/>
      <family val="2"/>
    </font>
    <font>
      <sz val="11"/>
      <color indexed="8"/>
      <name val="Arial"/>
      <family val="2"/>
    </font>
    <font>
      <sz val="11"/>
      <color indexed="12"/>
      <name val="Arial"/>
      <family val="2"/>
    </font>
    <font>
      <sz val="11"/>
      <color indexed="10"/>
      <name val="Arial"/>
      <family val="2"/>
    </font>
    <font>
      <vertAlign val="superscript"/>
      <sz val="11"/>
      <name val="Arial"/>
      <family val="2"/>
    </font>
  </fonts>
  <fills count="5">
    <fill>
      <patternFill patternType="none"/>
    </fill>
    <fill>
      <patternFill patternType="gray125"/>
    </fill>
    <fill>
      <patternFill patternType="solid">
        <fgColor rgb="FFFFFF00"/>
        <bgColor indexed="64"/>
      </patternFill>
    </fill>
    <fill>
      <patternFill patternType="solid">
        <fgColor theme="9"/>
        <bgColor indexed="64"/>
      </patternFill>
    </fill>
    <fill>
      <patternFill patternType="solid">
        <fgColor rgb="FFFFC000"/>
        <bgColor indexed="64"/>
      </patternFill>
    </fill>
  </fills>
  <borders count="3">
    <border>
      <left/>
      <right/>
      <top/>
      <bottom/>
      <diagonal/>
    </border>
    <border>
      <left/>
      <right/>
      <top style="thin">
        <color indexed="64"/>
      </top>
      <bottom/>
      <diagonal/>
    </border>
    <border>
      <left/>
      <right/>
      <top/>
      <bottom style="thin">
        <color indexed="64"/>
      </bottom>
      <diagonal/>
    </border>
  </borders>
  <cellStyleXfs count="3">
    <xf numFmtId="0" fontId="0" fillId="0" borderId="0"/>
    <xf numFmtId="0" fontId="3" fillId="0" borderId="0"/>
    <xf numFmtId="0" fontId="3" fillId="0" borderId="0"/>
  </cellStyleXfs>
  <cellXfs count="97">
    <xf numFmtId="0" fontId="0" fillId="0" borderId="0" xfId="0"/>
    <xf numFmtId="0" fontId="0" fillId="0" borderId="0" xfId="0" applyAlignment="1">
      <alignment vertical="center"/>
    </xf>
    <xf numFmtId="0" fontId="0" fillId="0" borderId="0" xfId="0" applyAlignment="1"/>
    <xf numFmtId="0" fontId="4" fillId="0" borderId="0" xfId="0" applyFont="1" applyAlignment="1">
      <alignment vertical="center"/>
    </xf>
    <xf numFmtId="0" fontId="5" fillId="0" borderId="1" xfId="0" applyFont="1" applyBorder="1" applyAlignment="1">
      <alignment horizontal="center" vertical="center"/>
    </xf>
    <xf numFmtId="0" fontId="6" fillId="0" borderId="0" xfId="0" applyFont="1" applyFill="1" applyAlignment="1">
      <alignment vertical="center"/>
    </xf>
    <xf numFmtId="0" fontId="5" fillId="0" borderId="0" xfId="0" applyFont="1" applyBorder="1" applyAlignment="1">
      <alignment horizontal="center" vertical="center"/>
    </xf>
    <xf numFmtId="0" fontId="5" fillId="0" borderId="2" xfId="0" applyFont="1" applyBorder="1" applyAlignment="1">
      <alignment horizontal="center" vertical="center"/>
    </xf>
    <xf numFmtId="0" fontId="5" fillId="0" borderId="1" xfId="0" applyFont="1" applyBorder="1" applyAlignment="1">
      <alignment horizontal="center" vertical="center" wrapText="1"/>
    </xf>
    <xf numFmtId="0" fontId="5" fillId="0" borderId="0" xfId="0" applyFont="1" applyBorder="1" applyAlignment="1">
      <alignment horizontal="center" vertical="center" wrapText="1"/>
    </xf>
    <xf numFmtId="0" fontId="5" fillId="0" borderId="2" xfId="0" applyFont="1" applyBorder="1" applyAlignment="1">
      <alignment horizontal="center" vertical="center" wrapText="1"/>
    </xf>
    <xf numFmtId="0" fontId="9" fillId="0" borderId="1" xfId="0" applyFont="1" applyFill="1" applyBorder="1" applyAlignment="1">
      <alignment horizontal="center" vertical="center"/>
    </xf>
    <xf numFmtId="0" fontId="9" fillId="0" borderId="0" xfId="0" applyFont="1" applyFill="1" applyBorder="1" applyAlignment="1">
      <alignment horizontal="center" vertical="center"/>
    </xf>
    <xf numFmtId="0" fontId="9" fillId="0" borderId="2" xfId="0" applyFont="1" applyFill="1" applyBorder="1" applyAlignment="1">
      <alignment horizontal="center" vertical="center"/>
    </xf>
    <xf numFmtId="0" fontId="5" fillId="0" borderId="0" xfId="0" applyFont="1" applyAlignment="1">
      <alignment horizontal="center" vertical="center"/>
    </xf>
    <xf numFmtId="0" fontId="11" fillId="0" borderId="0" xfId="0" applyFont="1" applyFill="1" applyAlignment="1">
      <alignment horizontal="center" vertical="center"/>
    </xf>
    <xf numFmtId="0" fontId="9" fillId="0" borderId="0" xfId="0" applyFont="1" applyFill="1" applyAlignment="1">
      <alignment horizontal="center" vertical="center"/>
    </xf>
    <xf numFmtId="2" fontId="9" fillId="0" borderId="1" xfId="0" applyNumberFormat="1" applyFont="1" applyFill="1" applyBorder="1" applyAlignment="1">
      <alignment horizontal="center"/>
    </xf>
    <xf numFmtId="176" fontId="9" fillId="0" borderId="1" xfId="0" applyNumberFormat="1" applyFont="1" applyFill="1" applyBorder="1" applyAlignment="1">
      <alignment horizontal="center" vertical="center"/>
    </xf>
    <xf numFmtId="0" fontId="5" fillId="0" borderId="1" xfId="0" applyFont="1" applyBorder="1" applyAlignment="1">
      <alignment horizontal="center"/>
    </xf>
    <xf numFmtId="2" fontId="9" fillId="0" borderId="0" xfId="0" applyNumberFormat="1" applyFont="1" applyFill="1" applyBorder="1" applyAlignment="1">
      <alignment horizontal="center"/>
    </xf>
    <xf numFmtId="176" fontId="9" fillId="0" borderId="0" xfId="0" applyNumberFormat="1" applyFont="1" applyFill="1" applyBorder="1" applyAlignment="1">
      <alignment horizontal="center" vertical="center"/>
    </xf>
    <xf numFmtId="0" fontId="5" fillId="0" borderId="0" xfId="0" applyFont="1" applyBorder="1" applyAlignment="1">
      <alignment horizontal="center"/>
    </xf>
    <xf numFmtId="0" fontId="9" fillId="2" borderId="0" xfId="0" applyFont="1" applyFill="1" applyBorder="1" applyAlignment="1">
      <alignment horizontal="center" vertical="center"/>
    </xf>
    <xf numFmtId="2" fontId="9" fillId="0" borderId="2" xfId="0" applyNumberFormat="1" applyFont="1" applyFill="1" applyBorder="1" applyAlignment="1">
      <alignment horizontal="center"/>
    </xf>
    <xf numFmtId="176" fontId="9" fillId="0" borderId="2" xfId="0" applyNumberFormat="1" applyFont="1" applyFill="1" applyBorder="1" applyAlignment="1">
      <alignment horizontal="center" vertical="center"/>
    </xf>
    <xf numFmtId="0" fontId="5" fillId="0" borderId="2" xfId="0" applyFont="1" applyBorder="1" applyAlignment="1">
      <alignment horizontal="center"/>
    </xf>
    <xf numFmtId="0" fontId="9" fillId="0" borderId="1" xfId="0" applyFont="1" applyFill="1" applyBorder="1" applyAlignment="1">
      <alignment horizontal="center"/>
    </xf>
    <xf numFmtId="0" fontId="9" fillId="0" borderId="0" xfId="0" applyFont="1" applyFill="1" applyBorder="1" applyAlignment="1">
      <alignment horizontal="center"/>
    </xf>
    <xf numFmtId="179" fontId="9" fillId="0" borderId="0" xfId="0" applyNumberFormat="1" applyFont="1" applyFill="1" applyBorder="1" applyAlignment="1">
      <alignment horizontal="center"/>
    </xf>
    <xf numFmtId="1" fontId="9" fillId="0" borderId="0" xfId="0" applyNumberFormat="1" applyFont="1" applyFill="1" applyBorder="1" applyAlignment="1">
      <alignment horizontal="center"/>
    </xf>
    <xf numFmtId="179" fontId="9" fillId="0" borderId="2" xfId="0" applyNumberFormat="1" applyFont="1" applyFill="1" applyBorder="1" applyAlignment="1">
      <alignment horizontal="center"/>
    </xf>
    <xf numFmtId="1" fontId="9" fillId="0" borderId="2" xfId="0" applyNumberFormat="1" applyFont="1" applyFill="1" applyBorder="1" applyAlignment="1">
      <alignment horizontal="center"/>
    </xf>
    <xf numFmtId="0" fontId="5" fillId="0" borderId="1"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2" xfId="0" applyFont="1" applyFill="1" applyBorder="1" applyAlignment="1">
      <alignment horizontal="center" vertical="center"/>
    </xf>
    <xf numFmtId="176" fontId="5" fillId="0" borderId="1" xfId="0" applyNumberFormat="1" applyFont="1" applyBorder="1" applyAlignment="1">
      <alignment horizontal="center" vertical="center"/>
    </xf>
    <xf numFmtId="176" fontId="5" fillId="0" borderId="0" xfId="0" applyNumberFormat="1" applyFont="1" applyBorder="1" applyAlignment="1">
      <alignment horizontal="center" vertical="center"/>
    </xf>
    <xf numFmtId="176" fontId="5" fillId="0" borderId="2" xfId="0" applyNumberFormat="1" applyFont="1" applyBorder="1" applyAlignment="1">
      <alignment horizontal="center" vertical="center"/>
    </xf>
    <xf numFmtId="177" fontId="5" fillId="0" borderId="0" xfId="0" applyNumberFormat="1" applyFont="1" applyBorder="1" applyAlignment="1">
      <alignment horizontal="center" vertical="center"/>
    </xf>
    <xf numFmtId="0" fontId="12" fillId="0" borderId="2" xfId="0" applyFont="1" applyFill="1" applyBorder="1" applyAlignment="1">
      <alignment horizontal="center" vertical="center"/>
    </xf>
    <xf numFmtId="177" fontId="5" fillId="0" borderId="2" xfId="0" applyNumberFormat="1" applyFont="1" applyBorder="1" applyAlignment="1">
      <alignment horizontal="center" vertical="center"/>
    </xf>
    <xf numFmtId="2" fontId="5" fillId="0" borderId="1" xfId="0" applyNumberFormat="1" applyFont="1" applyBorder="1" applyAlignment="1">
      <alignment horizontal="center"/>
    </xf>
    <xf numFmtId="2" fontId="5" fillId="0" borderId="0" xfId="0" applyNumberFormat="1" applyFont="1" applyBorder="1" applyAlignment="1">
      <alignment horizontal="center"/>
    </xf>
    <xf numFmtId="2" fontId="5" fillId="0" borderId="2" xfId="0" applyNumberFormat="1" applyFont="1" applyBorder="1" applyAlignment="1">
      <alignment horizontal="center"/>
    </xf>
    <xf numFmtId="2" fontId="13" fillId="0" borderId="1" xfId="0" applyNumberFormat="1" applyFont="1" applyBorder="1" applyAlignment="1" applyProtection="1">
      <alignment horizontal="center" vertical="center"/>
    </xf>
    <xf numFmtId="2" fontId="13" fillId="0" borderId="0" xfId="0" applyNumberFormat="1" applyFont="1" applyBorder="1" applyAlignment="1" applyProtection="1">
      <alignment horizontal="center" vertical="center"/>
    </xf>
    <xf numFmtId="2" fontId="13" fillId="0" borderId="2" xfId="0" applyNumberFormat="1" applyFont="1" applyBorder="1" applyAlignment="1" applyProtection="1">
      <alignment horizontal="center" vertical="center"/>
    </xf>
    <xf numFmtId="0" fontId="13" fillId="0" borderId="1" xfId="0" applyFont="1" applyBorder="1" applyAlignment="1" applyProtection="1">
      <alignment horizontal="center" vertical="center"/>
    </xf>
    <xf numFmtId="49" fontId="13" fillId="0" borderId="1" xfId="0" applyNumberFormat="1" applyFont="1" applyBorder="1" applyAlignment="1" applyProtection="1">
      <alignment horizontal="center" vertical="center"/>
    </xf>
    <xf numFmtId="176" fontId="13" fillId="0" borderId="1" xfId="0" applyNumberFormat="1" applyFont="1" applyBorder="1" applyAlignment="1" applyProtection="1">
      <alignment horizontal="center" vertical="center"/>
    </xf>
    <xf numFmtId="177" fontId="13" fillId="0" borderId="1" xfId="0" applyNumberFormat="1" applyFont="1" applyBorder="1" applyAlignment="1" applyProtection="1">
      <alignment horizontal="center" vertical="center"/>
    </xf>
    <xf numFmtId="176" fontId="14" fillId="0" borderId="1" xfId="0" applyNumberFormat="1" applyFont="1" applyBorder="1" applyAlignment="1">
      <alignment horizontal="center" vertical="center"/>
    </xf>
    <xf numFmtId="178" fontId="14" fillId="0" borderId="1" xfId="0" applyNumberFormat="1" applyFont="1" applyBorder="1" applyAlignment="1">
      <alignment horizontal="center" vertical="center"/>
    </xf>
    <xf numFmtId="0" fontId="13" fillId="0" borderId="0" xfId="0" applyFont="1" applyBorder="1" applyAlignment="1" applyProtection="1">
      <alignment horizontal="center" vertical="center"/>
    </xf>
    <xf numFmtId="49" fontId="13" fillId="0" borderId="0" xfId="0" applyNumberFormat="1" applyFont="1" applyBorder="1" applyAlignment="1" applyProtection="1">
      <alignment horizontal="center" vertical="center"/>
    </xf>
    <xf numFmtId="176" fontId="9" fillId="0" borderId="0" xfId="0" applyNumberFormat="1" applyFont="1" applyBorder="1" applyAlignment="1" applyProtection="1">
      <alignment horizontal="center" vertical="center"/>
    </xf>
    <xf numFmtId="177" fontId="13" fillId="0" borderId="0" xfId="0" applyNumberFormat="1" applyFont="1" applyBorder="1" applyAlignment="1" applyProtection="1">
      <alignment horizontal="center" vertical="center"/>
    </xf>
    <xf numFmtId="176" fontId="14" fillId="0" borderId="0" xfId="0" applyNumberFormat="1" applyFont="1" applyBorder="1" applyAlignment="1">
      <alignment horizontal="center" vertical="center"/>
    </xf>
    <xf numFmtId="178" fontId="14" fillId="0" borderId="0" xfId="0" applyNumberFormat="1" applyFont="1" applyBorder="1" applyAlignment="1">
      <alignment horizontal="center" vertical="center"/>
    </xf>
    <xf numFmtId="176" fontId="13" fillId="0" borderId="0" xfId="0" applyNumberFormat="1" applyFont="1" applyBorder="1" applyAlignment="1" applyProtection="1">
      <alignment horizontal="center" vertical="center"/>
    </xf>
    <xf numFmtId="49" fontId="13" fillId="0" borderId="2" xfId="0" applyNumberFormat="1" applyFont="1" applyBorder="1" applyAlignment="1" applyProtection="1">
      <alignment horizontal="center" vertical="center"/>
    </xf>
    <xf numFmtId="0" fontId="13" fillId="0" borderId="2" xfId="0" applyFont="1" applyBorder="1" applyAlignment="1" applyProtection="1">
      <alignment horizontal="center" vertical="center"/>
    </xf>
    <xf numFmtId="176" fontId="9" fillId="0" borderId="2" xfId="0" applyNumberFormat="1" applyFont="1" applyBorder="1" applyAlignment="1" applyProtection="1">
      <alignment horizontal="center" vertical="center"/>
    </xf>
    <xf numFmtId="177" fontId="13" fillId="0" borderId="2" xfId="0" applyNumberFormat="1" applyFont="1" applyBorder="1" applyAlignment="1" applyProtection="1">
      <alignment horizontal="center" vertical="center"/>
    </xf>
    <xf numFmtId="176" fontId="14" fillId="0" borderId="2" xfId="0" applyNumberFormat="1" applyFont="1" applyBorder="1" applyAlignment="1">
      <alignment horizontal="center" vertical="center"/>
    </xf>
    <xf numFmtId="178" fontId="14" fillId="0" borderId="2" xfId="0" applyNumberFormat="1" applyFont="1" applyBorder="1" applyAlignment="1">
      <alignment horizontal="center" vertical="center"/>
    </xf>
    <xf numFmtId="176" fontId="14" fillId="0" borderId="0" xfId="0" applyNumberFormat="1" applyFont="1" applyAlignment="1">
      <alignment horizontal="center" vertical="center"/>
    </xf>
    <xf numFmtId="178" fontId="14" fillId="0" borderId="0" xfId="0" applyNumberFormat="1" applyFont="1" applyAlignment="1">
      <alignment horizontal="center" vertical="center"/>
    </xf>
    <xf numFmtId="0" fontId="15" fillId="0" borderId="0" xfId="0" applyFont="1" applyBorder="1" applyAlignment="1">
      <alignment horizontal="center" vertical="center"/>
    </xf>
    <xf numFmtId="178" fontId="9" fillId="0" borderId="0" xfId="0" applyNumberFormat="1" applyFont="1" applyBorder="1" applyAlignment="1">
      <alignment horizontal="center" vertical="center"/>
    </xf>
    <xf numFmtId="0" fontId="15" fillId="0" borderId="0" xfId="0" applyFont="1" applyFill="1" applyBorder="1" applyAlignment="1">
      <alignment horizontal="center" vertical="center"/>
    </xf>
    <xf numFmtId="2" fontId="13" fillId="0" borderId="0" xfId="0" applyNumberFormat="1" applyFont="1" applyBorder="1" applyAlignment="1" applyProtection="1">
      <alignment horizontal="center" vertical="center"/>
    </xf>
    <xf numFmtId="2" fontId="13" fillId="0" borderId="1" xfId="0" applyNumberFormat="1" applyFont="1" applyBorder="1" applyAlignment="1" applyProtection="1">
      <alignment horizontal="center" vertical="center"/>
    </xf>
    <xf numFmtId="0" fontId="5" fillId="0" borderId="2" xfId="0" applyFont="1" applyBorder="1" applyAlignment="1">
      <alignment horizontal="center" vertical="center"/>
    </xf>
    <xf numFmtId="0" fontId="9" fillId="4" borderId="0" xfId="0" applyFont="1" applyFill="1" applyBorder="1" applyAlignment="1">
      <alignment horizontal="center" vertical="center"/>
    </xf>
    <xf numFmtId="2" fontId="5" fillId="4" borderId="0" xfId="0" applyNumberFormat="1" applyFont="1" applyFill="1" applyBorder="1" applyAlignment="1">
      <alignment horizontal="center"/>
    </xf>
    <xf numFmtId="2" fontId="5" fillId="4" borderId="2" xfId="0" applyNumberFormat="1" applyFont="1" applyFill="1" applyBorder="1" applyAlignment="1">
      <alignment horizont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1" xfId="0" applyFont="1" applyBorder="1" applyAlignment="1">
      <alignment horizontal="center" vertical="center" wrapText="1"/>
    </xf>
    <xf numFmtId="0" fontId="5" fillId="0" borderId="0" xfId="0" applyFont="1" applyBorder="1" applyAlignment="1">
      <alignment horizontal="center" vertical="center" wrapText="1"/>
    </xf>
    <xf numFmtId="0" fontId="5" fillId="0" borderId="2" xfId="0" applyFont="1" applyBorder="1" applyAlignment="1">
      <alignment horizontal="center" vertical="center" wrapText="1"/>
    </xf>
    <xf numFmtId="0" fontId="5" fillId="2" borderId="1"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9" fillId="4" borderId="0"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10" fillId="0" borderId="2" xfId="0" applyFont="1" applyBorder="1" applyAlignment="1">
      <alignment horizontal="left" vertical="center"/>
    </xf>
    <xf numFmtId="0" fontId="5" fillId="0" borderId="2" xfId="0" applyFont="1" applyBorder="1" applyAlignment="1">
      <alignment horizontal="left" vertical="center"/>
    </xf>
    <xf numFmtId="0" fontId="5" fillId="0" borderId="0" xfId="0" applyFont="1" applyBorder="1" applyAlignment="1">
      <alignment horizontal="center" vertical="center"/>
    </xf>
    <xf numFmtId="0" fontId="8" fillId="3" borderId="0" xfId="0" applyFont="1" applyFill="1" applyAlignment="1">
      <alignment horizontal="center" vertical="center"/>
    </xf>
    <xf numFmtId="0" fontId="7" fillId="3" borderId="0" xfId="0" applyFont="1" applyFill="1" applyAlignment="1">
      <alignment horizontal="center" vertical="center"/>
    </xf>
    <xf numFmtId="0" fontId="5" fillId="0" borderId="0" xfId="0" applyFont="1" applyAlignment="1">
      <alignment horizontal="center" vertical="center"/>
    </xf>
    <xf numFmtId="2" fontId="13" fillId="0" borderId="0" xfId="0" applyNumberFormat="1" applyFont="1" applyBorder="1" applyAlignment="1" applyProtection="1">
      <alignment horizontal="center" vertical="center"/>
    </xf>
    <xf numFmtId="2" fontId="13" fillId="0" borderId="2" xfId="0" applyNumberFormat="1" applyFont="1" applyBorder="1" applyAlignment="1" applyProtection="1">
      <alignment horizontal="center" vertical="center"/>
    </xf>
    <xf numFmtId="2" fontId="13" fillId="0" borderId="1" xfId="0" applyNumberFormat="1" applyFont="1" applyBorder="1" applyAlignment="1" applyProtection="1">
      <alignment horizontal="center" vertical="center"/>
    </xf>
  </cellXfs>
  <cellStyles count="3">
    <cellStyle name="常规" xfId="0" builtinId="0"/>
    <cellStyle name="常规 2" xfId="2"/>
    <cellStyle name="常规 3" xfId="1"/>
  </cellStyles>
  <dxfs count="0"/>
  <tableStyles count="0" defaultTableStyle="TableStyleMedium2" defaultPivotStyle="PivotStyleMedium9"/>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9"/>
  <sheetViews>
    <sheetView tabSelected="1" zoomScale="85" zoomScaleNormal="85" workbookViewId="0">
      <selection activeCell="B57" sqref="B57"/>
    </sheetView>
  </sheetViews>
  <sheetFormatPr defaultRowHeight="14.4" x14ac:dyDescent="0.25"/>
  <cols>
    <col min="1" max="1" width="18" style="1" customWidth="1"/>
    <col min="2" max="2" width="29" style="1" customWidth="1"/>
    <col min="3" max="3" width="50.21875" style="1" customWidth="1"/>
    <col min="4" max="4" width="17" style="1" customWidth="1"/>
    <col min="5" max="5" width="9.88671875" style="1" customWidth="1"/>
    <col min="6" max="6" width="7.21875" style="1" customWidth="1"/>
    <col min="7" max="7" width="20.5546875" style="1" customWidth="1"/>
    <col min="8" max="8" width="23.21875" style="1" customWidth="1"/>
    <col min="9" max="9" width="24.88671875" style="1" customWidth="1"/>
    <col min="10" max="10" width="34.5546875" style="1" customWidth="1"/>
    <col min="11" max="15" width="8.88671875" style="1"/>
    <col min="16" max="16" width="10.44140625" style="1" bestFit="1" customWidth="1"/>
    <col min="17" max="17" width="10.44140625" style="1" customWidth="1"/>
    <col min="18" max="18" width="23.44140625" style="1" customWidth="1"/>
    <col min="19" max="19" width="17.109375" style="1" customWidth="1"/>
    <col min="20" max="20" width="8.88671875" style="1"/>
    <col min="21" max="21" width="22.88671875" style="1" customWidth="1"/>
    <col min="22" max="25" width="8.88671875" style="1"/>
    <col min="26" max="26" width="21.77734375" style="1" customWidth="1"/>
    <col min="27" max="252" width="8.88671875" style="1"/>
    <col min="253" max="253" width="22.77734375" style="1" customWidth="1"/>
    <col min="254" max="255" width="50.21875" style="1" customWidth="1"/>
    <col min="256" max="256" width="11.77734375" style="1" customWidth="1"/>
    <col min="257" max="257" width="9.88671875" style="1" customWidth="1"/>
    <col min="258" max="258" width="27.109375" style="1" customWidth="1"/>
    <col min="259" max="259" width="11" style="1" customWidth="1"/>
    <col min="260" max="260" width="8.88671875" style="1"/>
    <col min="261" max="261" width="12.109375" style="1" customWidth="1"/>
    <col min="262" max="267" width="8.88671875" style="1"/>
    <col min="268" max="268" width="10.44140625" style="1" bestFit="1" customWidth="1"/>
    <col min="269" max="269" width="10.44140625" style="1" customWidth="1"/>
    <col min="270" max="270" width="18.21875" style="1" customWidth="1"/>
    <col min="271" max="271" width="11.6640625" style="1" customWidth="1"/>
    <col min="272" max="273" width="8.88671875" style="1"/>
    <col min="274" max="274" width="17.109375" style="1" customWidth="1"/>
    <col min="275" max="281" width="8.88671875" style="1"/>
    <col min="282" max="282" width="21.77734375" style="1" customWidth="1"/>
    <col min="283" max="508" width="8.88671875" style="1"/>
    <col min="509" max="509" width="22.77734375" style="1" customWidth="1"/>
    <col min="510" max="511" width="50.21875" style="1" customWidth="1"/>
    <col min="512" max="512" width="11.77734375" style="1" customWidth="1"/>
    <col min="513" max="513" width="9.88671875" style="1" customWidth="1"/>
    <col min="514" max="514" width="27.109375" style="1" customWidth="1"/>
    <col min="515" max="515" width="11" style="1" customWidth="1"/>
    <col min="516" max="516" width="8.88671875" style="1"/>
    <col min="517" max="517" width="12.109375" style="1" customWidth="1"/>
    <col min="518" max="523" width="8.88671875" style="1"/>
    <col min="524" max="524" width="10.44140625" style="1" bestFit="1" customWidth="1"/>
    <col min="525" max="525" width="10.44140625" style="1" customWidth="1"/>
    <col min="526" max="526" width="18.21875" style="1" customWidth="1"/>
    <col min="527" max="527" width="11.6640625" style="1" customWidth="1"/>
    <col min="528" max="529" width="8.88671875" style="1"/>
    <col min="530" max="530" width="17.109375" style="1" customWidth="1"/>
    <col min="531" max="537" width="8.88671875" style="1"/>
    <col min="538" max="538" width="21.77734375" style="1" customWidth="1"/>
    <col min="539" max="764" width="8.88671875" style="1"/>
    <col min="765" max="765" width="22.77734375" style="1" customWidth="1"/>
    <col min="766" max="767" width="50.21875" style="1" customWidth="1"/>
    <col min="768" max="768" width="11.77734375" style="1" customWidth="1"/>
    <col min="769" max="769" width="9.88671875" style="1" customWidth="1"/>
    <col min="770" max="770" width="27.109375" style="1" customWidth="1"/>
    <col min="771" max="771" width="11" style="1" customWidth="1"/>
    <col min="772" max="772" width="8.88671875" style="1"/>
    <col min="773" max="773" width="12.109375" style="1" customWidth="1"/>
    <col min="774" max="779" width="8.88671875" style="1"/>
    <col min="780" max="780" width="10.44140625" style="1" bestFit="1" customWidth="1"/>
    <col min="781" max="781" width="10.44140625" style="1" customWidth="1"/>
    <col min="782" max="782" width="18.21875" style="1" customWidth="1"/>
    <col min="783" max="783" width="11.6640625" style="1" customWidth="1"/>
    <col min="784" max="785" width="8.88671875" style="1"/>
    <col min="786" max="786" width="17.109375" style="1" customWidth="1"/>
    <col min="787" max="793" width="8.88671875" style="1"/>
    <col min="794" max="794" width="21.77734375" style="1" customWidth="1"/>
    <col min="795" max="1020" width="8.88671875" style="1"/>
    <col min="1021" max="1021" width="22.77734375" style="1" customWidth="1"/>
    <col min="1022" max="1023" width="50.21875" style="1" customWidth="1"/>
    <col min="1024" max="1024" width="11.77734375" style="1" customWidth="1"/>
    <col min="1025" max="1025" width="9.88671875" style="1" customWidth="1"/>
    <col min="1026" max="1026" width="27.109375" style="1" customWidth="1"/>
    <col min="1027" max="1027" width="11" style="1" customWidth="1"/>
    <col min="1028" max="1028" width="8.88671875" style="1"/>
    <col min="1029" max="1029" width="12.109375" style="1" customWidth="1"/>
    <col min="1030" max="1035" width="8.88671875" style="1"/>
    <col min="1036" max="1036" width="10.44140625" style="1" bestFit="1" customWidth="1"/>
    <col min="1037" max="1037" width="10.44140625" style="1" customWidth="1"/>
    <col min="1038" max="1038" width="18.21875" style="1" customWidth="1"/>
    <col min="1039" max="1039" width="11.6640625" style="1" customWidth="1"/>
    <col min="1040" max="1041" width="8.88671875" style="1"/>
    <col min="1042" max="1042" width="17.109375" style="1" customWidth="1"/>
    <col min="1043" max="1049" width="8.88671875" style="1"/>
    <col min="1050" max="1050" width="21.77734375" style="1" customWidth="1"/>
    <col min="1051" max="1276" width="8.88671875" style="1"/>
    <col min="1277" max="1277" width="22.77734375" style="1" customWidth="1"/>
    <col min="1278" max="1279" width="50.21875" style="1" customWidth="1"/>
    <col min="1280" max="1280" width="11.77734375" style="1" customWidth="1"/>
    <col min="1281" max="1281" width="9.88671875" style="1" customWidth="1"/>
    <col min="1282" max="1282" width="27.109375" style="1" customWidth="1"/>
    <col min="1283" max="1283" width="11" style="1" customWidth="1"/>
    <col min="1284" max="1284" width="8.88671875" style="1"/>
    <col min="1285" max="1285" width="12.109375" style="1" customWidth="1"/>
    <col min="1286" max="1291" width="8.88671875" style="1"/>
    <col min="1292" max="1292" width="10.44140625" style="1" bestFit="1" customWidth="1"/>
    <col min="1293" max="1293" width="10.44140625" style="1" customWidth="1"/>
    <col min="1294" max="1294" width="18.21875" style="1" customWidth="1"/>
    <col min="1295" max="1295" width="11.6640625" style="1" customWidth="1"/>
    <col min="1296" max="1297" width="8.88671875" style="1"/>
    <col min="1298" max="1298" width="17.109375" style="1" customWidth="1"/>
    <col min="1299" max="1305" width="8.88671875" style="1"/>
    <col min="1306" max="1306" width="21.77734375" style="1" customWidth="1"/>
    <col min="1307" max="1532" width="8.88671875" style="1"/>
    <col min="1533" max="1533" width="22.77734375" style="1" customWidth="1"/>
    <col min="1534" max="1535" width="50.21875" style="1" customWidth="1"/>
    <col min="1536" max="1536" width="11.77734375" style="1" customWidth="1"/>
    <col min="1537" max="1537" width="9.88671875" style="1" customWidth="1"/>
    <col min="1538" max="1538" width="27.109375" style="1" customWidth="1"/>
    <col min="1539" max="1539" width="11" style="1" customWidth="1"/>
    <col min="1540" max="1540" width="8.88671875" style="1"/>
    <col min="1541" max="1541" width="12.109375" style="1" customWidth="1"/>
    <col min="1542" max="1547" width="8.88671875" style="1"/>
    <col min="1548" max="1548" width="10.44140625" style="1" bestFit="1" customWidth="1"/>
    <col min="1549" max="1549" width="10.44140625" style="1" customWidth="1"/>
    <col min="1550" max="1550" width="18.21875" style="1" customWidth="1"/>
    <col min="1551" max="1551" width="11.6640625" style="1" customWidth="1"/>
    <col min="1552" max="1553" width="8.88671875" style="1"/>
    <col min="1554" max="1554" width="17.109375" style="1" customWidth="1"/>
    <col min="1555" max="1561" width="8.88671875" style="1"/>
    <col min="1562" max="1562" width="21.77734375" style="1" customWidth="1"/>
    <col min="1563" max="1788" width="8.88671875" style="1"/>
    <col min="1789" max="1789" width="22.77734375" style="1" customWidth="1"/>
    <col min="1790" max="1791" width="50.21875" style="1" customWidth="1"/>
    <col min="1792" max="1792" width="11.77734375" style="1" customWidth="1"/>
    <col min="1793" max="1793" width="9.88671875" style="1" customWidth="1"/>
    <col min="1794" max="1794" width="27.109375" style="1" customWidth="1"/>
    <col min="1795" max="1795" width="11" style="1" customWidth="1"/>
    <col min="1796" max="1796" width="8.88671875" style="1"/>
    <col min="1797" max="1797" width="12.109375" style="1" customWidth="1"/>
    <col min="1798" max="1803" width="8.88671875" style="1"/>
    <col min="1804" max="1804" width="10.44140625" style="1" bestFit="1" customWidth="1"/>
    <col min="1805" max="1805" width="10.44140625" style="1" customWidth="1"/>
    <col min="1806" max="1806" width="18.21875" style="1" customWidth="1"/>
    <col min="1807" max="1807" width="11.6640625" style="1" customWidth="1"/>
    <col min="1808" max="1809" width="8.88671875" style="1"/>
    <col min="1810" max="1810" width="17.109375" style="1" customWidth="1"/>
    <col min="1811" max="1817" width="8.88671875" style="1"/>
    <col min="1818" max="1818" width="21.77734375" style="1" customWidth="1"/>
    <col min="1819" max="2044" width="8.88671875" style="1"/>
    <col min="2045" max="2045" width="22.77734375" style="1" customWidth="1"/>
    <col min="2046" max="2047" width="50.21875" style="1" customWidth="1"/>
    <col min="2048" max="2048" width="11.77734375" style="1" customWidth="1"/>
    <col min="2049" max="2049" width="9.88671875" style="1" customWidth="1"/>
    <col min="2050" max="2050" width="27.109375" style="1" customWidth="1"/>
    <col min="2051" max="2051" width="11" style="1" customWidth="1"/>
    <col min="2052" max="2052" width="8.88671875" style="1"/>
    <col min="2053" max="2053" width="12.109375" style="1" customWidth="1"/>
    <col min="2054" max="2059" width="8.88671875" style="1"/>
    <col min="2060" max="2060" width="10.44140625" style="1" bestFit="1" customWidth="1"/>
    <col min="2061" max="2061" width="10.44140625" style="1" customWidth="1"/>
    <col min="2062" max="2062" width="18.21875" style="1" customWidth="1"/>
    <col min="2063" max="2063" width="11.6640625" style="1" customWidth="1"/>
    <col min="2064" max="2065" width="8.88671875" style="1"/>
    <col min="2066" max="2066" width="17.109375" style="1" customWidth="1"/>
    <col min="2067" max="2073" width="8.88671875" style="1"/>
    <col min="2074" max="2074" width="21.77734375" style="1" customWidth="1"/>
    <col min="2075" max="2300" width="8.88671875" style="1"/>
    <col min="2301" max="2301" width="22.77734375" style="1" customWidth="1"/>
    <col min="2302" max="2303" width="50.21875" style="1" customWidth="1"/>
    <col min="2304" max="2304" width="11.77734375" style="1" customWidth="1"/>
    <col min="2305" max="2305" width="9.88671875" style="1" customWidth="1"/>
    <col min="2306" max="2306" width="27.109375" style="1" customWidth="1"/>
    <col min="2307" max="2307" width="11" style="1" customWidth="1"/>
    <col min="2308" max="2308" width="8.88671875" style="1"/>
    <col min="2309" max="2309" width="12.109375" style="1" customWidth="1"/>
    <col min="2310" max="2315" width="8.88671875" style="1"/>
    <col min="2316" max="2316" width="10.44140625" style="1" bestFit="1" customWidth="1"/>
    <col min="2317" max="2317" width="10.44140625" style="1" customWidth="1"/>
    <col min="2318" max="2318" width="18.21875" style="1" customWidth="1"/>
    <col min="2319" max="2319" width="11.6640625" style="1" customWidth="1"/>
    <col min="2320" max="2321" width="8.88671875" style="1"/>
    <col min="2322" max="2322" width="17.109375" style="1" customWidth="1"/>
    <col min="2323" max="2329" width="8.88671875" style="1"/>
    <col min="2330" max="2330" width="21.77734375" style="1" customWidth="1"/>
    <col min="2331" max="2556" width="8.88671875" style="1"/>
    <col min="2557" max="2557" width="22.77734375" style="1" customWidth="1"/>
    <col min="2558" max="2559" width="50.21875" style="1" customWidth="1"/>
    <col min="2560" max="2560" width="11.77734375" style="1" customWidth="1"/>
    <col min="2561" max="2561" width="9.88671875" style="1" customWidth="1"/>
    <col min="2562" max="2562" width="27.109375" style="1" customWidth="1"/>
    <col min="2563" max="2563" width="11" style="1" customWidth="1"/>
    <col min="2564" max="2564" width="8.88671875" style="1"/>
    <col min="2565" max="2565" width="12.109375" style="1" customWidth="1"/>
    <col min="2566" max="2571" width="8.88671875" style="1"/>
    <col min="2572" max="2572" width="10.44140625" style="1" bestFit="1" customWidth="1"/>
    <col min="2573" max="2573" width="10.44140625" style="1" customWidth="1"/>
    <col min="2574" max="2574" width="18.21875" style="1" customWidth="1"/>
    <col min="2575" max="2575" width="11.6640625" style="1" customWidth="1"/>
    <col min="2576" max="2577" width="8.88671875" style="1"/>
    <col min="2578" max="2578" width="17.109375" style="1" customWidth="1"/>
    <col min="2579" max="2585" width="8.88671875" style="1"/>
    <col min="2586" max="2586" width="21.77734375" style="1" customWidth="1"/>
    <col min="2587" max="2812" width="8.88671875" style="1"/>
    <col min="2813" max="2813" width="22.77734375" style="1" customWidth="1"/>
    <col min="2814" max="2815" width="50.21875" style="1" customWidth="1"/>
    <col min="2816" max="2816" width="11.77734375" style="1" customWidth="1"/>
    <col min="2817" max="2817" width="9.88671875" style="1" customWidth="1"/>
    <col min="2818" max="2818" width="27.109375" style="1" customWidth="1"/>
    <col min="2819" max="2819" width="11" style="1" customWidth="1"/>
    <col min="2820" max="2820" width="8.88671875" style="1"/>
    <col min="2821" max="2821" width="12.109375" style="1" customWidth="1"/>
    <col min="2822" max="2827" width="8.88671875" style="1"/>
    <col min="2828" max="2828" width="10.44140625" style="1" bestFit="1" customWidth="1"/>
    <col min="2829" max="2829" width="10.44140625" style="1" customWidth="1"/>
    <col min="2830" max="2830" width="18.21875" style="1" customWidth="1"/>
    <col min="2831" max="2831" width="11.6640625" style="1" customWidth="1"/>
    <col min="2832" max="2833" width="8.88671875" style="1"/>
    <col min="2834" max="2834" width="17.109375" style="1" customWidth="1"/>
    <col min="2835" max="2841" width="8.88671875" style="1"/>
    <col min="2842" max="2842" width="21.77734375" style="1" customWidth="1"/>
    <col min="2843" max="3068" width="8.88671875" style="1"/>
    <col min="3069" max="3069" width="22.77734375" style="1" customWidth="1"/>
    <col min="3070" max="3071" width="50.21875" style="1" customWidth="1"/>
    <col min="3072" max="3072" width="11.77734375" style="1" customWidth="1"/>
    <col min="3073" max="3073" width="9.88671875" style="1" customWidth="1"/>
    <col min="3074" max="3074" width="27.109375" style="1" customWidth="1"/>
    <col min="3075" max="3075" width="11" style="1" customWidth="1"/>
    <col min="3076" max="3076" width="8.88671875" style="1"/>
    <col min="3077" max="3077" width="12.109375" style="1" customWidth="1"/>
    <col min="3078" max="3083" width="8.88671875" style="1"/>
    <col min="3084" max="3084" width="10.44140625" style="1" bestFit="1" customWidth="1"/>
    <col min="3085" max="3085" width="10.44140625" style="1" customWidth="1"/>
    <col min="3086" max="3086" width="18.21875" style="1" customWidth="1"/>
    <col min="3087" max="3087" width="11.6640625" style="1" customWidth="1"/>
    <col min="3088" max="3089" width="8.88671875" style="1"/>
    <col min="3090" max="3090" width="17.109375" style="1" customWidth="1"/>
    <col min="3091" max="3097" width="8.88671875" style="1"/>
    <col min="3098" max="3098" width="21.77734375" style="1" customWidth="1"/>
    <col min="3099" max="3324" width="8.88671875" style="1"/>
    <col min="3325" max="3325" width="22.77734375" style="1" customWidth="1"/>
    <col min="3326" max="3327" width="50.21875" style="1" customWidth="1"/>
    <col min="3328" max="3328" width="11.77734375" style="1" customWidth="1"/>
    <col min="3329" max="3329" width="9.88671875" style="1" customWidth="1"/>
    <col min="3330" max="3330" width="27.109375" style="1" customWidth="1"/>
    <col min="3331" max="3331" width="11" style="1" customWidth="1"/>
    <col min="3332" max="3332" width="8.88671875" style="1"/>
    <col min="3333" max="3333" width="12.109375" style="1" customWidth="1"/>
    <col min="3334" max="3339" width="8.88671875" style="1"/>
    <col min="3340" max="3340" width="10.44140625" style="1" bestFit="1" customWidth="1"/>
    <col min="3341" max="3341" width="10.44140625" style="1" customWidth="1"/>
    <col min="3342" max="3342" width="18.21875" style="1" customWidth="1"/>
    <col min="3343" max="3343" width="11.6640625" style="1" customWidth="1"/>
    <col min="3344" max="3345" width="8.88671875" style="1"/>
    <col min="3346" max="3346" width="17.109375" style="1" customWidth="1"/>
    <col min="3347" max="3353" width="8.88671875" style="1"/>
    <col min="3354" max="3354" width="21.77734375" style="1" customWidth="1"/>
    <col min="3355" max="3580" width="8.88671875" style="1"/>
    <col min="3581" max="3581" width="22.77734375" style="1" customWidth="1"/>
    <col min="3582" max="3583" width="50.21875" style="1" customWidth="1"/>
    <col min="3584" max="3584" width="11.77734375" style="1" customWidth="1"/>
    <col min="3585" max="3585" width="9.88671875" style="1" customWidth="1"/>
    <col min="3586" max="3586" width="27.109375" style="1" customWidth="1"/>
    <col min="3587" max="3587" width="11" style="1" customWidth="1"/>
    <col min="3588" max="3588" width="8.88671875" style="1"/>
    <col min="3589" max="3589" width="12.109375" style="1" customWidth="1"/>
    <col min="3590" max="3595" width="8.88671875" style="1"/>
    <col min="3596" max="3596" width="10.44140625" style="1" bestFit="1" customWidth="1"/>
    <col min="3597" max="3597" width="10.44140625" style="1" customWidth="1"/>
    <col min="3598" max="3598" width="18.21875" style="1" customWidth="1"/>
    <col min="3599" max="3599" width="11.6640625" style="1" customWidth="1"/>
    <col min="3600" max="3601" width="8.88671875" style="1"/>
    <col min="3602" max="3602" width="17.109375" style="1" customWidth="1"/>
    <col min="3603" max="3609" width="8.88671875" style="1"/>
    <col min="3610" max="3610" width="21.77734375" style="1" customWidth="1"/>
    <col min="3611" max="3836" width="8.88671875" style="1"/>
    <col min="3837" max="3837" width="22.77734375" style="1" customWidth="1"/>
    <col min="3838" max="3839" width="50.21875" style="1" customWidth="1"/>
    <col min="3840" max="3840" width="11.77734375" style="1" customWidth="1"/>
    <col min="3841" max="3841" width="9.88671875" style="1" customWidth="1"/>
    <col min="3842" max="3842" width="27.109375" style="1" customWidth="1"/>
    <col min="3843" max="3843" width="11" style="1" customWidth="1"/>
    <col min="3844" max="3844" width="8.88671875" style="1"/>
    <col min="3845" max="3845" width="12.109375" style="1" customWidth="1"/>
    <col min="3846" max="3851" width="8.88671875" style="1"/>
    <col min="3852" max="3852" width="10.44140625" style="1" bestFit="1" customWidth="1"/>
    <col min="3853" max="3853" width="10.44140625" style="1" customWidth="1"/>
    <col min="3854" max="3854" width="18.21875" style="1" customWidth="1"/>
    <col min="3855" max="3855" width="11.6640625" style="1" customWidth="1"/>
    <col min="3856" max="3857" width="8.88671875" style="1"/>
    <col min="3858" max="3858" width="17.109375" style="1" customWidth="1"/>
    <col min="3859" max="3865" width="8.88671875" style="1"/>
    <col min="3866" max="3866" width="21.77734375" style="1" customWidth="1"/>
    <col min="3867" max="4092" width="8.88671875" style="1"/>
    <col min="4093" max="4093" width="22.77734375" style="1" customWidth="1"/>
    <col min="4094" max="4095" width="50.21875" style="1" customWidth="1"/>
    <col min="4096" max="4096" width="11.77734375" style="1" customWidth="1"/>
    <col min="4097" max="4097" width="9.88671875" style="1" customWidth="1"/>
    <col min="4098" max="4098" width="27.109375" style="1" customWidth="1"/>
    <col min="4099" max="4099" width="11" style="1" customWidth="1"/>
    <col min="4100" max="4100" width="8.88671875" style="1"/>
    <col min="4101" max="4101" width="12.109375" style="1" customWidth="1"/>
    <col min="4102" max="4107" width="8.88671875" style="1"/>
    <col min="4108" max="4108" width="10.44140625" style="1" bestFit="1" customWidth="1"/>
    <col min="4109" max="4109" width="10.44140625" style="1" customWidth="1"/>
    <col min="4110" max="4110" width="18.21875" style="1" customWidth="1"/>
    <col min="4111" max="4111" width="11.6640625" style="1" customWidth="1"/>
    <col min="4112" max="4113" width="8.88671875" style="1"/>
    <col min="4114" max="4114" width="17.109375" style="1" customWidth="1"/>
    <col min="4115" max="4121" width="8.88671875" style="1"/>
    <col min="4122" max="4122" width="21.77734375" style="1" customWidth="1"/>
    <col min="4123" max="4348" width="8.88671875" style="1"/>
    <col min="4349" max="4349" width="22.77734375" style="1" customWidth="1"/>
    <col min="4350" max="4351" width="50.21875" style="1" customWidth="1"/>
    <col min="4352" max="4352" width="11.77734375" style="1" customWidth="1"/>
    <col min="4353" max="4353" width="9.88671875" style="1" customWidth="1"/>
    <col min="4354" max="4354" width="27.109375" style="1" customWidth="1"/>
    <col min="4355" max="4355" width="11" style="1" customWidth="1"/>
    <col min="4356" max="4356" width="8.88671875" style="1"/>
    <col min="4357" max="4357" width="12.109375" style="1" customWidth="1"/>
    <col min="4358" max="4363" width="8.88671875" style="1"/>
    <col min="4364" max="4364" width="10.44140625" style="1" bestFit="1" customWidth="1"/>
    <col min="4365" max="4365" width="10.44140625" style="1" customWidth="1"/>
    <col min="4366" max="4366" width="18.21875" style="1" customWidth="1"/>
    <col min="4367" max="4367" width="11.6640625" style="1" customWidth="1"/>
    <col min="4368" max="4369" width="8.88671875" style="1"/>
    <col min="4370" max="4370" width="17.109375" style="1" customWidth="1"/>
    <col min="4371" max="4377" width="8.88671875" style="1"/>
    <col min="4378" max="4378" width="21.77734375" style="1" customWidth="1"/>
    <col min="4379" max="4604" width="8.88671875" style="1"/>
    <col min="4605" max="4605" width="22.77734375" style="1" customWidth="1"/>
    <col min="4606" max="4607" width="50.21875" style="1" customWidth="1"/>
    <col min="4608" max="4608" width="11.77734375" style="1" customWidth="1"/>
    <col min="4609" max="4609" width="9.88671875" style="1" customWidth="1"/>
    <col min="4610" max="4610" width="27.109375" style="1" customWidth="1"/>
    <col min="4611" max="4611" width="11" style="1" customWidth="1"/>
    <col min="4612" max="4612" width="8.88671875" style="1"/>
    <col min="4613" max="4613" width="12.109375" style="1" customWidth="1"/>
    <col min="4614" max="4619" width="8.88671875" style="1"/>
    <col min="4620" max="4620" width="10.44140625" style="1" bestFit="1" customWidth="1"/>
    <col min="4621" max="4621" width="10.44140625" style="1" customWidth="1"/>
    <col min="4622" max="4622" width="18.21875" style="1" customWidth="1"/>
    <col min="4623" max="4623" width="11.6640625" style="1" customWidth="1"/>
    <col min="4624" max="4625" width="8.88671875" style="1"/>
    <col min="4626" max="4626" width="17.109375" style="1" customWidth="1"/>
    <col min="4627" max="4633" width="8.88671875" style="1"/>
    <col min="4634" max="4634" width="21.77734375" style="1" customWidth="1"/>
    <col min="4635" max="4860" width="8.88671875" style="1"/>
    <col min="4861" max="4861" width="22.77734375" style="1" customWidth="1"/>
    <col min="4862" max="4863" width="50.21875" style="1" customWidth="1"/>
    <col min="4864" max="4864" width="11.77734375" style="1" customWidth="1"/>
    <col min="4865" max="4865" width="9.88671875" style="1" customWidth="1"/>
    <col min="4866" max="4866" width="27.109375" style="1" customWidth="1"/>
    <col min="4867" max="4867" width="11" style="1" customWidth="1"/>
    <col min="4868" max="4868" width="8.88671875" style="1"/>
    <col min="4869" max="4869" width="12.109375" style="1" customWidth="1"/>
    <col min="4870" max="4875" width="8.88671875" style="1"/>
    <col min="4876" max="4876" width="10.44140625" style="1" bestFit="1" customWidth="1"/>
    <col min="4877" max="4877" width="10.44140625" style="1" customWidth="1"/>
    <col min="4878" max="4878" width="18.21875" style="1" customWidth="1"/>
    <col min="4879" max="4879" width="11.6640625" style="1" customWidth="1"/>
    <col min="4880" max="4881" width="8.88671875" style="1"/>
    <col min="4882" max="4882" width="17.109375" style="1" customWidth="1"/>
    <col min="4883" max="4889" width="8.88671875" style="1"/>
    <col min="4890" max="4890" width="21.77734375" style="1" customWidth="1"/>
    <col min="4891" max="5116" width="8.88671875" style="1"/>
    <col min="5117" max="5117" width="22.77734375" style="1" customWidth="1"/>
    <col min="5118" max="5119" width="50.21875" style="1" customWidth="1"/>
    <col min="5120" max="5120" width="11.77734375" style="1" customWidth="1"/>
    <col min="5121" max="5121" width="9.88671875" style="1" customWidth="1"/>
    <col min="5122" max="5122" width="27.109375" style="1" customWidth="1"/>
    <col min="5123" max="5123" width="11" style="1" customWidth="1"/>
    <col min="5124" max="5124" width="8.88671875" style="1"/>
    <col min="5125" max="5125" width="12.109375" style="1" customWidth="1"/>
    <col min="5126" max="5131" width="8.88671875" style="1"/>
    <col min="5132" max="5132" width="10.44140625" style="1" bestFit="1" customWidth="1"/>
    <col min="5133" max="5133" width="10.44140625" style="1" customWidth="1"/>
    <col min="5134" max="5134" width="18.21875" style="1" customWidth="1"/>
    <col min="5135" max="5135" width="11.6640625" style="1" customWidth="1"/>
    <col min="5136" max="5137" width="8.88671875" style="1"/>
    <col min="5138" max="5138" width="17.109375" style="1" customWidth="1"/>
    <col min="5139" max="5145" width="8.88671875" style="1"/>
    <col min="5146" max="5146" width="21.77734375" style="1" customWidth="1"/>
    <col min="5147" max="5372" width="8.88671875" style="1"/>
    <col min="5373" max="5373" width="22.77734375" style="1" customWidth="1"/>
    <col min="5374" max="5375" width="50.21875" style="1" customWidth="1"/>
    <col min="5376" max="5376" width="11.77734375" style="1" customWidth="1"/>
    <col min="5377" max="5377" width="9.88671875" style="1" customWidth="1"/>
    <col min="5378" max="5378" width="27.109375" style="1" customWidth="1"/>
    <col min="5379" max="5379" width="11" style="1" customWidth="1"/>
    <col min="5380" max="5380" width="8.88671875" style="1"/>
    <col min="5381" max="5381" width="12.109375" style="1" customWidth="1"/>
    <col min="5382" max="5387" width="8.88671875" style="1"/>
    <col min="5388" max="5388" width="10.44140625" style="1" bestFit="1" customWidth="1"/>
    <col min="5389" max="5389" width="10.44140625" style="1" customWidth="1"/>
    <col min="5390" max="5390" width="18.21875" style="1" customWidth="1"/>
    <col min="5391" max="5391" width="11.6640625" style="1" customWidth="1"/>
    <col min="5392" max="5393" width="8.88671875" style="1"/>
    <col min="5394" max="5394" width="17.109375" style="1" customWidth="1"/>
    <col min="5395" max="5401" width="8.88671875" style="1"/>
    <col min="5402" max="5402" width="21.77734375" style="1" customWidth="1"/>
    <col min="5403" max="5628" width="8.88671875" style="1"/>
    <col min="5629" max="5629" width="22.77734375" style="1" customWidth="1"/>
    <col min="5630" max="5631" width="50.21875" style="1" customWidth="1"/>
    <col min="5632" max="5632" width="11.77734375" style="1" customWidth="1"/>
    <col min="5633" max="5633" width="9.88671875" style="1" customWidth="1"/>
    <col min="5634" max="5634" width="27.109375" style="1" customWidth="1"/>
    <col min="5635" max="5635" width="11" style="1" customWidth="1"/>
    <col min="5636" max="5636" width="8.88671875" style="1"/>
    <col min="5637" max="5637" width="12.109375" style="1" customWidth="1"/>
    <col min="5638" max="5643" width="8.88671875" style="1"/>
    <col min="5644" max="5644" width="10.44140625" style="1" bestFit="1" customWidth="1"/>
    <col min="5645" max="5645" width="10.44140625" style="1" customWidth="1"/>
    <col min="5646" max="5646" width="18.21875" style="1" customWidth="1"/>
    <col min="5647" max="5647" width="11.6640625" style="1" customWidth="1"/>
    <col min="5648" max="5649" width="8.88671875" style="1"/>
    <col min="5650" max="5650" width="17.109375" style="1" customWidth="1"/>
    <col min="5651" max="5657" width="8.88671875" style="1"/>
    <col min="5658" max="5658" width="21.77734375" style="1" customWidth="1"/>
    <col min="5659" max="5884" width="8.88671875" style="1"/>
    <col min="5885" max="5885" width="22.77734375" style="1" customWidth="1"/>
    <col min="5886" max="5887" width="50.21875" style="1" customWidth="1"/>
    <col min="5888" max="5888" width="11.77734375" style="1" customWidth="1"/>
    <col min="5889" max="5889" width="9.88671875" style="1" customWidth="1"/>
    <col min="5890" max="5890" width="27.109375" style="1" customWidth="1"/>
    <col min="5891" max="5891" width="11" style="1" customWidth="1"/>
    <col min="5892" max="5892" width="8.88671875" style="1"/>
    <col min="5893" max="5893" width="12.109375" style="1" customWidth="1"/>
    <col min="5894" max="5899" width="8.88671875" style="1"/>
    <col min="5900" max="5900" width="10.44140625" style="1" bestFit="1" customWidth="1"/>
    <col min="5901" max="5901" width="10.44140625" style="1" customWidth="1"/>
    <col min="5902" max="5902" width="18.21875" style="1" customWidth="1"/>
    <col min="5903" max="5903" width="11.6640625" style="1" customWidth="1"/>
    <col min="5904" max="5905" width="8.88671875" style="1"/>
    <col min="5906" max="5906" width="17.109375" style="1" customWidth="1"/>
    <col min="5907" max="5913" width="8.88671875" style="1"/>
    <col min="5914" max="5914" width="21.77734375" style="1" customWidth="1"/>
    <col min="5915" max="6140" width="8.88671875" style="1"/>
    <col min="6141" max="6141" width="22.77734375" style="1" customWidth="1"/>
    <col min="6142" max="6143" width="50.21875" style="1" customWidth="1"/>
    <col min="6144" max="6144" width="11.77734375" style="1" customWidth="1"/>
    <col min="6145" max="6145" width="9.88671875" style="1" customWidth="1"/>
    <col min="6146" max="6146" width="27.109375" style="1" customWidth="1"/>
    <col min="6147" max="6147" width="11" style="1" customWidth="1"/>
    <col min="6148" max="6148" width="8.88671875" style="1"/>
    <col min="6149" max="6149" width="12.109375" style="1" customWidth="1"/>
    <col min="6150" max="6155" width="8.88671875" style="1"/>
    <col min="6156" max="6156" width="10.44140625" style="1" bestFit="1" customWidth="1"/>
    <col min="6157" max="6157" width="10.44140625" style="1" customWidth="1"/>
    <col min="6158" max="6158" width="18.21875" style="1" customWidth="1"/>
    <col min="6159" max="6159" width="11.6640625" style="1" customWidth="1"/>
    <col min="6160" max="6161" width="8.88671875" style="1"/>
    <col min="6162" max="6162" width="17.109375" style="1" customWidth="1"/>
    <col min="6163" max="6169" width="8.88671875" style="1"/>
    <col min="6170" max="6170" width="21.77734375" style="1" customWidth="1"/>
    <col min="6171" max="6396" width="8.88671875" style="1"/>
    <col min="6397" max="6397" width="22.77734375" style="1" customWidth="1"/>
    <col min="6398" max="6399" width="50.21875" style="1" customWidth="1"/>
    <col min="6400" max="6400" width="11.77734375" style="1" customWidth="1"/>
    <col min="6401" max="6401" width="9.88671875" style="1" customWidth="1"/>
    <col min="6402" max="6402" width="27.109375" style="1" customWidth="1"/>
    <col min="6403" max="6403" width="11" style="1" customWidth="1"/>
    <col min="6404" max="6404" width="8.88671875" style="1"/>
    <col min="6405" max="6405" width="12.109375" style="1" customWidth="1"/>
    <col min="6406" max="6411" width="8.88671875" style="1"/>
    <col min="6412" max="6412" width="10.44140625" style="1" bestFit="1" customWidth="1"/>
    <col min="6413" max="6413" width="10.44140625" style="1" customWidth="1"/>
    <col min="6414" max="6414" width="18.21875" style="1" customWidth="1"/>
    <col min="6415" max="6415" width="11.6640625" style="1" customWidth="1"/>
    <col min="6416" max="6417" width="8.88671875" style="1"/>
    <col min="6418" max="6418" width="17.109375" style="1" customWidth="1"/>
    <col min="6419" max="6425" width="8.88671875" style="1"/>
    <col min="6426" max="6426" width="21.77734375" style="1" customWidth="1"/>
    <col min="6427" max="6652" width="8.88671875" style="1"/>
    <col min="6653" max="6653" width="22.77734375" style="1" customWidth="1"/>
    <col min="6654" max="6655" width="50.21875" style="1" customWidth="1"/>
    <col min="6656" max="6656" width="11.77734375" style="1" customWidth="1"/>
    <col min="6657" max="6657" width="9.88671875" style="1" customWidth="1"/>
    <col min="6658" max="6658" width="27.109375" style="1" customWidth="1"/>
    <col min="6659" max="6659" width="11" style="1" customWidth="1"/>
    <col min="6660" max="6660" width="8.88671875" style="1"/>
    <col min="6661" max="6661" width="12.109375" style="1" customWidth="1"/>
    <col min="6662" max="6667" width="8.88671875" style="1"/>
    <col min="6668" max="6668" width="10.44140625" style="1" bestFit="1" customWidth="1"/>
    <col min="6669" max="6669" width="10.44140625" style="1" customWidth="1"/>
    <col min="6670" max="6670" width="18.21875" style="1" customWidth="1"/>
    <col min="6671" max="6671" width="11.6640625" style="1" customWidth="1"/>
    <col min="6672" max="6673" width="8.88671875" style="1"/>
    <col min="6674" max="6674" width="17.109375" style="1" customWidth="1"/>
    <col min="6675" max="6681" width="8.88671875" style="1"/>
    <col min="6682" max="6682" width="21.77734375" style="1" customWidth="1"/>
    <col min="6683" max="6908" width="8.88671875" style="1"/>
    <col min="6909" max="6909" width="22.77734375" style="1" customWidth="1"/>
    <col min="6910" max="6911" width="50.21875" style="1" customWidth="1"/>
    <col min="6912" max="6912" width="11.77734375" style="1" customWidth="1"/>
    <col min="6913" max="6913" width="9.88671875" style="1" customWidth="1"/>
    <col min="6914" max="6914" width="27.109375" style="1" customWidth="1"/>
    <col min="6915" max="6915" width="11" style="1" customWidth="1"/>
    <col min="6916" max="6916" width="8.88671875" style="1"/>
    <col min="6917" max="6917" width="12.109375" style="1" customWidth="1"/>
    <col min="6918" max="6923" width="8.88671875" style="1"/>
    <col min="6924" max="6924" width="10.44140625" style="1" bestFit="1" customWidth="1"/>
    <col min="6925" max="6925" width="10.44140625" style="1" customWidth="1"/>
    <col min="6926" max="6926" width="18.21875" style="1" customWidth="1"/>
    <col min="6927" max="6927" width="11.6640625" style="1" customWidth="1"/>
    <col min="6928" max="6929" width="8.88671875" style="1"/>
    <col min="6930" max="6930" width="17.109375" style="1" customWidth="1"/>
    <col min="6931" max="6937" width="8.88671875" style="1"/>
    <col min="6938" max="6938" width="21.77734375" style="1" customWidth="1"/>
    <col min="6939" max="7164" width="8.88671875" style="1"/>
    <col min="7165" max="7165" width="22.77734375" style="1" customWidth="1"/>
    <col min="7166" max="7167" width="50.21875" style="1" customWidth="1"/>
    <col min="7168" max="7168" width="11.77734375" style="1" customWidth="1"/>
    <col min="7169" max="7169" width="9.88671875" style="1" customWidth="1"/>
    <col min="7170" max="7170" width="27.109375" style="1" customWidth="1"/>
    <col min="7171" max="7171" width="11" style="1" customWidth="1"/>
    <col min="7172" max="7172" width="8.88671875" style="1"/>
    <col min="7173" max="7173" width="12.109375" style="1" customWidth="1"/>
    <col min="7174" max="7179" width="8.88671875" style="1"/>
    <col min="7180" max="7180" width="10.44140625" style="1" bestFit="1" customWidth="1"/>
    <col min="7181" max="7181" width="10.44140625" style="1" customWidth="1"/>
    <col min="7182" max="7182" width="18.21875" style="1" customWidth="1"/>
    <col min="7183" max="7183" width="11.6640625" style="1" customWidth="1"/>
    <col min="7184" max="7185" width="8.88671875" style="1"/>
    <col min="7186" max="7186" width="17.109375" style="1" customWidth="1"/>
    <col min="7187" max="7193" width="8.88671875" style="1"/>
    <col min="7194" max="7194" width="21.77734375" style="1" customWidth="1"/>
    <col min="7195" max="7420" width="8.88671875" style="1"/>
    <col min="7421" max="7421" width="22.77734375" style="1" customWidth="1"/>
    <col min="7422" max="7423" width="50.21875" style="1" customWidth="1"/>
    <col min="7424" max="7424" width="11.77734375" style="1" customWidth="1"/>
    <col min="7425" max="7425" width="9.88671875" style="1" customWidth="1"/>
    <col min="7426" max="7426" width="27.109375" style="1" customWidth="1"/>
    <col min="7427" max="7427" width="11" style="1" customWidth="1"/>
    <col min="7428" max="7428" width="8.88671875" style="1"/>
    <col min="7429" max="7429" width="12.109375" style="1" customWidth="1"/>
    <col min="7430" max="7435" width="8.88671875" style="1"/>
    <col min="7436" max="7436" width="10.44140625" style="1" bestFit="1" customWidth="1"/>
    <col min="7437" max="7437" width="10.44140625" style="1" customWidth="1"/>
    <col min="7438" max="7438" width="18.21875" style="1" customWidth="1"/>
    <col min="7439" max="7439" width="11.6640625" style="1" customWidth="1"/>
    <col min="7440" max="7441" width="8.88671875" style="1"/>
    <col min="7442" max="7442" width="17.109375" style="1" customWidth="1"/>
    <col min="7443" max="7449" width="8.88671875" style="1"/>
    <col min="7450" max="7450" width="21.77734375" style="1" customWidth="1"/>
    <col min="7451" max="7676" width="8.88671875" style="1"/>
    <col min="7677" max="7677" width="22.77734375" style="1" customWidth="1"/>
    <col min="7678" max="7679" width="50.21875" style="1" customWidth="1"/>
    <col min="7680" max="7680" width="11.77734375" style="1" customWidth="1"/>
    <col min="7681" max="7681" width="9.88671875" style="1" customWidth="1"/>
    <col min="7682" max="7682" width="27.109375" style="1" customWidth="1"/>
    <col min="7683" max="7683" width="11" style="1" customWidth="1"/>
    <col min="7684" max="7684" width="8.88671875" style="1"/>
    <col min="7685" max="7685" width="12.109375" style="1" customWidth="1"/>
    <col min="7686" max="7691" width="8.88671875" style="1"/>
    <col min="7692" max="7692" width="10.44140625" style="1" bestFit="1" customWidth="1"/>
    <col min="7693" max="7693" width="10.44140625" style="1" customWidth="1"/>
    <col min="7694" max="7694" width="18.21875" style="1" customWidth="1"/>
    <col min="7695" max="7695" width="11.6640625" style="1" customWidth="1"/>
    <col min="7696" max="7697" width="8.88671875" style="1"/>
    <col min="7698" max="7698" width="17.109375" style="1" customWidth="1"/>
    <col min="7699" max="7705" width="8.88671875" style="1"/>
    <col min="7706" max="7706" width="21.77734375" style="1" customWidth="1"/>
    <col min="7707" max="7932" width="8.88671875" style="1"/>
    <col min="7933" max="7933" width="22.77734375" style="1" customWidth="1"/>
    <col min="7934" max="7935" width="50.21875" style="1" customWidth="1"/>
    <col min="7936" max="7936" width="11.77734375" style="1" customWidth="1"/>
    <col min="7937" max="7937" width="9.88671875" style="1" customWidth="1"/>
    <col min="7938" max="7938" width="27.109375" style="1" customWidth="1"/>
    <col min="7939" max="7939" width="11" style="1" customWidth="1"/>
    <col min="7940" max="7940" width="8.88671875" style="1"/>
    <col min="7941" max="7941" width="12.109375" style="1" customWidth="1"/>
    <col min="7942" max="7947" width="8.88671875" style="1"/>
    <col min="7948" max="7948" width="10.44140625" style="1" bestFit="1" customWidth="1"/>
    <col min="7949" max="7949" width="10.44140625" style="1" customWidth="1"/>
    <col min="7950" max="7950" width="18.21875" style="1" customWidth="1"/>
    <col min="7951" max="7951" width="11.6640625" style="1" customWidth="1"/>
    <col min="7952" max="7953" width="8.88671875" style="1"/>
    <col min="7954" max="7954" width="17.109375" style="1" customWidth="1"/>
    <col min="7955" max="7961" width="8.88671875" style="1"/>
    <col min="7962" max="7962" width="21.77734375" style="1" customWidth="1"/>
    <col min="7963" max="8188" width="8.88671875" style="1"/>
    <col min="8189" max="8189" width="22.77734375" style="1" customWidth="1"/>
    <col min="8190" max="8191" width="50.21875" style="1" customWidth="1"/>
    <col min="8192" max="8192" width="11.77734375" style="1" customWidth="1"/>
    <col min="8193" max="8193" width="9.88671875" style="1" customWidth="1"/>
    <col min="8194" max="8194" width="27.109375" style="1" customWidth="1"/>
    <col min="8195" max="8195" width="11" style="1" customWidth="1"/>
    <col min="8196" max="8196" width="8.88671875" style="1"/>
    <col min="8197" max="8197" width="12.109375" style="1" customWidth="1"/>
    <col min="8198" max="8203" width="8.88671875" style="1"/>
    <col min="8204" max="8204" width="10.44140625" style="1" bestFit="1" customWidth="1"/>
    <col min="8205" max="8205" width="10.44140625" style="1" customWidth="1"/>
    <col min="8206" max="8206" width="18.21875" style="1" customWidth="1"/>
    <col min="8207" max="8207" width="11.6640625" style="1" customWidth="1"/>
    <col min="8208" max="8209" width="8.88671875" style="1"/>
    <col min="8210" max="8210" width="17.109375" style="1" customWidth="1"/>
    <col min="8211" max="8217" width="8.88671875" style="1"/>
    <col min="8218" max="8218" width="21.77734375" style="1" customWidth="1"/>
    <col min="8219" max="8444" width="8.88671875" style="1"/>
    <col min="8445" max="8445" width="22.77734375" style="1" customWidth="1"/>
    <col min="8446" max="8447" width="50.21875" style="1" customWidth="1"/>
    <col min="8448" max="8448" width="11.77734375" style="1" customWidth="1"/>
    <col min="8449" max="8449" width="9.88671875" style="1" customWidth="1"/>
    <col min="8450" max="8450" width="27.109375" style="1" customWidth="1"/>
    <col min="8451" max="8451" width="11" style="1" customWidth="1"/>
    <col min="8452" max="8452" width="8.88671875" style="1"/>
    <col min="8453" max="8453" width="12.109375" style="1" customWidth="1"/>
    <col min="8454" max="8459" width="8.88671875" style="1"/>
    <col min="8460" max="8460" width="10.44140625" style="1" bestFit="1" customWidth="1"/>
    <col min="8461" max="8461" width="10.44140625" style="1" customWidth="1"/>
    <col min="8462" max="8462" width="18.21875" style="1" customWidth="1"/>
    <col min="8463" max="8463" width="11.6640625" style="1" customWidth="1"/>
    <col min="8464" max="8465" width="8.88671875" style="1"/>
    <col min="8466" max="8466" width="17.109375" style="1" customWidth="1"/>
    <col min="8467" max="8473" width="8.88671875" style="1"/>
    <col min="8474" max="8474" width="21.77734375" style="1" customWidth="1"/>
    <col min="8475" max="8700" width="8.88671875" style="1"/>
    <col min="8701" max="8701" width="22.77734375" style="1" customWidth="1"/>
    <col min="8702" max="8703" width="50.21875" style="1" customWidth="1"/>
    <col min="8704" max="8704" width="11.77734375" style="1" customWidth="1"/>
    <col min="8705" max="8705" width="9.88671875" style="1" customWidth="1"/>
    <col min="8706" max="8706" width="27.109375" style="1" customWidth="1"/>
    <col min="8707" max="8707" width="11" style="1" customWidth="1"/>
    <col min="8708" max="8708" width="8.88671875" style="1"/>
    <col min="8709" max="8709" width="12.109375" style="1" customWidth="1"/>
    <col min="8710" max="8715" width="8.88671875" style="1"/>
    <col min="8716" max="8716" width="10.44140625" style="1" bestFit="1" customWidth="1"/>
    <col min="8717" max="8717" width="10.44140625" style="1" customWidth="1"/>
    <col min="8718" max="8718" width="18.21875" style="1" customWidth="1"/>
    <col min="8719" max="8719" width="11.6640625" style="1" customWidth="1"/>
    <col min="8720" max="8721" width="8.88671875" style="1"/>
    <col min="8722" max="8722" width="17.109375" style="1" customWidth="1"/>
    <col min="8723" max="8729" width="8.88671875" style="1"/>
    <col min="8730" max="8730" width="21.77734375" style="1" customWidth="1"/>
    <col min="8731" max="8956" width="8.88671875" style="1"/>
    <col min="8957" max="8957" width="22.77734375" style="1" customWidth="1"/>
    <col min="8958" max="8959" width="50.21875" style="1" customWidth="1"/>
    <col min="8960" max="8960" width="11.77734375" style="1" customWidth="1"/>
    <col min="8961" max="8961" width="9.88671875" style="1" customWidth="1"/>
    <col min="8962" max="8962" width="27.109375" style="1" customWidth="1"/>
    <col min="8963" max="8963" width="11" style="1" customWidth="1"/>
    <col min="8964" max="8964" width="8.88671875" style="1"/>
    <col min="8965" max="8965" width="12.109375" style="1" customWidth="1"/>
    <col min="8966" max="8971" width="8.88671875" style="1"/>
    <col min="8972" max="8972" width="10.44140625" style="1" bestFit="1" customWidth="1"/>
    <col min="8973" max="8973" width="10.44140625" style="1" customWidth="1"/>
    <col min="8974" max="8974" width="18.21875" style="1" customWidth="1"/>
    <col min="8975" max="8975" width="11.6640625" style="1" customWidth="1"/>
    <col min="8976" max="8977" width="8.88671875" style="1"/>
    <col min="8978" max="8978" width="17.109375" style="1" customWidth="1"/>
    <col min="8979" max="8985" width="8.88671875" style="1"/>
    <col min="8986" max="8986" width="21.77734375" style="1" customWidth="1"/>
    <col min="8987" max="9212" width="8.88671875" style="1"/>
    <col min="9213" max="9213" width="22.77734375" style="1" customWidth="1"/>
    <col min="9214" max="9215" width="50.21875" style="1" customWidth="1"/>
    <col min="9216" max="9216" width="11.77734375" style="1" customWidth="1"/>
    <col min="9217" max="9217" width="9.88671875" style="1" customWidth="1"/>
    <col min="9218" max="9218" width="27.109375" style="1" customWidth="1"/>
    <col min="9219" max="9219" width="11" style="1" customWidth="1"/>
    <col min="9220" max="9220" width="8.88671875" style="1"/>
    <col min="9221" max="9221" width="12.109375" style="1" customWidth="1"/>
    <col min="9222" max="9227" width="8.88671875" style="1"/>
    <col min="9228" max="9228" width="10.44140625" style="1" bestFit="1" customWidth="1"/>
    <col min="9229" max="9229" width="10.44140625" style="1" customWidth="1"/>
    <col min="9230" max="9230" width="18.21875" style="1" customWidth="1"/>
    <col min="9231" max="9231" width="11.6640625" style="1" customWidth="1"/>
    <col min="9232" max="9233" width="8.88671875" style="1"/>
    <col min="9234" max="9234" width="17.109375" style="1" customWidth="1"/>
    <col min="9235" max="9241" width="8.88671875" style="1"/>
    <col min="9242" max="9242" width="21.77734375" style="1" customWidth="1"/>
    <col min="9243" max="9468" width="8.88671875" style="1"/>
    <col min="9469" max="9469" width="22.77734375" style="1" customWidth="1"/>
    <col min="9470" max="9471" width="50.21875" style="1" customWidth="1"/>
    <col min="9472" max="9472" width="11.77734375" style="1" customWidth="1"/>
    <col min="9473" max="9473" width="9.88671875" style="1" customWidth="1"/>
    <col min="9474" max="9474" width="27.109375" style="1" customWidth="1"/>
    <col min="9475" max="9475" width="11" style="1" customWidth="1"/>
    <col min="9476" max="9476" width="8.88671875" style="1"/>
    <col min="9477" max="9477" width="12.109375" style="1" customWidth="1"/>
    <col min="9478" max="9483" width="8.88671875" style="1"/>
    <col min="9484" max="9484" width="10.44140625" style="1" bestFit="1" customWidth="1"/>
    <col min="9485" max="9485" width="10.44140625" style="1" customWidth="1"/>
    <col min="9486" max="9486" width="18.21875" style="1" customWidth="1"/>
    <col min="9487" max="9487" width="11.6640625" style="1" customWidth="1"/>
    <col min="9488" max="9489" width="8.88671875" style="1"/>
    <col min="9490" max="9490" width="17.109375" style="1" customWidth="1"/>
    <col min="9491" max="9497" width="8.88671875" style="1"/>
    <col min="9498" max="9498" width="21.77734375" style="1" customWidth="1"/>
    <col min="9499" max="9724" width="8.88671875" style="1"/>
    <col min="9725" max="9725" width="22.77734375" style="1" customWidth="1"/>
    <col min="9726" max="9727" width="50.21875" style="1" customWidth="1"/>
    <col min="9728" max="9728" width="11.77734375" style="1" customWidth="1"/>
    <col min="9729" max="9729" width="9.88671875" style="1" customWidth="1"/>
    <col min="9730" max="9730" width="27.109375" style="1" customWidth="1"/>
    <col min="9731" max="9731" width="11" style="1" customWidth="1"/>
    <col min="9732" max="9732" width="8.88671875" style="1"/>
    <col min="9733" max="9733" width="12.109375" style="1" customWidth="1"/>
    <col min="9734" max="9739" width="8.88671875" style="1"/>
    <col min="9740" max="9740" width="10.44140625" style="1" bestFit="1" customWidth="1"/>
    <col min="9741" max="9741" width="10.44140625" style="1" customWidth="1"/>
    <col min="9742" max="9742" width="18.21875" style="1" customWidth="1"/>
    <col min="9743" max="9743" width="11.6640625" style="1" customWidth="1"/>
    <col min="9744" max="9745" width="8.88671875" style="1"/>
    <col min="9746" max="9746" width="17.109375" style="1" customWidth="1"/>
    <col min="9747" max="9753" width="8.88671875" style="1"/>
    <col min="9754" max="9754" width="21.77734375" style="1" customWidth="1"/>
    <col min="9755" max="9980" width="8.88671875" style="1"/>
    <col min="9981" max="9981" width="22.77734375" style="1" customWidth="1"/>
    <col min="9982" max="9983" width="50.21875" style="1" customWidth="1"/>
    <col min="9984" max="9984" width="11.77734375" style="1" customWidth="1"/>
    <col min="9985" max="9985" width="9.88671875" style="1" customWidth="1"/>
    <col min="9986" max="9986" width="27.109375" style="1" customWidth="1"/>
    <col min="9987" max="9987" width="11" style="1" customWidth="1"/>
    <col min="9988" max="9988" width="8.88671875" style="1"/>
    <col min="9989" max="9989" width="12.109375" style="1" customWidth="1"/>
    <col min="9990" max="9995" width="8.88671875" style="1"/>
    <col min="9996" max="9996" width="10.44140625" style="1" bestFit="1" customWidth="1"/>
    <col min="9997" max="9997" width="10.44140625" style="1" customWidth="1"/>
    <col min="9998" max="9998" width="18.21875" style="1" customWidth="1"/>
    <col min="9999" max="9999" width="11.6640625" style="1" customWidth="1"/>
    <col min="10000" max="10001" width="8.88671875" style="1"/>
    <col min="10002" max="10002" width="17.109375" style="1" customWidth="1"/>
    <col min="10003" max="10009" width="8.88671875" style="1"/>
    <col min="10010" max="10010" width="21.77734375" style="1" customWidth="1"/>
    <col min="10011" max="10236" width="8.88671875" style="1"/>
    <col min="10237" max="10237" width="22.77734375" style="1" customWidth="1"/>
    <col min="10238" max="10239" width="50.21875" style="1" customWidth="1"/>
    <col min="10240" max="10240" width="11.77734375" style="1" customWidth="1"/>
    <col min="10241" max="10241" width="9.88671875" style="1" customWidth="1"/>
    <col min="10242" max="10242" width="27.109375" style="1" customWidth="1"/>
    <col min="10243" max="10243" width="11" style="1" customWidth="1"/>
    <col min="10244" max="10244" width="8.88671875" style="1"/>
    <col min="10245" max="10245" width="12.109375" style="1" customWidth="1"/>
    <col min="10246" max="10251" width="8.88671875" style="1"/>
    <col min="10252" max="10252" width="10.44140625" style="1" bestFit="1" customWidth="1"/>
    <col min="10253" max="10253" width="10.44140625" style="1" customWidth="1"/>
    <col min="10254" max="10254" width="18.21875" style="1" customWidth="1"/>
    <col min="10255" max="10255" width="11.6640625" style="1" customWidth="1"/>
    <col min="10256" max="10257" width="8.88671875" style="1"/>
    <col min="10258" max="10258" width="17.109375" style="1" customWidth="1"/>
    <col min="10259" max="10265" width="8.88671875" style="1"/>
    <col min="10266" max="10266" width="21.77734375" style="1" customWidth="1"/>
    <col min="10267" max="10492" width="8.88671875" style="1"/>
    <col min="10493" max="10493" width="22.77734375" style="1" customWidth="1"/>
    <col min="10494" max="10495" width="50.21875" style="1" customWidth="1"/>
    <col min="10496" max="10496" width="11.77734375" style="1" customWidth="1"/>
    <col min="10497" max="10497" width="9.88671875" style="1" customWidth="1"/>
    <col min="10498" max="10498" width="27.109375" style="1" customWidth="1"/>
    <col min="10499" max="10499" width="11" style="1" customWidth="1"/>
    <col min="10500" max="10500" width="8.88671875" style="1"/>
    <col min="10501" max="10501" width="12.109375" style="1" customWidth="1"/>
    <col min="10502" max="10507" width="8.88671875" style="1"/>
    <col min="10508" max="10508" width="10.44140625" style="1" bestFit="1" customWidth="1"/>
    <col min="10509" max="10509" width="10.44140625" style="1" customWidth="1"/>
    <col min="10510" max="10510" width="18.21875" style="1" customWidth="1"/>
    <col min="10511" max="10511" width="11.6640625" style="1" customWidth="1"/>
    <col min="10512" max="10513" width="8.88671875" style="1"/>
    <col min="10514" max="10514" width="17.109375" style="1" customWidth="1"/>
    <col min="10515" max="10521" width="8.88671875" style="1"/>
    <col min="10522" max="10522" width="21.77734375" style="1" customWidth="1"/>
    <col min="10523" max="10748" width="8.88671875" style="1"/>
    <col min="10749" max="10749" width="22.77734375" style="1" customWidth="1"/>
    <col min="10750" max="10751" width="50.21875" style="1" customWidth="1"/>
    <col min="10752" max="10752" width="11.77734375" style="1" customWidth="1"/>
    <col min="10753" max="10753" width="9.88671875" style="1" customWidth="1"/>
    <col min="10754" max="10754" width="27.109375" style="1" customWidth="1"/>
    <col min="10755" max="10755" width="11" style="1" customWidth="1"/>
    <col min="10756" max="10756" width="8.88671875" style="1"/>
    <col min="10757" max="10757" width="12.109375" style="1" customWidth="1"/>
    <col min="10758" max="10763" width="8.88671875" style="1"/>
    <col min="10764" max="10764" width="10.44140625" style="1" bestFit="1" customWidth="1"/>
    <col min="10765" max="10765" width="10.44140625" style="1" customWidth="1"/>
    <col min="10766" max="10766" width="18.21875" style="1" customWidth="1"/>
    <col min="10767" max="10767" width="11.6640625" style="1" customWidth="1"/>
    <col min="10768" max="10769" width="8.88671875" style="1"/>
    <col min="10770" max="10770" width="17.109375" style="1" customWidth="1"/>
    <col min="10771" max="10777" width="8.88671875" style="1"/>
    <col min="10778" max="10778" width="21.77734375" style="1" customWidth="1"/>
    <col min="10779" max="11004" width="8.88671875" style="1"/>
    <col min="11005" max="11005" width="22.77734375" style="1" customWidth="1"/>
    <col min="11006" max="11007" width="50.21875" style="1" customWidth="1"/>
    <col min="11008" max="11008" width="11.77734375" style="1" customWidth="1"/>
    <col min="11009" max="11009" width="9.88671875" style="1" customWidth="1"/>
    <col min="11010" max="11010" width="27.109375" style="1" customWidth="1"/>
    <col min="11011" max="11011" width="11" style="1" customWidth="1"/>
    <col min="11012" max="11012" width="8.88671875" style="1"/>
    <col min="11013" max="11013" width="12.109375" style="1" customWidth="1"/>
    <col min="11014" max="11019" width="8.88671875" style="1"/>
    <col min="11020" max="11020" width="10.44140625" style="1" bestFit="1" customWidth="1"/>
    <col min="11021" max="11021" width="10.44140625" style="1" customWidth="1"/>
    <col min="11022" max="11022" width="18.21875" style="1" customWidth="1"/>
    <col min="11023" max="11023" width="11.6640625" style="1" customWidth="1"/>
    <col min="11024" max="11025" width="8.88671875" style="1"/>
    <col min="11026" max="11026" width="17.109375" style="1" customWidth="1"/>
    <col min="11027" max="11033" width="8.88671875" style="1"/>
    <col min="11034" max="11034" width="21.77734375" style="1" customWidth="1"/>
    <col min="11035" max="11260" width="8.88671875" style="1"/>
    <col min="11261" max="11261" width="22.77734375" style="1" customWidth="1"/>
    <col min="11262" max="11263" width="50.21875" style="1" customWidth="1"/>
    <col min="11264" max="11264" width="11.77734375" style="1" customWidth="1"/>
    <col min="11265" max="11265" width="9.88671875" style="1" customWidth="1"/>
    <col min="11266" max="11266" width="27.109375" style="1" customWidth="1"/>
    <col min="11267" max="11267" width="11" style="1" customWidth="1"/>
    <col min="11268" max="11268" width="8.88671875" style="1"/>
    <col min="11269" max="11269" width="12.109375" style="1" customWidth="1"/>
    <col min="11270" max="11275" width="8.88671875" style="1"/>
    <col min="11276" max="11276" width="10.44140625" style="1" bestFit="1" customWidth="1"/>
    <col min="11277" max="11277" width="10.44140625" style="1" customWidth="1"/>
    <col min="11278" max="11278" width="18.21875" style="1" customWidth="1"/>
    <col min="11279" max="11279" width="11.6640625" style="1" customWidth="1"/>
    <col min="11280" max="11281" width="8.88671875" style="1"/>
    <col min="11282" max="11282" width="17.109375" style="1" customWidth="1"/>
    <col min="11283" max="11289" width="8.88671875" style="1"/>
    <col min="11290" max="11290" width="21.77734375" style="1" customWidth="1"/>
    <col min="11291" max="11516" width="8.88671875" style="1"/>
    <col min="11517" max="11517" width="22.77734375" style="1" customWidth="1"/>
    <col min="11518" max="11519" width="50.21875" style="1" customWidth="1"/>
    <col min="11520" max="11520" width="11.77734375" style="1" customWidth="1"/>
    <col min="11521" max="11521" width="9.88671875" style="1" customWidth="1"/>
    <col min="11522" max="11522" width="27.109375" style="1" customWidth="1"/>
    <col min="11523" max="11523" width="11" style="1" customWidth="1"/>
    <col min="11524" max="11524" width="8.88671875" style="1"/>
    <col min="11525" max="11525" width="12.109375" style="1" customWidth="1"/>
    <col min="11526" max="11531" width="8.88671875" style="1"/>
    <col min="11532" max="11532" width="10.44140625" style="1" bestFit="1" customWidth="1"/>
    <col min="11533" max="11533" width="10.44140625" style="1" customWidth="1"/>
    <col min="11534" max="11534" width="18.21875" style="1" customWidth="1"/>
    <col min="11535" max="11535" width="11.6640625" style="1" customWidth="1"/>
    <col min="11536" max="11537" width="8.88671875" style="1"/>
    <col min="11538" max="11538" width="17.109375" style="1" customWidth="1"/>
    <col min="11539" max="11545" width="8.88671875" style="1"/>
    <col min="11546" max="11546" width="21.77734375" style="1" customWidth="1"/>
    <col min="11547" max="11772" width="8.88671875" style="1"/>
    <col min="11773" max="11773" width="22.77734375" style="1" customWidth="1"/>
    <col min="11774" max="11775" width="50.21875" style="1" customWidth="1"/>
    <col min="11776" max="11776" width="11.77734375" style="1" customWidth="1"/>
    <col min="11777" max="11777" width="9.88671875" style="1" customWidth="1"/>
    <col min="11778" max="11778" width="27.109375" style="1" customWidth="1"/>
    <col min="11779" max="11779" width="11" style="1" customWidth="1"/>
    <col min="11780" max="11780" width="8.88671875" style="1"/>
    <col min="11781" max="11781" width="12.109375" style="1" customWidth="1"/>
    <col min="11782" max="11787" width="8.88671875" style="1"/>
    <col min="11788" max="11788" width="10.44140625" style="1" bestFit="1" customWidth="1"/>
    <col min="11789" max="11789" width="10.44140625" style="1" customWidth="1"/>
    <col min="11790" max="11790" width="18.21875" style="1" customWidth="1"/>
    <col min="11791" max="11791" width="11.6640625" style="1" customWidth="1"/>
    <col min="11792" max="11793" width="8.88671875" style="1"/>
    <col min="11794" max="11794" width="17.109375" style="1" customWidth="1"/>
    <col min="11795" max="11801" width="8.88671875" style="1"/>
    <col min="11802" max="11802" width="21.77734375" style="1" customWidth="1"/>
    <col min="11803" max="12028" width="8.88671875" style="1"/>
    <col min="12029" max="12029" width="22.77734375" style="1" customWidth="1"/>
    <col min="12030" max="12031" width="50.21875" style="1" customWidth="1"/>
    <col min="12032" max="12032" width="11.77734375" style="1" customWidth="1"/>
    <col min="12033" max="12033" width="9.88671875" style="1" customWidth="1"/>
    <col min="12034" max="12034" width="27.109375" style="1" customWidth="1"/>
    <col min="12035" max="12035" width="11" style="1" customWidth="1"/>
    <col min="12036" max="12036" width="8.88671875" style="1"/>
    <col min="12037" max="12037" width="12.109375" style="1" customWidth="1"/>
    <col min="12038" max="12043" width="8.88671875" style="1"/>
    <col min="12044" max="12044" width="10.44140625" style="1" bestFit="1" customWidth="1"/>
    <col min="12045" max="12045" width="10.44140625" style="1" customWidth="1"/>
    <col min="12046" max="12046" width="18.21875" style="1" customWidth="1"/>
    <col min="12047" max="12047" width="11.6640625" style="1" customWidth="1"/>
    <col min="12048" max="12049" width="8.88671875" style="1"/>
    <col min="12050" max="12050" width="17.109375" style="1" customWidth="1"/>
    <col min="12051" max="12057" width="8.88671875" style="1"/>
    <col min="12058" max="12058" width="21.77734375" style="1" customWidth="1"/>
    <col min="12059" max="12284" width="8.88671875" style="1"/>
    <col min="12285" max="12285" width="22.77734375" style="1" customWidth="1"/>
    <col min="12286" max="12287" width="50.21875" style="1" customWidth="1"/>
    <col min="12288" max="12288" width="11.77734375" style="1" customWidth="1"/>
    <col min="12289" max="12289" width="9.88671875" style="1" customWidth="1"/>
    <col min="12290" max="12290" width="27.109375" style="1" customWidth="1"/>
    <col min="12291" max="12291" width="11" style="1" customWidth="1"/>
    <col min="12292" max="12292" width="8.88671875" style="1"/>
    <col min="12293" max="12293" width="12.109375" style="1" customWidth="1"/>
    <col min="12294" max="12299" width="8.88671875" style="1"/>
    <col min="12300" max="12300" width="10.44140625" style="1" bestFit="1" customWidth="1"/>
    <col min="12301" max="12301" width="10.44140625" style="1" customWidth="1"/>
    <col min="12302" max="12302" width="18.21875" style="1" customWidth="1"/>
    <col min="12303" max="12303" width="11.6640625" style="1" customWidth="1"/>
    <col min="12304" max="12305" width="8.88671875" style="1"/>
    <col min="12306" max="12306" width="17.109375" style="1" customWidth="1"/>
    <col min="12307" max="12313" width="8.88671875" style="1"/>
    <col min="12314" max="12314" width="21.77734375" style="1" customWidth="1"/>
    <col min="12315" max="12540" width="8.88671875" style="1"/>
    <col min="12541" max="12541" width="22.77734375" style="1" customWidth="1"/>
    <col min="12542" max="12543" width="50.21875" style="1" customWidth="1"/>
    <col min="12544" max="12544" width="11.77734375" style="1" customWidth="1"/>
    <col min="12545" max="12545" width="9.88671875" style="1" customWidth="1"/>
    <col min="12546" max="12546" width="27.109375" style="1" customWidth="1"/>
    <col min="12547" max="12547" width="11" style="1" customWidth="1"/>
    <col min="12548" max="12548" width="8.88671875" style="1"/>
    <col min="12549" max="12549" width="12.109375" style="1" customWidth="1"/>
    <col min="12550" max="12555" width="8.88671875" style="1"/>
    <col min="12556" max="12556" width="10.44140625" style="1" bestFit="1" customWidth="1"/>
    <col min="12557" max="12557" width="10.44140625" style="1" customWidth="1"/>
    <col min="12558" max="12558" width="18.21875" style="1" customWidth="1"/>
    <col min="12559" max="12559" width="11.6640625" style="1" customWidth="1"/>
    <col min="12560" max="12561" width="8.88671875" style="1"/>
    <col min="12562" max="12562" width="17.109375" style="1" customWidth="1"/>
    <col min="12563" max="12569" width="8.88671875" style="1"/>
    <col min="12570" max="12570" width="21.77734375" style="1" customWidth="1"/>
    <col min="12571" max="12796" width="8.88671875" style="1"/>
    <col min="12797" max="12797" width="22.77734375" style="1" customWidth="1"/>
    <col min="12798" max="12799" width="50.21875" style="1" customWidth="1"/>
    <col min="12800" max="12800" width="11.77734375" style="1" customWidth="1"/>
    <col min="12801" max="12801" width="9.88671875" style="1" customWidth="1"/>
    <col min="12802" max="12802" width="27.109375" style="1" customWidth="1"/>
    <col min="12803" max="12803" width="11" style="1" customWidth="1"/>
    <col min="12804" max="12804" width="8.88671875" style="1"/>
    <col min="12805" max="12805" width="12.109375" style="1" customWidth="1"/>
    <col min="12806" max="12811" width="8.88671875" style="1"/>
    <col min="12812" max="12812" width="10.44140625" style="1" bestFit="1" customWidth="1"/>
    <col min="12813" max="12813" width="10.44140625" style="1" customWidth="1"/>
    <col min="12814" max="12814" width="18.21875" style="1" customWidth="1"/>
    <col min="12815" max="12815" width="11.6640625" style="1" customWidth="1"/>
    <col min="12816" max="12817" width="8.88671875" style="1"/>
    <col min="12818" max="12818" width="17.109375" style="1" customWidth="1"/>
    <col min="12819" max="12825" width="8.88671875" style="1"/>
    <col min="12826" max="12826" width="21.77734375" style="1" customWidth="1"/>
    <col min="12827" max="13052" width="8.88671875" style="1"/>
    <col min="13053" max="13053" width="22.77734375" style="1" customWidth="1"/>
    <col min="13054" max="13055" width="50.21875" style="1" customWidth="1"/>
    <col min="13056" max="13056" width="11.77734375" style="1" customWidth="1"/>
    <col min="13057" max="13057" width="9.88671875" style="1" customWidth="1"/>
    <col min="13058" max="13058" width="27.109375" style="1" customWidth="1"/>
    <col min="13059" max="13059" width="11" style="1" customWidth="1"/>
    <col min="13060" max="13060" width="8.88671875" style="1"/>
    <col min="13061" max="13061" width="12.109375" style="1" customWidth="1"/>
    <col min="13062" max="13067" width="8.88671875" style="1"/>
    <col min="13068" max="13068" width="10.44140625" style="1" bestFit="1" customWidth="1"/>
    <col min="13069" max="13069" width="10.44140625" style="1" customWidth="1"/>
    <col min="13070" max="13070" width="18.21875" style="1" customWidth="1"/>
    <col min="13071" max="13071" width="11.6640625" style="1" customWidth="1"/>
    <col min="13072" max="13073" width="8.88671875" style="1"/>
    <col min="13074" max="13074" width="17.109375" style="1" customWidth="1"/>
    <col min="13075" max="13081" width="8.88671875" style="1"/>
    <col min="13082" max="13082" width="21.77734375" style="1" customWidth="1"/>
    <col min="13083" max="13308" width="8.88671875" style="1"/>
    <col min="13309" max="13309" width="22.77734375" style="1" customWidth="1"/>
    <col min="13310" max="13311" width="50.21875" style="1" customWidth="1"/>
    <col min="13312" max="13312" width="11.77734375" style="1" customWidth="1"/>
    <col min="13313" max="13313" width="9.88671875" style="1" customWidth="1"/>
    <col min="13314" max="13314" width="27.109375" style="1" customWidth="1"/>
    <col min="13315" max="13315" width="11" style="1" customWidth="1"/>
    <col min="13316" max="13316" width="8.88671875" style="1"/>
    <col min="13317" max="13317" width="12.109375" style="1" customWidth="1"/>
    <col min="13318" max="13323" width="8.88671875" style="1"/>
    <col min="13324" max="13324" width="10.44140625" style="1" bestFit="1" customWidth="1"/>
    <col min="13325" max="13325" width="10.44140625" style="1" customWidth="1"/>
    <col min="13326" max="13326" width="18.21875" style="1" customWidth="1"/>
    <col min="13327" max="13327" width="11.6640625" style="1" customWidth="1"/>
    <col min="13328" max="13329" width="8.88671875" style="1"/>
    <col min="13330" max="13330" width="17.109375" style="1" customWidth="1"/>
    <col min="13331" max="13337" width="8.88671875" style="1"/>
    <col min="13338" max="13338" width="21.77734375" style="1" customWidth="1"/>
    <col min="13339" max="13564" width="8.88671875" style="1"/>
    <col min="13565" max="13565" width="22.77734375" style="1" customWidth="1"/>
    <col min="13566" max="13567" width="50.21875" style="1" customWidth="1"/>
    <col min="13568" max="13568" width="11.77734375" style="1" customWidth="1"/>
    <col min="13569" max="13569" width="9.88671875" style="1" customWidth="1"/>
    <col min="13570" max="13570" width="27.109375" style="1" customWidth="1"/>
    <col min="13571" max="13571" width="11" style="1" customWidth="1"/>
    <col min="13572" max="13572" width="8.88671875" style="1"/>
    <col min="13573" max="13573" width="12.109375" style="1" customWidth="1"/>
    <col min="13574" max="13579" width="8.88671875" style="1"/>
    <col min="13580" max="13580" width="10.44140625" style="1" bestFit="1" customWidth="1"/>
    <col min="13581" max="13581" width="10.44140625" style="1" customWidth="1"/>
    <col min="13582" max="13582" width="18.21875" style="1" customWidth="1"/>
    <col min="13583" max="13583" width="11.6640625" style="1" customWidth="1"/>
    <col min="13584" max="13585" width="8.88671875" style="1"/>
    <col min="13586" max="13586" width="17.109375" style="1" customWidth="1"/>
    <col min="13587" max="13593" width="8.88671875" style="1"/>
    <col min="13594" max="13594" width="21.77734375" style="1" customWidth="1"/>
    <col min="13595" max="13820" width="8.88671875" style="1"/>
    <col min="13821" max="13821" width="22.77734375" style="1" customWidth="1"/>
    <col min="13822" max="13823" width="50.21875" style="1" customWidth="1"/>
    <col min="13824" max="13824" width="11.77734375" style="1" customWidth="1"/>
    <col min="13825" max="13825" width="9.88671875" style="1" customWidth="1"/>
    <col min="13826" max="13826" width="27.109375" style="1" customWidth="1"/>
    <col min="13827" max="13827" width="11" style="1" customWidth="1"/>
    <col min="13828" max="13828" width="8.88671875" style="1"/>
    <col min="13829" max="13829" width="12.109375" style="1" customWidth="1"/>
    <col min="13830" max="13835" width="8.88671875" style="1"/>
    <col min="13836" max="13836" width="10.44140625" style="1" bestFit="1" customWidth="1"/>
    <col min="13837" max="13837" width="10.44140625" style="1" customWidth="1"/>
    <col min="13838" max="13838" width="18.21875" style="1" customWidth="1"/>
    <col min="13839" max="13839" width="11.6640625" style="1" customWidth="1"/>
    <col min="13840" max="13841" width="8.88671875" style="1"/>
    <col min="13842" max="13842" width="17.109375" style="1" customWidth="1"/>
    <col min="13843" max="13849" width="8.88671875" style="1"/>
    <col min="13850" max="13850" width="21.77734375" style="1" customWidth="1"/>
    <col min="13851" max="14076" width="8.88671875" style="1"/>
    <col min="14077" max="14077" width="22.77734375" style="1" customWidth="1"/>
    <col min="14078" max="14079" width="50.21875" style="1" customWidth="1"/>
    <col min="14080" max="14080" width="11.77734375" style="1" customWidth="1"/>
    <col min="14081" max="14081" width="9.88671875" style="1" customWidth="1"/>
    <col min="14082" max="14082" width="27.109375" style="1" customWidth="1"/>
    <col min="14083" max="14083" width="11" style="1" customWidth="1"/>
    <col min="14084" max="14084" width="8.88671875" style="1"/>
    <col min="14085" max="14085" width="12.109375" style="1" customWidth="1"/>
    <col min="14086" max="14091" width="8.88671875" style="1"/>
    <col min="14092" max="14092" width="10.44140625" style="1" bestFit="1" customWidth="1"/>
    <col min="14093" max="14093" width="10.44140625" style="1" customWidth="1"/>
    <col min="14094" max="14094" width="18.21875" style="1" customWidth="1"/>
    <col min="14095" max="14095" width="11.6640625" style="1" customWidth="1"/>
    <col min="14096" max="14097" width="8.88671875" style="1"/>
    <col min="14098" max="14098" width="17.109375" style="1" customWidth="1"/>
    <col min="14099" max="14105" width="8.88671875" style="1"/>
    <col min="14106" max="14106" width="21.77734375" style="1" customWidth="1"/>
    <col min="14107" max="14332" width="8.88671875" style="1"/>
    <col min="14333" max="14333" width="22.77734375" style="1" customWidth="1"/>
    <col min="14334" max="14335" width="50.21875" style="1" customWidth="1"/>
    <col min="14336" max="14336" width="11.77734375" style="1" customWidth="1"/>
    <col min="14337" max="14337" width="9.88671875" style="1" customWidth="1"/>
    <col min="14338" max="14338" width="27.109375" style="1" customWidth="1"/>
    <col min="14339" max="14339" width="11" style="1" customWidth="1"/>
    <col min="14340" max="14340" width="8.88671875" style="1"/>
    <col min="14341" max="14341" width="12.109375" style="1" customWidth="1"/>
    <col min="14342" max="14347" width="8.88671875" style="1"/>
    <col min="14348" max="14348" width="10.44140625" style="1" bestFit="1" customWidth="1"/>
    <col min="14349" max="14349" width="10.44140625" style="1" customWidth="1"/>
    <col min="14350" max="14350" width="18.21875" style="1" customWidth="1"/>
    <col min="14351" max="14351" width="11.6640625" style="1" customWidth="1"/>
    <col min="14352" max="14353" width="8.88671875" style="1"/>
    <col min="14354" max="14354" width="17.109375" style="1" customWidth="1"/>
    <col min="14355" max="14361" width="8.88671875" style="1"/>
    <col min="14362" max="14362" width="21.77734375" style="1" customWidth="1"/>
    <col min="14363" max="14588" width="8.88671875" style="1"/>
    <col min="14589" max="14589" width="22.77734375" style="1" customWidth="1"/>
    <col min="14590" max="14591" width="50.21875" style="1" customWidth="1"/>
    <col min="14592" max="14592" width="11.77734375" style="1" customWidth="1"/>
    <col min="14593" max="14593" width="9.88671875" style="1" customWidth="1"/>
    <col min="14594" max="14594" width="27.109375" style="1" customWidth="1"/>
    <col min="14595" max="14595" width="11" style="1" customWidth="1"/>
    <col min="14596" max="14596" width="8.88671875" style="1"/>
    <col min="14597" max="14597" width="12.109375" style="1" customWidth="1"/>
    <col min="14598" max="14603" width="8.88671875" style="1"/>
    <col min="14604" max="14604" width="10.44140625" style="1" bestFit="1" customWidth="1"/>
    <col min="14605" max="14605" width="10.44140625" style="1" customWidth="1"/>
    <col min="14606" max="14606" width="18.21875" style="1" customWidth="1"/>
    <col min="14607" max="14607" width="11.6640625" style="1" customWidth="1"/>
    <col min="14608" max="14609" width="8.88671875" style="1"/>
    <col min="14610" max="14610" width="17.109375" style="1" customWidth="1"/>
    <col min="14611" max="14617" width="8.88671875" style="1"/>
    <col min="14618" max="14618" width="21.77734375" style="1" customWidth="1"/>
    <col min="14619" max="14844" width="8.88671875" style="1"/>
    <col min="14845" max="14845" width="22.77734375" style="1" customWidth="1"/>
    <col min="14846" max="14847" width="50.21875" style="1" customWidth="1"/>
    <col min="14848" max="14848" width="11.77734375" style="1" customWidth="1"/>
    <col min="14849" max="14849" width="9.88671875" style="1" customWidth="1"/>
    <col min="14850" max="14850" width="27.109375" style="1" customWidth="1"/>
    <col min="14851" max="14851" width="11" style="1" customWidth="1"/>
    <col min="14852" max="14852" width="8.88671875" style="1"/>
    <col min="14853" max="14853" width="12.109375" style="1" customWidth="1"/>
    <col min="14854" max="14859" width="8.88671875" style="1"/>
    <col min="14860" max="14860" width="10.44140625" style="1" bestFit="1" customWidth="1"/>
    <col min="14861" max="14861" width="10.44140625" style="1" customWidth="1"/>
    <col min="14862" max="14862" width="18.21875" style="1" customWidth="1"/>
    <col min="14863" max="14863" width="11.6640625" style="1" customWidth="1"/>
    <col min="14864" max="14865" width="8.88671875" style="1"/>
    <col min="14866" max="14866" width="17.109375" style="1" customWidth="1"/>
    <col min="14867" max="14873" width="8.88671875" style="1"/>
    <col min="14874" max="14874" width="21.77734375" style="1" customWidth="1"/>
    <col min="14875" max="15100" width="8.88671875" style="1"/>
    <col min="15101" max="15101" width="22.77734375" style="1" customWidth="1"/>
    <col min="15102" max="15103" width="50.21875" style="1" customWidth="1"/>
    <col min="15104" max="15104" width="11.77734375" style="1" customWidth="1"/>
    <col min="15105" max="15105" width="9.88671875" style="1" customWidth="1"/>
    <col min="15106" max="15106" width="27.109375" style="1" customWidth="1"/>
    <col min="15107" max="15107" width="11" style="1" customWidth="1"/>
    <col min="15108" max="15108" width="8.88671875" style="1"/>
    <col min="15109" max="15109" width="12.109375" style="1" customWidth="1"/>
    <col min="15110" max="15115" width="8.88671875" style="1"/>
    <col min="15116" max="15116" width="10.44140625" style="1" bestFit="1" customWidth="1"/>
    <col min="15117" max="15117" width="10.44140625" style="1" customWidth="1"/>
    <col min="15118" max="15118" width="18.21875" style="1" customWidth="1"/>
    <col min="15119" max="15119" width="11.6640625" style="1" customWidth="1"/>
    <col min="15120" max="15121" width="8.88671875" style="1"/>
    <col min="15122" max="15122" width="17.109375" style="1" customWidth="1"/>
    <col min="15123" max="15129" width="8.88671875" style="1"/>
    <col min="15130" max="15130" width="21.77734375" style="1" customWidth="1"/>
    <col min="15131" max="15356" width="8.88671875" style="1"/>
    <col min="15357" max="15357" width="22.77734375" style="1" customWidth="1"/>
    <col min="15358" max="15359" width="50.21875" style="1" customWidth="1"/>
    <col min="15360" max="15360" width="11.77734375" style="1" customWidth="1"/>
    <col min="15361" max="15361" width="9.88671875" style="1" customWidth="1"/>
    <col min="15362" max="15362" width="27.109375" style="1" customWidth="1"/>
    <col min="15363" max="15363" width="11" style="1" customWidth="1"/>
    <col min="15364" max="15364" width="8.88671875" style="1"/>
    <col min="15365" max="15365" width="12.109375" style="1" customWidth="1"/>
    <col min="15366" max="15371" width="8.88671875" style="1"/>
    <col min="15372" max="15372" width="10.44140625" style="1" bestFit="1" customWidth="1"/>
    <col min="15373" max="15373" width="10.44140625" style="1" customWidth="1"/>
    <col min="15374" max="15374" width="18.21875" style="1" customWidth="1"/>
    <col min="15375" max="15375" width="11.6640625" style="1" customWidth="1"/>
    <col min="15376" max="15377" width="8.88671875" style="1"/>
    <col min="15378" max="15378" width="17.109375" style="1" customWidth="1"/>
    <col min="15379" max="15385" width="8.88671875" style="1"/>
    <col min="15386" max="15386" width="21.77734375" style="1" customWidth="1"/>
    <col min="15387" max="15612" width="8.88671875" style="1"/>
    <col min="15613" max="15613" width="22.77734375" style="1" customWidth="1"/>
    <col min="15614" max="15615" width="50.21875" style="1" customWidth="1"/>
    <col min="15616" max="15616" width="11.77734375" style="1" customWidth="1"/>
    <col min="15617" max="15617" width="9.88671875" style="1" customWidth="1"/>
    <col min="15618" max="15618" width="27.109375" style="1" customWidth="1"/>
    <col min="15619" max="15619" width="11" style="1" customWidth="1"/>
    <col min="15620" max="15620" width="8.88671875" style="1"/>
    <col min="15621" max="15621" width="12.109375" style="1" customWidth="1"/>
    <col min="15622" max="15627" width="8.88671875" style="1"/>
    <col min="15628" max="15628" width="10.44140625" style="1" bestFit="1" customWidth="1"/>
    <col min="15629" max="15629" width="10.44140625" style="1" customWidth="1"/>
    <col min="15630" max="15630" width="18.21875" style="1" customWidth="1"/>
    <col min="15631" max="15631" width="11.6640625" style="1" customWidth="1"/>
    <col min="15632" max="15633" width="8.88671875" style="1"/>
    <col min="15634" max="15634" width="17.109375" style="1" customWidth="1"/>
    <col min="15635" max="15641" width="8.88671875" style="1"/>
    <col min="15642" max="15642" width="21.77734375" style="1" customWidth="1"/>
    <col min="15643" max="15868" width="8.88671875" style="1"/>
    <col min="15869" max="15869" width="22.77734375" style="1" customWidth="1"/>
    <col min="15870" max="15871" width="50.21875" style="1" customWidth="1"/>
    <col min="15872" max="15872" width="11.77734375" style="1" customWidth="1"/>
    <col min="15873" max="15873" width="9.88671875" style="1" customWidth="1"/>
    <col min="15874" max="15874" width="27.109375" style="1" customWidth="1"/>
    <col min="15875" max="15875" width="11" style="1" customWidth="1"/>
    <col min="15876" max="15876" width="8.88671875" style="1"/>
    <col min="15877" max="15877" width="12.109375" style="1" customWidth="1"/>
    <col min="15878" max="15883" width="8.88671875" style="1"/>
    <col min="15884" max="15884" width="10.44140625" style="1" bestFit="1" customWidth="1"/>
    <col min="15885" max="15885" width="10.44140625" style="1" customWidth="1"/>
    <col min="15886" max="15886" width="18.21875" style="1" customWidth="1"/>
    <col min="15887" max="15887" width="11.6640625" style="1" customWidth="1"/>
    <col min="15888" max="15889" width="8.88671875" style="1"/>
    <col min="15890" max="15890" width="17.109375" style="1" customWidth="1"/>
    <col min="15891" max="15897" width="8.88671875" style="1"/>
    <col min="15898" max="15898" width="21.77734375" style="1" customWidth="1"/>
    <col min="15899" max="16124" width="8.88671875" style="1"/>
    <col min="16125" max="16125" width="22.77734375" style="1" customWidth="1"/>
    <col min="16126" max="16127" width="50.21875" style="1" customWidth="1"/>
    <col min="16128" max="16128" width="11.77734375" style="1" customWidth="1"/>
    <col min="16129" max="16129" width="9.88671875" style="1" customWidth="1"/>
    <col min="16130" max="16130" width="27.109375" style="1" customWidth="1"/>
    <col min="16131" max="16131" width="11" style="1" customWidth="1"/>
    <col min="16132" max="16132" width="8.88671875" style="1"/>
    <col min="16133" max="16133" width="12.109375" style="1" customWidth="1"/>
    <col min="16134" max="16139" width="8.88671875" style="1"/>
    <col min="16140" max="16140" width="10.44140625" style="1" bestFit="1" customWidth="1"/>
    <col min="16141" max="16141" width="10.44140625" style="1" customWidth="1"/>
    <col min="16142" max="16142" width="18.21875" style="1" customWidth="1"/>
    <col min="16143" max="16143" width="11.6640625" style="1" customWidth="1"/>
    <col min="16144" max="16145" width="8.88671875" style="1"/>
    <col min="16146" max="16146" width="17.109375" style="1" customWidth="1"/>
    <col min="16147" max="16153" width="8.88671875" style="1"/>
    <col min="16154" max="16154" width="21.77734375" style="1" customWidth="1"/>
    <col min="16155" max="16384" width="8.88671875" style="1"/>
  </cols>
  <sheetData>
    <row r="1" spans="1:34" x14ac:dyDescent="0.25">
      <c r="A1" s="88" t="s">
        <v>70</v>
      </c>
      <c r="B1" s="89"/>
      <c r="C1" s="89"/>
      <c r="D1" s="89"/>
      <c r="E1" s="89"/>
      <c r="F1" s="89"/>
      <c r="G1" s="89"/>
      <c r="H1" s="89"/>
      <c r="I1" s="89"/>
      <c r="J1" s="89"/>
      <c r="K1" s="89"/>
      <c r="L1" s="89"/>
      <c r="M1" s="89"/>
      <c r="N1" s="89"/>
      <c r="O1" s="89"/>
      <c r="P1" s="89"/>
      <c r="Q1" s="89"/>
      <c r="R1" s="89"/>
      <c r="S1" s="89"/>
      <c r="T1" s="89"/>
      <c r="U1" s="89"/>
    </row>
    <row r="2" spans="1:34" x14ac:dyDescent="0.25">
      <c r="A2" s="78" t="s">
        <v>64</v>
      </c>
      <c r="B2" s="78" t="s">
        <v>58</v>
      </c>
      <c r="C2" s="78" t="s">
        <v>59</v>
      </c>
      <c r="D2" s="78" t="s">
        <v>57</v>
      </c>
      <c r="E2" s="4" t="s">
        <v>55</v>
      </c>
      <c r="F2" s="4" t="s">
        <v>54</v>
      </c>
      <c r="G2" s="78" t="s">
        <v>66</v>
      </c>
      <c r="H2" s="4" t="s">
        <v>45</v>
      </c>
      <c r="I2" s="4" t="s">
        <v>46</v>
      </c>
      <c r="J2" s="78" t="s">
        <v>65</v>
      </c>
      <c r="K2" s="4" t="s">
        <v>0</v>
      </c>
      <c r="L2" s="4" t="s">
        <v>1</v>
      </c>
      <c r="M2" s="4" t="s">
        <v>2</v>
      </c>
      <c r="N2" s="4" t="s">
        <v>3</v>
      </c>
      <c r="O2" s="4" t="s">
        <v>4</v>
      </c>
      <c r="P2" s="4" t="s">
        <v>5</v>
      </c>
      <c r="Q2" s="4" t="s">
        <v>62</v>
      </c>
      <c r="R2" s="4" t="s">
        <v>31</v>
      </c>
      <c r="S2" s="4" t="s">
        <v>32</v>
      </c>
      <c r="T2" s="4" t="s">
        <v>33</v>
      </c>
      <c r="U2" s="78" t="s">
        <v>52</v>
      </c>
    </row>
    <row r="3" spans="1:34" ht="14.4" customHeight="1" x14ac:dyDescent="0.25">
      <c r="A3" s="79"/>
      <c r="B3" s="79"/>
      <c r="C3" s="79"/>
      <c r="D3" s="79"/>
      <c r="E3" s="7" t="s">
        <v>56</v>
      </c>
      <c r="F3" s="7" t="s">
        <v>51</v>
      </c>
      <c r="G3" s="79"/>
      <c r="H3" s="7" t="s">
        <v>68</v>
      </c>
      <c r="I3" s="7" t="s">
        <v>68</v>
      </c>
      <c r="J3" s="79"/>
      <c r="K3" s="7" t="s">
        <v>69</v>
      </c>
      <c r="L3" s="74" t="s">
        <v>69</v>
      </c>
      <c r="M3" s="74" t="s">
        <v>69</v>
      </c>
      <c r="N3" s="74" t="s">
        <v>69</v>
      </c>
      <c r="O3" s="74" t="s">
        <v>69</v>
      </c>
      <c r="P3" s="74" t="s">
        <v>68</v>
      </c>
      <c r="Q3" s="7"/>
      <c r="R3" s="74" t="s">
        <v>68</v>
      </c>
      <c r="S3" s="74" t="s">
        <v>68</v>
      </c>
      <c r="T3" s="74" t="s">
        <v>68</v>
      </c>
      <c r="U3" s="79"/>
    </row>
    <row r="4" spans="1:34" ht="19.8" customHeight="1" x14ac:dyDescent="0.25">
      <c r="A4" s="80" t="s">
        <v>72</v>
      </c>
      <c r="B4" s="11" t="s">
        <v>6</v>
      </c>
      <c r="C4" s="4" t="s">
        <v>47</v>
      </c>
      <c r="D4" s="4" t="s">
        <v>39</v>
      </c>
      <c r="E4" s="4">
        <v>560</v>
      </c>
      <c r="F4" s="42">
        <v>17.149999999999999</v>
      </c>
      <c r="G4" s="42"/>
      <c r="H4" s="11">
        <v>18300</v>
      </c>
      <c r="I4" s="11">
        <v>18300</v>
      </c>
      <c r="J4" s="83" t="s">
        <v>71</v>
      </c>
      <c r="K4" s="17">
        <v>5.3382960340531644</v>
      </c>
      <c r="L4" s="17">
        <v>7.2013321174275786</v>
      </c>
      <c r="M4" s="17">
        <v>10.415209674617397</v>
      </c>
      <c r="N4" s="17">
        <v>810.42534696655139</v>
      </c>
      <c r="O4" s="17">
        <v>151.51851716082712</v>
      </c>
      <c r="P4" s="11">
        <v>4440</v>
      </c>
      <c r="Q4" s="18">
        <f>P4*1000/O4</f>
        <v>29303.349077045328</v>
      </c>
      <c r="R4" s="4">
        <v>0.61</v>
      </c>
      <c r="S4" s="4">
        <v>5.65</v>
      </c>
      <c r="T4" s="4">
        <v>0.62</v>
      </c>
      <c r="U4" s="19" t="s">
        <v>53</v>
      </c>
      <c r="V4" s="2"/>
      <c r="W4" s="2"/>
      <c r="X4" s="2"/>
      <c r="Y4" s="2"/>
      <c r="Z4" s="3"/>
      <c r="AA4" s="3"/>
      <c r="AB4" s="3"/>
      <c r="AC4" s="3"/>
      <c r="AD4" s="3"/>
      <c r="AE4" s="3"/>
      <c r="AF4" s="3"/>
      <c r="AG4" s="3"/>
      <c r="AH4" s="3"/>
    </row>
    <row r="5" spans="1:34" x14ac:dyDescent="0.25">
      <c r="A5" s="81"/>
      <c r="B5" s="12" t="s">
        <v>7</v>
      </c>
      <c r="C5" s="6" t="s">
        <v>47</v>
      </c>
      <c r="D5" s="6" t="s">
        <v>39</v>
      </c>
      <c r="E5" s="6">
        <v>540.20000000000005</v>
      </c>
      <c r="F5" s="43">
        <v>11.35</v>
      </c>
      <c r="G5" s="43"/>
      <c r="H5" s="12">
        <v>9300</v>
      </c>
      <c r="I5" s="12">
        <v>9300</v>
      </c>
      <c r="J5" s="84"/>
      <c r="K5" s="20">
        <v>2.0281851806270246</v>
      </c>
      <c r="L5" s="20">
        <v>3.254052820439167</v>
      </c>
      <c r="M5" s="20">
        <v>4.1143628522130467</v>
      </c>
      <c r="N5" s="20">
        <v>3.0626017282530622</v>
      </c>
      <c r="O5" s="20">
        <v>57.140064060825537</v>
      </c>
      <c r="P5" s="12">
        <v>2150</v>
      </c>
      <c r="Q5" s="21">
        <f t="shared" ref="Q5:Q36" si="0">P5*1000/O5</f>
        <v>37626.839159846364</v>
      </c>
      <c r="R5" s="6">
        <v>0.2</v>
      </c>
      <c r="S5" s="6">
        <v>1.58</v>
      </c>
      <c r="T5" s="6">
        <v>0.85</v>
      </c>
      <c r="U5" s="22" t="s">
        <v>53</v>
      </c>
      <c r="V5" s="2"/>
      <c r="W5" s="2"/>
      <c r="X5" s="2"/>
      <c r="Y5" s="2"/>
    </row>
    <row r="6" spans="1:34" x14ac:dyDescent="0.25">
      <c r="A6" s="81"/>
      <c r="B6" s="12" t="s">
        <v>8</v>
      </c>
      <c r="C6" s="6" t="s">
        <v>35</v>
      </c>
      <c r="D6" s="6" t="s">
        <v>39</v>
      </c>
      <c r="E6" s="6">
        <v>13.5</v>
      </c>
      <c r="F6" s="43">
        <v>0.96</v>
      </c>
      <c r="G6" s="43"/>
      <c r="H6" s="12">
        <v>4000</v>
      </c>
      <c r="I6" s="23">
        <f>H6-1065</f>
        <v>2935</v>
      </c>
      <c r="J6" s="84"/>
      <c r="K6" s="20">
        <v>3.9417489649457647</v>
      </c>
      <c r="L6" s="20">
        <v>10.738400854918815</v>
      </c>
      <c r="M6" s="20">
        <v>12.214365459115609</v>
      </c>
      <c r="N6" s="20">
        <v>149.33228551778438</v>
      </c>
      <c r="O6" s="20">
        <v>201.21031644360588</v>
      </c>
      <c r="P6" s="12">
        <v>1080</v>
      </c>
      <c r="Q6" s="21">
        <f t="shared" si="0"/>
        <v>5367.5180233747933</v>
      </c>
      <c r="R6" s="6">
        <v>1.05</v>
      </c>
      <c r="S6" s="6">
        <v>6.5</v>
      </c>
      <c r="T6" s="6">
        <v>38.5</v>
      </c>
      <c r="U6" s="22" t="s">
        <v>53</v>
      </c>
      <c r="V6" s="2"/>
      <c r="W6" s="2"/>
      <c r="X6" s="2"/>
      <c r="Y6" s="2"/>
    </row>
    <row r="7" spans="1:34" x14ac:dyDescent="0.25">
      <c r="A7" s="81"/>
      <c r="B7" s="12" t="s">
        <v>9</v>
      </c>
      <c r="C7" s="6" t="s">
        <v>47</v>
      </c>
      <c r="D7" s="6" t="s">
        <v>40</v>
      </c>
      <c r="E7" s="6">
        <v>292.3</v>
      </c>
      <c r="F7" s="43">
        <v>17.55</v>
      </c>
      <c r="G7" s="43"/>
      <c r="H7" s="12">
        <v>24200</v>
      </c>
      <c r="I7" s="12">
        <v>24200</v>
      </c>
      <c r="J7" s="84"/>
      <c r="K7" s="20">
        <v>11.471019264546742</v>
      </c>
      <c r="L7" s="20">
        <v>9.3946350015783615</v>
      </c>
      <c r="M7" s="20">
        <v>29.426884066947267</v>
      </c>
      <c r="N7" s="20">
        <v>3.1226088022300424</v>
      </c>
      <c r="O7" s="20">
        <v>297.17506551869138</v>
      </c>
      <c r="P7" s="12">
        <v>1700.0000000000002</v>
      </c>
      <c r="Q7" s="21">
        <f t="shared" si="0"/>
        <v>5720.5337770610349</v>
      </c>
      <c r="R7" s="6">
        <v>0.56999999999999995</v>
      </c>
      <c r="S7" s="6">
        <v>7.5</v>
      </c>
      <c r="T7" s="6">
        <v>0.47</v>
      </c>
      <c r="U7" s="22" t="s">
        <v>53</v>
      </c>
      <c r="V7" s="2"/>
      <c r="W7" s="2"/>
      <c r="X7" s="2"/>
      <c r="Y7" s="2"/>
    </row>
    <row r="8" spans="1:34" x14ac:dyDescent="0.25">
      <c r="A8" s="81"/>
      <c r="B8" s="12" t="s">
        <v>10</v>
      </c>
      <c r="C8" s="6" t="s">
        <v>47</v>
      </c>
      <c r="D8" s="6" t="s">
        <v>38</v>
      </c>
      <c r="E8" s="6">
        <v>118.8</v>
      </c>
      <c r="F8" s="43">
        <v>5.72</v>
      </c>
      <c r="G8" s="43"/>
      <c r="H8" s="12">
        <v>10600</v>
      </c>
      <c r="I8" s="12">
        <v>10600</v>
      </c>
      <c r="J8" s="84"/>
      <c r="K8" s="20">
        <v>25.091799355170437</v>
      </c>
      <c r="L8" s="20">
        <v>158.43137838163861</v>
      </c>
      <c r="M8" s="20">
        <v>202.53752327679462</v>
      </c>
      <c r="N8" s="20">
        <v>240.99375037696859</v>
      </c>
      <c r="O8" s="20">
        <v>1191.7207439534602</v>
      </c>
      <c r="P8" s="12">
        <v>26000</v>
      </c>
      <c r="Q8" s="21">
        <f t="shared" si="0"/>
        <v>21817.191764025691</v>
      </c>
      <c r="R8" s="6">
        <v>3.46</v>
      </c>
      <c r="S8" s="6">
        <v>16.05</v>
      </c>
      <c r="T8" s="6">
        <v>1.01</v>
      </c>
      <c r="U8" s="22" t="s">
        <v>53</v>
      </c>
      <c r="V8" s="2"/>
      <c r="W8" s="2"/>
      <c r="X8" s="2"/>
      <c r="Y8" s="2"/>
    </row>
    <row r="9" spans="1:34" x14ac:dyDescent="0.25">
      <c r="A9" s="81"/>
      <c r="B9" s="12" t="s">
        <v>11</v>
      </c>
      <c r="C9" s="6" t="s">
        <v>35</v>
      </c>
      <c r="D9" s="6" t="s">
        <v>38</v>
      </c>
      <c r="E9" s="6">
        <v>178</v>
      </c>
      <c r="F9" s="43">
        <v>0.88</v>
      </c>
      <c r="G9" s="43"/>
      <c r="H9" s="12">
        <v>2900</v>
      </c>
      <c r="I9" s="23">
        <f>H9-1065</f>
        <v>1835</v>
      </c>
      <c r="J9" s="84"/>
      <c r="K9" s="20">
        <v>1.2862616382036385</v>
      </c>
      <c r="L9" s="20">
        <v>2.9608531941263561</v>
      </c>
      <c r="M9" s="20">
        <v>4.7756927449985263</v>
      </c>
      <c r="N9" s="20">
        <v>61.037502738385811</v>
      </c>
      <c r="O9" s="20">
        <v>63.576841218134817</v>
      </c>
      <c r="P9" s="12">
        <v>2530</v>
      </c>
      <c r="Q9" s="21">
        <f t="shared" si="0"/>
        <v>39794.364607066018</v>
      </c>
      <c r="R9" s="6">
        <v>0.56999999999999995</v>
      </c>
      <c r="S9" s="6">
        <v>4.79</v>
      </c>
      <c r="T9" s="6">
        <v>44.8</v>
      </c>
      <c r="U9" s="22" t="s">
        <v>53</v>
      </c>
      <c r="V9" s="2"/>
      <c r="W9" s="2"/>
      <c r="X9" s="2"/>
      <c r="Y9" s="2"/>
    </row>
    <row r="10" spans="1:34" x14ac:dyDescent="0.25">
      <c r="A10" s="81"/>
      <c r="B10" s="12" t="s">
        <v>12</v>
      </c>
      <c r="C10" s="6" t="s">
        <v>35</v>
      </c>
      <c r="D10" s="6" t="s">
        <v>38</v>
      </c>
      <c r="E10" s="6">
        <v>265</v>
      </c>
      <c r="F10" s="43">
        <v>1.19</v>
      </c>
      <c r="G10" s="43"/>
      <c r="H10" s="12">
        <v>4200</v>
      </c>
      <c r="I10" s="23">
        <f>H10-1065</f>
        <v>3135</v>
      </c>
      <c r="J10" s="84"/>
      <c r="K10" s="20">
        <v>3.8982980496729485</v>
      </c>
      <c r="L10" s="20">
        <v>18.700981363686893</v>
      </c>
      <c r="M10" s="20">
        <v>21.399041225047245</v>
      </c>
      <c r="N10" s="20">
        <v>188.19673243401786</v>
      </c>
      <c r="O10" s="20">
        <v>252.26829924282325</v>
      </c>
      <c r="P10" s="12">
        <v>509.99999999999994</v>
      </c>
      <c r="Q10" s="21">
        <f t="shared" si="0"/>
        <v>2021.6571068610353</v>
      </c>
      <c r="R10" s="6">
        <v>0.44</v>
      </c>
      <c r="S10" s="6">
        <v>3.71</v>
      </c>
      <c r="T10" s="6">
        <v>20</v>
      </c>
      <c r="U10" s="22" t="s">
        <v>53</v>
      </c>
      <c r="V10" s="2"/>
      <c r="W10" s="2"/>
      <c r="X10" s="2"/>
      <c r="Y10" s="2"/>
    </row>
    <row r="11" spans="1:34" x14ac:dyDescent="0.25">
      <c r="A11" s="81"/>
      <c r="B11" s="12" t="s">
        <v>13</v>
      </c>
      <c r="C11" s="6" t="s">
        <v>35</v>
      </c>
      <c r="D11" s="6" t="s">
        <v>37</v>
      </c>
      <c r="E11" s="6">
        <v>238.6</v>
      </c>
      <c r="F11" s="43">
        <v>1.66</v>
      </c>
      <c r="G11" s="43"/>
      <c r="H11" s="12">
        <v>9000</v>
      </c>
      <c r="I11" s="23">
        <f>H11-1065</f>
        <v>7935</v>
      </c>
      <c r="J11" s="84"/>
      <c r="K11" s="20">
        <v>15.802965188029882</v>
      </c>
      <c r="L11" s="20">
        <v>17.697992373470438</v>
      </c>
      <c r="M11" s="20">
        <v>22.366933295510847</v>
      </c>
      <c r="N11" s="20">
        <v>942.10309986982611</v>
      </c>
      <c r="O11" s="20">
        <v>192.24706294229404</v>
      </c>
      <c r="P11" s="12">
        <v>2800.0000000000005</v>
      </c>
      <c r="Q11" s="21">
        <f t="shared" si="0"/>
        <v>14564.591818187955</v>
      </c>
      <c r="R11" s="6">
        <v>1.1599999999999999</v>
      </c>
      <c r="S11" s="6">
        <v>13.85</v>
      </c>
      <c r="T11" s="6">
        <v>0.59</v>
      </c>
      <c r="U11" s="22" t="s">
        <v>53</v>
      </c>
      <c r="V11" s="2"/>
      <c r="W11" s="2"/>
      <c r="X11" s="2"/>
      <c r="Y11" s="2"/>
    </row>
    <row r="12" spans="1:34" x14ac:dyDescent="0.25">
      <c r="A12" s="81"/>
      <c r="B12" s="12" t="s">
        <v>14</v>
      </c>
      <c r="C12" s="6" t="s">
        <v>34</v>
      </c>
      <c r="D12" s="6" t="s">
        <v>36</v>
      </c>
      <c r="E12" s="6">
        <v>587.5</v>
      </c>
      <c r="F12" s="75">
        <v>1.53</v>
      </c>
      <c r="G12" s="86" t="s">
        <v>67</v>
      </c>
      <c r="H12" s="12">
        <v>1005.0000000000001</v>
      </c>
      <c r="I12" s="12">
        <v>1005.0000000000001</v>
      </c>
      <c r="J12" s="84"/>
      <c r="K12" s="20">
        <v>1.0359538511056667</v>
      </c>
      <c r="L12" s="20">
        <v>1.1154897878619146</v>
      </c>
      <c r="M12" s="20">
        <v>1.1663472122039102</v>
      </c>
      <c r="N12" s="20">
        <v>6.0932015991342663</v>
      </c>
      <c r="O12" s="20">
        <v>15.877216805410226</v>
      </c>
      <c r="P12" s="12">
        <v>548</v>
      </c>
      <c r="Q12" s="21">
        <f t="shared" si="0"/>
        <v>34514.865339198921</v>
      </c>
      <c r="R12" s="6">
        <v>0.13</v>
      </c>
      <c r="S12" s="6">
        <v>0.51</v>
      </c>
      <c r="T12" s="6">
        <v>7.37</v>
      </c>
      <c r="U12" s="22" t="s">
        <v>53</v>
      </c>
      <c r="V12" s="2"/>
      <c r="W12" s="2"/>
      <c r="X12" s="2"/>
      <c r="Y12" s="2"/>
    </row>
    <row r="13" spans="1:34" x14ac:dyDescent="0.25">
      <c r="A13" s="81"/>
      <c r="B13" s="12" t="s">
        <v>15</v>
      </c>
      <c r="C13" s="6" t="s">
        <v>34</v>
      </c>
      <c r="D13" s="6" t="s">
        <v>36</v>
      </c>
      <c r="E13" s="6">
        <v>592</v>
      </c>
      <c r="F13" s="76">
        <v>1.62</v>
      </c>
      <c r="G13" s="86"/>
      <c r="H13" s="12">
        <v>500</v>
      </c>
      <c r="I13" s="12">
        <v>500</v>
      </c>
      <c r="J13" s="84"/>
      <c r="K13" s="20">
        <v>0.28476198242276418</v>
      </c>
      <c r="L13" s="20">
        <v>1.2037595390047622</v>
      </c>
      <c r="M13" s="20">
        <v>0.80687388720928477</v>
      </c>
      <c r="N13" s="20">
        <v>6.8119334327117453</v>
      </c>
      <c r="O13" s="20">
        <v>19.284549863898949</v>
      </c>
      <c r="P13" s="12">
        <v>810</v>
      </c>
      <c r="Q13" s="21">
        <f t="shared" si="0"/>
        <v>42002.536005070862</v>
      </c>
      <c r="R13" s="6">
        <v>0.19</v>
      </c>
      <c r="S13" s="6">
        <v>0.45</v>
      </c>
      <c r="T13" s="6">
        <v>0.79</v>
      </c>
      <c r="U13" s="22" t="s">
        <v>53</v>
      </c>
      <c r="V13" s="2"/>
      <c r="W13" s="2"/>
      <c r="X13" s="2"/>
      <c r="Y13" s="2"/>
    </row>
    <row r="14" spans="1:34" x14ac:dyDescent="0.25">
      <c r="A14" s="81"/>
      <c r="B14" s="12" t="s">
        <v>16</v>
      </c>
      <c r="C14" s="6" t="s">
        <v>34</v>
      </c>
      <c r="D14" s="6" t="s">
        <v>36</v>
      </c>
      <c r="E14" s="6">
        <v>660</v>
      </c>
      <c r="F14" s="76">
        <v>3.15</v>
      </c>
      <c r="G14" s="86"/>
      <c r="H14" s="12">
        <v>200</v>
      </c>
      <c r="I14" s="12">
        <v>200</v>
      </c>
      <c r="J14" s="84"/>
      <c r="K14" s="20">
        <v>0.24279897251114158</v>
      </c>
      <c r="L14" s="20">
        <v>0.90449935868453979</v>
      </c>
      <c r="M14" s="20">
        <v>0.81176537618296085</v>
      </c>
      <c r="N14" s="20">
        <v>11.188736173144253</v>
      </c>
      <c r="O14" s="20">
        <v>14.743871628268844</v>
      </c>
      <c r="P14" s="12">
        <v>1190</v>
      </c>
      <c r="Q14" s="21">
        <f t="shared" si="0"/>
        <v>80711.500344209402</v>
      </c>
      <c r="R14" s="6">
        <v>0.21</v>
      </c>
      <c r="S14" s="6">
        <v>0.63</v>
      </c>
      <c r="T14" s="6">
        <v>1</v>
      </c>
      <c r="U14" s="22" t="s">
        <v>53</v>
      </c>
      <c r="V14" s="2"/>
      <c r="W14" s="2"/>
      <c r="X14" s="2"/>
      <c r="Y14" s="2"/>
    </row>
    <row r="15" spans="1:34" x14ac:dyDescent="0.25">
      <c r="A15" s="82"/>
      <c r="B15" s="13" t="s">
        <v>17</v>
      </c>
      <c r="C15" s="7" t="s">
        <v>34</v>
      </c>
      <c r="D15" s="7" t="s">
        <v>36</v>
      </c>
      <c r="E15" s="7">
        <v>707</v>
      </c>
      <c r="F15" s="77">
        <v>3.2</v>
      </c>
      <c r="G15" s="87"/>
      <c r="H15" s="13">
        <v>23.999999999999996</v>
      </c>
      <c r="I15" s="13">
        <v>23.999999999999996</v>
      </c>
      <c r="J15" s="85"/>
      <c r="K15" s="24">
        <v>0.15816837373258005</v>
      </c>
      <c r="L15" s="24">
        <v>0.50955039347189546</v>
      </c>
      <c r="M15" s="24">
        <v>0.48868921101166019</v>
      </c>
      <c r="N15" s="24">
        <v>0.72781118696672387</v>
      </c>
      <c r="O15" s="24">
        <v>2.6166246046111321</v>
      </c>
      <c r="P15" s="13">
        <v>470</v>
      </c>
      <c r="Q15" s="25">
        <f t="shared" si="0"/>
        <v>179620.72173889412</v>
      </c>
      <c r="R15" s="7">
        <v>0.16</v>
      </c>
      <c r="S15" s="7">
        <v>1.9</v>
      </c>
      <c r="T15" s="7">
        <v>3.87</v>
      </c>
      <c r="U15" s="26" t="s">
        <v>53</v>
      </c>
      <c r="V15" s="2"/>
      <c r="W15" s="2"/>
      <c r="X15" s="2"/>
      <c r="Y15" s="2"/>
    </row>
    <row r="16" spans="1:34" x14ac:dyDescent="0.25">
      <c r="A16" s="78"/>
      <c r="B16" s="45" t="s">
        <v>42</v>
      </c>
      <c r="C16" s="96" t="s">
        <v>41</v>
      </c>
      <c r="D16" s="96"/>
      <c r="E16" s="4"/>
      <c r="F16" s="42"/>
      <c r="G16" s="42"/>
      <c r="H16" s="11"/>
      <c r="I16" s="11"/>
      <c r="J16" s="8"/>
      <c r="K16" s="27">
        <v>8.8000000000000007</v>
      </c>
      <c r="L16" s="27">
        <v>10.9</v>
      </c>
      <c r="M16" s="27">
        <v>9.5</v>
      </c>
      <c r="N16" s="27">
        <v>128</v>
      </c>
      <c r="O16" s="27">
        <v>106</v>
      </c>
      <c r="P16" s="11"/>
      <c r="Q16" s="11"/>
      <c r="R16" s="4"/>
      <c r="S16" s="4"/>
      <c r="T16" s="4"/>
      <c r="U16" s="19" t="s">
        <v>53</v>
      </c>
      <c r="V16" s="2"/>
      <c r="W16" s="2"/>
      <c r="X16" s="2"/>
      <c r="Y16" s="2"/>
    </row>
    <row r="17" spans="1:25" x14ac:dyDescent="0.25">
      <c r="A17" s="90"/>
      <c r="B17" s="46" t="s">
        <v>43</v>
      </c>
      <c r="C17" s="94" t="s">
        <v>41</v>
      </c>
      <c r="D17" s="94"/>
      <c r="E17" s="6"/>
      <c r="F17" s="43"/>
      <c r="G17" s="43"/>
      <c r="H17" s="12"/>
      <c r="I17" s="12"/>
      <c r="J17" s="9"/>
      <c r="K17" s="28">
        <v>13.5</v>
      </c>
      <c r="L17" s="28">
        <v>22</v>
      </c>
      <c r="M17" s="28">
        <v>13.4</v>
      </c>
      <c r="N17" s="28">
        <v>285</v>
      </c>
      <c r="O17" s="28">
        <v>235</v>
      </c>
      <c r="P17" s="12"/>
      <c r="Q17" s="12"/>
      <c r="R17" s="6"/>
      <c r="S17" s="6"/>
      <c r="T17" s="6"/>
      <c r="U17" s="22" t="s">
        <v>53</v>
      </c>
      <c r="V17" s="2"/>
      <c r="W17" s="2"/>
      <c r="X17" s="2"/>
      <c r="Y17" s="2"/>
    </row>
    <row r="18" spans="1:25" x14ac:dyDescent="0.25">
      <c r="A18" s="90"/>
      <c r="B18" s="46" t="s">
        <v>42</v>
      </c>
      <c r="C18" s="94" t="s">
        <v>44</v>
      </c>
      <c r="D18" s="94"/>
      <c r="E18" s="6"/>
      <c r="F18" s="43"/>
      <c r="G18" s="43"/>
      <c r="H18" s="12"/>
      <c r="I18" s="12"/>
      <c r="J18" s="9"/>
      <c r="K18" s="29">
        <v>7.9803433182840138</v>
      </c>
      <c r="L18" s="29">
        <v>10.445367030307567</v>
      </c>
      <c r="M18" s="29">
        <v>10.506527577614172</v>
      </c>
      <c r="N18" s="30">
        <v>128.99113619370667</v>
      </c>
      <c r="O18" s="29">
        <v>94.681946444669833</v>
      </c>
      <c r="P18" s="12"/>
      <c r="Q18" s="12"/>
      <c r="R18" s="6"/>
      <c r="S18" s="6"/>
      <c r="T18" s="6"/>
      <c r="U18" s="22" t="s">
        <v>53</v>
      </c>
      <c r="V18" s="2"/>
      <c r="W18" s="2"/>
      <c r="X18" s="2"/>
      <c r="Y18" s="2"/>
    </row>
    <row r="19" spans="1:25" x14ac:dyDescent="0.25">
      <c r="A19" s="79"/>
      <c r="B19" s="47" t="s">
        <v>43</v>
      </c>
      <c r="C19" s="95" t="s">
        <v>44</v>
      </c>
      <c r="D19" s="95"/>
      <c r="E19" s="7"/>
      <c r="F19" s="44"/>
      <c r="G19" s="44"/>
      <c r="H19" s="13"/>
      <c r="I19" s="13"/>
      <c r="J19" s="10"/>
      <c r="K19" s="31">
        <v>14.12</v>
      </c>
      <c r="L19" s="31">
        <v>22.543458300542014</v>
      </c>
      <c r="M19" s="31">
        <v>14.493952482904216</v>
      </c>
      <c r="N19" s="32">
        <v>305.92397055688764</v>
      </c>
      <c r="O19" s="32">
        <v>224.56549513719668</v>
      </c>
      <c r="P19" s="13"/>
      <c r="Q19" s="13"/>
      <c r="R19" s="7"/>
      <c r="S19" s="7"/>
      <c r="T19" s="7"/>
      <c r="U19" s="26" t="s">
        <v>53</v>
      </c>
      <c r="V19" s="2"/>
      <c r="W19" s="2"/>
      <c r="X19" s="2"/>
      <c r="Y19" s="2"/>
    </row>
    <row r="20" spans="1:25" x14ac:dyDescent="0.25">
      <c r="A20" s="80" t="s">
        <v>73</v>
      </c>
      <c r="B20" s="4"/>
      <c r="C20" s="48" t="s">
        <v>48</v>
      </c>
      <c r="D20" s="48" t="s">
        <v>19</v>
      </c>
      <c r="E20" s="49">
        <v>89</v>
      </c>
      <c r="F20" s="45">
        <v>0.65</v>
      </c>
      <c r="G20" s="73"/>
      <c r="H20" s="48">
        <v>2600</v>
      </c>
      <c r="I20" s="50">
        <v>1330</v>
      </c>
      <c r="J20" s="4"/>
      <c r="K20" s="51">
        <v>0.19404305507247899</v>
      </c>
      <c r="L20" s="51">
        <v>0.11550365323944201</v>
      </c>
      <c r="M20" s="51">
        <v>0.62241303396379999</v>
      </c>
      <c r="N20" s="51">
        <v>0.66361701000595896</v>
      </c>
      <c r="O20" s="51">
        <v>1.67853414457077</v>
      </c>
      <c r="P20" s="48">
        <v>440</v>
      </c>
      <c r="Q20" s="11">
        <f t="shared" si="0"/>
        <v>262133.48201654578</v>
      </c>
      <c r="R20" s="52"/>
      <c r="S20" s="50"/>
      <c r="T20" s="53"/>
      <c r="U20" s="33" t="s">
        <v>18</v>
      </c>
    </row>
    <row r="21" spans="1:25" x14ac:dyDescent="0.25">
      <c r="A21" s="81"/>
      <c r="B21" s="6"/>
      <c r="C21" s="54" t="s">
        <v>48</v>
      </c>
      <c r="D21" s="54" t="s">
        <v>19</v>
      </c>
      <c r="E21" s="55">
        <v>99</v>
      </c>
      <c r="F21" s="46">
        <v>2.87</v>
      </c>
      <c r="G21" s="72"/>
      <c r="H21" s="54">
        <v>7900</v>
      </c>
      <c r="I21" s="56">
        <v>6986.7</v>
      </c>
      <c r="J21" s="6"/>
      <c r="K21" s="57">
        <v>0.56995662848425899</v>
      </c>
      <c r="L21" s="57">
        <v>0.66181323735585096</v>
      </c>
      <c r="M21" s="57">
        <v>0.68738786525856999</v>
      </c>
      <c r="N21" s="57">
        <v>0.36982140906885003</v>
      </c>
      <c r="O21" s="57">
        <v>6.1019926497615504</v>
      </c>
      <c r="P21" s="54">
        <v>4150</v>
      </c>
      <c r="Q21" s="12">
        <f t="shared" si="0"/>
        <v>680105.70287431777</v>
      </c>
      <c r="R21" s="58"/>
      <c r="S21" s="56"/>
      <c r="T21" s="59"/>
      <c r="U21" s="34" t="s">
        <v>20</v>
      </c>
    </row>
    <row r="22" spans="1:25" x14ac:dyDescent="0.25">
      <c r="A22" s="81"/>
      <c r="B22" s="6"/>
      <c r="C22" s="55" t="s">
        <v>22</v>
      </c>
      <c r="D22" s="54" t="s">
        <v>19</v>
      </c>
      <c r="E22" s="55">
        <v>114</v>
      </c>
      <c r="F22" s="46">
        <v>0.89</v>
      </c>
      <c r="G22" s="72"/>
      <c r="H22" s="54">
        <v>5800</v>
      </c>
      <c r="I22" s="56">
        <v>3837</v>
      </c>
      <c r="J22" s="6"/>
      <c r="K22" s="57">
        <v>0.82234604907992503</v>
      </c>
      <c r="L22" s="57">
        <v>0.99049282571075903</v>
      </c>
      <c r="M22" s="57">
        <v>0.87511102409473795</v>
      </c>
      <c r="N22" s="57">
        <v>7.52205535999554</v>
      </c>
      <c r="O22" s="57">
        <v>1.62656877916927</v>
      </c>
      <c r="P22" s="54">
        <v>550</v>
      </c>
      <c r="Q22" s="12">
        <f t="shared" si="0"/>
        <v>338135.10196654516</v>
      </c>
      <c r="R22" s="58"/>
      <c r="S22" s="56"/>
      <c r="T22" s="59"/>
      <c r="U22" s="34" t="s">
        <v>21</v>
      </c>
    </row>
    <row r="23" spans="1:25" x14ac:dyDescent="0.25">
      <c r="A23" s="81"/>
      <c r="B23" s="6"/>
      <c r="C23" s="55" t="s">
        <v>22</v>
      </c>
      <c r="D23" s="54" t="s">
        <v>19</v>
      </c>
      <c r="E23" s="55">
        <v>140</v>
      </c>
      <c r="F23" s="46">
        <v>0.65</v>
      </c>
      <c r="G23" s="72"/>
      <c r="H23" s="54">
        <v>3900</v>
      </c>
      <c r="I23" s="56">
        <v>2125</v>
      </c>
      <c r="J23" s="6"/>
      <c r="K23" s="57">
        <v>0.57798127726346304</v>
      </c>
      <c r="L23" s="57">
        <v>0.94483426298121498</v>
      </c>
      <c r="M23" s="57">
        <v>1.05151513816237</v>
      </c>
      <c r="N23" s="57">
        <v>6.8120629849458796</v>
      </c>
      <c r="O23" s="57">
        <v>1.98006471464185</v>
      </c>
      <c r="P23" s="54">
        <v>540</v>
      </c>
      <c r="Q23" s="12">
        <f t="shared" si="0"/>
        <v>272718.35915609158</v>
      </c>
      <c r="R23" s="58"/>
      <c r="S23" s="56"/>
      <c r="T23" s="59"/>
      <c r="U23" s="34" t="s">
        <v>21</v>
      </c>
    </row>
    <row r="24" spans="1:25" x14ac:dyDescent="0.25">
      <c r="A24" s="81"/>
      <c r="B24" s="6"/>
      <c r="C24" s="55" t="s">
        <v>22</v>
      </c>
      <c r="D24" s="54" t="s">
        <v>19</v>
      </c>
      <c r="E24" s="54">
        <v>171</v>
      </c>
      <c r="F24" s="54">
        <v>1.31</v>
      </c>
      <c r="G24" s="54"/>
      <c r="H24" s="54">
        <v>4900</v>
      </c>
      <c r="I24" s="60">
        <v>2386</v>
      </c>
      <c r="J24" s="6"/>
      <c r="K24" s="57">
        <v>0.66571338827037296</v>
      </c>
      <c r="L24" s="57">
        <v>0.80637589295848799</v>
      </c>
      <c r="M24" s="57">
        <v>1.21352262501553</v>
      </c>
      <c r="N24" s="57">
        <v>7.9494073324093399</v>
      </c>
      <c r="O24" s="57">
        <v>2.8496793157717399</v>
      </c>
      <c r="P24" s="54">
        <v>560</v>
      </c>
      <c r="Q24" s="12">
        <f t="shared" si="0"/>
        <v>196513.33990482462</v>
      </c>
      <c r="R24" s="58"/>
      <c r="S24" s="60"/>
      <c r="T24" s="59"/>
      <c r="U24" s="34" t="s">
        <v>21</v>
      </c>
    </row>
    <row r="25" spans="1:25" x14ac:dyDescent="0.25">
      <c r="A25" s="81"/>
      <c r="B25" s="6"/>
      <c r="C25" s="54" t="s">
        <v>49</v>
      </c>
      <c r="D25" s="54" t="s">
        <v>19</v>
      </c>
      <c r="E25" s="54">
        <v>192</v>
      </c>
      <c r="F25" s="54">
        <v>1.55</v>
      </c>
      <c r="G25" s="54"/>
      <c r="H25" s="54">
        <v>3300</v>
      </c>
      <c r="I25" s="60">
        <v>2967</v>
      </c>
      <c r="J25" s="6"/>
      <c r="K25" s="57">
        <v>0.14802212030826301</v>
      </c>
      <c r="L25" s="57">
        <v>0.137647309196509</v>
      </c>
      <c r="M25" s="57">
        <v>0.65978790748997096</v>
      </c>
      <c r="N25" s="57">
        <v>6.5341498058452396</v>
      </c>
      <c r="O25" s="57">
        <v>2.41007172638498</v>
      </c>
      <c r="P25" s="54">
        <v>790</v>
      </c>
      <c r="Q25" s="12">
        <f t="shared" si="0"/>
        <v>327791.07416233263</v>
      </c>
      <c r="R25" s="58"/>
      <c r="S25" s="60"/>
      <c r="T25" s="59"/>
      <c r="U25" s="34" t="s">
        <v>21</v>
      </c>
    </row>
    <row r="26" spans="1:25" x14ac:dyDescent="0.25">
      <c r="A26" s="81"/>
      <c r="B26" s="6"/>
      <c r="C26" s="54" t="s">
        <v>49</v>
      </c>
      <c r="D26" s="54" t="s">
        <v>19</v>
      </c>
      <c r="E26" s="55">
        <v>213</v>
      </c>
      <c r="F26" s="46">
        <v>1.77</v>
      </c>
      <c r="G26" s="72"/>
      <c r="H26" s="54">
        <v>3100</v>
      </c>
      <c r="I26" s="60">
        <v>2938</v>
      </c>
      <c r="J26" s="6"/>
      <c r="K26" s="57">
        <v>0.149263902970833</v>
      </c>
      <c r="L26" s="57">
        <v>0.151863083927048</v>
      </c>
      <c r="M26" s="57">
        <v>0.83702026686737896</v>
      </c>
      <c r="N26" s="57">
        <v>0.32892117333127802</v>
      </c>
      <c r="O26" s="57">
        <v>2.3423558161609601</v>
      </c>
      <c r="P26" s="54">
        <v>620</v>
      </c>
      <c r="Q26" s="12">
        <f t="shared" si="0"/>
        <v>264690.7851157125</v>
      </c>
      <c r="R26" s="58"/>
      <c r="S26" s="60"/>
      <c r="T26" s="59"/>
      <c r="U26" s="34" t="s">
        <v>21</v>
      </c>
    </row>
    <row r="27" spans="1:25" x14ac:dyDescent="0.25">
      <c r="A27" s="81"/>
      <c r="B27" s="6"/>
      <c r="C27" s="54" t="s">
        <v>49</v>
      </c>
      <c r="D27" s="54" t="s">
        <v>19</v>
      </c>
      <c r="E27" s="55">
        <v>228</v>
      </c>
      <c r="F27" s="46">
        <v>3.37</v>
      </c>
      <c r="G27" s="72"/>
      <c r="H27" s="54">
        <v>7500</v>
      </c>
      <c r="I27" s="56">
        <v>7500</v>
      </c>
      <c r="J27" s="6"/>
      <c r="K27" s="57">
        <v>0.34023798009466699</v>
      </c>
      <c r="L27" s="57">
        <v>0.50958832947569599</v>
      </c>
      <c r="M27" s="57">
        <v>1.5283400150764599</v>
      </c>
      <c r="N27" s="57">
        <v>0.53111559919365403</v>
      </c>
      <c r="O27" s="57">
        <v>4.1881546428912699</v>
      </c>
      <c r="P27" s="54">
        <v>1120</v>
      </c>
      <c r="Q27" s="12">
        <f t="shared" si="0"/>
        <v>267420.87995748268</v>
      </c>
      <c r="R27" s="58"/>
      <c r="S27" s="56"/>
      <c r="T27" s="59"/>
      <c r="U27" s="34" t="s">
        <v>21</v>
      </c>
    </row>
    <row r="28" spans="1:25" x14ac:dyDescent="0.25">
      <c r="A28" s="81"/>
      <c r="B28" s="6"/>
      <c r="C28" s="54" t="s">
        <v>49</v>
      </c>
      <c r="D28" s="54" t="s">
        <v>19</v>
      </c>
      <c r="E28" s="55">
        <v>238</v>
      </c>
      <c r="F28" s="46">
        <v>2.16</v>
      </c>
      <c r="G28" s="72"/>
      <c r="H28" s="54">
        <v>5200</v>
      </c>
      <c r="I28" s="56">
        <v>5200</v>
      </c>
      <c r="J28" s="6"/>
      <c r="K28" s="57">
        <v>0.228950860155712</v>
      </c>
      <c r="L28" s="57">
        <v>0.32507305436391098</v>
      </c>
      <c r="M28" s="57">
        <v>2.9818106484103701</v>
      </c>
      <c r="N28" s="57">
        <v>0.59222969676495696</v>
      </c>
      <c r="O28" s="57">
        <v>3.0909227103421002</v>
      </c>
      <c r="P28" s="54">
        <v>680</v>
      </c>
      <c r="Q28" s="12">
        <f t="shared" si="0"/>
        <v>219999.03062109835</v>
      </c>
      <c r="R28" s="58"/>
      <c r="S28" s="56"/>
      <c r="T28" s="59"/>
      <c r="U28" s="34" t="s">
        <v>21</v>
      </c>
    </row>
    <row r="29" spans="1:25" x14ac:dyDescent="0.25">
      <c r="A29" s="81"/>
      <c r="B29" s="6"/>
      <c r="C29" s="54" t="s">
        <v>49</v>
      </c>
      <c r="D29" s="54" t="s">
        <v>19</v>
      </c>
      <c r="E29" s="55">
        <v>259</v>
      </c>
      <c r="F29" s="54">
        <v>2.89</v>
      </c>
      <c r="G29" s="54"/>
      <c r="H29" s="54">
        <v>5699.9999999999991</v>
      </c>
      <c r="I29" s="56">
        <v>5510.9999999999991</v>
      </c>
      <c r="J29" s="6"/>
      <c r="K29" s="57">
        <v>0.28293172074255302</v>
      </c>
      <c r="L29" s="57">
        <v>0.38637313585730498</v>
      </c>
      <c r="M29" s="57">
        <v>1.01028281849543</v>
      </c>
      <c r="N29" s="57">
        <v>1.3510443937651599</v>
      </c>
      <c r="O29" s="57">
        <v>3.9211780949538402</v>
      </c>
      <c r="P29" s="54">
        <v>1700.0000000000002</v>
      </c>
      <c r="Q29" s="12">
        <f t="shared" si="0"/>
        <v>433543.17473815545</v>
      </c>
      <c r="R29" s="58"/>
      <c r="S29" s="56"/>
      <c r="T29" s="59"/>
      <c r="U29" s="34" t="s">
        <v>21</v>
      </c>
    </row>
    <row r="30" spans="1:25" x14ac:dyDescent="0.25">
      <c r="A30" s="81"/>
      <c r="B30" s="6"/>
      <c r="C30" s="54" t="s">
        <v>49</v>
      </c>
      <c r="D30" s="54" t="s">
        <v>19</v>
      </c>
      <c r="E30" s="55">
        <v>263</v>
      </c>
      <c r="F30" s="46">
        <v>2.5499999999999998</v>
      </c>
      <c r="G30" s="72"/>
      <c r="H30" s="54">
        <v>5800</v>
      </c>
      <c r="I30" s="56">
        <v>5800</v>
      </c>
      <c r="J30" s="6"/>
      <c r="K30" s="57">
        <v>0.30600480330018098</v>
      </c>
      <c r="L30" s="57">
        <v>0.35245717517879799</v>
      </c>
      <c r="M30" s="57">
        <v>1.2497066172108799</v>
      </c>
      <c r="N30" s="57">
        <v>0.244982066487135</v>
      </c>
      <c r="O30" s="57">
        <v>6.96852719251231</v>
      </c>
      <c r="P30" s="54">
        <v>980</v>
      </c>
      <c r="Q30" s="12">
        <f t="shared" si="0"/>
        <v>140632.29903917303</v>
      </c>
      <c r="R30" s="58"/>
      <c r="S30" s="56"/>
      <c r="T30" s="59"/>
      <c r="U30" s="34" t="s">
        <v>21</v>
      </c>
    </row>
    <row r="31" spans="1:25" x14ac:dyDescent="0.25">
      <c r="A31" s="81"/>
      <c r="B31" s="6"/>
      <c r="C31" s="54" t="s">
        <v>49</v>
      </c>
      <c r="D31" s="54" t="s">
        <v>19</v>
      </c>
      <c r="E31" s="55">
        <v>270</v>
      </c>
      <c r="F31" s="46">
        <v>4.78</v>
      </c>
      <c r="G31" s="72"/>
      <c r="H31" s="54">
        <v>9300</v>
      </c>
      <c r="I31" s="56">
        <v>9300</v>
      </c>
      <c r="J31" s="6"/>
      <c r="K31" s="57">
        <v>0.54994183855240197</v>
      </c>
      <c r="L31" s="57">
        <v>0.912257521173925</v>
      </c>
      <c r="M31" s="57">
        <v>1.29728420640456</v>
      </c>
      <c r="N31" s="57">
        <v>0.61459914683901196</v>
      </c>
      <c r="O31" s="57">
        <v>5.3169131029845298</v>
      </c>
      <c r="P31" s="54">
        <v>660</v>
      </c>
      <c r="Q31" s="12">
        <f t="shared" si="0"/>
        <v>124132.17730218759</v>
      </c>
      <c r="R31" s="58"/>
      <c r="S31" s="56"/>
      <c r="T31" s="59"/>
      <c r="U31" s="34" t="s">
        <v>21</v>
      </c>
    </row>
    <row r="32" spans="1:25" x14ac:dyDescent="0.25">
      <c r="A32" s="81"/>
      <c r="B32" s="6"/>
      <c r="C32" s="55" t="s">
        <v>23</v>
      </c>
      <c r="D32" s="54" t="s">
        <v>19</v>
      </c>
      <c r="E32" s="55">
        <v>310</v>
      </c>
      <c r="F32" s="46">
        <v>3.54</v>
      </c>
      <c r="G32" s="72"/>
      <c r="H32" s="54">
        <v>5200</v>
      </c>
      <c r="I32" s="56">
        <v>5200</v>
      </c>
      <c r="J32" s="6"/>
      <c r="K32" s="57">
        <v>0.21421612443330801</v>
      </c>
      <c r="L32" s="57">
        <v>0.188222559270908</v>
      </c>
      <c r="M32" s="57">
        <v>0.481487390864826</v>
      </c>
      <c r="N32" s="57">
        <v>1.0714128411748201</v>
      </c>
      <c r="O32" s="57">
        <v>2.3540094970038798</v>
      </c>
      <c r="P32" s="54">
        <v>6300</v>
      </c>
      <c r="Q32" s="12">
        <f t="shared" si="0"/>
        <v>2676284.8697163165</v>
      </c>
      <c r="R32" s="58"/>
      <c r="S32" s="56"/>
      <c r="T32" s="59"/>
      <c r="U32" s="34" t="s">
        <v>21</v>
      </c>
    </row>
    <row r="33" spans="1:21" x14ac:dyDescent="0.25">
      <c r="A33" s="81"/>
      <c r="B33" s="6"/>
      <c r="C33" s="55" t="s">
        <v>23</v>
      </c>
      <c r="D33" s="54" t="s">
        <v>19</v>
      </c>
      <c r="E33" s="55">
        <v>320</v>
      </c>
      <c r="F33" s="46">
        <v>1.1499999999999999</v>
      </c>
      <c r="G33" s="72"/>
      <c r="H33" s="54">
        <v>2500</v>
      </c>
      <c r="I33" s="56">
        <v>2500</v>
      </c>
      <c r="J33" s="6"/>
      <c r="K33" s="57">
        <v>0.26172286358651198</v>
      </c>
      <c r="L33" s="57">
        <v>0.374294570695893</v>
      </c>
      <c r="M33" s="57">
        <v>0.99671868255256502</v>
      </c>
      <c r="N33" s="57">
        <v>2.2710996387551901</v>
      </c>
      <c r="O33" s="57">
        <v>1.1270508910208199</v>
      </c>
      <c r="P33" s="54">
        <v>709.99999999999989</v>
      </c>
      <c r="Q33" s="12">
        <f t="shared" si="0"/>
        <v>629962.68017402606</v>
      </c>
      <c r="R33" s="58"/>
      <c r="S33" s="56"/>
      <c r="T33" s="59"/>
      <c r="U33" s="34" t="s">
        <v>21</v>
      </c>
    </row>
    <row r="34" spans="1:21" x14ac:dyDescent="0.25">
      <c r="A34" s="81"/>
      <c r="B34" s="6"/>
      <c r="C34" s="55" t="s">
        <v>50</v>
      </c>
      <c r="D34" s="54" t="s">
        <v>24</v>
      </c>
      <c r="E34" s="55">
        <v>266</v>
      </c>
      <c r="F34" s="46">
        <v>1.07</v>
      </c>
      <c r="G34" s="72"/>
      <c r="H34" s="54">
        <v>6800.0000000000009</v>
      </c>
      <c r="I34" s="56">
        <v>5460</v>
      </c>
      <c r="J34" s="6"/>
      <c r="K34" s="57">
        <v>5.2399986720005197E-2</v>
      </c>
      <c r="L34" s="57">
        <v>2.7027860466426398E-2</v>
      </c>
      <c r="M34" s="57">
        <v>0.39980849610880098</v>
      </c>
      <c r="N34" s="57">
        <v>2.6435151113168298</v>
      </c>
      <c r="O34" s="57">
        <v>4.1038445584038898</v>
      </c>
      <c r="P34" s="54">
        <v>1570</v>
      </c>
      <c r="Q34" s="12">
        <f t="shared" si="0"/>
        <v>382568.0962464672</v>
      </c>
      <c r="R34" s="58"/>
      <c r="S34" s="56"/>
      <c r="T34" s="59"/>
      <c r="U34" s="34" t="s">
        <v>21</v>
      </c>
    </row>
    <row r="35" spans="1:21" x14ac:dyDescent="0.25">
      <c r="A35" s="81"/>
      <c r="B35" s="6"/>
      <c r="C35" s="55" t="s">
        <v>22</v>
      </c>
      <c r="D35" s="54" t="s">
        <v>24</v>
      </c>
      <c r="E35" s="55">
        <v>461</v>
      </c>
      <c r="F35" s="46">
        <v>3.25</v>
      </c>
      <c r="G35" s="72"/>
      <c r="H35" s="54">
        <v>11900</v>
      </c>
      <c r="I35" s="56">
        <v>9547</v>
      </c>
      <c r="J35" s="6"/>
      <c r="K35" s="57">
        <v>0.22833039936171401</v>
      </c>
      <c r="L35" s="57">
        <v>0.247012491095007</v>
      </c>
      <c r="M35" s="57">
        <v>1.1782053239213299</v>
      </c>
      <c r="N35" s="57">
        <v>4.8874136484312103E-2</v>
      </c>
      <c r="O35" s="57">
        <v>3.0496012265269701</v>
      </c>
      <c r="P35" s="54">
        <v>970</v>
      </c>
      <c r="Q35" s="12">
        <f t="shared" si="0"/>
        <v>318074.3736467741</v>
      </c>
      <c r="R35" s="58"/>
      <c r="S35" s="56"/>
      <c r="T35" s="59"/>
      <c r="U35" s="34" t="s">
        <v>21</v>
      </c>
    </row>
    <row r="36" spans="1:21" x14ac:dyDescent="0.25">
      <c r="A36" s="82"/>
      <c r="B36" s="7"/>
      <c r="C36" s="61" t="s">
        <v>22</v>
      </c>
      <c r="D36" s="62" t="s">
        <v>24</v>
      </c>
      <c r="E36" s="61">
        <v>465</v>
      </c>
      <c r="F36" s="62">
        <v>0.99</v>
      </c>
      <c r="G36" s="62"/>
      <c r="H36" s="62">
        <v>7000</v>
      </c>
      <c r="I36" s="63">
        <v>4889</v>
      </c>
      <c r="J36" s="7"/>
      <c r="K36" s="64">
        <v>0.103101903853609</v>
      </c>
      <c r="L36" s="64">
        <v>0.21857629880221999</v>
      </c>
      <c r="M36" s="64">
        <v>1.00604790818245</v>
      </c>
      <c r="N36" s="64">
        <v>1.31868643373441</v>
      </c>
      <c r="O36" s="64">
        <v>1.8019646160248799</v>
      </c>
      <c r="P36" s="62">
        <v>840</v>
      </c>
      <c r="Q36" s="13">
        <f t="shared" si="0"/>
        <v>466157.87709141232</v>
      </c>
      <c r="R36" s="65"/>
      <c r="S36" s="63"/>
      <c r="T36" s="66"/>
      <c r="U36" s="35" t="s">
        <v>21</v>
      </c>
    </row>
    <row r="37" spans="1:21" s="5" customFormat="1" ht="15.6" customHeight="1" x14ac:dyDescent="0.25">
      <c r="A37" s="91" t="s">
        <v>63</v>
      </c>
      <c r="B37" s="92"/>
      <c r="C37" s="92"/>
      <c r="D37" s="92"/>
      <c r="E37" s="92"/>
      <c r="F37" s="92"/>
      <c r="G37" s="92"/>
      <c r="H37" s="92"/>
      <c r="I37" s="92"/>
      <c r="J37" s="92"/>
      <c r="K37" s="92"/>
      <c r="L37" s="92"/>
      <c r="M37" s="92"/>
      <c r="N37" s="92"/>
      <c r="O37" s="92"/>
      <c r="P37" s="92"/>
      <c r="Q37" s="92"/>
      <c r="R37" s="92"/>
      <c r="S37" s="92"/>
      <c r="T37" s="92"/>
      <c r="U37" s="92"/>
    </row>
    <row r="38" spans="1:21" s="5" customFormat="1" ht="15.6" customHeight="1" x14ac:dyDescent="0.25">
      <c r="A38" s="92"/>
      <c r="B38" s="92"/>
      <c r="C38" s="92"/>
      <c r="D38" s="92"/>
      <c r="E38" s="92"/>
      <c r="F38" s="92"/>
      <c r="G38" s="92"/>
      <c r="H38" s="92"/>
      <c r="I38" s="92"/>
      <c r="J38" s="92"/>
      <c r="K38" s="92"/>
      <c r="L38" s="92"/>
      <c r="M38" s="92"/>
      <c r="N38" s="92"/>
      <c r="O38" s="92"/>
      <c r="P38" s="92"/>
      <c r="Q38" s="92"/>
      <c r="R38" s="92"/>
      <c r="S38" s="92"/>
      <c r="T38" s="92"/>
      <c r="U38" s="92"/>
    </row>
    <row r="39" spans="1:21" s="5" customFormat="1" ht="15.6" customHeight="1" x14ac:dyDescent="0.25">
      <c r="A39" s="93" t="s">
        <v>60</v>
      </c>
      <c r="B39" s="93" t="s">
        <v>58</v>
      </c>
      <c r="C39" s="93" t="s">
        <v>59</v>
      </c>
      <c r="D39" s="93" t="s">
        <v>57</v>
      </c>
      <c r="E39" s="14" t="s">
        <v>55</v>
      </c>
      <c r="F39" s="15"/>
      <c r="G39" s="15"/>
      <c r="H39" s="15"/>
      <c r="I39" s="16" t="s">
        <v>61</v>
      </c>
      <c r="J39" s="16"/>
      <c r="K39" s="14" t="s">
        <v>25</v>
      </c>
      <c r="L39" s="14" t="s">
        <v>26</v>
      </c>
      <c r="M39" s="14" t="s">
        <v>27</v>
      </c>
      <c r="N39" s="14" t="s">
        <v>28</v>
      </c>
      <c r="O39" s="14" t="s">
        <v>29</v>
      </c>
      <c r="P39" s="14" t="s">
        <v>30</v>
      </c>
      <c r="Q39" s="14"/>
      <c r="R39" s="15"/>
      <c r="S39" s="15"/>
      <c r="T39" s="15"/>
      <c r="U39" s="78" t="s">
        <v>52</v>
      </c>
    </row>
    <row r="40" spans="1:21" x14ac:dyDescent="0.25">
      <c r="A40" s="93"/>
      <c r="B40" s="90"/>
      <c r="C40" s="90"/>
      <c r="D40" s="90"/>
      <c r="E40" s="6" t="s">
        <v>56</v>
      </c>
      <c r="F40" s="43"/>
      <c r="G40" s="43"/>
      <c r="H40" s="14"/>
      <c r="I40" s="74" t="s">
        <v>68</v>
      </c>
      <c r="J40" s="14"/>
      <c r="K40" s="74" t="s">
        <v>69</v>
      </c>
      <c r="L40" s="74" t="s">
        <v>69</v>
      </c>
      <c r="M40" s="74" t="s">
        <v>69</v>
      </c>
      <c r="N40" s="74" t="s">
        <v>69</v>
      </c>
      <c r="O40" s="74" t="s">
        <v>69</v>
      </c>
      <c r="P40" s="74" t="s">
        <v>68</v>
      </c>
      <c r="Q40" s="14"/>
      <c r="R40" s="67"/>
      <c r="S40" s="67"/>
      <c r="T40" s="68"/>
      <c r="U40" s="90"/>
    </row>
    <row r="41" spans="1:21" x14ac:dyDescent="0.25">
      <c r="A41" s="80" t="s">
        <v>74</v>
      </c>
      <c r="B41" s="11" t="s">
        <v>6</v>
      </c>
      <c r="C41" s="4" t="s">
        <v>47</v>
      </c>
      <c r="D41" s="4" t="s">
        <v>39</v>
      </c>
      <c r="E41" s="4">
        <v>560</v>
      </c>
      <c r="F41" s="42"/>
      <c r="G41" s="42"/>
      <c r="H41" s="4"/>
      <c r="I41" s="36">
        <f t="shared" ref="I41:I52" si="1">I4*100/(2.527*F4+0.3408*P4/10000+0.4715*I4/10000)</f>
        <v>41260.626961945636</v>
      </c>
      <c r="J41" s="11"/>
      <c r="K41" s="36">
        <f t="shared" ref="K41:K52" si="2">K4*100/(2.527*F4+0.3408*P4/10000+0.4715*I4/10000)</f>
        <v>12.036144331885325</v>
      </c>
      <c r="L41" s="36">
        <f t="shared" ref="L41:L52" si="3">L4*100/(2.527*F4+0.3408*P4/10000+0.4715*I4/10000)</f>
        <v>16.23669279378456</v>
      </c>
      <c r="M41" s="36">
        <f t="shared" ref="M41:M52" si="4">M4*100/(2.527*F4+0.3408*P4/10000+0.4715*I4/10000)</f>
        <v>23.482955252176808</v>
      </c>
      <c r="N41" s="36">
        <f t="shared" ref="N41:N52" si="5">N4*100/(2.527*F4+0.3408*P4/10000+0.4715*I4/10000)</f>
        <v>1827.2490667591387</v>
      </c>
      <c r="O41" s="36">
        <f t="shared" ref="O41:O52" si="6">O4*100/(2.527*F4+0.3408*P4/10000+0.4715*I4/10000)</f>
        <v>341.62562920218829</v>
      </c>
      <c r="P41" s="36">
        <f t="shared" ref="P41:P52" si="7">P4*100/(2.527*F4+0.3408*P4/10000+0.4715*I4/10000)</f>
        <v>10010.775066176973</v>
      </c>
      <c r="Q41" s="36"/>
      <c r="R41" s="52"/>
      <c r="S41" s="52"/>
      <c r="T41" s="53"/>
      <c r="U41" s="19" t="s">
        <v>53</v>
      </c>
    </row>
    <row r="42" spans="1:21" x14ac:dyDescent="0.25">
      <c r="A42" s="81"/>
      <c r="B42" s="12" t="s">
        <v>7</v>
      </c>
      <c r="C42" s="6" t="s">
        <v>47</v>
      </c>
      <c r="D42" s="6" t="s">
        <v>39</v>
      </c>
      <c r="E42" s="6">
        <v>540.20000000000005</v>
      </c>
      <c r="F42" s="43"/>
      <c r="G42" s="43"/>
      <c r="H42" s="6"/>
      <c r="I42" s="37">
        <f t="shared" si="1"/>
        <v>31856.715208878828</v>
      </c>
      <c r="J42" s="12"/>
      <c r="K42" s="37">
        <f t="shared" si="2"/>
        <v>6.9474535150649022</v>
      </c>
      <c r="L42" s="37">
        <f t="shared" si="3"/>
        <v>11.146605803804244</v>
      </c>
      <c r="M42" s="37">
        <f t="shared" si="4"/>
        <v>14.09355759666037</v>
      </c>
      <c r="N42" s="37">
        <f t="shared" si="5"/>
        <v>10.490799038191172</v>
      </c>
      <c r="O42" s="37">
        <f t="shared" si="6"/>
        <v>195.73061804331306</v>
      </c>
      <c r="P42" s="37">
        <f t="shared" si="7"/>
        <v>7364.7244837730623</v>
      </c>
      <c r="Q42" s="37"/>
      <c r="R42" s="58"/>
      <c r="S42" s="58"/>
      <c r="T42" s="59"/>
      <c r="U42" s="22" t="s">
        <v>53</v>
      </c>
    </row>
    <row r="43" spans="1:21" x14ac:dyDescent="0.25">
      <c r="A43" s="81"/>
      <c r="B43" s="12" t="s">
        <v>8</v>
      </c>
      <c r="C43" s="6" t="s">
        <v>35</v>
      </c>
      <c r="D43" s="6" t="s">
        <v>39</v>
      </c>
      <c r="E43" s="6">
        <v>13.5</v>
      </c>
      <c r="F43" s="43"/>
      <c r="G43" s="43"/>
      <c r="H43" s="6"/>
      <c r="I43" s="37">
        <f t="shared" si="1"/>
        <v>112836.37132608284</v>
      </c>
      <c r="J43" s="12"/>
      <c r="K43" s="37">
        <f t="shared" si="2"/>
        <v>151.54093692770797</v>
      </c>
      <c r="L43" s="37">
        <f t="shared" si="3"/>
        <v>412.83890504734069</v>
      </c>
      <c r="M43" s="37">
        <f t="shared" si="4"/>
        <v>469.58251327333869</v>
      </c>
      <c r="N43" s="37">
        <f t="shared" si="5"/>
        <v>5741.0947937503715</v>
      </c>
      <c r="O43" s="37">
        <f t="shared" si="6"/>
        <v>7735.5509304495208</v>
      </c>
      <c r="P43" s="37">
        <f t="shared" si="7"/>
        <v>41520.70903992145</v>
      </c>
      <c r="Q43" s="37"/>
      <c r="R43" s="58"/>
      <c r="S43" s="58"/>
      <c r="T43" s="59"/>
      <c r="U43" s="22" t="s">
        <v>53</v>
      </c>
    </row>
    <row r="44" spans="1:21" x14ac:dyDescent="0.25">
      <c r="A44" s="81"/>
      <c r="B44" s="12" t="s">
        <v>9</v>
      </c>
      <c r="C44" s="6" t="s">
        <v>47</v>
      </c>
      <c r="D44" s="6" t="s">
        <v>40</v>
      </c>
      <c r="E44" s="6">
        <v>292.3</v>
      </c>
      <c r="F44" s="43"/>
      <c r="G44" s="43"/>
      <c r="H44" s="6"/>
      <c r="I44" s="37">
        <f t="shared" si="1"/>
        <v>53130.977783874419</v>
      </c>
      <c r="J44" s="12"/>
      <c r="K44" s="37">
        <f t="shared" si="2"/>
        <v>25.184564863761505</v>
      </c>
      <c r="L44" s="37">
        <f t="shared" si="3"/>
        <v>20.625873700680536</v>
      </c>
      <c r="M44" s="37">
        <f t="shared" si="4"/>
        <v>64.606575355769564</v>
      </c>
      <c r="N44" s="37">
        <f t="shared" si="5"/>
        <v>6.8556718553312015</v>
      </c>
      <c r="O44" s="37">
        <f t="shared" si="6"/>
        <v>652.44635553698413</v>
      </c>
      <c r="P44" s="37">
        <f t="shared" si="7"/>
        <v>3732.3414145696911</v>
      </c>
      <c r="Q44" s="37"/>
      <c r="R44" s="58"/>
      <c r="S44" s="58"/>
      <c r="T44" s="59"/>
      <c r="U44" s="22" t="s">
        <v>53</v>
      </c>
    </row>
    <row r="45" spans="1:21" x14ac:dyDescent="0.25">
      <c r="A45" s="81"/>
      <c r="B45" s="12" t="s">
        <v>10</v>
      </c>
      <c r="C45" s="6" t="s">
        <v>47</v>
      </c>
      <c r="D45" s="6" t="s">
        <v>38</v>
      </c>
      <c r="E45" s="6">
        <v>118.8</v>
      </c>
      <c r="F45" s="43"/>
      <c r="G45" s="43"/>
      <c r="H45" s="6"/>
      <c r="I45" s="37">
        <f t="shared" si="1"/>
        <v>66917.882288919849</v>
      </c>
      <c r="J45" s="12"/>
      <c r="K45" s="37">
        <f t="shared" si="2"/>
        <v>158.40472411948022</v>
      </c>
      <c r="L45" s="37">
        <f t="shared" si="3"/>
        <v>1000.1785216428127</v>
      </c>
      <c r="M45" s="37">
        <f t="shared" si="4"/>
        <v>1278.6209567665949</v>
      </c>
      <c r="N45" s="37">
        <f t="shared" si="5"/>
        <v>1521.3954169897472</v>
      </c>
      <c r="O45" s="37">
        <f t="shared" si="6"/>
        <v>7523.3423080322309</v>
      </c>
      <c r="P45" s="37">
        <f t="shared" si="7"/>
        <v>164138.20184074683</v>
      </c>
      <c r="Q45" s="37"/>
      <c r="R45" s="58"/>
      <c r="S45" s="58"/>
      <c r="T45" s="59"/>
      <c r="U45" s="22" t="s">
        <v>53</v>
      </c>
    </row>
    <row r="46" spans="1:21" x14ac:dyDescent="0.25">
      <c r="A46" s="81"/>
      <c r="B46" s="12" t="s">
        <v>11</v>
      </c>
      <c r="C46" s="6" t="s">
        <v>35</v>
      </c>
      <c r="D46" s="6" t="s">
        <v>38</v>
      </c>
      <c r="E46" s="6">
        <v>178</v>
      </c>
      <c r="F46" s="43"/>
      <c r="G46" s="43"/>
      <c r="H46" s="6"/>
      <c r="I46" s="37">
        <f t="shared" si="1"/>
        <v>76569.913244201918</v>
      </c>
      <c r="J46" s="12"/>
      <c r="K46" s="37">
        <f t="shared" si="2"/>
        <v>53.672447981797077</v>
      </c>
      <c r="L46" s="37">
        <f t="shared" si="3"/>
        <v>123.5489221815113</v>
      </c>
      <c r="M46" s="37">
        <f t="shared" si="4"/>
        <v>199.27759082588648</v>
      </c>
      <c r="N46" s="37">
        <f t="shared" si="5"/>
        <v>2546.9407571231272</v>
      </c>
      <c r="O46" s="37">
        <f t="shared" si="6"/>
        <v>2652.9009353749229</v>
      </c>
      <c r="P46" s="37">
        <f t="shared" si="7"/>
        <v>105570.50708873617</v>
      </c>
      <c r="Q46" s="37"/>
      <c r="R46" s="58"/>
      <c r="S46" s="58"/>
      <c r="T46" s="59"/>
      <c r="U46" s="22" t="s">
        <v>53</v>
      </c>
    </row>
    <row r="47" spans="1:21" x14ac:dyDescent="0.25">
      <c r="A47" s="81"/>
      <c r="B47" s="12" t="s">
        <v>12</v>
      </c>
      <c r="C47" s="6" t="s">
        <v>35</v>
      </c>
      <c r="D47" s="6" t="s">
        <v>38</v>
      </c>
      <c r="E47" s="6">
        <v>265</v>
      </c>
      <c r="F47" s="43"/>
      <c r="G47" s="43"/>
      <c r="H47" s="6"/>
      <c r="I47" s="37">
        <f t="shared" si="1"/>
        <v>98823.385446146043</v>
      </c>
      <c r="J47" s="12"/>
      <c r="K47" s="37">
        <f t="shared" si="2"/>
        <v>122.88453293358506</v>
      </c>
      <c r="L47" s="37">
        <f t="shared" si="3"/>
        <v>589.5037606139789</v>
      </c>
      <c r="M47" s="37">
        <f t="shared" si="4"/>
        <v>674.55365204491648</v>
      </c>
      <c r="N47" s="37">
        <f t="shared" si="5"/>
        <v>5932.4523856561927</v>
      </c>
      <c r="O47" s="37">
        <f t="shared" si="6"/>
        <v>7952.1554615365976</v>
      </c>
      <c r="P47" s="37">
        <f t="shared" si="7"/>
        <v>16076.531603679259</v>
      </c>
      <c r="Q47" s="37"/>
      <c r="R47" s="58"/>
      <c r="S47" s="58"/>
      <c r="T47" s="59"/>
      <c r="U47" s="22" t="s">
        <v>53</v>
      </c>
    </row>
    <row r="48" spans="1:21" x14ac:dyDescent="0.25">
      <c r="A48" s="81"/>
      <c r="B48" s="12" t="s">
        <v>13</v>
      </c>
      <c r="C48" s="6" t="s">
        <v>35</v>
      </c>
      <c r="D48" s="6" t="s">
        <v>37</v>
      </c>
      <c r="E48" s="6">
        <v>238.6</v>
      </c>
      <c r="F48" s="43"/>
      <c r="G48" s="43"/>
      <c r="H48" s="6"/>
      <c r="I48" s="37">
        <f t="shared" si="1"/>
        <v>170119.0999852767</v>
      </c>
      <c r="J48" s="12"/>
      <c r="K48" s="37">
        <f t="shared" si="2"/>
        <v>338.80103527237583</v>
      </c>
      <c r="L48" s="37">
        <f t="shared" si="3"/>
        <v>379.42867474745833</v>
      </c>
      <c r="M48" s="37">
        <f t="shared" si="4"/>
        <v>479.52647279937293</v>
      </c>
      <c r="N48" s="37">
        <f t="shared" si="5"/>
        <v>20197.82374835464</v>
      </c>
      <c r="O48" s="37">
        <f t="shared" si="6"/>
        <v>4121.6001666737111</v>
      </c>
      <c r="P48" s="37">
        <f t="shared" si="7"/>
        <v>60029.424065378051</v>
      </c>
      <c r="Q48" s="37"/>
      <c r="R48" s="58"/>
      <c r="S48" s="58"/>
      <c r="T48" s="59"/>
      <c r="U48" s="22" t="s">
        <v>53</v>
      </c>
    </row>
    <row r="49" spans="1:21" x14ac:dyDescent="0.25">
      <c r="A49" s="81"/>
      <c r="B49" s="12" t="s">
        <v>14</v>
      </c>
      <c r="C49" s="6" t="s">
        <v>34</v>
      </c>
      <c r="D49" s="6" t="s">
        <v>36</v>
      </c>
      <c r="E49" s="6">
        <v>587.5</v>
      </c>
      <c r="F49" s="43"/>
      <c r="G49" s="43"/>
      <c r="H49" s="6"/>
      <c r="I49" s="37">
        <f t="shared" si="1"/>
        <v>25557.096449270197</v>
      </c>
      <c r="J49" s="12"/>
      <c r="K49" s="37">
        <f t="shared" si="2"/>
        <v>26.344251233532752</v>
      </c>
      <c r="L49" s="37">
        <f t="shared" si="3"/>
        <v>28.366845867226765</v>
      </c>
      <c r="M49" s="37">
        <f t="shared" si="4"/>
        <v>29.66014745834104</v>
      </c>
      <c r="N49" s="37">
        <f t="shared" si="5"/>
        <v>154.94979199395206</v>
      </c>
      <c r="O49" s="37">
        <f t="shared" si="6"/>
        <v>403.75677735506736</v>
      </c>
      <c r="P49" s="37">
        <f t="shared" si="7"/>
        <v>13935.610800199071</v>
      </c>
      <c r="Q49" s="37"/>
      <c r="R49" s="58"/>
      <c r="S49" s="58"/>
      <c r="T49" s="59"/>
      <c r="U49" s="22" t="s">
        <v>53</v>
      </c>
    </row>
    <row r="50" spans="1:21" x14ac:dyDescent="0.25">
      <c r="A50" s="81"/>
      <c r="B50" s="12" t="s">
        <v>15</v>
      </c>
      <c r="C50" s="6" t="s">
        <v>34</v>
      </c>
      <c r="D50" s="6" t="s">
        <v>36</v>
      </c>
      <c r="E50" s="6">
        <v>592</v>
      </c>
      <c r="F50" s="43"/>
      <c r="G50" s="43"/>
      <c r="H50" s="6"/>
      <c r="I50" s="37">
        <f t="shared" si="1"/>
        <v>12062.959577649728</v>
      </c>
      <c r="J50" s="12"/>
      <c r="K50" s="37">
        <f t="shared" si="2"/>
        <v>6.8701445664344138</v>
      </c>
      <c r="L50" s="37">
        <f t="shared" si="3"/>
        <v>29.041805320449434</v>
      </c>
      <c r="M50" s="37">
        <f t="shared" si="4"/>
        <v>19.466574171333416</v>
      </c>
      <c r="N50" s="37">
        <f t="shared" si="5"/>
        <v>164.34415528888508</v>
      </c>
      <c r="O50" s="37">
        <f t="shared" si="6"/>
        <v>465.25749096276718</v>
      </c>
      <c r="P50" s="37">
        <f t="shared" si="7"/>
        <v>19541.994515792561</v>
      </c>
      <c r="Q50" s="37"/>
      <c r="R50" s="58"/>
      <c r="S50" s="58"/>
      <c r="T50" s="59"/>
      <c r="U50" s="22" t="s">
        <v>53</v>
      </c>
    </row>
    <row r="51" spans="1:21" x14ac:dyDescent="0.25">
      <c r="A51" s="81"/>
      <c r="B51" s="12" t="s">
        <v>16</v>
      </c>
      <c r="C51" s="6" t="s">
        <v>34</v>
      </c>
      <c r="D51" s="6" t="s">
        <v>36</v>
      </c>
      <c r="E51" s="6">
        <v>660</v>
      </c>
      <c r="F51" s="43"/>
      <c r="G51" s="43"/>
      <c r="H51" s="6"/>
      <c r="I51" s="37">
        <f t="shared" si="1"/>
        <v>2496.8679288700259</v>
      </c>
      <c r="J51" s="12"/>
      <c r="K51" s="37">
        <f t="shared" si="2"/>
        <v>3.031184838128322</v>
      </c>
      <c r="L51" s="37">
        <f t="shared" si="3"/>
        <v>11.292077201914667</v>
      </c>
      <c r="M51" s="37">
        <f t="shared" si="4"/>
        <v>10.134354667791733</v>
      </c>
      <c r="N51" s="37">
        <f t="shared" si="5"/>
        <v>139.68398257655915</v>
      </c>
      <c r="O51" s="37">
        <f t="shared" si="6"/>
        <v>184.0675010800058</v>
      </c>
      <c r="P51" s="37">
        <f t="shared" si="7"/>
        <v>14856.364176776653</v>
      </c>
      <c r="Q51" s="37"/>
      <c r="R51" s="58"/>
      <c r="S51" s="58"/>
      <c r="T51" s="59"/>
      <c r="U51" s="22" t="s">
        <v>53</v>
      </c>
    </row>
    <row r="52" spans="1:21" x14ac:dyDescent="0.25">
      <c r="A52" s="82"/>
      <c r="B52" s="13" t="s">
        <v>17</v>
      </c>
      <c r="C52" s="7" t="s">
        <v>34</v>
      </c>
      <c r="D52" s="7" t="s">
        <v>36</v>
      </c>
      <c r="E52" s="7">
        <v>707</v>
      </c>
      <c r="F52" s="44"/>
      <c r="G52" s="44"/>
      <c r="H52" s="7"/>
      <c r="I52" s="38">
        <f t="shared" si="1"/>
        <v>296.16652416943418</v>
      </c>
      <c r="J52" s="13"/>
      <c r="K52" s="38">
        <f t="shared" si="2"/>
        <v>1.9518407284129282</v>
      </c>
      <c r="L52" s="38">
        <f t="shared" si="3"/>
        <v>6.2879903718224526</v>
      </c>
      <c r="M52" s="38">
        <f t="shared" si="4"/>
        <v>6.0305577093511085</v>
      </c>
      <c r="N52" s="38">
        <f t="shared" si="5"/>
        <v>8.9813878956485365</v>
      </c>
      <c r="O52" s="38">
        <f t="shared" si="6"/>
        <v>32.289858925162463</v>
      </c>
      <c r="P52" s="38">
        <f t="shared" si="7"/>
        <v>5799.9277649847536</v>
      </c>
      <c r="Q52" s="38"/>
      <c r="R52" s="65"/>
      <c r="S52" s="65"/>
      <c r="T52" s="66"/>
      <c r="U52" s="22" t="s">
        <v>53</v>
      </c>
    </row>
    <row r="53" spans="1:21" x14ac:dyDescent="0.25">
      <c r="A53" s="80" t="s">
        <v>75</v>
      </c>
      <c r="B53" s="33"/>
      <c r="C53" s="48" t="s">
        <v>48</v>
      </c>
      <c r="D53" s="48" t="s">
        <v>19</v>
      </c>
      <c r="E53" s="49">
        <v>89</v>
      </c>
      <c r="F53" s="42"/>
      <c r="G53" s="42"/>
      <c r="H53" s="4"/>
      <c r="I53" s="36">
        <f t="shared" ref="I53:I69" si="8">I20*100/(2.527*F20+0.3408*P20/10000+0.4715*I20/10000)</f>
        <v>77314.132610711647</v>
      </c>
      <c r="J53" s="11"/>
      <c r="K53" s="36">
        <f t="shared" ref="K53:K69" si="9">K20*100/(2.527*F20+0.3408*P20/10000+0.4715*I20/10000)</f>
        <v>11.279902625609973</v>
      </c>
      <c r="L53" s="36">
        <f t="shared" ref="L53:L69" si="10">L20*100/(2.527*F20+0.3408*P20/10000+0.4715*I20/10000)</f>
        <v>6.7143344087036647</v>
      </c>
      <c r="M53" s="36">
        <f t="shared" ref="M53:M69" si="11">M20*100/(2.527*F20+0.3408*P20/10000+0.4715*I20/10000)</f>
        <v>36.181446501137302</v>
      </c>
      <c r="N53" s="36">
        <f t="shared" ref="N53:N69" si="12">N20*100/(2.527*F20+0.3408*P20/10000+0.4715*I20/10000)</f>
        <v>38.576671815281713</v>
      </c>
      <c r="O53" s="36">
        <f t="shared" ref="O53:O69" si="13">O20*100/(2.527*F20+0.3408*P20/10000+0.4715*I20/10000)</f>
        <v>97.574745447332305</v>
      </c>
      <c r="P53" s="36">
        <f t="shared" ref="P53:P69" si="14">P20*100/(2.527*F20+0.3408*P20/10000+0.4715*I20/10000)</f>
        <v>25577.607780987313</v>
      </c>
      <c r="Q53" s="36"/>
      <c r="R53" s="52"/>
      <c r="S53" s="52"/>
      <c r="T53" s="53"/>
      <c r="U53" s="33" t="s">
        <v>20</v>
      </c>
    </row>
    <row r="54" spans="1:21" x14ac:dyDescent="0.25">
      <c r="A54" s="81"/>
      <c r="B54" s="34"/>
      <c r="C54" s="54" t="s">
        <v>48</v>
      </c>
      <c r="D54" s="54" t="s">
        <v>19</v>
      </c>
      <c r="E54" s="55">
        <v>99</v>
      </c>
      <c r="F54" s="43"/>
      <c r="G54" s="43"/>
      <c r="H54" s="6"/>
      <c r="I54" s="37">
        <f t="shared" si="8"/>
        <v>90462.100112567729</v>
      </c>
      <c r="J54" s="12"/>
      <c r="K54" s="37">
        <f t="shared" si="9"/>
        <v>7.3796604385138354</v>
      </c>
      <c r="L54" s="37">
        <f t="shared" si="10"/>
        <v>8.5689975716014057</v>
      </c>
      <c r="M54" s="37">
        <f t="shared" si="11"/>
        <v>8.9001316620414457</v>
      </c>
      <c r="N54" s="37">
        <f t="shared" si="12"/>
        <v>4.7883580704706334</v>
      </c>
      <c r="O54" s="37">
        <f t="shared" si="13"/>
        <v>79.007123530262049</v>
      </c>
      <c r="P54" s="37">
        <f t="shared" si="14"/>
        <v>53733.195280626918</v>
      </c>
      <c r="Q54" s="37"/>
      <c r="R54" s="58"/>
      <c r="S54" s="58"/>
      <c r="T54" s="59"/>
      <c r="U54" s="34" t="s">
        <v>21</v>
      </c>
    </row>
    <row r="55" spans="1:21" x14ac:dyDescent="0.25">
      <c r="A55" s="81"/>
      <c r="B55" s="34"/>
      <c r="C55" s="55" t="s">
        <v>22</v>
      </c>
      <c r="D55" s="54" t="s">
        <v>19</v>
      </c>
      <c r="E55" s="55">
        <v>114</v>
      </c>
      <c r="F55" s="43"/>
      <c r="G55" s="43"/>
      <c r="H55" s="6"/>
      <c r="I55" s="37">
        <f t="shared" si="8"/>
        <v>156696.12209359987</v>
      </c>
      <c r="J55" s="12"/>
      <c r="K55" s="37">
        <f t="shared" si="9"/>
        <v>33.583121425545322</v>
      </c>
      <c r="L55" s="37">
        <f t="shared" si="10"/>
        <v>40.449930870578008</v>
      </c>
      <c r="M55" s="37">
        <f t="shared" si="11"/>
        <v>35.737947322649013</v>
      </c>
      <c r="N55" s="37">
        <f t="shared" si="12"/>
        <v>307.18710062149552</v>
      </c>
      <c r="O55" s="37">
        <f t="shared" si="13"/>
        <v>66.426119367825279</v>
      </c>
      <c r="P55" s="37">
        <f t="shared" si="14"/>
        <v>22461.002645681503</v>
      </c>
      <c r="Q55" s="37"/>
      <c r="R55" s="58"/>
      <c r="S55" s="58"/>
      <c r="T55" s="59"/>
      <c r="U55" s="34" t="s">
        <v>21</v>
      </c>
    </row>
    <row r="56" spans="1:21" x14ac:dyDescent="0.25">
      <c r="A56" s="81"/>
      <c r="B56" s="34"/>
      <c r="C56" s="55" t="s">
        <v>22</v>
      </c>
      <c r="D56" s="54" t="s">
        <v>19</v>
      </c>
      <c r="E56" s="55">
        <v>140</v>
      </c>
      <c r="F56" s="43"/>
      <c r="G56" s="43"/>
      <c r="H56" s="6"/>
      <c r="I56" s="37">
        <f t="shared" si="8"/>
        <v>120660.00511768763</v>
      </c>
      <c r="J56" s="12"/>
      <c r="K56" s="37">
        <f t="shared" si="9"/>
        <v>32.818458292958624</v>
      </c>
      <c r="L56" s="37">
        <f t="shared" si="10"/>
        <v>53.648803297261189</v>
      </c>
      <c r="M56" s="37">
        <f t="shared" si="11"/>
        <v>59.706269153881216</v>
      </c>
      <c r="N56" s="37">
        <f t="shared" si="12"/>
        <v>386.79696688262601</v>
      </c>
      <c r="O56" s="37">
        <f t="shared" si="13"/>
        <v>112.43040875390038</v>
      </c>
      <c r="P56" s="37">
        <f t="shared" si="14"/>
        <v>30661.836594612385</v>
      </c>
      <c r="Q56" s="37"/>
      <c r="R56" s="58"/>
      <c r="S56" s="58"/>
      <c r="T56" s="59"/>
      <c r="U56" s="34" t="s">
        <v>21</v>
      </c>
    </row>
    <row r="57" spans="1:21" x14ac:dyDescent="0.25">
      <c r="A57" s="81"/>
      <c r="B57" s="34"/>
      <c r="C57" s="55" t="s">
        <v>22</v>
      </c>
      <c r="D57" s="54" t="s">
        <v>19</v>
      </c>
      <c r="E57" s="54">
        <v>171</v>
      </c>
      <c r="F57" s="43"/>
      <c r="G57" s="43"/>
      <c r="H57" s="6"/>
      <c r="I57" s="37">
        <f t="shared" si="8"/>
        <v>69321.075027512707</v>
      </c>
      <c r="J57" s="12"/>
      <c r="K57" s="37">
        <f t="shared" si="9"/>
        <v>19.341143225109061</v>
      </c>
      <c r="L57" s="37">
        <f t="shared" si="10"/>
        <v>23.427847349603059</v>
      </c>
      <c r="M57" s="37">
        <f t="shared" si="11"/>
        <v>35.256786645551436</v>
      </c>
      <c r="N57" s="37">
        <f t="shared" si="12"/>
        <v>230.95618697158739</v>
      </c>
      <c r="O57" s="37">
        <f t="shared" si="13"/>
        <v>82.792470097637832</v>
      </c>
      <c r="P57" s="37">
        <f t="shared" si="14"/>
        <v>16269.824817857132</v>
      </c>
      <c r="Q57" s="37"/>
      <c r="R57" s="58"/>
      <c r="S57" s="58"/>
      <c r="T57" s="59"/>
      <c r="U57" s="34" t="s">
        <v>21</v>
      </c>
    </row>
    <row r="58" spans="1:21" x14ac:dyDescent="0.25">
      <c r="A58" s="81"/>
      <c r="B58" s="34"/>
      <c r="C58" s="54" t="s">
        <v>49</v>
      </c>
      <c r="D58" s="54" t="s">
        <v>19</v>
      </c>
      <c r="E58" s="54">
        <v>192</v>
      </c>
      <c r="F58" s="43"/>
      <c r="G58" s="43"/>
      <c r="H58" s="6"/>
      <c r="I58" s="37">
        <f t="shared" si="8"/>
        <v>72655.283066954085</v>
      </c>
      <c r="J58" s="12"/>
      <c r="K58" s="37">
        <f t="shared" si="9"/>
        <v>3.6247351031909614</v>
      </c>
      <c r="L58" s="37">
        <f t="shared" si="10"/>
        <v>3.3706788719504259</v>
      </c>
      <c r="M58" s="37">
        <f t="shared" si="11"/>
        <v>16.156749977363383</v>
      </c>
      <c r="N58" s="37">
        <f t="shared" si="12"/>
        <v>160.00691059843916</v>
      </c>
      <c r="O58" s="37">
        <f t="shared" si="13"/>
        <v>59.017338554824214</v>
      </c>
      <c r="P58" s="37">
        <f t="shared" si="14"/>
        <v>19345.356799087876</v>
      </c>
      <c r="Q58" s="37"/>
      <c r="R58" s="58"/>
      <c r="S58" s="58"/>
      <c r="T58" s="59"/>
      <c r="U58" s="34" t="s">
        <v>21</v>
      </c>
    </row>
    <row r="59" spans="1:21" x14ac:dyDescent="0.25">
      <c r="A59" s="81"/>
      <c r="B59" s="34"/>
      <c r="C59" s="54" t="s">
        <v>49</v>
      </c>
      <c r="D59" s="54" t="s">
        <v>19</v>
      </c>
      <c r="E59" s="55">
        <v>213</v>
      </c>
      <c r="F59" s="69"/>
      <c r="G59" s="69"/>
      <c r="H59" s="6"/>
      <c r="I59" s="37">
        <f t="shared" si="8"/>
        <v>63422.213874341069</v>
      </c>
      <c r="J59" s="12"/>
      <c r="K59" s="37">
        <f t="shared" si="9"/>
        <v>3.222139951645699</v>
      </c>
      <c r="L59" s="37">
        <f t="shared" si="10"/>
        <v>3.2782481240429702</v>
      </c>
      <c r="M59" s="37">
        <f t="shared" si="11"/>
        <v>18.068644786392426</v>
      </c>
      <c r="N59" s="37">
        <f t="shared" si="12"/>
        <v>7.1003774686233916</v>
      </c>
      <c r="O59" s="37">
        <f t="shared" si="13"/>
        <v>50.564122376571525</v>
      </c>
      <c r="P59" s="37">
        <f t="shared" si="14"/>
        <v>13383.857250541683</v>
      </c>
      <c r="Q59" s="37"/>
      <c r="R59" s="37"/>
      <c r="S59" s="37"/>
      <c r="T59" s="70"/>
      <c r="U59" s="34" t="s">
        <v>21</v>
      </c>
    </row>
    <row r="60" spans="1:21" x14ac:dyDescent="0.25">
      <c r="A60" s="81"/>
      <c r="B60" s="34"/>
      <c r="C60" s="54" t="s">
        <v>49</v>
      </c>
      <c r="D60" s="54" t="s">
        <v>19</v>
      </c>
      <c r="E60" s="55">
        <v>228</v>
      </c>
      <c r="F60" s="69"/>
      <c r="G60" s="69"/>
      <c r="H60" s="6"/>
      <c r="I60" s="37">
        <f t="shared" si="8"/>
        <v>84196.018839521566</v>
      </c>
      <c r="J60" s="12"/>
      <c r="K60" s="37">
        <f t="shared" si="9"/>
        <v>3.8195577842628463</v>
      </c>
      <c r="L60" s="37">
        <f t="shared" si="10"/>
        <v>5.7207078118581363</v>
      </c>
      <c r="M60" s="37">
        <f t="shared" si="11"/>
        <v>17.157352627009637</v>
      </c>
      <c r="N60" s="37">
        <f t="shared" si="12"/>
        <v>5.9623758660896904</v>
      </c>
      <c r="O60" s="37">
        <f t="shared" si="13"/>
        <v>47.016792962093746</v>
      </c>
      <c r="P60" s="37">
        <f t="shared" si="14"/>
        <v>12573.272146701887</v>
      </c>
      <c r="Q60" s="37"/>
      <c r="R60" s="37"/>
      <c r="S60" s="37"/>
      <c r="T60" s="70"/>
      <c r="U60" s="34" t="s">
        <v>21</v>
      </c>
    </row>
    <row r="61" spans="1:21" x14ac:dyDescent="0.25">
      <c r="A61" s="81"/>
      <c r="B61" s="34"/>
      <c r="C61" s="54" t="s">
        <v>49</v>
      </c>
      <c r="D61" s="54" t="s">
        <v>19</v>
      </c>
      <c r="E61" s="55">
        <v>238</v>
      </c>
      <c r="F61" s="69"/>
      <c r="G61" s="69"/>
      <c r="H61" s="6"/>
      <c r="I61" s="37">
        <f t="shared" si="8"/>
        <v>90803.136982958182</v>
      </c>
      <c r="J61" s="12"/>
      <c r="K61" s="37">
        <f t="shared" si="9"/>
        <v>3.9979723686702351</v>
      </c>
      <c r="L61" s="37">
        <f t="shared" si="10"/>
        <v>5.6764717470913126</v>
      </c>
      <c r="M61" s="37">
        <f t="shared" si="11"/>
        <v>52.068800147086584</v>
      </c>
      <c r="N61" s="37">
        <f t="shared" si="12"/>
        <v>10.341598900139264</v>
      </c>
      <c r="O61" s="37">
        <f t="shared" si="13"/>
        <v>53.974130436717324</v>
      </c>
      <c r="P61" s="37">
        <f t="shared" si="14"/>
        <v>11874.256374694532</v>
      </c>
      <c r="Q61" s="37"/>
      <c r="R61" s="37"/>
      <c r="S61" s="37"/>
      <c r="T61" s="70"/>
      <c r="U61" s="34" t="s">
        <v>21</v>
      </c>
    </row>
    <row r="62" spans="1:21" x14ac:dyDescent="0.25">
      <c r="A62" s="81"/>
      <c r="B62" s="34"/>
      <c r="C62" s="54" t="s">
        <v>49</v>
      </c>
      <c r="D62" s="54" t="s">
        <v>19</v>
      </c>
      <c r="E62" s="55">
        <v>259</v>
      </c>
      <c r="F62" s="69"/>
      <c r="G62" s="69"/>
      <c r="H62" s="6"/>
      <c r="I62" s="37">
        <f t="shared" si="8"/>
        <v>72315.150923629204</v>
      </c>
      <c r="J62" s="12"/>
      <c r="K62" s="37">
        <f t="shared" si="9"/>
        <v>3.7126202298275883</v>
      </c>
      <c r="L62" s="37">
        <f t="shared" si="10"/>
        <v>5.0699748924617865</v>
      </c>
      <c r="M62" s="37">
        <f t="shared" si="11"/>
        <v>13.256896115958362</v>
      </c>
      <c r="N62" s="37">
        <f t="shared" si="12"/>
        <v>17.728357691825565</v>
      </c>
      <c r="O62" s="37">
        <f t="shared" si="13"/>
        <v>51.453563007623998</v>
      </c>
      <c r="P62" s="37">
        <f t="shared" si="14"/>
        <v>22307.341057915026</v>
      </c>
      <c r="Q62" s="37"/>
      <c r="R62" s="37"/>
      <c r="S62" s="37"/>
      <c r="T62" s="70"/>
      <c r="U62" s="34" t="s">
        <v>21</v>
      </c>
    </row>
    <row r="63" spans="1:21" x14ac:dyDescent="0.25">
      <c r="A63" s="81"/>
      <c r="B63" s="34"/>
      <c r="C63" s="54" t="s">
        <v>49</v>
      </c>
      <c r="D63" s="54" t="s">
        <v>19</v>
      </c>
      <c r="E63" s="55">
        <v>263</v>
      </c>
      <c r="F63" s="69"/>
      <c r="G63" s="69"/>
      <c r="H63" s="6"/>
      <c r="I63" s="37">
        <f t="shared" si="8"/>
        <v>85916.781834656285</v>
      </c>
      <c r="J63" s="12"/>
      <c r="K63" s="37">
        <f t="shared" si="9"/>
        <v>4.5329220561204417</v>
      </c>
      <c r="L63" s="37">
        <f t="shared" si="10"/>
        <v>5.221032107913107</v>
      </c>
      <c r="M63" s="37">
        <f t="shared" si="11"/>
        <v>18.512201860040257</v>
      </c>
      <c r="N63" s="37">
        <f t="shared" si="12"/>
        <v>3.628977717203179</v>
      </c>
      <c r="O63" s="37">
        <f t="shared" si="13"/>
        <v>103.22645353585345</v>
      </c>
      <c r="P63" s="37">
        <f t="shared" si="14"/>
        <v>14516.973482407442</v>
      </c>
      <c r="Q63" s="37"/>
      <c r="R63" s="37"/>
      <c r="S63" s="37"/>
      <c r="T63" s="70"/>
      <c r="U63" s="34" t="s">
        <v>21</v>
      </c>
    </row>
    <row r="64" spans="1:21" x14ac:dyDescent="0.25">
      <c r="A64" s="81"/>
      <c r="B64" s="34"/>
      <c r="C64" s="54" t="s">
        <v>49</v>
      </c>
      <c r="D64" s="54" t="s">
        <v>19</v>
      </c>
      <c r="E64" s="55">
        <v>270</v>
      </c>
      <c r="F64" s="69"/>
      <c r="G64" s="69"/>
      <c r="H64" s="6"/>
      <c r="I64" s="37">
        <f t="shared" si="8"/>
        <v>74162.396733447851</v>
      </c>
      <c r="J64" s="12"/>
      <c r="K64" s="37">
        <f t="shared" si="9"/>
        <v>4.3854843882844037</v>
      </c>
      <c r="L64" s="37">
        <f t="shared" si="10"/>
        <v>7.2747531406851964</v>
      </c>
      <c r="M64" s="37">
        <f t="shared" si="11"/>
        <v>10.345129676495809</v>
      </c>
      <c r="N64" s="37">
        <f t="shared" si="12"/>
        <v>4.901090941926169</v>
      </c>
      <c r="O64" s="37">
        <f t="shared" si="13"/>
        <v>42.3994644022372</v>
      </c>
      <c r="P64" s="37">
        <f t="shared" si="14"/>
        <v>5263.1378326962986</v>
      </c>
      <c r="Q64" s="37"/>
      <c r="R64" s="37"/>
      <c r="S64" s="39"/>
      <c r="T64" s="6"/>
      <c r="U64" s="34" t="s">
        <v>21</v>
      </c>
    </row>
    <row r="65" spans="1:21" x14ac:dyDescent="0.25">
      <c r="A65" s="81"/>
      <c r="B65" s="34"/>
      <c r="C65" s="55" t="s">
        <v>23</v>
      </c>
      <c r="D65" s="54" t="s">
        <v>19</v>
      </c>
      <c r="E65" s="55">
        <v>310</v>
      </c>
      <c r="F65" s="71"/>
      <c r="G65" s="71"/>
      <c r="H65" s="71"/>
      <c r="I65" s="37">
        <f t="shared" si="8"/>
        <v>55287.011890109832</v>
      </c>
      <c r="J65" s="12"/>
      <c r="K65" s="37">
        <f t="shared" si="9"/>
        <v>2.27757104203799</v>
      </c>
      <c r="L65" s="37">
        <f t="shared" si="10"/>
        <v>2.0012043985379986</v>
      </c>
      <c r="M65" s="37">
        <f t="shared" si="11"/>
        <v>5.1192305968618452</v>
      </c>
      <c r="N65" s="37">
        <f t="shared" si="12"/>
        <v>11.391387401778584</v>
      </c>
      <c r="O65" s="37">
        <f t="shared" si="13"/>
        <v>25.02810597120865</v>
      </c>
      <c r="P65" s="37">
        <f t="shared" si="14"/>
        <v>66982.341328402297</v>
      </c>
      <c r="Q65" s="37"/>
      <c r="R65" s="37"/>
      <c r="S65" s="39"/>
      <c r="T65" s="6"/>
      <c r="U65" s="34" t="s">
        <v>21</v>
      </c>
    </row>
    <row r="66" spans="1:21" x14ac:dyDescent="0.25">
      <c r="A66" s="81"/>
      <c r="B66" s="34"/>
      <c r="C66" s="55" t="s">
        <v>23</v>
      </c>
      <c r="D66" s="54" t="s">
        <v>19</v>
      </c>
      <c r="E66" s="55">
        <v>320</v>
      </c>
      <c r="F66" s="34"/>
      <c r="G66" s="34"/>
      <c r="H66" s="34"/>
      <c r="I66" s="37">
        <f t="shared" si="8"/>
        <v>82017.719895576345</v>
      </c>
      <c r="J66" s="12"/>
      <c r="K66" s="37">
        <f t="shared" si="9"/>
        <v>8.5863650063626711</v>
      </c>
      <c r="L66" s="37">
        <f t="shared" si="10"/>
        <v>12.2795149031083</v>
      </c>
      <c r="M66" s="37">
        <f t="shared" si="11"/>
        <v>32.699437488113659</v>
      </c>
      <c r="N66" s="37">
        <f t="shared" si="12"/>
        <v>74.508165610547124</v>
      </c>
      <c r="O66" s="37">
        <f t="shared" si="13"/>
        <v>36.97525771512214</v>
      </c>
      <c r="P66" s="37">
        <f t="shared" si="14"/>
        <v>23293.032450343679</v>
      </c>
      <c r="Q66" s="37"/>
      <c r="R66" s="37"/>
      <c r="S66" s="39"/>
      <c r="T66" s="6"/>
      <c r="U66" s="34" t="s">
        <v>21</v>
      </c>
    </row>
    <row r="67" spans="1:21" x14ac:dyDescent="0.25">
      <c r="A67" s="81"/>
      <c r="B67" s="34"/>
      <c r="C67" s="55" t="s">
        <v>50</v>
      </c>
      <c r="D67" s="54" t="s">
        <v>24</v>
      </c>
      <c r="E67" s="55">
        <v>266</v>
      </c>
      <c r="F67" s="34"/>
      <c r="G67" s="34"/>
      <c r="H67" s="12"/>
      <c r="I67" s="37">
        <f t="shared" si="8"/>
        <v>181104.46257980453</v>
      </c>
      <c r="J67" s="12"/>
      <c r="K67" s="37">
        <f t="shared" si="9"/>
        <v>1.7380716912299332</v>
      </c>
      <c r="L67" s="37">
        <f t="shared" si="10"/>
        <v>0.89649563085239881</v>
      </c>
      <c r="M67" s="37">
        <f t="shared" si="11"/>
        <v>13.261374143337779</v>
      </c>
      <c r="N67" s="37">
        <f t="shared" si="12"/>
        <v>87.683586731982885</v>
      </c>
      <c r="O67" s="37">
        <f t="shared" si="13"/>
        <v>136.12171488292887</v>
      </c>
      <c r="P67" s="37">
        <f t="shared" si="14"/>
        <v>52075.825320566502</v>
      </c>
      <c r="Q67" s="37"/>
      <c r="R67" s="37"/>
      <c r="S67" s="39"/>
      <c r="T67" s="6"/>
      <c r="U67" s="34" t="s">
        <v>21</v>
      </c>
    </row>
    <row r="68" spans="1:21" x14ac:dyDescent="0.25">
      <c r="A68" s="81"/>
      <c r="B68" s="34"/>
      <c r="C68" s="55" t="s">
        <v>22</v>
      </c>
      <c r="D68" s="54" t="s">
        <v>24</v>
      </c>
      <c r="E68" s="55">
        <v>461</v>
      </c>
      <c r="F68" s="34"/>
      <c r="G68" s="34"/>
      <c r="H68" s="12"/>
      <c r="I68" s="37">
        <f t="shared" si="8"/>
        <v>109786.75684797198</v>
      </c>
      <c r="J68" s="12"/>
      <c r="K68" s="37">
        <f t="shared" si="9"/>
        <v>2.6257100697313116</v>
      </c>
      <c r="L68" s="37">
        <f t="shared" si="10"/>
        <v>2.8405467998595766</v>
      </c>
      <c r="M68" s="37">
        <f t="shared" si="11"/>
        <v>13.548899278761612</v>
      </c>
      <c r="N68" s="37">
        <f t="shared" si="12"/>
        <v>0.56203340718107986</v>
      </c>
      <c r="O68" s="37">
        <f t="shared" si="13"/>
        <v>35.069218428825138</v>
      </c>
      <c r="P68" s="37">
        <f t="shared" si="14"/>
        <v>11154.619686030463</v>
      </c>
      <c r="Q68" s="37"/>
      <c r="R68" s="37"/>
      <c r="S68" s="39"/>
      <c r="T68" s="6"/>
      <c r="U68" s="34" t="s">
        <v>21</v>
      </c>
    </row>
    <row r="69" spans="1:21" x14ac:dyDescent="0.25">
      <c r="A69" s="82"/>
      <c r="B69" s="35"/>
      <c r="C69" s="61" t="s">
        <v>22</v>
      </c>
      <c r="D69" s="62" t="s">
        <v>24</v>
      </c>
      <c r="E69" s="61">
        <v>465</v>
      </c>
      <c r="F69" s="40"/>
      <c r="G69" s="40"/>
      <c r="H69" s="13"/>
      <c r="I69" s="38">
        <f t="shared" si="8"/>
        <v>177081.63418060201</v>
      </c>
      <c r="J69" s="13"/>
      <c r="K69" s="38">
        <f t="shared" si="9"/>
        <v>3.7343942772608689</v>
      </c>
      <c r="L69" s="38">
        <f t="shared" si="10"/>
        <v>7.9169253804550372</v>
      </c>
      <c r="M69" s="38">
        <f t="shared" si="11"/>
        <v>36.439477939235935</v>
      </c>
      <c r="N69" s="38">
        <f t="shared" si="12"/>
        <v>47.76337669410502</v>
      </c>
      <c r="O69" s="38">
        <f t="shared" si="13"/>
        <v>65.267915512642006</v>
      </c>
      <c r="P69" s="38">
        <f t="shared" si="14"/>
        <v>30425.152937554856</v>
      </c>
      <c r="Q69" s="38"/>
      <c r="R69" s="38"/>
      <c r="S69" s="41"/>
      <c r="T69" s="7"/>
      <c r="U69" s="35" t="s">
        <v>21</v>
      </c>
    </row>
  </sheetData>
  <mergeCells count="25">
    <mergeCell ref="A1:U1"/>
    <mergeCell ref="A20:A36"/>
    <mergeCell ref="A16:A19"/>
    <mergeCell ref="A41:A52"/>
    <mergeCell ref="A53:A69"/>
    <mergeCell ref="A37:U38"/>
    <mergeCell ref="B39:B40"/>
    <mergeCell ref="C39:C40"/>
    <mergeCell ref="D39:D40"/>
    <mergeCell ref="A39:A40"/>
    <mergeCell ref="U39:U40"/>
    <mergeCell ref="C18:D18"/>
    <mergeCell ref="C19:D19"/>
    <mergeCell ref="C16:D16"/>
    <mergeCell ref="C17:D17"/>
    <mergeCell ref="C2:C3"/>
    <mergeCell ref="B2:B3"/>
    <mergeCell ref="A2:A3"/>
    <mergeCell ref="A4:A15"/>
    <mergeCell ref="U2:U3"/>
    <mergeCell ref="D2:D3"/>
    <mergeCell ref="J4:J15"/>
    <mergeCell ref="J2:J3"/>
    <mergeCell ref="G2:G3"/>
    <mergeCell ref="G12:G15"/>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2026-08-26T13:21:46Z</dcterms:modified>
</cp:coreProperties>
</file>