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imulation for Parent magma A" sheetId="1" r:id="rId1"/>
    <sheet name="Simulation for Parent magma B" sheetId="2" r:id="rId2"/>
  </sheets>
  <calcPr calcId="145621"/>
</workbook>
</file>

<file path=xl/calcChain.xml><?xml version="1.0" encoding="utf-8"?>
<calcChain xmlns="http://schemas.openxmlformats.org/spreadsheetml/2006/main">
  <c r="C50" i="2" l="1"/>
  <c r="C53" i="2" s="1"/>
  <c r="B50" i="2"/>
  <c r="B53" i="2" s="1"/>
  <c r="C28" i="2"/>
  <c r="C31" i="2" s="1"/>
  <c r="B28" i="2"/>
  <c r="B31" i="2" s="1"/>
  <c r="B20" i="2"/>
  <c r="D20" i="2" s="1"/>
  <c r="A20" i="2"/>
  <c r="C20" i="2" s="1"/>
  <c r="B19" i="2"/>
  <c r="D19" i="2" s="1"/>
  <c r="A19" i="2"/>
  <c r="C19" i="2" s="1"/>
  <c r="B18" i="2"/>
  <c r="D18" i="2" s="1"/>
  <c r="A18" i="2"/>
  <c r="C18" i="2" s="1"/>
  <c r="B17" i="2"/>
  <c r="D17" i="2" s="1"/>
  <c r="A17" i="2"/>
  <c r="C17" i="2" s="1"/>
  <c r="B16" i="2"/>
  <c r="D16" i="2" s="1"/>
  <c r="A16" i="2"/>
  <c r="C16" i="2" s="1"/>
  <c r="B15" i="2"/>
  <c r="D15" i="2" s="1"/>
  <c r="A15" i="2"/>
  <c r="C15" i="2" s="1"/>
  <c r="B14" i="2"/>
  <c r="D14" i="2" s="1"/>
  <c r="A14" i="2"/>
  <c r="C14" i="2" s="1"/>
  <c r="B13" i="2"/>
  <c r="D13" i="2" s="1"/>
  <c r="A13" i="2"/>
  <c r="C13" i="2" s="1"/>
  <c r="B12" i="2"/>
  <c r="D12" i="2" s="1"/>
  <c r="A12" i="2"/>
  <c r="C12" i="2" s="1"/>
  <c r="A41" i="2" l="1"/>
  <c r="C41" i="2" s="1"/>
  <c r="A40" i="2"/>
  <c r="C40" i="2" s="1"/>
  <c r="A43" i="2"/>
  <c r="C43" i="2" s="1"/>
  <c r="A35" i="2"/>
  <c r="C35" i="2" s="1"/>
  <c r="A38" i="2"/>
  <c r="C38" i="2" s="1"/>
  <c r="A37" i="2"/>
  <c r="C37" i="2" s="1"/>
  <c r="A36" i="2"/>
  <c r="C36" i="2" s="1"/>
  <c r="A39" i="2"/>
  <c r="C39" i="2" s="1"/>
  <c r="A42" i="2"/>
  <c r="C42" i="2" s="1"/>
  <c r="B61" i="2"/>
  <c r="D61" i="2" s="1"/>
  <c r="B60" i="2"/>
  <c r="D60" i="2" s="1"/>
  <c r="B63" i="2"/>
  <c r="D63" i="2" s="1"/>
  <c r="B62" i="2"/>
  <c r="D62" i="2" s="1"/>
  <c r="B65" i="2"/>
  <c r="D65" i="2" s="1"/>
  <c r="B57" i="2"/>
  <c r="D57" i="2" s="1"/>
  <c r="B64" i="2"/>
  <c r="D64" i="2" s="1"/>
  <c r="B59" i="2"/>
  <c r="D59" i="2" s="1"/>
  <c r="B58" i="2"/>
  <c r="D58" i="2" s="1"/>
  <c r="B41" i="2"/>
  <c r="D41" i="2" s="1"/>
  <c r="B40" i="2"/>
  <c r="D40" i="2" s="1"/>
  <c r="B43" i="2"/>
  <c r="D43" i="2" s="1"/>
  <c r="B35" i="2"/>
  <c r="D35" i="2" s="1"/>
  <c r="B42" i="2"/>
  <c r="D42" i="2" s="1"/>
  <c r="B37" i="2"/>
  <c r="D37" i="2" s="1"/>
  <c r="B36" i="2"/>
  <c r="D36" i="2" s="1"/>
  <c r="B39" i="2"/>
  <c r="D39" i="2" s="1"/>
  <c r="B38" i="2"/>
  <c r="D38" i="2" s="1"/>
  <c r="A65" i="2"/>
  <c r="C65" i="2" s="1"/>
  <c r="A57" i="2"/>
  <c r="C57" i="2" s="1"/>
  <c r="A64" i="2"/>
  <c r="C64" i="2" s="1"/>
  <c r="A63" i="2"/>
  <c r="C63" i="2" s="1"/>
  <c r="A58" i="2"/>
  <c r="C58" i="2" s="1"/>
  <c r="A61" i="2"/>
  <c r="C61" i="2" s="1"/>
  <c r="A60" i="2"/>
  <c r="C60" i="2" s="1"/>
  <c r="A59" i="2"/>
  <c r="C59" i="2" s="1"/>
  <c r="A62" i="2"/>
  <c r="C62" i="2" s="1"/>
  <c r="C50" i="1"/>
  <c r="B50" i="1"/>
  <c r="C28" i="1"/>
  <c r="C31" i="1" s="1"/>
  <c r="B28" i="1"/>
  <c r="B31" i="1" s="1"/>
  <c r="B20" i="1"/>
  <c r="B19" i="1"/>
  <c r="B18" i="1"/>
  <c r="B17" i="1"/>
  <c r="B16" i="1"/>
  <c r="B15" i="1"/>
  <c r="B14" i="1"/>
  <c r="B13" i="1"/>
  <c r="B12" i="1"/>
  <c r="D12" i="1" s="1"/>
  <c r="A20" i="1"/>
  <c r="A19" i="1"/>
  <c r="A18" i="1"/>
  <c r="A17" i="1"/>
  <c r="A16" i="1"/>
  <c r="A15" i="1"/>
  <c r="A14" i="1"/>
  <c r="A13" i="1"/>
  <c r="A12" i="1"/>
  <c r="A40" i="1" l="1"/>
  <c r="C40" i="1" s="1"/>
  <c r="A36" i="1"/>
  <c r="A35" i="1"/>
  <c r="C35" i="1" s="1"/>
  <c r="A43" i="1"/>
  <c r="A42" i="1"/>
  <c r="C42" i="1" s="1"/>
  <c r="A41" i="1"/>
  <c r="C41" i="1" s="1"/>
  <c r="A39" i="1"/>
  <c r="C39" i="1" s="1"/>
  <c r="A38" i="1"/>
  <c r="C38" i="1" s="1"/>
  <c r="A37" i="1"/>
  <c r="C37" i="1" s="1"/>
  <c r="B37" i="1"/>
  <c r="D37" i="1" s="1"/>
  <c r="B36" i="1"/>
  <c r="D36" i="1" s="1"/>
  <c r="B35" i="1"/>
  <c r="D35" i="1" s="1"/>
  <c r="B41" i="1"/>
  <c r="D41" i="1" s="1"/>
  <c r="B38" i="1"/>
  <c r="D38" i="1" s="1"/>
  <c r="B43" i="1"/>
  <c r="D43" i="1" s="1"/>
  <c r="B42" i="1"/>
  <c r="D42" i="1" s="1"/>
  <c r="B40" i="1"/>
  <c r="D40" i="1" s="1"/>
  <c r="B39" i="1"/>
  <c r="D39" i="1" s="1"/>
  <c r="C53" i="1"/>
  <c r="B53" i="1"/>
  <c r="C43" i="1"/>
  <c r="C36" i="1"/>
  <c r="D20" i="1"/>
  <c r="C20" i="1"/>
  <c r="D19" i="1"/>
  <c r="C19" i="1"/>
  <c r="D18" i="1"/>
  <c r="C18" i="1"/>
  <c r="D17" i="1"/>
  <c r="C17" i="1"/>
  <c r="D16" i="1"/>
  <c r="C16" i="1"/>
  <c r="D15" i="1"/>
  <c r="C15" i="1"/>
  <c r="D14" i="1"/>
  <c r="C14" i="1"/>
  <c r="D13" i="1"/>
  <c r="C13" i="1"/>
  <c r="C12" i="1"/>
  <c r="A65" i="1" l="1"/>
  <c r="C65" i="1" s="1"/>
  <c r="A64" i="1"/>
  <c r="C64" i="1" s="1"/>
  <c r="A59" i="1"/>
  <c r="C59" i="1" s="1"/>
  <c r="A58" i="1"/>
  <c r="C58" i="1" s="1"/>
  <c r="A63" i="1"/>
  <c r="C63" i="1" s="1"/>
  <c r="A62" i="1"/>
  <c r="C62" i="1" s="1"/>
  <c r="A61" i="1"/>
  <c r="C61" i="1" s="1"/>
  <c r="A60" i="1"/>
  <c r="C60" i="1" s="1"/>
  <c r="A57" i="1"/>
  <c r="C57" i="1" s="1"/>
  <c r="B57" i="1"/>
  <c r="D57" i="1" s="1"/>
  <c r="B63" i="1"/>
  <c r="D63" i="1" s="1"/>
  <c r="B62" i="1"/>
  <c r="D62" i="1" s="1"/>
  <c r="B60" i="1"/>
  <c r="D60" i="1" s="1"/>
  <c r="B59" i="1"/>
  <c r="D59" i="1" s="1"/>
  <c r="B65" i="1"/>
  <c r="D65" i="1" s="1"/>
  <c r="B64" i="1"/>
  <c r="D64" i="1" s="1"/>
  <c r="B61" i="1"/>
  <c r="D61" i="1" s="1"/>
  <c r="B58" i="1"/>
  <c r="D58" i="1" s="1"/>
</calcChain>
</file>

<file path=xl/sharedStrings.xml><?xml version="1.0" encoding="utf-8"?>
<sst xmlns="http://schemas.openxmlformats.org/spreadsheetml/2006/main" count="120" uniqueCount="42">
  <si>
    <t>R</t>
  </si>
  <si>
    <t>Pd(ppb)</t>
  </si>
  <si>
    <t>Ni</t>
  </si>
  <si>
    <t xml:space="preserve">Pd </t>
    <phoneticPr fontId="1" type="noConversion"/>
  </si>
  <si>
    <t>Ni</t>
    <phoneticPr fontId="1" type="noConversion"/>
  </si>
  <si>
    <t>Pd content in parent magma</t>
    <phoneticPr fontId="1" type="noConversion"/>
  </si>
  <si>
    <t>Ni content in parent magma</t>
    <phoneticPr fontId="1" type="noConversion"/>
  </si>
  <si>
    <t>Parent magma composition</t>
    <phoneticPr fontId="1" type="noConversion"/>
  </si>
  <si>
    <t>Pd</t>
    <phoneticPr fontId="1" type="noConversion"/>
  </si>
  <si>
    <t>Sulfide segregation degree</t>
    <phoneticPr fontId="1" type="noConversion"/>
  </si>
  <si>
    <t>Pd content in sulfide</t>
    <phoneticPr fontId="1" type="noConversion"/>
  </si>
  <si>
    <t>Ni content in sulfide</t>
    <phoneticPr fontId="1" type="noConversion"/>
  </si>
  <si>
    <t>Parent magma composition after sulfide segregation</t>
    <phoneticPr fontId="1" type="noConversion"/>
  </si>
  <si>
    <t>Parent magma A composition</t>
    <phoneticPr fontId="1" type="noConversion"/>
  </si>
  <si>
    <t>Pd content in parent magma</t>
    <phoneticPr fontId="1" type="noConversion"/>
  </si>
  <si>
    <r>
      <t xml:space="preserve">Terms need to input are in </t>
    </r>
    <r>
      <rPr>
        <b/>
        <sz val="11"/>
        <color rgb="FF0000FF"/>
        <rFont val="Arial"/>
        <family val="2"/>
      </rPr>
      <t>blue</t>
    </r>
    <r>
      <rPr>
        <sz val="11"/>
        <color theme="1"/>
        <rFont val="Arial"/>
        <family val="2"/>
      </rPr>
      <t xml:space="preserve">; whereas those automatically calculated are in </t>
    </r>
    <r>
      <rPr>
        <b/>
        <sz val="11"/>
        <color rgb="FFFF6600"/>
        <rFont val="Arial"/>
        <family val="2"/>
      </rPr>
      <t>orange</t>
    </r>
    <r>
      <rPr>
        <sz val="11"/>
        <color theme="1"/>
        <rFont val="Arial"/>
        <family val="2"/>
      </rPr>
      <t>.</t>
    </r>
    <phoneticPr fontId="1" type="noConversion"/>
  </si>
  <si>
    <r>
      <t xml:space="preserve">Effect of different R values ​​on the Ni and Pd contents in sulfide under condition of </t>
    </r>
    <r>
      <rPr>
        <b/>
        <sz val="11"/>
        <color rgb="FFFF0000"/>
        <rFont val="Arial"/>
        <family val="2"/>
      </rPr>
      <t>no</t>
    </r>
    <r>
      <rPr>
        <b/>
        <sz val="11"/>
        <color theme="1"/>
        <rFont val="Arial"/>
        <family val="2"/>
      </rPr>
      <t xml:space="preserve"> sulfide segregation.</t>
    </r>
    <phoneticPr fontId="1" type="noConversion"/>
  </si>
  <si>
    <r>
      <t>D</t>
    </r>
    <r>
      <rPr>
        <vertAlign val="subscript"/>
        <sz val="11"/>
        <color theme="1"/>
        <rFont val="Arial"/>
        <family val="2"/>
      </rPr>
      <t xml:space="preserve">sulfide/silicate melt </t>
    </r>
    <r>
      <rPr>
        <sz val="11"/>
        <color theme="1"/>
        <rFont val="Arial"/>
        <family val="2"/>
      </rPr>
      <t>of Pd</t>
    </r>
    <phoneticPr fontId="1" type="noConversion"/>
  </si>
  <si>
    <r>
      <t>D</t>
    </r>
    <r>
      <rPr>
        <vertAlign val="subscript"/>
        <sz val="11"/>
        <color theme="1"/>
        <rFont val="Arial"/>
        <family val="2"/>
      </rPr>
      <t>sulfide/silicate melt</t>
    </r>
    <r>
      <rPr>
        <sz val="11"/>
        <color theme="1"/>
        <rFont val="Arial"/>
        <family val="2"/>
      </rPr>
      <t xml:space="preserve"> of Ni</t>
    </r>
    <phoneticPr fontId="1" type="noConversion"/>
  </si>
  <si>
    <r>
      <t>D</t>
    </r>
    <r>
      <rPr>
        <vertAlign val="subscript"/>
        <sz val="11"/>
        <color theme="1"/>
        <rFont val="Arial"/>
        <family val="2"/>
      </rPr>
      <t>sulfide/silicate melt</t>
    </r>
    <phoneticPr fontId="1" type="noConversion"/>
  </si>
  <si>
    <t>Parent magma B composition</t>
    <phoneticPr fontId="1" type="noConversion"/>
  </si>
  <si>
    <t xml:space="preserve"> </t>
    <phoneticPr fontId="1" type="noConversion"/>
  </si>
  <si>
    <r>
      <t xml:space="preserve">The effect of different R values ​​on the Pd and Ni contents in sulfides after </t>
    </r>
    <r>
      <rPr>
        <b/>
        <sz val="11"/>
        <color rgb="FFFF0000"/>
        <rFont val="Arial"/>
        <family val="2"/>
      </rPr>
      <t>0.005%</t>
    </r>
    <r>
      <rPr>
        <b/>
        <sz val="11"/>
        <color theme="1"/>
        <rFont val="Arial"/>
        <family val="2"/>
      </rPr>
      <t xml:space="preserve"> sulfide segregation</t>
    </r>
    <phoneticPr fontId="1" type="noConversion"/>
  </si>
  <si>
    <r>
      <t>The effect of different R values ​​on the Pd and Ni contents in sul</t>
    </r>
    <r>
      <rPr>
        <b/>
        <sz val="11"/>
        <rFont val="Arial"/>
        <family val="2"/>
      </rPr>
      <t xml:space="preserve">fides after </t>
    </r>
    <r>
      <rPr>
        <b/>
        <sz val="11"/>
        <color rgb="FFFF0000"/>
        <rFont val="Arial"/>
        <family val="2"/>
      </rPr>
      <t>0.002%</t>
    </r>
    <r>
      <rPr>
        <b/>
        <sz val="11"/>
        <rFont val="Arial"/>
        <family val="2"/>
      </rPr>
      <t xml:space="preserve"> s</t>
    </r>
    <r>
      <rPr>
        <b/>
        <sz val="11"/>
        <color theme="1"/>
        <rFont val="Arial"/>
        <family val="2"/>
      </rPr>
      <t>ulfide segregation</t>
    </r>
    <phoneticPr fontId="1" type="noConversion"/>
  </si>
  <si>
    <r>
      <t>The effect of different R values ​​on the Pd and Ni contents in sul</t>
    </r>
    <r>
      <rPr>
        <b/>
        <sz val="11"/>
        <rFont val="Arial"/>
        <family val="2"/>
      </rPr>
      <t>fides after</t>
    </r>
    <r>
      <rPr>
        <b/>
        <sz val="11"/>
        <color rgb="FFFF0000"/>
        <rFont val="Arial"/>
        <family val="2"/>
      </rPr>
      <t xml:space="preserve"> 0.002%</t>
    </r>
    <r>
      <rPr>
        <b/>
        <sz val="11"/>
        <rFont val="Arial"/>
        <family val="2"/>
      </rPr>
      <t xml:space="preserve"> s</t>
    </r>
    <r>
      <rPr>
        <b/>
        <sz val="11"/>
        <color theme="1"/>
        <rFont val="Arial"/>
        <family val="2"/>
      </rPr>
      <t>ulfide segregation</t>
    </r>
    <phoneticPr fontId="1" type="noConversion"/>
  </si>
  <si>
    <t>The influence of different sulfide segregation degree and R values on the Pd and Ni contents in sulfide</t>
    <phoneticPr fontId="1" type="noConversion"/>
  </si>
  <si>
    <t>ppm</t>
    <phoneticPr fontId="1" type="noConversion"/>
  </si>
  <si>
    <t>ppb</t>
    <phoneticPr fontId="1" type="noConversion"/>
  </si>
  <si>
    <t>ppm</t>
    <phoneticPr fontId="1" type="noConversion"/>
  </si>
  <si>
    <t>ppm</t>
    <phoneticPr fontId="1" type="noConversion"/>
  </si>
  <si>
    <t>ppb</t>
    <phoneticPr fontId="1" type="noConversion"/>
  </si>
  <si>
    <t>ppb</t>
    <phoneticPr fontId="1" type="noConversion"/>
  </si>
  <si>
    <t>ppm</t>
    <phoneticPr fontId="1" type="noConversion"/>
  </si>
  <si>
    <t>ppm</t>
    <phoneticPr fontId="1" type="noConversion"/>
  </si>
  <si>
    <t>ppb</t>
    <phoneticPr fontId="1" type="noConversion"/>
  </si>
  <si>
    <t>ppm</t>
    <phoneticPr fontId="1" type="noConversion"/>
  </si>
  <si>
    <t>ppm</t>
    <phoneticPr fontId="1" type="noConversion"/>
  </si>
  <si>
    <t>ppm</t>
    <phoneticPr fontId="1" type="noConversion"/>
  </si>
  <si>
    <t>ppb</t>
    <phoneticPr fontId="1" type="noConversion"/>
  </si>
  <si>
    <t>ppm</t>
    <phoneticPr fontId="1" type="noConversion"/>
  </si>
  <si>
    <t>ppb</t>
    <phoneticPr fontId="1" type="noConversion"/>
  </si>
  <si>
    <t>ppb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</si>
</sst>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.0000_ "/>
    <numFmt numFmtId="177" formatCode="0_ "/>
    <numFmt numFmtId="178" formatCode="0_);[Red]\(0\)"/>
    <numFmt numFmtId="179" formatCode="0.00_);[Red]\(0.00\)"/>
    <numFmt numFmtId="180" formatCode="0.0_);[Red]\(0.0\)"/>
    <numFmt numFmtId="181" formatCode="0.00000_);[Red]\(0.00000\)"/>
    <numFmt numFmtId="182" formatCode="0.00_ "/>
  </numFmts>
  <fonts count="1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Arial"/>
      <family val="2"/>
    </font>
    <font>
      <sz val="12"/>
      <color indexed="10"/>
      <name val="Arial"/>
      <family val="2"/>
    </font>
    <font>
      <sz val="12"/>
      <name val="Arial"/>
      <family val="2"/>
    </font>
    <font>
      <b/>
      <sz val="12"/>
      <color rgb="FFFF6600"/>
      <name val="Arial"/>
      <family val="2"/>
    </font>
    <font>
      <sz val="11"/>
      <color theme="1"/>
      <name val="宋体"/>
      <family val="3"/>
      <charset val="134"/>
      <scheme val="minor"/>
    </font>
    <font>
      <sz val="11"/>
      <color theme="1"/>
      <name val="Arial"/>
      <family val="2"/>
    </font>
    <font>
      <b/>
      <sz val="11"/>
      <color rgb="FF0000FF"/>
      <name val="Arial"/>
      <family val="2"/>
    </font>
    <font>
      <b/>
      <sz val="11"/>
      <color rgb="FFFF6600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vertAlign val="subscript"/>
      <sz val="11"/>
      <color theme="1"/>
      <name val="Arial"/>
      <family val="2"/>
    </font>
    <font>
      <sz val="11"/>
      <color indexed="63"/>
      <name val="Arial"/>
      <family val="2"/>
    </font>
    <font>
      <sz val="11"/>
      <color indexed="10"/>
      <name val="Arial"/>
      <family val="2"/>
    </font>
    <font>
      <b/>
      <sz val="11"/>
      <name val="Arial"/>
      <family val="2"/>
    </font>
    <font>
      <sz val="16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51">
    <xf numFmtId="0" fontId="0" fillId="0" borderId="0" xfId="0"/>
    <xf numFmtId="176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/>
    </xf>
    <xf numFmtId="179" fontId="2" fillId="0" borderId="3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/>
    </xf>
    <xf numFmtId="180" fontId="5" fillId="0" borderId="3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177" fontId="7" fillId="0" borderId="0" xfId="0" applyNumberFormat="1" applyFont="1" applyFill="1" applyAlignment="1">
      <alignment horizontal="center" vertical="center"/>
    </xf>
    <xf numFmtId="178" fontId="14" fillId="0" borderId="2" xfId="0" applyNumberFormat="1" applyFont="1" applyFill="1" applyBorder="1" applyAlignment="1">
      <alignment horizontal="center" vertical="top" wrapText="1"/>
    </xf>
    <xf numFmtId="180" fontId="9" fillId="0" borderId="2" xfId="0" applyNumberFormat="1" applyFont="1" applyFill="1" applyBorder="1" applyAlignment="1">
      <alignment horizontal="center" vertical="center"/>
    </xf>
    <xf numFmtId="178" fontId="12" fillId="0" borderId="2" xfId="0" applyNumberFormat="1" applyFont="1" applyFill="1" applyBorder="1" applyAlignment="1">
      <alignment horizontal="center" vertical="center"/>
    </xf>
    <xf numFmtId="178" fontId="7" fillId="0" borderId="2" xfId="0" applyNumberFormat="1" applyFont="1" applyFill="1" applyBorder="1" applyAlignment="1">
      <alignment horizontal="center" vertical="center"/>
    </xf>
    <xf numFmtId="178" fontId="14" fillId="0" borderId="0" xfId="0" applyNumberFormat="1" applyFont="1" applyFill="1" applyBorder="1" applyAlignment="1">
      <alignment horizontal="center" vertical="top" wrapText="1"/>
    </xf>
    <xf numFmtId="180" fontId="9" fillId="0" borderId="0" xfId="0" applyNumberFormat="1" applyFont="1" applyFill="1" applyBorder="1" applyAlignment="1">
      <alignment horizontal="center" vertical="center"/>
    </xf>
    <xf numFmtId="178" fontId="12" fillId="0" borderId="0" xfId="0" applyNumberFormat="1" applyFont="1" applyFill="1" applyBorder="1" applyAlignment="1">
      <alignment horizontal="center" vertical="center"/>
    </xf>
    <xf numFmtId="178" fontId="7" fillId="0" borderId="0" xfId="0" applyNumberFormat="1" applyFont="1" applyFill="1" applyBorder="1" applyAlignment="1">
      <alignment horizontal="center" vertical="center"/>
    </xf>
    <xf numFmtId="178" fontId="14" fillId="0" borderId="3" xfId="0" applyNumberFormat="1" applyFont="1" applyFill="1" applyBorder="1" applyAlignment="1">
      <alignment horizontal="center" vertical="top" wrapText="1"/>
    </xf>
    <xf numFmtId="180" fontId="9" fillId="0" borderId="3" xfId="0" applyNumberFormat="1" applyFont="1" applyFill="1" applyBorder="1" applyAlignment="1">
      <alignment horizontal="center" vertical="center"/>
    </xf>
    <xf numFmtId="178" fontId="12" fillId="0" borderId="3" xfId="0" applyNumberFormat="1" applyFont="1" applyFill="1" applyBorder="1" applyAlignment="1">
      <alignment horizontal="center" vertical="center"/>
    </xf>
    <xf numFmtId="178" fontId="7" fillId="0" borderId="3" xfId="0" applyNumberFormat="1" applyFont="1" applyFill="1" applyBorder="1" applyAlignment="1">
      <alignment horizontal="center" vertical="center"/>
    </xf>
    <xf numFmtId="178" fontId="7" fillId="0" borderId="0" xfId="0" applyNumberFormat="1" applyFont="1" applyFill="1" applyAlignment="1">
      <alignment horizontal="center" vertical="center"/>
    </xf>
    <xf numFmtId="178" fontId="15" fillId="0" borderId="0" xfId="0" applyNumberFormat="1" applyFont="1" applyFill="1" applyAlignment="1">
      <alignment horizontal="center" vertical="center"/>
    </xf>
    <xf numFmtId="181" fontId="8" fillId="0" borderId="0" xfId="0" applyNumberFormat="1" applyFont="1" applyFill="1" applyBorder="1" applyAlignment="1">
      <alignment horizontal="center" vertical="center"/>
    </xf>
    <xf numFmtId="179" fontId="7" fillId="0" borderId="3" xfId="0" applyNumberFormat="1" applyFont="1" applyFill="1" applyBorder="1" applyAlignment="1">
      <alignment horizontal="center" vertical="center"/>
    </xf>
    <xf numFmtId="179" fontId="7" fillId="0" borderId="2" xfId="0" applyNumberFormat="1" applyFont="1" applyFill="1" applyBorder="1" applyAlignment="1">
      <alignment horizontal="center" vertical="center"/>
    </xf>
    <xf numFmtId="179" fontId="7" fillId="0" borderId="0" xfId="0" applyNumberFormat="1" applyFont="1" applyFill="1" applyBorder="1" applyAlignment="1">
      <alignment horizontal="center" vertical="center"/>
    </xf>
    <xf numFmtId="177" fontId="12" fillId="0" borderId="3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182" fontId="8" fillId="0" borderId="1" xfId="0" applyNumberFormat="1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>
      <alignment horizontal="center" vertical="center"/>
    </xf>
    <xf numFmtId="176" fontId="17" fillId="0" borderId="0" xfId="0" applyNumberFormat="1" applyFont="1" applyFill="1" applyAlignment="1">
      <alignment vertical="center"/>
    </xf>
    <xf numFmtId="176" fontId="17" fillId="0" borderId="0" xfId="0" applyNumberFormat="1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/>
    </xf>
    <xf numFmtId="176" fontId="12" fillId="0" borderId="2" xfId="0" applyNumberFormat="1" applyFont="1" applyFill="1" applyBorder="1" applyAlignment="1">
      <alignment horizontal="center" vertical="center"/>
    </xf>
    <xf numFmtId="176" fontId="12" fillId="0" borderId="3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center" vertical="center"/>
    </xf>
    <xf numFmtId="178" fontId="10" fillId="0" borderId="0" xfId="0" applyNumberFormat="1" applyFont="1" applyFill="1" applyAlignment="1">
      <alignment horizontal="center" vertical="center"/>
    </xf>
    <xf numFmtId="176" fontId="10" fillId="0" borderId="0" xfId="0" applyNumberFormat="1" applyFont="1" applyFill="1" applyAlignment="1">
      <alignment horizontal="center" vertical="center"/>
    </xf>
    <xf numFmtId="179" fontId="14" fillId="0" borderId="2" xfId="0" applyNumberFormat="1" applyFont="1" applyFill="1" applyBorder="1" applyAlignment="1">
      <alignment horizontal="center" vertical="top" wrapText="1"/>
    </xf>
    <xf numFmtId="179" fontId="14" fillId="0" borderId="0" xfId="0" applyNumberFormat="1" applyFont="1" applyFill="1" applyBorder="1" applyAlignment="1">
      <alignment horizontal="center" vertical="top" wrapText="1"/>
    </xf>
    <xf numFmtId="179" fontId="14" fillId="0" borderId="3" xfId="0" applyNumberFormat="1" applyFont="1" applyFill="1" applyBorder="1" applyAlignment="1">
      <alignment horizontal="center" vertical="top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colors>
    <mruColors>
      <color rgb="FF0000FF"/>
      <color rgb="FFFF6600"/>
      <color rgb="FFFF9900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67"/>
  <sheetViews>
    <sheetView tabSelected="1" topLeftCell="A28" zoomScale="85" zoomScaleNormal="85" workbookViewId="0">
      <selection activeCell="B15" sqref="B15"/>
    </sheetView>
  </sheetViews>
  <sheetFormatPr defaultColWidth="10" defaultRowHeight="15" x14ac:dyDescent="0.25"/>
  <cols>
    <col min="1" max="1" width="54.88671875" style="2" customWidth="1"/>
    <col min="2" max="2" width="32.77734375" style="2" customWidth="1"/>
    <col min="3" max="3" width="27.21875" style="2" customWidth="1"/>
    <col min="4" max="4" width="24.21875" style="2" customWidth="1"/>
    <col min="5" max="5" width="15.6640625" style="2" bestFit="1" customWidth="1"/>
    <col min="6" max="6" width="26.109375" style="2" customWidth="1"/>
    <col min="7" max="7" width="25.44140625" style="2" customWidth="1"/>
    <col min="8" max="8" width="15.6640625" style="2" bestFit="1" customWidth="1"/>
    <col min="9" max="9" width="11.77734375" style="2" bestFit="1" customWidth="1"/>
    <col min="10" max="257" width="10" style="2"/>
    <col min="258" max="258" width="15.44140625" style="2" customWidth="1"/>
    <col min="259" max="259" width="12.77734375" style="2" bestFit="1" customWidth="1"/>
    <col min="260" max="260" width="15.21875" style="2" bestFit="1" customWidth="1"/>
    <col min="261" max="262" width="15.44140625" style="2" bestFit="1" customWidth="1"/>
    <col min="263" max="263" width="15.21875" style="2" bestFit="1" customWidth="1"/>
    <col min="264" max="264" width="15.44140625" style="2" bestFit="1" customWidth="1"/>
    <col min="265" max="265" width="11.44140625" style="2" bestFit="1" customWidth="1"/>
    <col min="266" max="513" width="10" style="2"/>
    <col min="514" max="514" width="15.44140625" style="2" customWidth="1"/>
    <col min="515" max="515" width="12.77734375" style="2" bestFit="1" customWidth="1"/>
    <col min="516" max="516" width="15.21875" style="2" bestFit="1" customWidth="1"/>
    <col min="517" max="518" width="15.44140625" style="2" bestFit="1" customWidth="1"/>
    <col min="519" max="519" width="15.21875" style="2" bestFit="1" customWidth="1"/>
    <col min="520" max="520" width="15.44140625" style="2" bestFit="1" customWidth="1"/>
    <col min="521" max="521" width="11.44140625" style="2" bestFit="1" customWidth="1"/>
    <col min="522" max="769" width="10" style="2"/>
    <col min="770" max="770" width="15.44140625" style="2" customWidth="1"/>
    <col min="771" max="771" width="12.77734375" style="2" bestFit="1" customWidth="1"/>
    <col min="772" max="772" width="15.21875" style="2" bestFit="1" customWidth="1"/>
    <col min="773" max="774" width="15.44140625" style="2" bestFit="1" customWidth="1"/>
    <col min="775" max="775" width="15.21875" style="2" bestFit="1" customWidth="1"/>
    <col min="776" max="776" width="15.44140625" style="2" bestFit="1" customWidth="1"/>
    <col min="777" max="777" width="11.44140625" style="2" bestFit="1" customWidth="1"/>
    <col min="778" max="1025" width="10" style="2"/>
    <col min="1026" max="1026" width="15.44140625" style="2" customWidth="1"/>
    <col min="1027" max="1027" width="12.77734375" style="2" bestFit="1" customWidth="1"/>
    <col min="1028" max="1028" width="15.21875" style="2" bestFit="1" customWidth="1"/>
    <col min="1029" max="1030" width="15.44140625" style="2" bestFit="1" customWidth="1"/>
    <col min="1031" max="1031" width="15.21875" style="2" bestFit="1" customWidth="1"/>
    <col min="1032" max="1032" width="15.44140625" style="2" bestFit="1" customWidth="1"/>
    <col min="1033" max="1033" width="11.44140625" style="2" bestFit="1" customWidth="1"/>
    <col min="1034" max="1281" width="10" style="2"/>
    <col min="1282" max="1282" width="15.44140625" style="2" customWidth="1"/>
    <col min="1283" max="1283" width="12.77734375" style="2" bestFit="1" customWidth="1"/>
    <col min="1284" max="1284" width="15.21875" style="2" bestFit="1" customWidth="1"/>
    <col min="1285" max="1286" width="15.44140625" style="2" bestFit="1" customWidth="1"/>
    <col min="1287" max="1287" width="15.21875" style="2" bestFit="1" customWidth="1"/>
    <col min="1288" max="1288" width="15.44140625" style="2" bestFit="1" customWidth="1"/>
    <col min="1289" max="1289" width="11.44140625" style="2" bestFit="1" customWidth="1"/>
    <col min="1290" max="1537" width="10" style="2"/>
    <col min="1538" max="1538" width="15.44140625" style="2" customWidth="1"/>
    <col min="1539" max="1539" width="12.77734375" style="2" bestFit="1" customWidth="1"/>
    <col min="1540" max="1540" width="15.21875" style="2" bestFit="1" customWidth="1"/>
    <col min="1541" max="1542" width="15.44140625" style="2" bestFit="1" customWidth="1"/>
    <col min="1543" max="1543" width="15.21875" style="2" bestFit="1" customWidth="1"/>
    <col min="1544" max="1544" width="15.44140625" style="2" bestFit="1" customWidth="1"/>
    <col min="1545" max="1545" width="11.44140625" style="2" bestFit="1" customWidth="1"/>
    <col min="1546" max="1793" width="10" style="2"/>
    <col min="1794" max="1794" width="15.44140625" style="2" customWidth="1"/>
    <col min="1795" max="1795" width="12.77734375" style="2" bestFit="1" customWidth="1"/>
    <col min="1796" max="1796" width="15.21875" style="2" bestFit="1" customWidth="1"/>
    <col min="1797" max="1798" width="15.44140625" style="2" bestFit="1" customWidth="1"/>
    <col min="1799" max="1799" width="15.21875" style="2" bestFit="1" customWidth="1"/>
    <col min="1800" max="1800" width="15.44140625" style="2" bestFit="1" customWidth="1"/>
    <col min="1801" max="1801" width="11.44140625" style="2" bestFit="1" customWidth="1"/>
    <col min="1802" max="2049" width="10" style="2"/>
    <col min="2050" max="2050" width="15.44140625" style="2" customWidth="1"/>
    <col min="2051" max="2051" width="12.77734375" style="2" bestFit="1" customWidth="1"/>
    <col min="2052" max="2052" width="15.21875" style="2" bestFit="1" customWidth="1"/>
    <col min="2053" max="2054" width="15.44140625" style="2" bestFit="1" customWidth="1"/>
    <col min="2055" max="2055" width="15.21875" style="2" bestFit="1" customWidth="1"/>
    <col min="2056" max="2056" width="15.44140625" style="2" bestFit="1" customWidth="1"/>
    <col min="2057" max="2057" width="11.44140625" style="2" bestFit="1" customWidth="1"/>
    <col min="2058" max="2305" width="10" style="2"/>
    <col min="2306" max="2306" width="15.44140625" style="2" customWidth="1"/>
    <col min="2307" max="2307" width="12.77734375" style="2" bestFit="1" customWidth="1"/>
    <col min="2308" max="2308" width="15.21875" style="2" bestFit="1" customWidth="1"/>
    <col min="2309" max="2310" width="15.44140625" style="2" bestFit="1" customWidth="1"/>
    <col min="2311" max="2311" width="15.21875" style="2" bestFit="1" customWidth="1"/>
    <col min="2312" max="2312" width="15.44140625" style="2" bestFit="1" customWidth="1"/>
    <col min="2313" max="2313" width="11.44140625" style="2" bestFit="1" customWidth="1"/>
    <col min="2314" max="2561" width="10" style="2"/>
    <col min="2562" max="2562" width="15.44140625" style="2" customWidth="1"/>
    <col min="2563" max="2563" width="12.77734375" style="2" bestFit="1" customWidth="1"/>
    <col min="2564" max="2564" width="15.21875" style="2" bestFit="1" customWidth="1"/>
    <col min="2565" max="2566" width="15.44140625" style="2" bestFit="1" customWidth="1"/>
    <col min="2567" max="2567" width="15.21875" style="2" bestFit="1" customWidth="1"/>
    <col min="2568" max="2568" width="15.44140625" style="2" bestFit="1" customWidth="1"/>
    <col min="2569" max="2569" width="11.44140625" style="2" bestFit="1" customWidth="1"/>
    <col min="2570" max="2817" width="10" style="2"/>
    <col min="2818" max="2818" width="15.44140625" style="2" customWidth="1"/>
    <col min="2819" max="2819" width="12.77734375" style="2" bestFit="1" customWidth="1"/>
    <col min="2820" max="2820" width="15.21875" style="2" bestFit="1" customWidth="1"/>
    <col min="2821" max="2822" width="15.44140625" style="2" bestFit="1" customWidth="1"/>
    <col min="2823" max="2823" width="15.21875" style="2" bestFit="1" customWidth="1"/>
    <col min="2824" max="2824" width="15.44140625" style="2" bestFit="1" customWidth="1"/>
    <col min="2825" max="2825" width="11.44140625" style="2" bestFit="1" customWidth="1"/>
    <col min="2826" max="3073" width="10" style="2"/>
    <col min="3074" max="3074" width="15.44140625" style="2" customWidth="1"/>
    <col min="3075" max="3075" width="12.77734375" style="2" bestFit="1" customWidth="1"/>
    <col min="3076" max="3076" width="15.21875" style="2" bestFit="1" customWidth="1"/>
    <col min="3077" max="3078" width="15.44140625" style="2" bestFit="1" customWidth="1"/>
    <col min="3079" max="3079" width="15.21875" style="2" bestFit="1" customWidth="1"/>
    <col min="3080" max="3080" width="15.44140625" style="2" bestFit="1" customWidth="1"/>
    <col min="3081" max="3081" width="11.44140625" style="2" bestFit="1" customWidth="1"/>
    <col min="3082" max="3329" width="10" style="2"/>
    <col min="3330" max="3330" width="15.44140625" style="2" customWidth="1"/>
    <col min="3331" max="3331" width="12.77734375" style="2" bestFit="1" customWidth="1"/>
    <col min="3332" max="3332" width="15.21875" style="2" bestFit="1" customWidth="1"/>
    <col min="3333" max="3334" width="15.44140625" style="2" bestFit="1" customWidth="1"/>
    <col min="3335" max="3335" width="15.21875" style="2" bestFit="1" customWidth="1"/>
    <col min="3336" max="3336" width="15.44140625" style="2" bestFit="1" customWidth="1"/>
    <col min="3337" max="3337" width="11.44140625" style="2" bestFit="1" customWidth="1"/>
    <col min="3338" max="3585" width="10" style="2"/>
    <col min="3586" max="3586" width="15.44140625" style="2" customWidth="1"/>
    <col min="3587" max="3587" width="12.77734375" style="2" bestFit="1" customWidth="1"/>
    <col min="3588" max="3588" width="15.21875" style="2" bestFit="1" customWidth="1"/>
    <col min="3589" max="3590" width="15.44140625" style="2" bestFit="1" customWidth="1"/>
    <col min="3591" max="3591" width="15.21875" style="2" bestFit="1" customWidth="1"/>
    <col min="3592" max="3592" width="15.44140625" style="2" bestFit="1" customWidth="1"/>
    <col min="3593" max="3593" width="11.44140625" style="2" bestFit="1" customWidth="1"/>
    <col min="3594" max="3841" width="10" style="2"/>
    <col min="3842" max="3842" width="15.44140625" style="2" customWidth="1"/>
    <col min="3843" max="3843" width="12.77734375" style="2" bestFit="1" customWidth="1"/>
    <col min="3844" max="3844" width="15.21875" style="2" bestFit="1" customWidth="1"/>
    <col min="3845" max="3846" width="15.44140625" style="2" bestFit="1" customWidth="1"/>
    <col min="3847" max="3847" width="15.21875" style="2" bestFit="1" customWidth="1"/>
    <col min="3848" max="3848" width="15.44140625" style="2" bestFit="1" customWidth="1"/>
    <col min="3849" max="3849" width="11.44140625" style="2" bestFit="1" customWidth="1"/>
    <col min="3850" max="4097" width="10" style="2"/>
    <col min="4098" max="4098" width="15.44140625" style="2" customWidth="1"/>
    <col min="4099" max="4099" width="12.77734375" style="2" bestFit="1" customWidth="1"/>
    <col min="4100" max="4100" width="15.21875" style="2" bestFit="1" customWidth="1"/>
    <col min="4101" max="4102" width="15.44140625" style="2" bestFit="1" customWidth="1"/>
    <col min="4103" max="4103" width="15.21875" style="2" bestFit="1" customWidth="1"/>
    <col min="4104" max="4104" width="15.44140625" style="2" bestFit="1" customWidth="1"/>
    <col min="4105" max="4105" width="11.44140625" style="2" bestFit="1" customWidth="1"/>
    <col min="4106" max="4353" width="10" style="2"/>
    <col min="4354" max="4354" width="15.44140625" style="2" customWidth="1"/>
    <col min="4355" max="4355" width="12.77734375" style="2" bestFit="1" customWidth="1"/>
    <col min="4356" max="4356" width="15.21875" style="2" bestFit="1" customWidth="1"/>
    <col min="4357" max="4358" width="15.44140625" style="2" bestFit="1" customWidth="1"/>
    <col min="4359" max="4359" width="15.21875" style="2" bestFit="1" customWidth="1"/>
    <col min="4360" max="4360" width="15.44140625" style="2" bestFit="1" customWidth="1"/>
    <col min="4361" max="4361" width="11.44140625" style="2" bestFit="1" customWidth="1"/>
    <col min="4362" max="4609" width="10" style="2"/>
    <col min="4610" max="4610" width="15.44140625" style="2" customWidth="1"/>
    <col min="4611" max="4611" width="12.77734375" style="2" bestFit="1" customWidth="1"/>
    <col min="4612" max="4612" width="15.21875" style="2" bestFit="1" customWidth="1"/>
    <col min="4613" max="4614" width="15.44140625" style="2" bestFit="1" customWidth="1"/>
    <col min="4615" max="4615" width="15.21875" style="2" bestFit="1" customWidth="1"/>
    <col min="4616" max="4616" width="15.44140625" style="2" bestFit="1" customWidth="1"/>
    <col min="4617" max="4617" width="11.44140625" style="2" bestFit="1" customWidth="1"/>
    <col min="4618" max="4865" width="10" style="2"/>
    <col min="4866" max="4866" width="15.44140625" style="2" customWidth="1"/>
    <col min="4867" max="4867" width="12.77734375" style="2" bestFit="1" customWidth="1"/>
    <col min="4868" max="4868" width="15.21875" style="2" bestFit="1" customWidth="1"/>
    <col min="4869" max="4870" width="15.44140625" style="2" bestFit="1" customWidth="1"/>
    <col min="4871" max="4871" width="15.21875" style="2" bestFit="1" customWidth="1"/>
    <col min="4872" max="4872" width="15.44140625" style="2" bestFit="1" customWidth="1"/>
    <col min="4873" max="4873" width="11.44140625" style="2" bestFit="1" customWidth="1"/>
    <col min="4874" max="5121" width="10" style="2"/>
    <col min="5122" max="5122" width="15.44140625" style="2" customWidth="1"/>
    <col min="5123" max="5123" width="12.77734375" style="2" bestFit="1" customWidth="1"/>
    <col min="5124" max="5124" width="15.21875" style="2" bestFit="1" customWidth="1"/>
    <col min="5125" max="5126" width="15.44140625" style="2" bestFit="1" customWidth="1"/>
    <col min="5127" max="5127" width="15.21875" style="2" bestFit="1" customWidth="1"/>
    <col min="5128" max="5128" width="15.44140625" style="2" bestFit="1" customWidth="1"/>
    <col min="5129" max="5129" width="11.44140625" style="2" bestFit="1" customWidth="1"/>
    <col min="5130" max="5377" width="10" style="2"/>
    <col min="5378" max="5378" width="15.44140625" style="2" customWidth="1"/>
    <col min="5379" max="5379" width="12.77734375" style="2" bestFit="1" customWidth="1"/>
    <col min="5380" max="5380" width="15.21875" style="2" bestFit="1" customWidth="1"/>
    <col min="5381" max="5382" width="15.44140625" style="2" bestFit="1" customWidth="1"/>
    <col min="5383" max="5383" width="15.21875" style="2" bestFit="1" customWidth="1"/>
    <col min="5384" max="5384" width="15.44140625" style="2" bestFit="1" customWidth="1"/>
    <col min="5385" max="5385" width="11.44140625" style="2" bestFit="1" customWidth="1"/>
    <col min="5386" max="5633" width="10" style="2"/>
    <col min="5634" max="5634" width="15.44140625" style="2" customWidth="1"/>
    <col min="5635" max="5635" width="12.77734375" style="2" bestFit="1" customWidth="1"/>
    <col min="5636" max="5636" width="15.21875" style="2" bestFit="1" customWidth="1"/>
    <col min="5637" max="5638" width="15.44140625" style="2" bestFit="1" customWidth="1"/>
    <col min="5639" max="5639" width="15.21875" style="2" bestFit="1" customWidth="1"/>
    <col min="5640" max="5640" width="15.44140625" style="2" bestFit="1" customWidth="1"/>
    <col min="5641" max="5641" width="11.44140625" style="2" bestFit="1" customWidth="1"/>
    <col min="5642" max="5889" width="10" style="2"/>
    <col min="5890" max="5890" width="15.44140625" style="2" customWidth="1"/>
    <col min="5891" max="5891" width="12.77734375" style="2" bestFit="1" customWidth="1"/>
    <col min="5892" max="5892" width="15.21875" style="2" bestFit="1" customWidth="1"/>
    <col min="5893" max="5894" width="15.44140625" style="2" bestFit="1" customWidth="1"/>
    <col min="5895" max="5895" width="15.21875" style="2" bestFit="1" customWidth="1"/>
    <col min="5896" max="5896" width="15.44140625" style="2" bestFit="1" customWidth="1"/>
    <col min="5897" max="5897" width="11.44140625" style="2" bestFit="1" customWidth="1"/>
    <col min="5898" max="6145" width="10" style="2"/>
    <col min="6146" max="6146" width="15.44140625" style="2" customWidth="1"/>
    <col min="6147" max="6147" width="12.77734375" style="2" bestFit="1" customWidth="1"/>
    <col min="6148" max="6148" width="15.21875" style="2" bestFit="1" customWidth="1"/>
    <col min="6149" max="6150" width="15.44140625" style="2" bestFit="1" customWidth="1"/>
    <col min="6151" max="6151" width="15.21875" style="2" bestFit="1" customWidth="1"/>
    <col min="6152" max="6152" width="15.44140625" style="2" bestFit="1" customWidth="1"/>
    <col min="6153" max="6153" width="11.44140625" style="2" bestFit="1" customWidth="1"/>
    <col min="6154" max="6401" width="10" style="2"/>
    <col min="6402" max="6402" width="15.44140625" style="2" customWidth="1"/>
    <col min="6403" max="6403" width="12.77734375" style="2" bestFit="1" customWidth="1"/>
    <col min="6404" max="6404" width="15.21875" style="2" bestFit="1" customWidth="1"/>
    <col min="6405" max="6406" width="15.44140625" style="2" bestFit="1" customWidth="1"/>
    <col min="6407" max="6407" width="15.21875" style="2" bestFit="1" customWidth="1"/>
    <col min="6408" max="6408" width="15.44140625" style="2" bestFit="1" customWidth="1"/>
    <col min="6409" max="6409" width="11.44140625" style="2" bestFit="1" customWidth="1"/>
    <col min="6410" max="6657" width="10" style="2"/>
    <col min="6658" max="6658" width="15.44140625" style="2" customWidth="1"/>
    <col min="6659" max="6659" width="12.77734375" style="2" bestFit="1" customWidth="1"/>
    <col min="6660" max="6660" width="15.21875" style="2" bestFit="1" customWidth="1"/>
    <col min="6661" max="6662" width="15.44140625" style="2" bestFit="1" customWidth="1"/>
    <col min="6663" max="6663" width="15.21875" style="2" bestFit="1" customWidth="1"/>
    <col min="6664" max="6664" width="15.44140625" style="2" bestFit="1" customWidth="1"/>
    <col min="6665" max="6665" width="11.44140625" style="2" bestFit="1" customWidth="1"/>
    <col min="6666" max="6913" width="10" style="2"/>
    <col min="6914" max="6914" width="15.44140625" style="2" customWidth="1"/>
    <col min="6915" max="6915" width="12.77734375" style="2" bestFit="1" customWidth="1"/>
    <col min="6916" max="6916" width="15.21875" style="2" bestFit="1" customWidth="1"/>
    <col min="6917" max="6918" width="15.44140625" style="2" bestFit="1" customWidth="1"/>
    <col min="6919" max="6919" width="15.21875" style="2" bestFit="1" customWidth="1"/>
    <col min="6920" max="6920" width="15.44140625" style="2" bestFit="1" customWidth="1"/>
    <col min="6921" max="6921" width="11.44140625" style="2" bestFit="1" customWidth="1"/>
    <col min="6922" max="7169" width="10" style="2"/>
    <col min="7170" max="7170" width="15.44140625" style="2" customWidth="1"/>
    <col min="7171" max="7171" width="12.77734375" style="2" bestFit="1" customWidth="1"/>
    <col min="7172" max="7172" width="15.21875" style="2" bestFit="1" customWidth="1"/>
    <col min="7173" max="7174" width="15.44140625" style="2" bestFit="1" customWidth="1"/>
    <col min="7175" max="7175" width="15.21875" style="2" bestFit="1" customWidth="1"/>
    <col min="7176" max="7176" width="15.44140625" style="2" bestFit="1" customWidth="1"/>
    <col min="7177" max="7177" width="11.44140625" style="2" bestFit="1" customWidth="1"/>
    <col min="7178" max="7425" width="10" style="2"/>
    <col min="7426" max="7426" width="15.44140625" style="2" customWidth="1"/>
    <col min="7427" max="7427" width="12.77734375" style="2" bestFit="1" customWidth="1"/>
    <col min="7428" max="7428" width="15.21875" style="2" bestFit="1" customWidth="1"/>
    <col min="7429" max="7430" width="15.44140625" style="2" bestFit="1" customWidth="1"/>
    <col min="7431" max="7431" width="15.21875" style="2" bestFit="1" customWidth="1"/>
    <col min="7432" max="7432" width="15.44140625" style="2" bestFit="1" customWidth="1"/>
    <col min="7433" max="7433" width="11.44140625" style="2" bestFit="1" customWidth="1"/>
    <col min="7434" max="7681" width="10" style="2"/>
    <col min="7682" max="7682" width="15.44140625" style="2" customWidth="1"/>
    <col min="7683" max="7683" width="12.77734375" style="2" bestFit="1" customWidth="1"/>
    <col min="7684" max="7684" width="15.21875" style="2" bestFit="1" customWidth="1"/>
    <col min="7685" max="7686" width="15.44140625" style="2" bestFit="1" customWidth="1"/>
    <col min="7687" max="7687" width="15.21875" style="2" bestFit="1" customWidth="1"/>
    <col min="7688" max="7688" width="15.44140625" style="2" bestFit="1" customWidth="1"/>
    <col min="7689" max="7689" width="11.44140625" style="2" bestFit="1" customWidth="1"/>
    <col min="7690" max="7937" width="10" style="2"/>
    <col min="7938" max="7938" width="15.44140625" style="2" customWidth="1"/>
    <col min="7939" max="7939" width="12.77734375" style="2" bestFit="1" customWidth="1"/>
    <col min="7940" max="7940" width="15.21875" style="2" bestFit="1" customWidth="1"/>
    <col min="7941" max="7942" width="15.44140625" style="2" bestFit="1" customWidth="1"/>
    <col min="7943" max="7943" width="15.21875" style="2" bestFit="1" customWidth="1"/>
    <col min="7944" max="7944" width="15.44140625" style="2" bestFit="1" customWidth="1"/>
    <col min="7945" max="7945" width="11.44140625" style="2" bestFit="1" customWidth="1"/>
    <col min="7946" max="8193" width="10" style="2"/>
    <col min="8194" max="8194" width="15.44140625" style="2" customWidth="1"/>
    <col min="8195" max="8195" width="12.77734375" style="2" bestFit="1" customWidth="1"/>
    <col min="8196" max="8196" width="15.21875" style="2" bestFit="1" customWidth="1"/>
    <col min="8197" max="8198" width="15.44140625" style="2" bestFit="1" customWidth="1"/>
    <col min="8199" max="8199" width="15.21875" style="2" bestFit="1" customWidth="1"/>
    <col min="8200" max="8200" width="15.44140625" style="2" bestFit="1" customWidth="1"/>
    <col min="8201" max="8201" width="11.44140625" style="2" bestFit="1" customWidth="1"/>
    <col min="8202" max="8449" width="10" style="2"/>
    <col min="8450" max="8450" width="15.44140625" style="2" customWidth="1"/>
    <col min="8451" max="8451" width="12.77734375" style="2" bestFit="1" customWidth="1"/>
    <col min="8452" max="8452" width="15.21875" style="2" bestFit="1" customWidth="1"/>
    <col min="8453" max="8454" width="15.44140625" style="2" bestFit="1" customWidth="1"/>
    <col min="8455" max="8455" width="15.21875" style="2" bestFit="1" customWidth="1"/>
    <col min="8456" max="8456" width="15.44140625" style="2" bestFit="1" customWidth="1"/>
    <col min="8457" max="8457" width="11.44140625" style="2" bestFit="1" customWidth="1"/>
    <col min="8458" max="8705" width="10" style="2"/>
    <col min="8706" max="8706" width="15.44140625" style="2" customWidth="1"/>
    <col min="8707" max="8707" width="12.77734375" style="2" bestFit="1" customWidth="1"/>
    <col min="8708" max="8708" width="15.21875" style="2" bestFit="1" customWidth="1"/>
    <col min="8709" max="8710" width="15.44140625" style="2" bestFit="1" customWidth="1"/>
    <col min="8711" max="8711" width="15.21875" style="2" bestFit="1" customWidth="1"/>
    <col min="8712" max="8712" width="15.44140625" style="2" bestFit="1" customWidth="1"/>
    <col min="8713" max="8713" width="11.44140625" style="2" bestFit="1" customWidth="1"/>
    <col min="8714" max="8961" width="10" style="2"/>
    <col min="8962" max="8962" width="15.44140625" style="2" customWidth="1"/>
    <col min="8963" max="8963" width="12.77734375" style="2" bestFit="1" customWidth="1"/>
    <col min="8964" max="8964" width="15.21875" style="2" bestFit="1" customWidth="1"/>
    <col min="8965" max="8966" width="15.44140625" style="2" bestFit="1" customWidth="1"/>
    <col min="8967" max="8967" width="15.21875" style="2" bestFit="1" customWidth="1"/>
    <col min="8968" max="8968" width="15.44140625" style="2" bestFit="1" customWidth="1"/>
    <col min="8969" max="8969" width="11.44140625" style="2" bestFit="1" customWidth="1"/>
    <col min="8970" max="9217" width="10" style="2"/>
    <col min="9218" max="9218" width="15.44140625" style="2" customWidth="1"/>
    <col min="9219" max="9219" width="12.77734375" style="2" bestFit="1" customWidth="1"/>
    <col min="9220" max="9220" width="15.21875" style="2" bestFit="1" customWidth="1"/>
    <col min="9221" max="9222" width="15.44140625" style="2" bestFit="1" customWidth="1"/>
    <col min="9223" max="9223" width="15.21875" style="2" bestFit="1" customWidth="1"/>
    <col min="9224" max="9224" width="15.44140625" style="2" bestFit="1" customWidth="1"/>
    <col min="9225" max="9225" width="11.44140625" style="2" bestFit="1" customWidth="1"/>
    <col min="9226" max="9473" width="10" style="2"/>
    <col min="9474" max="9474" width="15.44140625" style="2" customWidth="1"/>
    <col min="9475" max="9475" width="12.77734375" style="2" bestFit="1" customWidth="1"/>
    <col min="9476" max="9476" width="15.21875" style="2" bestFit="1" customWidth="1"/>
    <col min="9477" max="9478" width="15.44140625" style="2" bestFit="1" customWidth="1"/>
    <col min="9479" max="9479" width="15.21875" style="2" bestFit="1" customWidth="1"/>
    <col min="9480" max="9480" width="15.44140625" style="2" bestFit="1" customWidth="1"/>
    <col min="9481" max="9481" width="11.44140625" style="2" bestFit="1" customWidth="1"/>
    <col min="9482" max="9729" width="10" style="2"/>
    <col min="9730" max="9730" width="15.44140625" style="2" customWidth="1"/>
    <col min="9731" max="9731" width="12.77734375" style="2" bestFit="1" customWidth="1"/>
    <col min="9732" max="9732" width="15.21875" style="2" bestFit="1" customWidth="1"/>
    <col min="9733" max="9734" width="15.44140625" style="2" bestFit="1" customWidth="1"/>
    <col min="9735" max="9735" width="15.21875" style="2" bestFit="1" customWidth="1"/>
    <col min="9736" max="9736" width="15.44140625" style="2" bestFit="1" customWidth="1"/>
    <col min="9737" max="9737" width="11.44140625" style="2" bestFit="1" customWidth="1"/>
    <col min="9738" max="9985" width="10" style="2"/>
    <col min="9986" max="9986" width="15.44140625" style="2" customWidth="1"/>
    <col min="9987" max="9987" width="12.77734375" style="2" bestFit="1" customWidth="1"/>
    <col min="9988" max="9988" width="15.21875" style="2" bestFit="1" customWidth="1"/>
    <col min="9989" max="9990" width="15.44140625" style="2" bestFit="1" customWidth="1"/>
    <col min="9991" max="9991" width="15.21875" style="2" bestFit="1" customWidth="1"/>
    <col min="9992" max="9992" width="15.44140625" style="2" bestFit="1" customWidth="1"/>
    <col min="9993" max="9993" width="11.44140625" style="2" bestFit="1" customWidth="1"/>
    <col min="9994" max="10241" width="10" style="2"/>
    <col min="10242" max="10242" width="15.44140625" style="2" customWidth="1"/>
    <col min="10243" max="10243" width="12.77734375" style="2" bestFit="1" customWidth="1"/>
    <col min="10244" max="10244" width="15.21875" style="2" bestFit="1" customWidth="1"/>
    <col min="10245" max="10246" width="15.44140625" style="2" bestFit="1" customWidth="1"/>
    <col min="10247" max="10247" width="15.21875" style="2" bestFit="1" customWidth="1"/>
    <col min="10248" max="10248" width="15.44140625" style="2" bestFit="1" customWidth="1"/>
    <col min="10249" max="10249" width="11.44140625" style="2" bestFit="1" customWidth="1"/>
    <col min="10250" max="10497" width="10" style="2"/>
    <col min="10498" max="10498" width="15.44140625" style="2" customWidth="1"/>
    <col min="10499" max="10499" width="12.77734375" style="2" bestFit="1" customWidth="1"/>
    <col min="10500" max="10500" width="15.21875" style="2" bestFit="1" customWidth="1"/>
    <col min="10501" max="10502" width="15.44140625" style="2" bestFit="1" customWidth="1"/>
    <col min="10503" max="10503" width="15.21875" style="2" bestFit="1" customWidth="1"/>
    <col min="10504" max="10504" width="15.44140625" style="2" bestFit="1" customWidth="1"/>
    <col min="10505" max="10505" width="11.44140625" style="2" bestFit="1" customWidth="1"/>
    <col min="10506" max="10753" width="10" style="2"/>
    <col min="10754" max="10754" width="15.44140625" style="2" customWidth="1"/>
    <col min="10755" max="10755" width="12.77734375" style="2" bestFit="1" customWidth="1"/>
    <col min="10756" max="10756" width="15.21875" style="2" bestFit="1" customWidth="1"/>
    <col min="10757" max="10758" width="15.44140625" style="2" bestFit="1" customWidth="1"/>
    <col min="10759" max="10759" width="15.21875" style="2" bestFit="1" customWidth="1"/>
    <col min="10760" max="10760" width="15.44140625" style="2" bestFit="1" customWidth="1"/>
    <col min="10761" max="10761" width="11.44140625" style="2" bestFit="1" customWidth="1"/>
    <col min="10762" max="11009" width="10" style="2"/>
    <col min="11010" max="11010" width="15.44140625" style="2" customWidth="1"/>
    <col min="11011" max="11011" width="12.77734375" style="2" bestFit="1" customWidth="1"/>
    <col min="11012" max="11012" width="15.21875" style="2" bestFit="1" customWidth="1"/>
    <col min="11013" max="11014" width="15.44140625" style="2" bestFit="1" customWidth="1"/>
    <col min="11015" max="11015" width="15.21875" style="2" bestFit="1" customWidth="1"/>
    <col min="11016" max="11016" width="15.44140625" style="2" bestFit="1" customWidth="1"/>
    <col min="11017" max="11017" width="11.44140625" style="2" bestFit="1" customWidth="1"/>
    <col min="11018" max="11265" width="10" style="2"/>
    <col min="11266" max="11266" width="15.44140625" style="2" customWidth="1"/>
    <col min="11267" max="11267" width="12.77734375" style="2" bestFit="1" customWidth="1"/>
    <col min="11268" max="11268" width="15.21875" style="2" bestFit="1" customWidth="1"/>
    <col min="11269" max="11270" width="15.44140625" style="2" bestFit="1" customWidth="1"/>
    <col min="11271" max="11271" width="15.21875" style="2" bestFit="1" customWidth="1"/>
    <col min="11272" max="11272" width="15.44140625" style="2" bestFit="1" customWidth="1"/>
    <col min="11273" max="11273" width="11.44140625" style="2" bestFit="1" customWidth="1"/>
    <col min="11274" max="11521" width="10" style="2"/>
    <col min="11522" max="11522" width="15.44140625" style="2" customWidth="1"/>
    <col min="11523" max="11523" width="12.77734375" style="2" bestFit="1" customWidth="1"/>
    <col min="11524" max="11524" width="15.21875" style="2" bestFit="1" customWidth="1"/>
    <col min="11525" max="11526" width="15.44140625" style="2" bestFit="1" customWidth="1"/>
    <col min="11527" max="11527" width="15.21875" style="2" bestFit="1" customWidth="1"/>
    <col min="11528" max="11528" width="15.44140625" style="2" bestFit="1" customWidth="1"/>
    <col min="11529" max="11529" width="11.44140625" style="2" bestFit="1" customWidth="1"/>
    <col min="11530" max="11777" width="10" style="2"/>
    <col min="11778" max="11778" width="15.44140625" style="2" customWidth="1"/>
    <col min="11779" max="11779" width="12.77734375" style="2" bestFit="1" customWidth="1"/>
    <col min="11780" max="11780" width="15.21875" style="2" bestFit="1" customWidth="1"/>
    <col min="11781" max="11782" width="15.44140625" style="2" bestFit="1" customWidth="1"/>
    <col min="11783" max="11783" width="15.21875" style="2" bestFit="1" customWidth="1"/>
    <col min="11784" max="11784" width="15.44140625" style="2" bestFit="1" customWidth="1"/>
    <col min="11785" max="11785" width="11.44140625" style="2" bestFit="1" customWidth="1"/>
    <col min="11786" max="12033" width="10" style="2"/>
    <col min="12034" max="12034" width="15.44140625" style="2" customWidth="1"/>
    <col min="12035" max="12035" width="12.77734375" style="2" bestFit="1" customWidth="1"/>
    <col min="12036" max="12036" width="15.21875" style="2" bestFit="1" customWidth="1"/>
    <col min="12037" max="12038" width="15.44140625" style="2" bestFit="1" customWidth="1"/>
    <col min="12039" max="12039" width="15.21875" style="2" bestFit="1" customWidth="1"/>
    <col min="12040" max="12040" width="15.44140625" style="2" bestFit="1" customWidth="1"/>
    <col min="12041" max="12041" width="11.44140625" style="2" bestFit="1" customWidth="1"/>
    <col min="12042" max="12289" width="10" style="2"/>
    <col min="12290" max="12290" width="15.44140625" style="2" customWidth="1"/>
    <col min="12291" max="12291" width="12.77734375" style="2" bestFit="1" customWidth="1"/>
    <col min="12292" max="12292" width="15.21875" style="2" bestFit="1" customWidth="1"/>
    <col min="12293" max="12294" width="15.44140625" style="2" bestFit="1" customWidth="1"/>
    <col min="12295" max="12295" width="15.21875" style="2" bestFit="1" customWidth="1"/>
    <col min="12296" max="12296" width="15.44140625" style="2" bestFit="1" customWidth="1"/>
    <col min="12297" max="12297" width="11.44140625" style="2" bestFit="1" customWidth="1"/>
    <col min="12298" max="12545" width="10" style="2"/>
    <col min="12546" max="12546" width="15.44140625" style="2" customWidth="1"/>
    <col min="12547" max="12547" width="12.77734375" style="2" bestFit="1" customWidth="1"/>
    <col min="12548" max="12548" width="15.21875" style="2" bestFit="1" customWidth="1"/>
    <col min="12549" max="12550" width="15.44140625" style="2" bestFit="1" customWidth="1"/>
    <col min="12551" max="12551" width="15.21875" style="2" bestFit="1" customWidth="1"/>
    <col min="12552" max="12552" width="15.44140625" style="2" bestFit="1" customWidth="1"/>
    <col min="12553" max="12553" width="11.44140625" style="2" bestFit="1" customWidth="1"/>
    <col min="12554" max="12801" width="10" style="2"/>
    <col min="12802" max="12802" width="15.44140625" style="2" customWidth="1"/>
    <col min="12803" max="12803" width="12.77734375" style="2" bestFit="1" customWidth="1"/>
    <col min="12804" max="12804" width="15.21875" style="2" bestFit="1" customWidth="1"/>
    <col min="12805" max="12806" width="15.44140625" style="2" bestFit="1" customWidth="1"/>
    <col min="12807" max="12807" width="15.21875" style="2" bestFit="1" customWidth="1"/>
    <col min="12808" max="12808" width="15.44140625" style="2" bestFit="1" customWidth="1"/>
    <col min="12809" max="12809" width="11.44140625" style="2" bestFit="1" customWidth="1"/>
    <col min="12810" max="13057" width="10" style="2"/>
    <col min="13058" max="13058" width="15.44140625" style="2" customWidth="1"/>
    <col min="13059" max="13059" width="12.77734375" style="2" bestFit="1" customWidth="1"/>
    <col min="13060" max="13060" width="15.21875" style="2" bestFit="1" customWidth="1"/>
    <col min="13061" max="13062" width="15.44140625" style="2" bestFit="1" customWidth="1"/>
    <col min="13063" max="13063" width="15.21875" style="2" bestFit="1" customWidth="1"/>
    <col min="13064" max="13064" width="15.44140625" style="2" bestFit="1" customWidth="1"/>
    <col min="13065" max="13065" width="11.44140625" style="2" bestFit="1" customWidth="1"/>
    <col min="13066" max="13313" width="10" style="2"/>
    <col min="13314" max="13314" width="15.44140625" style="2" customWidth="1"/>
    <col min="13315" max="13315" width="12.77734375" style="2" bestFit="1" customWidth="1"/>
    <col min="13316" max="13316" width="15.21875" style="2" bestFit="1" customWidth="1"/>
    <col min="13317" max="13318" width="15.44140625" style="2" bestFit="1" customWidth="1"/>
    <col min="13319" max="13319" width="15.21875" style="2" bestFit="1" customWidth="1"/>
    <col min="13320" max="13320" width="15.44140625" style="2" bestFit="1" customWidth="1"/>
    <col min="13321" max="13321" width="11.44140625" style="2" bestFit="1" customWidth="1"/>
    <col min="13322" max="13569" width="10" style="2"/>
    <col min="13570" max="13570" width="15.44140625" style="2" customWidth="1"/>
    <col min="13571" max="13571" width="12.77734375" style="2" bestFit="1" customWidth="1"/>
    <col min="13572" max="13572" width="15.21875" style="2" bestFit="1" customWidth="1"/>
    <col min="13573" max="13574" width="15.44140625" style="2" bestFit="1" customWidth="1"/>
    <col min="13575" max="13575" width="15.21875" style="2" bestFit="1" customWidth="1"/>
    <col min="13576" max="13576" width="15.44140625" style="2" bestFit="1" customWidth="1"/>
    <col min="13577" max="13577" width="11.44140625" style="2" bestFit="1" customWidth="1"/>
    <col min="13578" max="13825" width="10" style="2"/>
    <col min="13826" max="13826" width="15.44140625" style="2" customWidth="1"/>
    <col min="13827" max="13827" width="12.77734375" style="2" bestFit="1" customWidth="1"/>
    <col min="13828" max="13828" width="15.21875" style="2" bestFit="1" customWidth="1"/>
    <col min="13829" max="13830" width="15.44140625" style="2" bestFit="1" customWidth="1"/>
    <col min="13831" max="13831" width="15.21875" style="2" bestFit="1" customWidth="1"/>
    <col min="13832" max="13832" width="15.44140625" style="2" bestFit="1" customWidth="1"/>
    <col min="13833" max="13833" width="11.44140625" style="2" bestFit="1" customWidth="1"/>
    <col min="13834" max="14081" width="10" style="2"/>
    <col min="14082" max="14082" width="15.44140625" style="2" customWidth="1"/>
    <col min="14083" max="14083" width="12.77734375" style="2" bestFit="1" customWidth="1"/>
    <col min="14084" max="14084" width="15.21875" style="2" bestFit="1" customWidth="1"/>
    <col min="14085" max="14086" width="15.44140625" style="2" bestFit="1" customWidth="1"/>
    <col min="14087" max="14087" width="15.21875" style="2" bestFit="1" customWidth="1"/>
    <col min="14088" max="14088" width="15.44140625" style="2" bestFit="1" customWidth="1"/>
    <col min="14089" max="14089" width="11.44140625" style="2" bestFit="1" customWidth="1"/>
    <col min="14090" max="14337" width="10" style="2"/>
    <col min="14338" max="14338" width="15.44140625" style="2" customWidth="1"/>
    <col min="14339" max="14339" width="12.77734375" style="2" bestFit="1" customWidth="1"/>
    <col min="14340" max="14340" width="15.21875" style="2" bestFit="1" customWidth="1"/>
    <col min="14341" max="14342" width="15.44140625" style="2" bestFit="1" customWidth="1"/>
    <col min="14343" max="14343" width="15.21875" style="2" bestFit="1" customWidth="1"/>
    <col min="14344" max="14344" width="15.44140625" style="2" bestFit="1" customWidth="1"/>
    <col min="14345" max="14345" width="11.44140625" style="2" bestFit="1" customWidth="1"/>
    <col min="14346" max="14593" width="10" style="2"/>
    <col min="14594" max="14594" width="15.44140625" style="2" customWidth="1"/>
    <col min="14595" max="14595" width="12.77734375" style="2" bestFit="1" customWidth="1"/>
    <col min="14596" max="14596" width="15.21875" style="2" bestFit="1" customWidth="1"/>
    <col min="14597" max="14598" width="15.44140625" style="2" bestFit="1" customWidth="1"/>
    <col min="14599" max="14599" width="15.21875" style="2" bestFit="1" customWidth="1"/>
    <col min="14600" max="14600" width="15.44140625" style="2" bestFit="1" customWidth="1"/>
    <col min="14601" max="14601" width="11.44140625" style="2" bestFit="1" customWidth="1"/>
    <col min="14602" max="14849" width="10" style="2"/>
    <col min="14850" max="14850" width="15.44140625" style="2" customWidth="1"/>
    <col min="14851" max="14851" width="12.77734375" style="2" bestFit="1" customWidth="1"/>
    <col min="14852" max="14852" width="15.21875" style="2" bestFit="1" customWidth="1"/>
    <col min="14853" max="14854" width="15.44140625" style="2" bestFit="1" customWidth="1"/>
    <col min="14855" max="14855" width="15.21875" style="2" bestFit="1" customWidth="1"/>
    <col min="14856" max="14856" width="15.44140625" style="2" bestFit="1" customWidth="1"/>
    <col min="14857" max="14857" width="11.44140625" style="2" bestFit="1" customWidth="1"/>
    <col min="14858" max="15105" width="10" style="2"/>
    <col min="15106" max="15106" width="15.44140625" style="2" customWidth="1"/>
    <col min="15107" max="15107" width="12.77734375" style="2" bestFit="1" customWidth="1"/>
    <col min="15108" max="15108" width="15.21875" style="2" bestFit="1" customWidth="1"/>
    <col min="15109" max="15110" width="15.44140625" style="2" bestFit="1" customWidth="1"/>
    <col min="15111" max="15111" width="15.21875" style="2" bestFit="1" customWidth="1"/>
    <col min="15112" max="15112" width="15.44140625" style="2" bestFit="1" customWidth="1"/>
    <col min="15113" max="15113" width="11.44140625" style="2" bestFit="1" customWidth="1"/>
    <col min="15114" max="15361" width="10" style="2"/>
    <col min="15362" max="15362" width="15.44140625" style="2" customWidth="1"/>
    <col min="15363" max="15363" width="12.77734375" style="2" bestFit="1" customWidth="1"/>
    <col min="15364" max="15364" width="15.21875" style="2" bestFit="1" customWidth="1"/>
    <col min="15365" max="15366" width="15.44140625" style="2" bestFit="1" customWidth="1"/>
    <col min="15367" max="15367" width="15.21875" style="2" bestFit="1" customWidth="1"/>
    <col min="15368" max="15368" width="15.44140625" style="2" bestFit="1" customWidth="1"/>
    <col min="15369" max="15369" width="11.44140625" style="2" bestFit="1" customWidth="1"/>
    <col min="15370" max="15617" width="10" style="2"/>
    <col min="15618" max="15618" width="15.44140625" style="2" customWidth="1"/>
    <col min="15619" max="15619" width="12.77734375" style="2" bestFit="1" customWidth="1"/>
    <col min="15620" max="15620" width="15.21875" style="2" bestFit="1" customWidth="1"/>
    <col min="15621" max="15622" width="15.44140625" style="2" bestFit="1" customWidth="1"/>
    <col min="15623" max="15623" width="15.21875" style="2" bestFit="1" customWidth="1"/>
    <col min="15624" max="15624" width="15.44140625" style="2" bestFit="1" customWidth="1"/>
    <col min="15625" max="15625" width="11.44140625" style="2" bestFit="1" customWidth="1"/>
    <col min="15626" max="15873" width="10" style="2"/>
    <col min="15874" max="15874" width="15.44140625" style="2" customWidth="1"/>
    <col min="15875" max="15875" width="12.77734375" style="2" bestFit="1" customWidth="1"/>
    <col min="15876" max="15876" width="15.21875" style="2" bestFit="1" customWidth="1"/>
    <col min="15877" max="15878" width="15.44140625" style="2" bestFit="1" customWidth="1"/>
    <col min="15879" max="15879" width="15.21875" style="2" bestFit="1" customWidth="1"/>
    <col min="15880" max="15880" width="15.44140625" style="2" bestFit="1" customWidth="1"/>
    <col min="15881" max="15881" width="11.44140625" style="2" bestFit="1" customWidth="1"/>
    <col min="15882" max="16129" width="10" style="2"/>
    <col min="16130" max="16130" width="15.44140625" style="2" customWidth="1"/>
    <col min="16131" max="16131" width="12.77734375" style="2" bestFit="1" customWidth="1"/>
    <col min="16132" max="16132" width="15.21875" style="2" bestFit="1" customWidth="1"/>
    <col min="16133" max="16134" width="15.44140625" style="2" bestFit="1" customWidth="1"/>
    <col min="16135" max="16135" width="15.21875" style="2" bestFit="1" customWidth="1"/>
    <col min="16136" max="16136" width="15.44140625" style="2" bestFit="1" customWidth="1"/>
    <col min="16137" max="16137" width="11.44140625" style="2" bestFit="1" customWidth="1"/>
    <col min="16138" max="16384" width="10" style="2"/>
  </cols>
  <sheetData>
    <row r="1" spans="1:240" ht="15" customHeight="1" x14ac:dyDescent="0.25">
      <c r="A1" s="40" t="s">
        <v>25</v>
      </c>
      <c r="B1" s="40"/>
      <c r="C1" s="40"/>
      <c r="D1" s="40"/>
      <c r="E1" s="40"/>
      <c r="F1" s="40"/>
      <c r="G1" s="40"/>
    </row>
    <row r="2" spans="1:240" ht="15" customHeight="1" x14ac:dyDescent="0.25">
      <c r="A2" s="40"/>
      <c r="B2" s="40"/>
      <c r="C2" s="40"/>
      <c r="D2" s="40"/>
      <c r="E2" s="40"/>
      <c r="F2" s="40"/>
      <c r="G2" s="40"/>
    </row>
    <row r="3" spans="1:240" x14ac:dyDescent="0.25">
      <c r="A3" s="41" t="s">
        <v>15</v>
      </c>
      <c r="B3" s="41"/>
      <c r="C3" s="41"/>
      <c r="D3" s="41"/>
      <c r="E3" s="41"/>
      <c r="F3" s="41"/>
      <c r="G3" s="41"/>
    </row>
    <row r="4" spans="1:240" s="3" customFormat="1" x14ac:dyDescent="0.25">
      <c r="A4" s="11"/>
      <c r="B4" s="11" t="s">
        <v>3</v>
      </c>
      <c r="C4" s="11" t="s">
        <v>4</v>
      </c>
      <c r="D4" s="12"/>
      <c r="E4" s="12"/>
      <c r="F4" s="12"/>
      <c r="G4" s="12"/>
      <c r="H4" s="1"/>
      <c r="I4" s="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</row>
    <row r="5" spans="1:240" s="3" customFormat="1" ht="16.2" x14ac:dyDescent="0.25">
      <c r="A5" s="13"/>
      <c r="B5" s="14" t="s">
        <v>27</v>
      </c>
      <c r="C5" s="14" t="s">
        <v>28</v>
      </c>
      <c r="D5" s="14"/>
      <c r="E5" s="12"/>
      <c r="F5" s="12"/>
      <c r="G5" s="12"/>
      <c r="H5" s="1"/>
      <c r="I5" s="1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</row>
    <row r="6" spans="1:240" s="3" customFormat="1" x14ac:dyDescent="0.25">
      <c r="A6" s="36" t="s">
        <v>13</v>
      </c>
      <c r="B6" s="15">
        <v>14</v>
      </c>
      <c r="C6" s="15">
        <v>300</v>
      </c>
      <c r="D6" s="12"/>
      <c r="E6" s="12"/>
      <c r="F6" s="12"/>
      <c r="G6" s="12"/>
      <c r="H6" s="1"/>
      <c r="I6" s="1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</row>
    <row r="7" spans="1:240" s="3" customFormat="1" x14ac:dyDescent="0.25">
      <c r="A7" s="12"/>
      <c r="B7" s="16"/>
      <c r="C7" s="16"/>
      <c r="D7" s="12"/>
      <c r="E7" s="12"/>
      <c r="F7" s="12"/>
      <c r="G7" s="12"/>
      <c r="H7" s="1"/>
      <c r="I7" s="1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</row>
    <row r="8" spans="1:240" s="3" customFormat="1" x14ac:dyDescent="0.25">
      <c r="A8" s="12"/>
      <c r="B8" s="16"/>
      <c r="C8" s="16"/>
      <c r="D8" s="12"/>
      <c r="E8" s="12"/>
      <c r="F8" s="12"/>
      <c r="G8" s="12"/>
      <c r="H8" s="1"/>
      <c r="I8" s="1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</row>
    <row r="9" spans="1:240" s="3" customFormat="1" x14ac:dyDescent="0.25">
      <c r="A9" s="47" t="s">
        <v>16</v>
      </c>
      <c r="B9" s="47"/>
      <c r="C9" s="47"/>
      <c r="D9" s="47"/>
      <c r="E9" s="47"/>
      <c r="F9" s="47"/>
      <c r="G9" s="47"/>
      <c r="H9" s="1"/>
      <c r="I9" s="1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</row>
    <row r="10" spans="1:240" s="3" customFormat="1" x14ac:dyDescent="0.25">
      <c r="A10" s="11" t="s">
        <v>14</v>
      </c>
      <c r="B10" s="11" t="s">
        <v>6</v>
      </c>
      <c r="C10" s="11" t="s">
        <v>10</v>
      </c>
      <c r="D10" s="11" t="s">
        <v>11</v>
      </c>
      <c r="E10" s="42" t="s">
        <v>0</v>
      </c>
      <c r="F10" s="44" t="s">
        <v>17</v>
      </c>
      <c r="G10" s="44" t="s">
        <v>18</v>
      </c>
      <c r="H10" s="5"/>
      <c r="I10" s="5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</row>
    <row r="11" spans="1:240" s="3" customFormat="1" ht="16.2" x14ac:dyDescent="0.25">
      <c r="A11" s="14" t="s">
        <v>27</v>
      </c>
      <c r="B11" s="14" t="s">
        <v>26</v>
      </c>
      <c r="C11" s="14" t="s">
        <v>27</v>
      </c>
      <c r="D11" s="14" t="s">
        <v>28</v>
      </c>
      <c r="E11" s="43"/>
      <c r="F11" s="45"/>
      <c r="G11" s="45"/>
      <c r="H11" s="5"/>
      <c r="I11" s="5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</row>
    <row r="12" spans="1:240" s="3" customFormat="1" x14ac:dyDescent="0.25">
      <c r="A12" s="17">
        <f>B6</f>
        <v>14</v>
      </c>
      <c r="B12" s="17">
        <f>C6</f>
        <v>300</v>
      </c>
      <c r="C12" s="18">
        <f t="shared" ref="C12:C20" si="0">A12*F12*(E12+1)/(E12+F12)</f>
        <v>700007</v>
      </c>
      <c r="D12" s="18">
        <f t="shared" ref="D12:D20" si="1">B12*G12*(E12+1)/(E12+G12)</f>
        <v>238097.61904761905</v>
      </c>
      <c r="E12" s="19">
        <v>100000</v>
      </c>
      <c r="F12" s="20">
        <v>100000</v>
      </c>
      <c r="G12" s="20">
        <v>800</v>
      </c>
      <c r="H12" s="5"/>
      <c r="I12" s="5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</row>
    <row r="13" spans="1:240" s="3" customFormat="1" x14ac:dyDescent="0.25">
      <c r="A13" s="21">
        <f>B6</f>
        <v>14</v>
      </c>
      <c r="B13" s="21">
        <f>C6</f>
        <v>300</v>
      </c>
      <c r="C13" s="22">
        <f t="shared" si="0"/>
        <v>127285.45454545454</v>
      </c>
      <c r="D13" s="22">
        <f t="shared" si="1"/>
        <v>222244.44444444444</v>
      </c>
      <c r="E13" s="23">
        <v>10000</v>
      </c>
      <c r="F13" s="24">
        <v>100000</v>
      </c>
      <c r="G13" s="24">
        <v>800</v>
      </c>
      <c r="H13" s="5"/>
      <c r="I13" s="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</row>
    <row r="14" spans="1:240" s="3" customFormat="1" x14ac:dyDescent="0.25">
      <c r="A14" s="21">
        <f>B6</f>
        <v>14</v>
      </c>
      <c r="B14" s="21">
        <f>C6</f>
        <v>300</v>
      </c>
      <c r="C14" s="22">
        <f t="shared" si="0"/>
        <v>66680</v>
      </c>
      <c r="D14" s="22">
        <f t="shared" si="1"/>
        <v>206937.93103448275</v>
      </c>
      <c r="E14" s="23">
        <v>5000</v>
      </c>
      <c r="F14" s="24">
        <v>100000</v>
      </c>
      <c r="G14" s="24">
        <v>800</v>
      </c>
      <c r="H14" s="5"/>
      <c r="I14" s="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</row>
    <row r="15" spans="1:240" s="3" customFormat="1" x14ac:dyDescent="0.25">
      <c r="A15" s="21">
        <f>B6</f>
        <v>14</v>
      </c>
      <c r="B15" s="21">
        <f>C6</f>
        <v>300</v>
      </c>
      <c r="C15" s="22">
        <f t="shared" si="0"/>
        <v>27464.705882352941</v>
      </c>
      <c r="D15" s="22">
        <f t="shared" si="1"/>
        <v>171514.28571428571</v>
      </c>
      <c r="E15" s="23">
        <v>2000</v>
      </c>
      <c r="F15" s="24">
        <v>100000</v>
      </c>
      <c r="G15" s="24">
        <v>800</v>
      </c>
      <c r="H15" s="5"/>
      <c r="I15" s="5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</row>
    <row r="16" spans="1:240" s="3" customFormat="1" x14ac:dyDescent="0.25">
      <c r="A16" s="21">
        <f>B6</f>
        <v>14</v>
      </c>
      <c r="B16" s="21">
        <f>C6</f>
        <v>300</v>
      </c>
      <c r="C16" s="22">
        <f t="shared" si="0"/>
        <v>13875.247524752474</v>
      </c>
      <c r="D16" s="22">
        <f t="shared" si="1"/>
        <v>133466.66666666666</v>
      </c>
      <c r="E16" s="23">
        <v>1000</v>
      </c>
      <c r="F16" s="24">
        <v>100000</v>
      </c>
      <c r="G16" s="24">
        <v>800</v>
      </c>
      <c r="H16" s="5"/>
      <c r="I16" s="5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</row>
    <row r="17" spans="1:240" s="3" customFormat="1" x14ac:dyDescent="0.25">
      <c r="A17" s="21">
        <f>B6</f>
        <v>14</v>
      </c>
      <c r="B17" s="21">
        <f>C6</f>
        <v>300</v>
      </c>
      <c r="C17" s="22">
        <f t="shared" si="0"/>
        <v>6979.1044776119406</v>
      </c>
      <c r="D17" s="22">
        <f t="shared" si="1"/>
        <v>92492.307692307688</v>
      </c>
      <c r="E17" s="23">
        <v>500</v>
      </c>
      <c r="F17" s="24">
        <v>100000</v>
      </c>
      <c r="G17" s="24">
        <v>800</v>
      </c>
      <c r="H17" s="5"/>
      <c r="I17" s="5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</row>
    <row r="18" spans="1:240" s="3" customFormat="1" x14ac:dyDescent="0.25">
      <c r="A18" s="21">
        <f>B6</f>
        <v>14</v>
      </c>
      <c r="B18" s="21">
        <f>C6</f>
        <v>300</v>
      </c>
      <c r="C18" s="22">
        <f t="shared" si="0"/>
        <v>1412.5874125874127</v>
      </c>
      <c r="D18" s="22">
        <f t="shared" si="1"/>
        <v>26933.333333333332</v>
      </c>
      <c r="E18" s="23">
        <v>100</v>
      </c>
      <c r="F18" s="24">
        <v>100000</v>
      </c>
      <c r="G18" s="24">
        <v>800</v>
      </c>
      <c r="H18" s="5"/>
      <c r="I18" s="5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</row>
    <row r="19" spans="1:240" s="3" customFormat="1" x14ac:dyDescent="0.25">
      <c r="A19" s="21">
        <f>B6</f>
        <v>14</v>
      </c>
      <c r="B19" s="21">
        <f>C6</f>
        <v>300</v>
      </c>
      <c r="C19" s="22">
        <f t="shared" si="0"/>
        <v>153.98460153984601</v>
      </c>
      <c r="D19" s="22">
        <f t="shared" si="1"/>
        <v>3259.2592592592591</v>
      </c>
      <c r="E19" s="23">
        <v>10</v>
      </c>
      <c r="F19" s="24">
        <v>100000</v>
      </c>
      <c r="G19" s="24">
        <v>800</v>
      </c>
      <c r="H19" s="5"/>
      <c r="I19" s="5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</row>
    <row r="20" spans="1:240" s="3" customFormat="1" x14ac:dyDescent="0.25">
      <c r="A20" s="25">
        <f>B6</f>
        <v>14</v>
      </c>
      <c r="B20" s="25">
        <f>C6</f>
        <v>300</v>
      </c>
      <c r="C20" s="26">
        <f t="shared" si="0"/>
        <v>27.999720002799972</v>
      </c>
      <c r="D20" s="26">
        <f t="shared" si="1"/>
        <v>599.25093632958806</v>
      </c>
      <c r="E20" s="27">
        <v>1</v>
      </c>
      <c r="F20" s="28">
        <v>100000</v>
      </c>
      <c r="G20" s="28">
        <v>800</v>
      </c>
      <c r="H20" s="5"/>
      <c r="I20" s="5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</row>
    <row r="21" spans="1:240" s="3" customFormat="1" x14ac:dyDescent="0.25">
      <c r="A21" s="29"/>
      <c r="B21" s="29"/>
      <c r="C21" s="29"/>
      <c r="D21" s="30"/>
      <c r="E21" s="30"/>
      <c r="F21" s="29"/>
      <c r="G21" s="29"/>
      <c r="H21" s="1"/>
      <c r="I21" s="1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</row>
    <row r="22" spans="1:240" s="3" customFormat="1" x14ac:dyDescent="0.25">
      <c r="A22" s="29"/>
      <c r="B22" s="29"/>
      <c r="C22" s="29"/>
      <c r="D22" s="30"/>
      <c r="E22" s="30"/>
      <c r="F22" s="29"/>
      <c r="G22" s="29"/>
      <c r="H22" s="1"/>
      <c r="I22" s="1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</row>
    <row r="23" spans="1:240" s="3" customFormat="1" x14ac:dyDescent="0.25">
      <c r="A23" s="29"/>
      <c r="B23" s="29"/>
      <c r="C23" s="29"/>
      <c r="D23" s="30"/>
      <c r="E23" s="30"/>
      <c r="F23" s="29"/>
      <c r="G23" s="29"/>
      <c r="H23" s="1"/>
      <c r="I23" s="1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</row>
    <row r="24" spans="1:240" s="3" customFormat="1" x14ac:dyDescent="0.25">
      <c r="A24" s="29"/>
      <c r="B24" s="29"/>
      <c r="C24" s="29"/>
      <c r="D24" s="29"/>
      <c r="E24" s="29"/>
      <c r="F24" s="29"/>
      <c r="G24" s="30"/>
      <c r="H24" s="1"/>
      <c r="I24" s="1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</row>
    <row r="25" spans="1:240" s="3" customFormat="1" x14ac:dyDescent="0.25">
      <c r="A25" s="46" t="s">
        <v>23</v>
      </c>
      <c r="B25" s="46"/>
      <c r="C25" s="46"/>
      <c r="D25" s="46"/>
      <c r="E25" s="46"/>
      <c r="F25" s="46"/>
      <c r="G25" s="46"/>
      <c r="H25" s="1"/>
      <c r="I25" s="1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</row>
    <row r="26" spans="1:240" s="3" customFormat="1" x14ac:dyDescent="0.25">
      <c r="A26" s="20" t="s">
        <v>21</v>
      </c>
      <c r="B26" s="20" t="s">
        <v>8</v>
      </c>
      <c r="C26" s="20" t="s">
        <v>2</v>
      </c>
      <c r="D26" s="29"/>
      <c r="E26" s="29"/>
      <c r="F26" s="29"/>
      <c r="G26" s="29"/>
      <c r="H26" s="1"/>
      <c r="I26" s="1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</row>
    <row r="27" spans="1:240" s="3" customFormat="1" ht="16.2" x14ac:dyDescent="0.25">
      <c r="A27" s="28"/>
      <c r="B27" s="14" t="s">
        <v>27</v>
      </c>
      <c r="C27" s="14" t="s">
        <v>28</v>
      </c>
      <c r="D27" s="29"/>
      <c r="E27" s="29"/>
      <c r="F27" s="29"/>
      <c r="G27" s="29"/>
      <c r="H27" s="1"/>
      <c r="I27" s="1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</row>
    <row r="28" spans="1:240" s="3" customFormat="1" x14ac:dyDescent="0.25">
      <c r="A28" s="11" t="s">
        <v>7</v>
      </c>
      <c r="B28" s="20">
        <f>B6</f>
        <v>14</v>
      </c>
      <c r="C28" s="20">
        <f>C6</f>
        <v>300</v>
      </c>
      <c r="D28" s="29"/>
      <c r="E28" s="29"/>
      <c r="F28" s="29"/>
      <c r="G28" s="29"/>
      <c r="H28" s="1"/>
      <c r="I28" s="1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</row>
    <row r="29" spans="1:240" s="3" customFormat="1" ht="16.2" x14ac:dyDescent="0.25">
      <c r="A29" s="24" t="s">
        <v>19</v>
      </c>
      <c r="B29" s="24">
        <v>100000</v>
      </c>
      <c r="C29" s="24">
        <v>800</v>
      </c>
      <c r="D29" s="29"/>
      <c r="E29" s="29"/>
      <c r="F29" s="29"/>
      <c r="G29" s="29"/>
      <c r="H29" s="1"/>
      <c r="I29" s="1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</row>
    <row r="30" spans="1:240" s="3" customFormat="1" x14ac:dyDescent="0.25">
      <c r="A30" s="24" t="s">
        <v>9</v>
      </c>
      <c r="B30" s="31">
        <v>2.0000000000000002E-5</v>
      </c>
      <c r="C30" s="31">
        <v>2.0000000000000002E-5</v>
      </c>
      <c r="D30" s="29"/>
      <c r="E30" s="29"/>
      <c r="F30" s="29"/>
      <c r="G30" s="29"/>
      <c r="H30" s="1"/>
      <c r="I30" s="1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</row>
    <row r="31" spans="1:240" s="3" customFormat="1" x14ac:dyDescent="0.25">
      <c r="A31" s="13" t="s">
        <v>12</v>
      </c>
      <c r="B31" s="32">
        <f>B28*POWER(1-B30,B29-1)</f>
        <v>1.8946939651895287</v>
      </c>
      <c r="C31" s="32">
        <f>C28*POWER(1-C30,C29-1)</f>
        <v>295.24405365892528</v>
      </c>
      <c r="D31" s="29"/>
      <c r="E31" s="29"/>
      <c r="F31" s="29"/>
      <c r="G31" s="29"/>
      <c r="H31" s="1"/>
      <c r="I31" s="1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</row>
    <row r="32" spans="1:240" s="3" customFormat="1" x14ac:dyDescent="0.25">
      <c r="A32" s="29"/>
      <c r="B32" s="29"/>
      <c r="C32" s="29"/>
      <c r="D32" s="29"/>
      <c r="E32" s="29"/>
      <c r="F32" s="29"/>
      <c r="G32" s="29"/>
      <c r="H32" s="1"/>
      <c r="I32" s="1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</row>
    <row r="33" spans="1:240" s="3" customFormat="1" x14ac:dyDescent="0.25">
      <c r="A33" s="11" t="s">
        <v>5</v>
      </c>
      <c r="B33" s="11" t="s">
        <v>6</v>
      </c>
      <c r="C33" s="11" t="s">
        <v>10</v>
      </c>
      <c r="D33" s="11" t="s">
        <v>11</v>
      </c>
      <c r="E33" s="42" t="s">
        <v>0</v>
      </c>
      <c r="F33" s="44" t="s">
        <v>17</v>
      </c>
      <c r="G33" s="44" t="s">
        <v>18</v>
      </c>
      <c r="H33" s="1"/>
      <c r="I33" s="1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</row>
    <row r="34" spans="1:240" s="3" customFormat="1" ht="16.2" x14ac:dyDescent="0.25">
      <c r="A34" s="14" t="s">
        <v>30</v>
      </c>
      <c r="B34" s="14" t="s">
        <v>29</v>
      </c>
      <c r="C34" s="14" t="s">
        <v>30</v>
      </c>
      <c r="D34" s="14" t="s">
        <v>28</v>
      </c>
      <c r="E34" s="43"/>
      <c r="F34" s="45"/>
      <c r="G34" s="45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</row>
    <row r="35" spans="1:240" s="3" customFormat="1" x14ac:dyDescent="0.25">
      <c r="A35" s="33">
        <f>B31</f>
        <v>1.8946939651895287</v>
      </c>
      <c r="B35" s="33">
        <f>C31</f>
        <v>295.24405365892528</v>
      </c>
      <c r="C35" s="18">
        <f t="shared" ref="C35:C43" si="2">A35*F35*(E35+1)/(E35+F35)</f>
        <v>94735.645606459046</v>
      </c>
      <c r="D35" s="18">
        <f t="shared" ref="D35:D43" si="3">B35*G35*(E35+1)/(E35+G35)</f>
        <v>234323.02071385866</v>
      </c>
      <c r="E35" s="19">
        <v>100000</v>
      </c>
      <c r="F35" s="20">
        <v>100000</v>
      </c>
      <c r="G35" s="20">
        <v>800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</row>
    <row r="36" spans="1:240" s="3" customFormat="1" x14ac:dyDescent="0.25">
      <c r="A36" s="34">
        <f>B31</f>
        <v>1.8946939651895287</v>
      </c>
      <c r="B36" s="34">
        <f>C31</f>
        <v>295.24405365892528</v>
      </c>
      <c r="C36" s="22">
        <f t="shared" si="2"/>
        <v>17226.213041691346</v>
      </c>
      <c r="D36" s="22">
        <f t="shared" si="3"/>
        <v>218721.168936512</v>
      </c>
      <c r="E36" s="23">
        <v>10000</v>
      </c>
      <c r="F36" s="24">
        <v>100000</v>
      </c>
      <c r="G36" s="24">
        <v>800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</row>
    <row r="37" spans="1:240" s="3" customFormat="1" x14ac:dyDescent="0.25">
      <c r="A37" s="34">
        <f>B31</f>
        <v>1.8946939651895287</v>
      </c>
      <c r="B37" s="34">
        <f>C31</f>
        <v>295.24405365892528</v>
      </c>
      <c r="C37" s="22">
        <f t="shared" si="2"/>
        <v>9024.1566856312711</v>
      </c>
      <c r="D37" s="22">
        <f t="shared" si="3"/>
        <v>203657.31204803934</v>
      </c>
      <c r="E37" s="23">
        <v>5000</v>
      </c>
      <c r="F37" s="24">
        <v>100000</v>
      </c>
      <c r="G37" s="24">
        <v>800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</row>
    <row r="38" spans="1:240" s="3" customFormat="1" x14ac:dyDescent="0.25">
      <c r="A38" s="34">
        <f>B31</f>
        <v>1.8946939651895287</v>
      </c>
      <c r="B38" s="34">
        <f>C31</f>
        <v>295.24405365892528</v>
      </c>
      <c r="C38" s="22">
        <f t="shared" si="2"/>
        <v>3716.9437493571049</v>
      </c>
      <c r="D38" s="22">
        <f t="shared" si="3"/>
        <v>168795.24324900273</v>
      </c>
      <c r="E38" s="23">
        <v>2000</v>
      </c>
      <c r="F38" s="24">
        <v>100000</v>
      </c>
      <c r="G38" s="24">
        <v>800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</row>
    <row r="39" spans="1:240" s="3" customFormat="1" x14ac:dyDescent="0.25">
      <c r="A39" s="34">
        <f>B31</f>
        <v>1.8946939651895287</v>
      </c>
      <c r="B39" s="34">
        <f>C31</f>
        <v>295.24405365892528</v>
      </c>
      <c r="C39" s="22">
        <f t="shared" si="2"/>
        <v>1877.8105536185328</v>
      </c>
      <c r="D39" s="22">
        <f t="shared" si="3"/>
        <v>131350.79898337077</v>
      </c>
      <c r="E39" s="23">
        <v>1000</v>
      </c>
      <c r="F39" s="24">
        <v>100000</v>
      </c>
      <c r="G39" s="24">
        <v>800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</row>
    <row r="40" spans="1:240" s="3" customFormat="1" x14ac:dyDescent="0.25">
      <c r="A40" s="34">
        <f>B31</f>
        <v>1.8946939651895287</v>
      </c>
      <c r="B40" s="34">
        <f>C31</f>
        <v>295.24405365892528</v>
      </c>
      <c r="C40" s="22">
        <f t="shared" si="2"/>
        <v>944.51908115418303</v>
      </c>
      <c r="D40" s="22">
        <f t="shared" si="3"/>
        <v>91026.012851151725</v>
      </c>
      <c r="E40" s="23">
        <v>500</v>
      </c>
      <c r="F40" s="24">
        <v>100000</v>
      </c>
      <c r="G40" s="24">
        <v>800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</row>
    <row r="41" spans="1:240" s="3" customFormat="1" x14ac:dyDescent="0.25">
      <c r="A41" s="34">
        <f>B31</f>
        <v>1.8946939651895287</v>
      </c>
      <c r="B41" s="34">
        <f>C31</f>
        <v>295.24405365892528</v>
      </c>
      <c r="C41" s="22">
        <f t="shared" si="2"/>
        <v>191.17291756657585</v>
      </c>
      <c r="D41" s="22">
        <f t="shared" si="3"/>
        <v>26506.355039601294</v>
      </c>
      <c r="E41" s="23">
        <v>100</v>
      </c>
      <c r="F41" s="24">
        <v>100000</v>
      </c>
      <c r="G41" s="24">
        <v>800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</row>
    <row r="42" spans="1:240" s="3" customFormat="1" x14ac:dyDescent="0.25">
      <c r="A42" s="34">
        <f>B31</f>
        <v>1.8946939651895287</v>
      </c>
      <c r="B42" s="34">
        <f>C31</f>
        <v>295.24405365892528</v>
      </c>
      <c r="C42" s="22">
        <f t="shared" si="2"/>
        <v>20.839549662118607</v>
      </c>
      <c r="D42" s="22">
        <f t="shared" si="3"/>
        <v>3207.5897187636324</v>
      </c>
      <c r="E42" s="23">
        <v>10</v>
      </c>
      <c r="F42" s="24">
        <v>100000</v>
      </c>
      <c r="G42" s="24">
        <v>800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</row>
    <row r="43" spans="1:240" s="3" customFormat="1" x14ac:dyDescent="0.25">
      <c r="A43" s="32">
        <f>B31</f>
        <v>1.8946939651895287</v>
      </c>
      <c r="B43" s="32">
        <f>C31</f>
        <v>295.24405365892528</v>
      </c>
      <c r="C43" s="26">
        <f t="shared" si="2"/>
        <v>3.7893500368786888</v>
      </c>
      <c r="D43" s="26">
        <f t="shared" si="3"/>
        <v>589.75091866951368</v>
      </c>
      <c r="E43" s="27">
        <v>1</v>
      </c>
      <c r="F43" s="28">
        <v>100000</v>
      </c>
      <c r="G43" s="28">
        <v>800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</row>
    <row r="44" spans="1:240" s="3" customFormat="1" x14ac:dyDescent="0.25">
      <c r="A44" s="29"/>
      <c r="B44" s="29"/>
      <c r="C44" s="29"/>
      <c r="D44" s="29"/>
      <c r="E44" s="29"/>
      <c r="F44" s="29"/>
      <c r="G44" s="30"/>
      <c r="H44" s="1"/>
      <c r="I44" s="1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</row>
    <row r="45" spans="1:240" s="3" customFormat="1" x14ac:dyDescent="0.25">
      <c r="A45" s="29"/>
      <c r="B45" s="29"/>
      <c r="C45" s="29"/>
      <c r="D45" s="29"/>
      <c r="E45" s="29"/>
      <c r="F45" s="29"/>
      <c r="G45" s="30"/>
      <c r="H45" s="1"/>
      <c r="I45" s="1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</row>
    <row r="46" spans="1:240" s="3" customFormat="1" x14ac:dyDescent="0.25">
      <c r="A46" s="29"/>
      <c r="B46" s="29"/>
      <c r="C46" s="29"/>
      <c r="D46" s="29"/>
      <c r="E46" s="29"/>
      <c r="F46" s="29"/>
      <c r="G46" s="30"/>
      <c r="H46" s="1"/>
      <c r="I46" s="1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</row>
    <row r="47" spans="1:240" s="3" customFormat="1" x14ac:dyDescent="0.25">
      <c r="A47" s="46" t="s">
        <v>22</v>
      </c>
      <c r="B47" s="46"/>
      <c r="C47" s="46"/>
      <c r="D47" s="46"/>
      <c r="E47" s="46"/>
      <c r="F47" s="46"/>
      <c r="G47" s="46"/>
      <c r="H47" s="1"/>
      <c r="I47" s="1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</row>
    <row r="48" spans="1:240" s="3" customFormat="1" x14ac:dyDescent="0.25">
      <c r="A48" s="20"/>
      <c r="B48" s="20" t="s">
        <v>1</v>
      </c>
      <c r="C48" s="20" t="s">
        <v>2</v>
      </c>
      <c r="D48" s="29"/>
      <c r="E48" s="29"/>
      <c r="F48" s="29"/>
      <c r="G48" s="29"/>
      <c r="H48" s="1"/>
      <c r="I48" s="1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</row>
    <row r="49" spans="1:240" s="3" customFormat="1" ht="16.2" x14ac:dyDescent="0.25">
      <c r="A49" s="28"/>
      <c r="B49" s="14" t="s">
        <v>31</v>
      </c>
      <c r="C49" s="14" t="s">
        <v>32</v>
      </c>
      <c r="D49" s="29"/>
      <c r="E49" s="29"/>
      <c r="F49" s="29"/>
      <c r="G49" s="29"/>
      <c r="H49" s="1"/>
      <c r="I49" s="1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</row>
    <row r="50" spans="1:240" s="3" customFormat="1" x14ac:dyDescent="0.25">
      <c r="A50" s="11" t="s">
        <v>7</v>
      </c>
      <c r="B50" s="20">
        <f>B6</f>
        <v>14</v>
      </c>
      <c r="C50" s="20">
        <f>C6</f>
        <v>300</v>
      </c>
      <c r="D50" s="29"/>
      <c r="E50" s="29"/>
      <c r="F50" s="29"/>
      <c r="G50" s="29"/>
      <c r="H50" s="1"/>
      <c r="I50" s="1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</row>
    <row r="51" spans="1:240" s="3" customFormat="1" ht="16.2" x14ac:dyDescent="0.25">
      <c r="A51" s="24" t="s">
        <v>19</v>
      </c>
      <c r="B51" s="24">
        <v>100000</v>
      </c>
      <c r="C51" s="24">
        <v>800</v>
      </c>
      <c r="D51" s="29"/>
      <c r="E51" s="29"/>
      <c r="F51" s="29"/>
      <c r="G51" s="29"/>
      <c r="H51" s="1"/>
      <c r="I51" s="1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</row>
    <row r="52" spans="1:240" s="3" customFormat="1" x14ac:dyDescent="0.25">
      <c r="A52" s="24" t="s">
        <v>9</v>
      </c>
      <c r="B52" s="31">
        <v>5.0000000000000002E-5</v>
      </c>
      <c r="C52" s="31">
        <v>5.0000000000000002E-5</v>
      </c>
      <c r="D52" s="29"/>
      <c r="E52" s="29"/>
      <c r="F52" s="29"/>
      <c r="G52" s="29"/>
      <c r="H52" s="1"/>
      <c r="I52" s="1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</row>
    <row r="53" spans="1:240" s="3" customFormat="1" x14ac:dyDescent="0.25">
      <c r="A53" s="13" t="s">
        <v>12</v>
      </c>
      <c r="B53" s="32">
        <f>B50*POWER(1-0.00005,B51-1)</f>
        <v>9.4324183133005612E-2</v>
      </c>
      <c r="C53" s="32">
        <f t="shared" ref="C53" si="4">C50*POWER(1-0.00005,C51-1)</f>
        <v>288.25095604720303</v>
      </c>
      <c r="D53" s="29"/>
      <c r="E53" s="29"/>
      <c r="F53" s="29"/>
      <c r="G53" s="29"/>
      <c r="H53" s="1"/>
      <c r="I53" s="1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</row>
    <row r="54" spans="1:240" s="3" customFormat="1" x14ac:dyDescent="0.25">
      <c r="A54" s="29"/>
      <c r="B54" s="29"/>
      <c r="C54" s="29"/>
      <c r="D54" s="29"/>
      <c r="E54" s="29"/>
      <c r="F54" s="29"/>
      <c r="G54" s="29"/>
      <c r="H54" s="1"/>
      <c r="I54" s="1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</row>
    <row r="55" spans="1:240" s="3" customFormat="1" x14ac:dyDescent="0.25">
      <c r="A55" s="11" t="s">
        <v>5</v>
      </c>
      <c r="B55" s="11" t="s">
        <v>6</v>
      </c>
      <c r="C55" s="11" t="s">
        <v>10</v>
      </c>
      <c r="D55" s="11" t="s">
        <v>11</v>
      </c>
      <c r="E55" s="42" t="s">
        <v>0</v>
      </c>
      <c r="F55" s="44" t="s">
        <v>17</v>
      </c>
      <c r="G55" s="44" t="s">
        <v>18</v>
      </c>
      <c r="H55" s="1"/>
      <c r="I55" s="1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</row>
    <row r="56" spans="1:240" s="3" customFormat="1" ht="16.2" x14ac:dyDescent="0.25">
      <c r="A56" s="14" t="s">
        <v>41</v>
      </c>
      <c r="B56" s="14" t="s">
        <v>33</v>
      </c>
      <c r="C56" s="14" t="s">
        <v>34</v>
      </c>
      <c r="D56" s="14" t="s">
        <v>28</v>
      </c>
      <c r="E56" s="43"/>
      <c r="F56" s="45"/>
      <c r="G56" s="4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</row>
    <row r="57" spans="1:240" s="3" customFormat="1" x14ac:dyDescent="0.25">
      <c r="A57" s="33">
        <f>B53</f>
        <v>9.4324183133005612E-2</v>
      </c>
      <c r="B57" s="33">
        <f>C53</f>
        <v>288.25095604720303</v>
      </c>
      <c r="C57" s="18">
        <f t="shared" ref="C57:C65" si="5">A57*F57*(E57+1)/(E57+F57)</f>
        <v>4716.2563187418464</v>
      </c>
      <c r="D57" s="18">
        <f t="shared" ref="D57:D65" si="6">B57*G57*(E57+1)/(E57+G57)</f>
        <v>228772.8877434631</v>
      </c>
      <c r="E57" s="19">
        <v>100000</v>
      </c>
      <c r="F57" s="20">
        <v>100000</v>
      </c>
      <c r="G57" s="20">
        <v>800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</row>
    <row r="58" spans="1:240" s="3" customFormat="1" x14ac:dyDescent="0.25">
      <c r="A58" s="34">
        <f>B53</f>
        <v>9.4324183133005612E-2</v>
      </c>
      <c r="B58" s="34">
        <f>C53</f>
        <v>288.25095604720303</v>
      </c>
      <c r="C58" s="22">
        <f t="shared" si="5"/>
        <v>857.57832319380827</v>
      </c>
      <c r="D58" s="22">
        <f t="shared" si="6"/>
        <v>213540.57862430206</v>
      </c>
      <c r="E58" s="23">
        <v>10000</v>
      </c>
      <c r="F58" s="24">
        <v>100000</v>
      </c>
      <c r="G58" s="24">
        <v>800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</row>
    <row r="59" spans="1:240" s="3" customFormat="1" x14ac:dyDescent="0.25">
      <c r="A59" s="34">
        <f>B53</f>
        <v>9.4324183133005612E-2</v>
      </c>
      <c r="B59" s="34">
        <f>C53</f>
        <v>288.25095604720303</v>
      </c>
      <c r="C59" s="22">
        <f t="shared" si="5"/>
        <v>449.25260937920098</v>
      </c>
      <c r="D59" s="22">
        <f t="shared" si="6"/>
        <v>198833.52154373276</v>
      </c>
      <c r="E59" s="23">
        <v>5000</v>
      </c>
      <c r="F59" s="24">
        <v>100000</v>
      </c>
      <c r="G59" s="24">
        <v>800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</row>
    <row r="60" spans="1:240" s="3" customFormat="1" x14ac:dyDescent="0.25">
      <c r="A60" s="34">
        <f>B53</f>
        <v>9.4324183133005612E-2</v>
      </c>
      <c r="B60" s="34">
        <f>C53</f>
        <v>288.25095604720303</v>
      </c>
      <c r="C60" s="22">
        <f t="shared" si="5"/>
        <v>185.04185338151393</v>
      </c>
      <c r="D60" s="22">
        <f t="shared" si="6"/>
        <v>164797.18944298665</v>
      </c>
      <c r="E60" s="23">
        <v>2000</v>
      </c>
      <c r="F60" s="24">
        <v>100000</v>
      </c>
      <c r="G60" s="24">
        <v>800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</row>
    <row r="61" spans="1:240" s="3" customFormat="1" x14ac:dyDescent="0.25">
      <c r="A61" s="34">
        <f>B53</f>
        <v>9.4324183133005612E-2</v>
      </c>
      <c r="B61" s="34">
        <f>C53</f>
        <v>288.25095604720303</v>
      </c>
      <c r="C61" s="22">
        <f t="shared" si="5"/>
        <v>93.483670610038232</v>
      </c>
      <c r="D61" s="22">
        <f t="shared" si="6"/>
        <v>128239.64755700011</v>
      </c>
      <c r="E61" s="23">
        <v>1000</v>
      </c>
      <c r="F61" s="24">
        <v>100000</v>
      </c>
      <c r="G61" s="24">
        <v>800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</row>
    <row r="62" spans="1:240" s="3" customFormat="1" x14ac:dyDescent="0.25">
      <c r="A62" s="34">
        <f>B53</f>
        <v>9.4324183133005612E-2</v>
      </c>
      <c r="B62" s="34">
        <f>C53</f>
        <v>288.25095604720303</v>
      </c>
      <c r="C62" s="22">
        <f t="shared" si="5"/>
        <v>47.021309203617719</v>
      </c>
      <c r="D62" s="22">
        <f t="shared" si="6"/>
        <v>88869.987064399218</v>
      </c>
      <c r="E62" s="23">
        <v>500</v>
      </c>
      <c r="F62" s="24">
        <v>100000</v>
      </c>
      <c r="G62" s="24">
        <v>800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</row>
    <row r="63" spans="1:240" s="3" customFormat="1" x14ac:dyDescent="0.25">
      <c r="A63" s="34">
        <f>B53</f>
        <v>9.4324183133005612E-2</v>
      </c>
      <c r="B63" s="34">
        <f>C53</f>
        <v>288.25095604720303</v>
      </c>
      <c r="C63" s="22">
        <f t="shared" si="5"/>
        <v>9.5172252711624044</v>
      </c>
      <c r="D63" s="22">
        <f t="shared" si="6"/>
        <v>25878.530276237783</v>
      </c>
      <c r="E63" s="23">
        <v>100</v>
      </c>
      <c r="F63" s="24">
        <v>100000</v>
      </c>
      <c r="G63" s="24">
        <v>800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</row>
    <row r="64" spans="1:240" s="3" customFormat="1" x14ac:dyDescent="0.25">
      <c r="A64" s="34">
        <f>B53</f>
        <v>9.4324183133005612E-2</v>
      </c>
      <c r="B64" s="34">
        <f>C53</f>
        <v>288.25095604720303</v>
      </c>
      <c r="C64" s="22">
        <f t="shared" si="5"/>
        <v>1.037462268236238</v>
      </c>
      <c r="D64" s="22">
        <f t="shared" si="6"/>
        <v>3131.6153249572676</v>
      </c>
      <c r="E64" s="23">
        <v>10</v>
      </c>
      <c r="F64" s="24">
        <v>100000</v>
      </c>
      <c r="G64" s="24">
        <v>800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</row>
    <row r="65" spans="1:240" s="3" customFormat="1" x14ac:dyDescent="0.25">
      <c r="A65" s="32">
        <f>B53</f>
        <v>9.4324183133005612E-2</v>
      </c>
      <c r="B65" s="32">
        <f>C53</f>
        <v>288.25095604720303</v>
      </c>
      <c r="C65" s="26">
        <f t="shared" si="5"/>
        <v>0.18864647980121321</v>
      </c>
      <c r="D65" s="26">
        <f t="shared" si="6"/>
        <v>575.78218436395116</v>
      </c>
      <c r="E65" s="35">
        <v>1</v>
      </c>
      <c r="F65" s="28">
        <v>100000</v>
      </c>
      <c r="G65" s="28">
        <v>800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</row>
    <row r="66" spans="1:240" s="3" customFormat="1" x14ac:dyDescent="0.25">
      <c r="A66" s="1"/>
      <c r="B66" s="1"/>
      <c r="C66" s="1"/>
      <c r="D66" s="1"/>
      <c r="E66" s="6"/>
      <c r="F66" s="1"/>
      <c r="G66" s="1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</row>
    <row r="67" spans="1:240" x14ac:dyDescent="0.25">
      <c r="A67" s="1"/>
      <c r="B67" s="1"/>
      <c r="C67" s="1"/>
      <c r="D67" s="1"/>
      <c r="E67" s="1"/>
      <c r="F67" s="1"/>
      <c r="G67" s="1"/>
      <c r="H67" s="1"/>
      <c r="I67" s="1"/>
    </row>
  </sheetData>
  <mergeCells count="14">
    <mergeCell ref="A1:G2"/>
    <mergeCell ref="A3:G3"/>
    <mergeCell ref="E55:E56"/>
    <mergeCell ref="F55:F56"/>
    <mergeCell ref="G55:G56"/>
    <mergeCell ref="E33:E34"/>
    <mergeCell ref="F33:F34"/>
    <mergeCell ref="G33:G34"/>
    <mergeCell ref="A47:G47"/>
    <mergeCell ref="A9:G9"/>
    <mergeCell ref="F10:F11"/>
    <mergeCell ref="G10:G11"/>
    <mergeCell ref="E10:E11"/>
    <mergeCell ref="A25:G2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71"/>
  <sheetViews>
    <sheetView topLeftCell="A37" zoomScale="70" zoomScaleNormal="70" workbookViewId="0">
      <selection activeCell="A61" sqref="A61"/>
    </sheetView>
  </sheetViews>
  <sheetFormatPr defaultColWidth="10" defaultRowHeight="15" x14ac:dyDescent="0.25"/>
  <cols>
    <col min="1" max="1" width="54.88671875" style="2" customWidth="1"/>
    <col min="2" max="2" width="32.77734375" style="2" customWidth="1"/>
    <col min="3" max="3" width="27.21875" style="2" customWidth="1"/>
    <col min="4" max="4" width="24.21875" style="2" customWidth="1"/>
    <col min="5" max="5" width="15.6640625" style="2" bestFit="1" customWidth="1"/>
    <col min="6" max="6" width="26.109375" style="2" customWidth="1"/>
    <col min="7" max="7" width="25.44140625" style="2" customWidth="1"/>
    <col min="8" max="8" width="15.6640625" style="2" bestFit="1" customWidth="1"/>
    <col min="9" max="9" width="11.77734375" style="2" bestFit="1" customWidth="1"/>
    <col min="10" max="10" width="17.6640625" style="2" customWidth="1"/>
    <col min="11" max="257" width="10" style="2"/>
    <col min="258" max="258" width="15.44140625" style="2" customWidth="1"/>
    <col min="259" max="259" width="12.77734375" style="2" bestFit="1" customWidth="1"/>
    <col min="260" max="260" width="15.21875" style="2" bestFit="1" customWidth="1"/>
    <col min="261" max="262" width="15.44140625" style="2" bestFit="1" customWidth="1"/>
    <col min="263" max="263" width="15.21875" style="2" bestFit="1" customWidth="1"/>
    <col min="264" max="264" width="15.44140625" style="2" bestFit="1" customWidth="1"/>
    <col min="265" max="265" width="11.44140625" style="2" bestFit="1" customWidth="1"/>
    <col min="266" max="513" width="10" style="2"/>
    <col min="514" max="514" width="15.44140625" style="2" customWidth="1"/>
    <col min="515" max="515" width="12.77734375" style="2" bestFit="1" customWidth="1"/>
    <col min="516" max="516" width="15.21875" style="2" bestFit="1" customWidth="1"/>
    <col min="517" max="518" width="15.44140625" style="2" bestFit="1" customWidth="1"/>
    <col min="519" max="519" width="15.21875" style="2" bestFit="1" customWidth="1"/>
    <col min="520" max="520" width="15.44140625" style="2" bestFit="1" customWidth="1"/>
    <col min="521" max="521" width="11.44140625" style="2" bestFit="1" customWidth="1"/>
    <col min="522" max="769" width="10" style="2"/>
    <col min="770" max="770" width="15.44140625" style="2" customWidth="1"/>
    <col min="771" max="771" width="12.77734375" style="2" bestFit="1" customWidth="1"/>
    <col min="772" max="772" width="15.21875" style="2" bestFit="1" customWidth="1"/>
    <col min="773" max="774" width="15.44140625" style="2" bestFit="1" customWidth="1"/>
    <col min="775" max="775" width="15.21875" style="2" bestFit="1" customWidth="1"/>
    <col min="776" max="776" width="15.44140625" style="2" bestFit="1" customWidth="1"/>
    <col min="777" max="777" width="11.44140625" style="2" bestFit="1" customWidth="1"/>
    <col min="778" max="1025" width="10" style="2"/>
    <col min="1026" max="1026" width="15.44140625" style="2" customWidth="1"/>
    <col min="1027" max="1027" width="12.77734375" style="2" bestFit="1" customWidth="1"/>
    <col min="1028" max="1028" width="15.21875" style="2" bestFit="1" customWidth="1"/>
    <col min="1029" max="1030" width="15.44140625" style="2" bestFit="1" customWidth="1"/>
    <col min="1031" max="1031" width="15.21875" style="2" bestFit="1" customWidth="1"/>
    <col min="1032" max="1032" width="15.44140625" style="2" bestFit="1" customWidth="1"/>
    <col min="1033" max="1033" width="11.44140625" style="2" bestFit="1" customWidth="1"/>
    <col min="1034" max="1281" width="10" style="2"/>
    <col min="1282" max="1282" width="15.44140625" style="2" customWidth="1"/>
    <col min="1283" max="1283" width="12.77734375" style="2" bestFit="1" customWidth="1"/>
    <col min="1284" max="1284" width="15.21875" style="2" bestFit="1" customWidth="1"/>
    <col min="1285" max="1286" width="15.44140625" style="2" bestFit="1" customWidth="1"/>
    <col min="1287" max="1287" width="15.21875" style="2" bestFit="1" customWidth="1"/>
    <col min="1288" max="1288" width="15.44140625" style="2" bestFit="1" customWidth="1"/>
    <col min="1289" max="1289" width="11.44140625" style="2" bestFit="1" customWidth="1"/>
    <col min="1290" max="1537" width="10" style="2"/>
    <col min="1538" max="1538" width="15.44140625" style="2" customWidth="1"/>
    <col min="1539" max="1539" width="12.77734375" style="2" bestFit="1" customWidth="1"/>
    <col min="1540" max="1540" width="15.21875" style="2" bestFit="1" customWidth="1"/>
    <col min="1541" max="1542" width="15.44140625" style="2" bestFit="1" customWidth="1"/>
    <col min="1543" max="1543" width="15.21875" style="2" bestFit="1" customWidth="1"/>
    <col min="1544" max="1544" width="15.44140625" style="2" bestFit="1" customWidth="1"/>
    <col min="1545" max="1545" width="11.44140625" style="2" bestFit="1" customWidth="1"/>
    <col min="1546" max="1793" width="10" style="2"/>
    <col min="1794" max="1794" width="15.44140625" style="2" customWidth="1"/>
    <col min="1795" max="1795" width="12.77734375" style="2" bestFit="1" customWidth="1"/>
    <col min="1796" max="1796" width="15.21875" style="2" bestFit="1" customWidth="1"/>
    <col min="1797" max="1798" width="15.44140625" style="2" bestFit="1" customWidth="1"/>
    <col min="1799" max="1799" width="15.21875" style="2" bestFit="1" customWidth="1"/>
    <col min="1800" max="1800" width="15.44140625" style="2" bestFit="1" customWidth="1"/>
    <col min="1801" max="1801" width="11.44140625" style="2" bestFit="1" customWidth="1"/>
    <col min="1802" max="2049" width="10" style="2"/>
    <col min="2050" max="2050" width="15.44140625" style="2" customWidth="1"/>
    <col min="2051" max="2051" width="12.77734375" style="2" bestFit="1" customWidth="1"/>
    <col min="2052" max="2052" width="15.21875" style="2" bestFit="1" customWidth="1"/>
    <col min="2053" max="2054" width="15.44140625" style="2" bestFit="1" customWidth="1"/>
    <col min="2055" max="2055" width="15.21875" style="2" bestFit="1" customWidth="1"/>
    <col min="2056" max="2056" width="15.44140625" style="2" bestFit="1" customWidth="1"/>
    <col min="2057" max="2057" width="11.44140625" style="2" bestFit="1" customWidth="1"/>
    <col min="2058" max="2305" width="10" style="2"/>
    <col min="2306" max="2306" width="15.44140625" style="2" customWidth="1"/>
    <col min="2307" max="2307" width="12.77734375" style="2" bestFit="1" customWidth="1"/>
    <col min="2308" max="2308" width="15.21875" style="2" bestFit="1" customWidth="1"/>
    <col min="2309" max="2310" width="15.44140625" style="2" bestFit="1" customWidth="1"/>
    <col min="2311" max="2311" width="15.21875" style="2" bestFit="1" customWidth="1"/>
    <col min="2312" max="2312" width="15.44140625" style="2" bestFit="1" customWidth="1"/>
    <col min="2313" max="2313" width="11.44140625" style="2" bestFit="1" customWidth="1"/>
    <col min="2314" max="2561" width="10" style="2"/>
    <col min="2562" max="2562" width="15.44140625" style="2" customWidth="1"/>
    <col min="2563" max="2563" width="12.77734375" style="2" bestFit="1" customWidth="1"/>
    <col min="2564" max="2564" width="15.21875" style="2" bestFit="1" customWidth="1"/>
    <col min="2565" max="2566" width="15.44140625" style="2" bestFit="1" customWidth="1"/>
    <col min="2567" max="2567" width="15.21875" style="2" bestFit="1" customWidth="1"/>
    <col min="2568" max="2568" width="15.44140625" style="2" bestFit="1" customWidth="1"/>
    <col min="2569" max="2569" width="11.44140625" style="2" bestFit="1" customWidth="1"/>
    <col min="2570" max="2817" width="10" style="2"/>
    <col min="2818" max="2818" width="15.44140625" style="2" customWidth="1"/>
    <col min="2819" max="2819" width="12.77734375" style="2" bestFit="1" customWidth="1"/>
    <col min="2820" max="2820" width="15.21875" style="2" bestFit="1" customWidth="1"/>
    <col min="2821" max="2822" width="15.44140625" style="2" bestFit="1" customWidth="1"/>
    <col min="2823" max="2823" width="15.21875" style="2" bestFit="1" customWidth="1"/>
    <col min="2824" max="2824" width="15.44140625" style="2" bestFit="1" customWidth="1"/>
    <col min="2825" max="2825" width="11.44140625" style="2" bestFit="1" customWidth="1"/>
    <col min="2826" max="3073" width="10" style="2"/>
    <col min="3074" max="3074" width="15.44140625" style="2" customWidth="1"/>
    <col min="3075" max="3075" width="12.77734375" style="2" bestFit="1" customWidth="1"/>
    <col min="3076" max="3076" width="15.21875" style="2" bestFit="1" customWidth="1"/>
    <col min="3077" max="3078" width="15.44140625" style="2" bestFit="1" customWidth="1"/>
    <col min="3079" max="3079" width="15.21875" style="2" bestFit="1" customWidth="1"/>
    <col min="3080" max="3080" width="15.44140625" style="2" bestFit="1" customWidth="1"/>
    <col min="3081" max="3081" width="11.44140625" style="2" bestFit="1" customWidth="1"/>
    <col min="3082" max="3329" width="10" style="2"/>
    <col min="3330" max="3330" width="15.44140625" style="2" customWidth="1"/>
    <col min="3331" max="3331" width="12.77734375" style="2" bestFit="1" customWidth="1"/>
    <col min="3332" max="3332" width="15.21875" style="2" bestFit="1" customWidth="1"/>
    <col min="3333" max="3334" width="15.44140625" style="2" bestFit="1" customWidth="1"/>
    <col min="3335" max="3335" width="15.21875" style="2" bestFit="1" customWidth="1"/>
    <col min="3336" max="3336" width="15.44140625" style="2" bestFit="1" customWidth="1"/>
    <col min="3337" max="3337" width="11.44140625" style="2" bestFit="1" customWidth="1"/>
    <col min="3338" max="3585" width="10" style="2"/>
    <col min="3586" max="3586" width="15.44140625" style="2" customWidth="1"/>
    <col min="3587" max="3587" width="12.77734375" style="2" bestFit="1" customWidth="1"/>
    <col min="3588" max="3588" width="15.21875" style="2" bestFit="1" customWidth="1"/>
    <col min="3589" max="3590" width="15.44140625" style="2" bestFit="1" customWidth="1"/>
    <col min="3591" max="3591" width="15.21875" style="2" bestFit="1" customWidth="1"/>
    <col min="3592" max="3592" width="15.44140625" style="2" bestFit="1" customWidth="1"/>
    <col min="3593" max="3593" width="11.44140625" style="2" bestFit="1" customWidth="1"/>
    <col min="3594" max="3841" width="10" style="2"/>
    <col min="3842" max="3842" width="15.44140625" style="2" customWidth="1"/>
    <col min="3843" max="3843" width="12.77734375" style="2" bestFit="1" customWidth="1"/>
    <col min="3844" max="3844" width="15.21875" style="2" bestFit="1" customWidth="1"/>
    <col min="3845" max="3846" width="15.44140625" style="2" bestFit="1" customWidth="1"/>
    <col min="3847" max="3847" width="15.21875" style="2" bestFit="1" customWidth="1"/>
    <col min="3848" max="3848" width="15.44140625" style="2" bestFit="1" customWidth="1"/>
    <col min="3849" max="3849" width="11.44140625" style="2" bestFit="1" customWidth="1"/>
    <col min="3850" max="4097" width="10" style="2"/>
    <col min="4098" max="4098" width="15.44140625" style="2" customWidth="1"/>
    <col min="4099" max="4099" width="12.77734375" style="2" bestFit="1" customWidth="1"/>
    <col min="4100" max="4100" width="15.21875" style="2" bestFit="1" customWidth="1"/>
    <col min="4101" max="4102" width="15.44140625" style="2" bestFit="1" customWidth="1"/>
    <col min="4103" max="4103" width="15.21875" style="2" bestFit="1" customWidth="1"/>
    <col min="4104" max="4104" width="15.44140625" style="2" bestFit="1" customWidth="1"/>
    <col min="4105" max="4105" width="11.44140625" style="2" bestFit="1" customWidth="1"/>
    <col min="4106" max="4353" width="10" style="2"/>
    <col min="4354" max="4354" width="15.44140625" style="2" customWidth="1"/>
    <col min="4355" max="4355" width="12.77734375" style="2" bestFit="1" customWidth="1"/>
    <col min="4356" max="4356" width="15.21875" style="2" bestFit="1" customWidth="1"/>
    <col min="4357" max="4358" width="15.44140625" style="2" bestFit="1" customWidth="1"/>
    <col min="4359" max="4359" width="15.21875" style="2" bestFit="1" customWidth="1"/>
    <col min="4360" max="4360" width="15.44140625" style="2" bestFit="1" customWidth="1"/>
    <col min="4361" max="4361" width="11.44140625" style="2" bestFit="1" customWidth="1"/>
    <col min="4362" max="4609" width="10" style="2"/>
    <col min="4610" max="4610" width="15.44140625" style="2" customWidth="1"/>
    <col min="4611" max="4611" width="12.77734375" style="2" bestFit="1" customWidth="1"/>
    <col min="4612" max="4612" width="15.21875" style="2" bestFit="1" customWidth="1"/>
    <col min="4613" max="4614" width="15.44140625" style="2" bestFit="1" customWidth="1"/>
    <col min="4615" max="4615" width="15.21875" style="2" bestFit="1" customWidth="1"/>
    <col min="4616" max="4616" width="15.44140625" style="2" bestFit="1" customWidth="1"/>
    <col min="4617" max="4617" width="11.44140625" style="2" bestFit="1" customWidth="1"/>
    <col min="4618" max="4865" width="10" style="2"/>
    <col min="4866" max="4866" width="15.44140625" style="2" customWidth="1"/>
    <col min="4867" max="4867" width="12.77734375" style="2" bestFit="1" customWidth="1"/>
    <col min="4868" max="4868" width="15.21875" style="2" bestFit="1" customWidth="1"/>
    <col min="4869" max="4870" width="15.44140625" style="2" bestFit="1" customWidth="1"/>
    <col min="4871" max="4871" width="15.21875" style="2" bestFit="1" customWidth="1"/>
    <col min="4872" max="4872" width="15.44140625" style="2" bestFit="1" customWidth="1"/>
    <col min="4873" max="4873" width="11.44140625" style="2" bestFit="1" customWidth="1"/>
    <col min="4874" max="5121" width="10" style="2"/>
    <col min="5122" max="5122" width="15.44140625" style="2" customWidth="1"/>
    <col min="5123" max="5123" width="12.77734375" style="2" bestFit="1" customWidth="1"/>
    <col min="5124" max="5124" width="15.21875" style="2" bestFit="1" customWidth="1"/>
    <col min="5125" max="5126" width="15.44140625" style="2" bestFit="1" customWidth="1"/>
    <col min="5127" max="5127" width="15.21875" style="2" bestFit="1" customWidth="1"/>
    <col min="5128" max="5128" width="15.44140625" style="2" bestFit="1" customWidth="1"/>
    <col min="5129" max="5129" width="11.44140625" style="2" bestFit="1" customWidth="1"/>
    <col min="5130" max="5377" width="10" style="2"/>
    <col min="5378" max="5378" width="15.44140625" style="2" customWidth="1"/>
    <col min="5379" max="5379" width="12.77734375" style="2" bestFit="1" customWidth="1"/>
    <col min="5380" max="5380" width="15.21875" style="2" bestFit="1" customWidth="1"/>
    <col min="5381" max="5382" width="15.44140625" style="2" bestFit="1" customWidth="1"/>
    <col min="5383" max="5383" width="15.21875" style="2" bestFit="1" customWidth="1"/>
    <col min="5384" max="5384" width="15.44140625" style="2" bestFit="1" customWidth="1"/>
    <col min="5385" max="5385" width="11.44140625" style="2" bestFit="1" customWidth="1"/>
    <col min="5386" max="5633" width="10" style="2"/>
    <col min="5634" max="5634" width="15.44140625" style="2" customWidth="1"/>
    <col min="5635" max="5635" width="12.77734375" style="2" bestFit="1" customWidth="1"/>
    <col min="5636" max="5636" width="15.21875" style="2" bestFit="1" customWidth="1"/>
    <col min="5637" max="5638" width="15.44140625" style="2" bestFit="1" customWidth="1"/>
    <col min="5639" max="5639" width="15.21875" style="2" bestFit="1" customWidth="1"/>
    <col min="5640" max="5640" width="15.44140625" style="2" bestFit="1" customWidth="1"/>
    <col min="5641" max="5641" width="11.44140625" style="2" bestFit="1" customWidth="1"/>
    <col min="5642" max="5889" width="10" style="2"/>
    <col min="5890" max="5890" width="15.44140625" style="2" customWidth="1"/>
    <col min="5891" max="5891" width="12.77734375" style="2" bestFit="1" customWidth="1"/>
    <col min="5892" max="5892" width="15.21875" style="2" bestFit="1" customWidth="1"/>
    <col min="5893" max="5894" width="15.44140625" style="2" bestFit="1" customWidth="1"/>
    <col min="5895" max="5895" width="15.21875" style="2" bestFit="1" customWidth="1"/>
    <col min="5896" max="5896" width="15.44140625" style="2" bestFit="1" customWidth="1"/>
    <col min="5897" max="5897" width="11.44140625" style="2" bestFit="1" customWidth="1"/>
    <col min="5898" max="6145" width="10" style="2"/>
    <col min="6146" max="6146" width="15.44140625" style="2" customWidth="1"/>
    <col min="6147" max="6147" width="12.77734375" style="2" bestFit="1" customWidth="1"/>
    <col min="6148" max="6148" width="15.21875" style="2" bestFit="1" customWidth="1"/>
    <col min="6149" max="6150" width="15.44140625" style="2" bestFit="1" customWidth="1"/>
    <col min="6151" max="6151" width="15.21875" style="2" bestFit="1" customWidth="1"/>
    <col min="6152" max="6152" width="15.44140625" style="2" bestFit="1" customWidth="1"/>
    <col min="6153" max="6153" width="11.44140625" style="2" bestFit="1" customWidth="1"/>
    <col min="6154" max="6401" width="10" style="2"/>
    <col min="6402" max="6402" width="15.44140625" style="2" customWidth="1"/>
    <col min="6403" max="6403" width="12.77734375" style="2" bestFit="1" customWidth="1"/>
    <col min="6404" max="6404" width="15.21875" style="2" bestFit="1" customWidth="1"/>
    <col min="6405" max="6406" width="15.44140625" style="2" bestFit="1" customWidth="1"/>
    <col min="6407" max="6407" width="15.21875" style="2" bestFit="1" customWidth="1"/>
    <col min="6408" max="6408" width="15.44140625" style="2" bestFit="1" customWidth="1"/>
    <col min="6409" max="6409" width="11.44140625" style="2" bestFit="1" customWidth="1"/>
    <col min="6410" max="6657" width="10" style="2"/>
    <col min="6658" max="6658" width="15.44140625" style="2" customWidth="1"/>
    <col min="6659" max="6659" width="12.77734375" style="2" bestFit="1" customWidth="1"/>
    <col min="6660" max="6660" width="15.21875" style="2" bestFit="1" customWidth="1"/>
    <col min="6661" max="6662" width="15.44140625" style="2" bestFit="1" customWidth="1"/>
    <col min="6663" max="6663" width="15.21875" style="2" bestFit="1" customWidth="1"/>
    <col min="6664" max="6664" width="15.44140625" style="2" bestFit="1" customWidth="1"/>
    <col min="6665" max="6665" width="11.44140625" style="2" bestFit="1" customWidth="1"/>
    <col min="6666" max="6913" width="10" style="2"/>
    <col min="6914" max="6914" width="15.44140625" style="2" customWidth="1"/>
    <col min="6915" max="6915" width="12.77734375" style="2" bestFit="1" customWidth="1"/>
    <col min="6916" max="6916" width="15.21875" style="2" bestFit="1" customWidth="1"/>
    <col min="6917" max="6918" width="15.44140625" style="2" bestFit="1" customWidth="1"/>
    <col min="6919" max="6919" width="15.21875" style="2" bestFit="1" customWidth="1"/>
    <col min="6920" max="6920" width="15.44140625" style="2" bestFit="1" customWidth="1"/>
    <col min="6921" max="6921" width="11.44140625" style="2" bestFit="1" customWidth="1"/>
    <col min="6922" max="7169" width="10" style="2"/>
    <col min="7170" max="7170" width="15.44140625" style="2" customWidth="1"/>
    <col min="7171" max="7171" width="12.77734375" style="2" bestFit="1" customWidth="1"/>
    <col min="7172" max="7172" width="15.21875" style="2" bestFit="1" customWidth="1"/>
    <col min="7173" max="7174" width="15.44140625" style="2" bestFit="1" customWidth="1"/>
    <col min="7175" max="7175" width="15.21875" style="2" bestFit="1" customWidth="1"/>
    <col min="7176" max="7176" width="15.44140625" style="2" bestFit="1" customWidth="1"/>
    <col min="7177" max="7177" width="11.44140625" style="2" bestFit="1" customWidth="1"/>
    <col min="7178" max="7425" width="10" style="2"/>
    <col min="7426" max="7426" width="15.44140625" style="2" customWidth="1"/>
    <col min="7427" max="7427" width="12.77734375" style="2" bestFit="1" customWidth="1"/>
    <col min="7428" max="7428" width="15.21875" style="2" bestFit="1" customWidth="1"/>
    <col min="7429" max="7430" width="15.44140625" style="2" bestFit="1" customWidth="1"/>
    <col min="7431" max="7431" width="15.21875" style="2" bestFit="1" customWidth="1"/>
    <col min="7432" max="7432" width="15.44140625" style="2" bestFit="1" customWidth="1"/>
    <col min="7433" max="7433" width="11.44140625" style="2" bestFit="1" customWidth="1"/>
    <col min="7434" max="7681" width="10" style="2"/>
    <col min="7682" max="7682" width="15.44140625" style="2" customWidth="1"/>
    <col min="7683" max="7683" width="12.77734375" style="2" bestFit="1" customWidth="1"/>
    <col min="7684" max="7684" width="15.21875" style="2" bestFit="1" customWidth="1"/>
    <col min="7685" max="7686" width="15.44140625" style="2" bestFit="1" customWidth="1"/>
    <col min="7687" max="7687" width="15.21875" style="2" bestFit="1" customWidth="1"/>
    <col min="7688" max="7688" width="15.44140625" style="2" bestFit="1" customWidth="1"/>
    <col min="7689" max="7689" width="11.44140625" style="2" bestFit="1" customWidth="1"/>
    <col min="7690" max="7937" width="10" style="2"/>
    <col min="7938" max="7938" width="15.44140625" style="2" customWidth="1"/>
    <col min="7939" max="7939" width="12.77734375" style="2" bestFit="1" customWidth="1"/>
    <col min="7940" max="7940" width="15.21875" style="2" bestFit="1" customWidth="1"/>
    <col min="7941" max="7942" width="15.44140625" style="2" bestFit="1" customWidth="1"/>
    <col min="7943" max="7943" width="15.21875" style="2" bestFit="1" customWidth="1"/>
    <col min="7944" max="7944" width="15.44140625" style="2" bestFit="1" customWidth="1"/>
    <col min="7945" max="7945" width="11.44140625" style="2" bestFit="1" customWidth="1"/>
    <col min="7946" max="8193" width="10" style="2"/>
    <col min="8194" max="8194" width="15.44140625" style="2" customWidth="1"/>
    <col min="8195" max="8195" width="12.77734375" style="2" bestFit="1" customWidth="1"/>
    <col min="8196" max="8196" width="15.21875" style="2" bestFit="1" customWidth="1"/>
    <col min="8197" max="8198" width="15.44140625" style="2" bestFit="1" customWidth="1"/>
    <col min="8199" max="8199" width="15.21875" style="2" bestFit="1" customWidth="1"/>
    <col min="8200" max="8200" width="15.44140625" style="2" bestFit="1" customWidth="1"/>
    <col min="8201" max="8201" width="11.44140625" style="2" bestFit="1" customWidth="1"/>
    <col min="8202" max="8449" width="10" style="2"/>
    <col min="8450" max="8450" width="15.44140625" style="2" customWidth="1"/>
    <col min="8451" max="8451" width="12.77734375" style="2" bestFit="1" customWidth="1"/>
    <col min="8452" max="8452" width="15.21875" style="2" bestFit="1" customWidth="1"/>
    <col min="8453" max="8454" width="15.44140625" style="2" bestFit="1" customWidth="1"/>
    <col min="8455" max="8455" width="15.21875" style="2" bestFit="1" customWidth="1"/>
    <col min="8456" max="8456" width="15.44140625" style="2" bestFit="1" customWidth="1"/>
    <col min="8457" max="8457" width="11.44140625" style="2" bestFit="1" customWidth="1"/>
    <col min="8458" max="8705" width="10" style="2"/>
    <col min="8706" max="8706" width="15.44140625" style="2" customWidth="1"/>
    <col min="8707" max="8707" width="12.77734375" style="2" bestFit="1" customWidth="1"/>
    <col min="8708" max="8708" width="15.21875" style="2" bestFit="1" customWidth="1"/>
    <col min="8709" max="8710" width="15.44140625" style="2" bestFit="1" customWidth="1"/>
    <col min="8711" max="8711" width="15.21875" style="2" bestFit="1" customWidth="1"/>
    <col min="8712" max="8712" width="15.44140625" style="2" bestFit="1" customWidth="1"/>
    <col min="8713" max="8713" width="11.44140625" style="2" bestFit="1" customWidth="1"/>
    <col min="8714" max="8961" width="10" style="2"/>
    <col min="8962" max="8962" width="15.44140625" style="2" customWidth="1"/>
    <col min="8963" max="8963" width="12.77734375" style="2" bestFit="1" customWidth="1"/>
    <col min="8964" max="8964" width="15.21875" style="2" bestFit="1" customWidth="1"/>
    <col min="8965" max="8966" width="15.44140625" style="2" bestFit="1" customWidth="1"/>
    <col min="8967" max="8967" width="15.21875" style="2" bestFit="1" customWidth="1"/>
    <col min="8968" max="8968" width="15.44140625" style="2" bestFit="1" customWidth="1"/>
    <col min="8969" max="8969" width="11.44140625" style="2" bestFit="1" customWidth="1"/>
    <col min="8970" max="9217" width="10" style="2"/>
    <col min="9218" max="9218" width="15.44140625" style="2" customWidth="1"/>
    <col min="9219" max="9219" width="12.77734375" style="2" bestFit="1" customWidth="1"/>
    <col min="9220" max="9220" width="15.21875" style="2" bestFit="1" customWidth="1"/>
    <col min="9221" max="9222" width="15.44140625" style="2" bestFit="1" customWidth="1"/>
    <col min="9223" max="9223" width="15.21875" style="2" bestFit="1" customWidth="1"/>
    <col min="9224" max="9224" width="15.44140625" style="2" bestFit="1" customWidth="1"/>
    <col min="9225" max="9225" width="11.44140625" style="2" bestFit="1" customWidth="1"/>
    <col min="9226" max="9473" width="10" style="2"/>
    <col min="9474" max="9474" width="15.44140625" style="2" customWidth="1"/>
    <col min="9475" max="9475" width="12.77734375" style="2" bestFit="1" customWidth="1"/>
    <col min="9476" max="9476" width="15.21875" style="2" bestFit="1" customWidth="1"/>
    <col min="9477" max="9478" width="15.44140625" style="2" bestFit="1" customWidth="1"/>
    <col min="9479" max="9479" width="15.21875" style="2" bestFit="1" customWidth="1"/>
    <col min="9480" max="9480" width="15.44140625" style="2" bestFit="1" customWidth="1"/>
    <col min="9481" max="9481" width="11.44140625" style="2" bestFit="1" customWidth="1"/>
    <col min="9482" max="9729" width="10" style="2"/>
    <col min="9730" max="9730" width="15.44140625" style="2" customWidth="1"/>
    <col min="9731" max="9731" width="12.77734375" style="2" bestFit="1" customWidth="1"/>
    <col min="9732" max="9732" width="15.21875" style="2" bestFit="1" customWidth="1"/>
    <col min="9733" max="9734" width="15.44140625" style="2" bestFit="1" customWidth="1"/>
    <col min="9735" max="9735" width="15.21875" style="2" bestFit="1" customWidth="1"/>
    <col min="9736" max="9736" width="15.44140625" style="2" bestFit="1" customWidth="1"/>
    <col min="9737" max="9737" width="11.44140625" style="2" bestFit="1" customWidth="1"/>
    <col min="9738" max="9985" width="10" style="2"/>
    <col min="9986" max="9986" width="15.44140625" style="2" customWidth="1"/>
    <col min="9987" max="9987" width="12.77734375" style="2" bestFit="1" customWidth="1"/>
    <col min="9988" max="9988" width="15.21875" style="2" bestFit="1" customWidth="1"/>
    <col min="9989" max="9990" width="15.44140625" style="2" bestFit="1" customWidth="1"/>
    <col min="9991" max="9991" width="15.21875" style="2" bestFit="1" customWidth="1"/>
    <col min="9992" max="9992" width="15.44140625" style="2" bestFit="1" customWidth="1"/>
    <col min="9993" max="9993" width="11.44140625" style="2" bestFit="1" customWidth="1"/>
    <col min="9994" max="10241" width="10" style="2"/>
    <col min="10242" max="10242" width="15.44140625" style="2" customWidth="1"/>
    <col min="10243" max="10243" width="12.77734375" style="2" bestFit="1" customWidth="1"/>
    <col min="10244" max="10244" width="15.21875" style="2" bestFit="1" customWidth="1"/>
    <col min="10245" max="10246" width="15.44140625" style="2" bestFit="1" customWidth="1"/>
    <col min="10247" max="10247" width="15.21875" style="2" bestFit="1" customWidth="1"/>
    <col min="10248" max="10248" width="15.44140625" style="2" bestFit="1" customWidth="1"/>
    <col min="10249" max="10249" width="11.44140625" style="2" bestFit="1" customWidth="1"/>
    <col min="10250" max="10497" width="10" style="2"/>
    <col min="10498" max="10498" width="15.44140625" style="2" customWidth="1"/>
    <col min="10499" max="10499" width="12.77734375" style="2" bestFit="1" customWidth="1"/>
    <col min="10500" max="10500" width="15.21875" style="2" bestFit="1" customWidth="1"/>
    <col min="10501" max="10502" width="15.44140625" style="2" bestFit="1" customWidth="1"/>
    <col min="10503" max="10503" width="15.21875" style="2" bestFit="1" customWidth="1"/>
    <col min="10504" max="10504" width="15.44140625" style="2" bestFit="1" customWidth="1"/>
    <col min="10505" max="10505" width="11.44140625" style="2" bestFit="1" customWidth="1"/>
    <col min="10506" max="10753" width="10" style="2"/>
    <col min="10754" max="10754" width="15.44140625" style="2" customWidth="1"/>
    <col min="10755" max="10755" width="12.77734375" style="2" bestFit="1" customWidth="1"/>
    <col min="10756" max="10756" width="15.21875" style="2" bestFit="1" customWidth="1"/>
    <col min="10757" max="10758" width="15.44140625" style="2" bestFit="1" customWidth="1"/>
    <col min="10759" max="10759" width="15.21875" style="2" bestFit="1" customWidth="1"/>
    <col min="10760" max="10760" width="15.44140625" style="2" bestFit="1" customWidth="1"/>
    <col min="10761" max="10761" width="11.44140625" style="2" bestFit="1" customWidth="1"/>
    <col min="10762" max="11009" width="10" style="2"/>
    <col min="11010" max="11010" width="15.44140625" style="2" customWidth="1"/>
    <col min="11011" max="11011" width="12.77734375" style="2" bestFit="1" customWidth="1"/>
    <col min="11012" max="11012" width="15.21875" style="2" bestFit="1" customWidth="1"/>
    <col min="11013" max="11014" width="15.44140625" style="2" bestFit="1" customWidth="1"/>
    <col min="11015" max="11015" width="15.21875" style="2" bestFit="1" customWidth="1"/>
    <col min="11016" max="11016" width="15.44140625" style="2" bestFit="1" customWidth="1"/>
    <col min="11017" max="11017" width="11.44140625" style="2" bestFit="1" customWidth="1"/>
    <col min="11018" max="11265" width="10" style="2"/>
    <col min="11266" max="11266" width="15.44140625" style="2" customWidth="1"/>
    <col min="11267" max="11267" width="12.77734375" style="2" bestFit="1" customWidth="1"/>
    <col min="11268" max="11268" width="15.21875" style="2" bestFit="1" customWidth="1"/>
    <col min="11269" max="11270" width="15.44140625" style="2" bestFit="1" customWidth="1"/>
    <col min="11271" max="11271" width="15.21875" style="2" bestFit="1" customWidth="1"/>
    <col min="11272" max="11272" width="15.44140625" style="2" bestFit="1" customWidth="1"/>
    <col min="11273" max="11273" width="11.44140625" style="2" bestFit="1" customWidth="1"/>
    <col min="11274" max="11521" width="10" style="2"/>
    <col min="11522" max="11522" width="15.44140625" style="2" customWidth="1"/>
    <col min="11523" max="11523" width="12.77734375" style="2" bestFit="1" customWidth="1"/>
    <col min="11524" max="11524" width="15.21875" style="2" bestFit="1" customWidth="1"/>
    <col min="11525" max="11526" width="15.44140625" style="2" bestFit="1" customWidth="1"/>
    <col min="11527" max="11527" width="15.21875" style="2" bestFit="1" customWidth="1"/>
    <col min="11528" max="11528" width="15.44140625" style="2" bestFit="1" customWidth="1"/>
    <col min="11529" max="11529" width="11.44140625" style="2" bestFit="1" customWidth="1"/>
    <col min="11530" max="11777" width="10" style="2"/>
    <col min="11778" max="11778" width="15.44140625" style="2" customWidth="1"/>
    <col min="11779" max="11779" width="12.77734375" style="2" bestFit="1" customWidth="1"/>
    <col min="11780" max="11780" width="15.21875" style="2" bestFit="1" customWidth="1"/>
    <col min="11781" max="11782" width="15.44140625" style="2" bestFit="1" customWidth="1"/>
    <col min="11783" max="11783" width="15.21875" style="2" bestFit="1" customWidth="1"/>
    <col min="11784" max="11784" width="15.44140625" style="2" bestFit="1" customWidth="1"/>
    <col min="11785" max="11785" width="11.44140625" style="2" bestFit="1" customWidth="1"/>
    <col min="11786" max="12033" width="10" style="2"/>
    <col min="12034" max="12034" width="15.44140625" style="2" customWidth="1"/>
    <col min="12035" max="12035" width="12.77734375" style="2" bestFit="1" customWidth="1"/>
    <col min="12036" max="12036" width="15.21875" style="2" bestFit="1" customWidth="1"/>
    <col min="12037" max="12038" width="15.44140625" style="2" bestFit="1" customWidth="1"/>
    <col min="12039" max="12039" width="15.21875" style="2" bestFit="1" customWidth="1"/>
    <col min="12040" max="12040" width="15.44140625" style="2" bestFit="1" customWidth="1"/>
    <col min="12041" max="12041" width="11.44140625" style="2" bestFit="1" customWidth="1"/>
    <col min="12042" max="12289" width="10" style="2"/>
    <col min="12290" max="12290" width="15.44140625" style="2" customWidth="1"/>
    <col min="12291" max="12291" width="12.77734375" style="2" bestFit="1" customWidth="1"/>
    <col min="12292" max="12292" width="15.21875" style="2" bestFit="1" customWidth="1"/>
    <col min="12293" max="12294" width="15.44140625" style="2" bestFit="1" customWidth="1"/>
    <col min="12295" max="12295" width="15.21875" style="2" bestFit="1" customWidth="1"/>
    <col min="12296" max="12296" width="15.44140625" style="2" bestFit="1" customWidth="1"/>
    <col min="12297" max="12297" width="11.44140625" style="2" bestFit="1" customWidth="1"/>
    <col min="12298" max="12545" width="10" style="2"/>
    <col min="12546" max="12546" width="15.44140625" style="2" customWidth="1"/>
    <col min="12547" max="12547" width="12.77734375" style="2" bestFit="1" customWidth="1"/>
    <col min="12548" max="12548" width="15.21875" style="2" bestFit="1" customWidth="1"/>
    <col min="12549" max="12550" width="15.44140625" style="2" bestFit="1" customWidth="1"/>
    <col min="12551" max="12551" width="15.21875" style="2" bestFit="1" customWidth="1"/>
    <col min="12552" max="12552" width="15.44140625" style="2" bestFit="1" customWidth="1"/>
    <col min="12553" max="12553" width="11.44140625" style="2" bestFit="1" customWidth="1"/>
    <col min="12554" max="12801" width="10" style="2"/>
    <col min="12802" max="12802" width="15.44140625" style="2" customWidth="1"/>
    <col min="12803" max="12803" width="12.77734375" style="2" bestFit="1" customWidth="1"/>
    <col min="12804" max="12804" width="15.21875" style="2" bestFit="1" customWidth="1"/>
    <col min="12805" max="12806" width="15.44140625" style="2" bestFit="1" customWidth="1"/>
    <col min="12807" max="12807" width="15.21875" style="2" bestFit="1" customWidth="1"/>
    <col min="12808" max="12808" width="15.44140625" style="2" bestFit="1" customWidth="1"/>
    <col min="12809" max="12809" width="11.44140625" style="2" bestFit="1" customWidth="1"/>
    <col min="12810" max="13057" width="10" style="2"/>
    <col min="13058" max="13058" width="15.44140625" style="2" customWidth="1"/>
    <col min="13059" max="13059" width="12.77734375" style="2" bestFit="1" customWidth="1"/>
    <col min="13060" max="13060" width="15.21875" style="2" bestFit="1" customWidth="1"/>
    <col min="13061" max="13062" width="15.44140625" style="2" bestFit="1" customWidth="1"/>
    <col min="13063" max="13063" width="15.21875" style="2" bestFit="1" customWidth="1"/>
    <col min="13064" max="13064" width="15.44140625" style="2" bestFit="1" customWidth="1"/>
    <col min="13065" max="13065" width="11.44140625" style="2" bestFit="1" customWidth="1"/>
    <col min="13066" max="13313" width="10" style="2"/>
    <col min="13314" max="13314" width="15.44140625" style="2" customWidth="1"/>
    <col min="13315" max="13315" width="12.77734375" style="2" bestFit="1" customWidth="1"/>
    <col min="13316" max="13316" width="15.21875" style="2" bestFit="1" customWidth="1"/>
    <col min="13317" max="13318" width="15.44140625" style="2" bestFit="1" customWidth="1"/>
    <col min="13319" max="13319" width="15.21875" style="2" bestFit="1" customWidth="1"/>
    <col min="13320" max="13320" width="15.44140625" style="2" bestFit="1" customWidth="1"/>
    <col min="13321" max="13321" width="11.44140625" style="2" bestFit="1" customWidth="1"/>
    <col min="13322" max="13569" width="10" style="2"/>
    <col min="13570" max="13570" width="15.44140625" style="2" customWidth="1"/>
    <col min="13571" max="13571" width="12.77734375" style="2" bestFit="1" customWidth="1"/>
    <col min="13572" max="13572" width="15.21875" style="2" bestFit="1" customWidth="1"/>
    <col min="13573" max="13574" width="15.44140625" style="2" bestFit="1" customWidth="1"/>
    <col min="13575" max="13575" width="15.21875" style="2" bestFit="1" customWidth="1"/>
    <col min="13576" max="13576" width="15.44140625" style="2" bestFit="1" customWidth="1"/>
    <col min="13577" max="13577" width="11.44140625" style="2" bestFit="1" customWidth="1"/>
    <col min="13578" max="13825" width="10" style="2"/>
    <col min="13826" max="13826" width="15.44140625" style="2" customWidth="1"/>
    <col min="13827" max="13827" width="12.77734375" style="2" bestFit="1" customWidth="1"/>
    <col min="13828" max="13828" width="15.21875" style="2" bestFit="1" customWidth="1"/>
    <col min="13829" max="13830" width="15.44140625" style="2" bestFit="1" customWidth="1"/>
    <col min="13831" max="13831" width="15.21875" style="2" bestFit="1" customWidth="1"/>
    <col min="13832" max="13832" width="15.44140625" style="2" bestFit="1" customWidth="1"/>
    <col min="13833" max="13833" width="11.44140625" style="2" bestFit="1" customWidth="1"/>
    <col min="13834" max="14081" width="10" style="2"/>
    <col min="14082" max="14082" width="15.44140625" style="2" customWidth="1"/>
    <col min="14083" max="14083" width="12.77734375" style="2" bestFit="1" customWidth="1"/>
    <col min="14084" max="14084" width="15.21875" style="2" bestFit="1" customWidth="1"/>
    <col min="14085" max="14086" width="15.44140625" style="2" bestFit="1" customWidth="1"/>
    <col min="14087" max="14087" width="15.21875" style="2" bestFit="1" customWidth="1"/>
    <col min="14088" max="14088" width="15.44140625" style="2" bestFit="1" customWidth="1"/>
    <col min="14089" max="14089" width="11.44140625" style="2" bestFit="1" customWidth="1"/>
    <col min="14090" max="14337" width="10" style="2"/>
    <col min="14338" max="14338" width="15.44140625" style="2" customWidth="1"/>
    <col min="14339" max="14339" width="12.77734375" style="2" bestFit="1" customWidth="1"/>
    <col min="14340" max="14340" width="15.21875" style="2" bestFit="1" customWidth="1"/>
    <col min="14341" max="14342" width="15.44140625" style="2" bestFit="1" customWidth="1"/>
    <col min="14343" max="14343" width="15.21875" style="2" bestFit="1" customWidth="1"/>
    <col min="14344" max="14344" width="15.44140625" style="2" bestFit="1" customWidth="1"/>
    <col min="14345" max="14345" width="11.44140625" style="2" bestFit="1" customWidth="1"/>
    <col min="14346" max="14593" width="10" style="2"/>
    <col min="14594" max="14594" width="15.44140625" style="2" customWidth="1"/>
    <col min="14595" max="14595" width="12.77734375" style="2" bestFit="1" customWidth="1"/>
    <col min="14596" max="14596" width="15.21875" style="2" bestFit="1" customWidth="1"/>
    <col min="14597" max="14598" width="15.44140625" style="2" bestFit="1" customWidth="1"/>
    <col min="14599" max="14599" width="15.21875" style="2" bestFit="1" customWidth="1"/>
    <col min="14600" max="14600" width="15.44140625" style="2" bestFit="1" customWidth="1"/>
    <col min="14601" max="14601" width="11.44140625" style="2" bestFit="1" customWidth="1"/>
    <col min="14602" max="14849" width="10" style="2"/>
    <col min="14850" max="14850" width="15.44140625" style="2" customWidth="1"/>
    <col min="14851" max="14851" width="12.77734375" style="2" bestFit="1" customWidth="1"/>
    <col min="14852" max="14852" width="15.21875" style="2" bestFit="1" customWidth="1"/>
    <col min="14853" max="14854" width="15.44140625" style="2" bestFit="1" customWidth="1"/>
    <col min="14855" max="14855" width="15.21875" style="2" bestFit="1" customWidth="1"/>
    <col min="14856" max="14856" width="15.44140625" style="2" bestFit="1" customWidth="1"/>
    <col min="14857" max="14857" width="11.44140625" style="2" bestFit="1" customWidth="1"/>
    <col min="14858" max="15105" width="10" style="2"/>
    <col min="15106" max="15106" width="15.44140625" style="2" customWidth="1"/>
    <col min="15107" max="15107" width="12.77734375" style="2" bestFit="1" customWidth="1"/>
    <col min="15108" max="15108" width="15.21875" style="2" bestFit="1" customWidth="1"/>
    <col min="15109" max="15110" width="15.44140625" style="2" bestFit="1" customWidth="1"/>
    <col min="15111" max="15111" width="15.21875" style="2" bestFit="1" customWidth="1"/>
    <col min="15112" max="15112" width="15.44140625" style="2" bestFit="1" customWidth="1"/>
    <col min="15113" max="15113" width="11.44140625" style="2" bestFit="1" customWidth="1"/>
    <col min="15114" max="15361" width="10" style="2"/>
    <col min="15362" max="15362" width="15.44140625" style="2" customWidth="1"/>
    <col min="15363" max="15363" width="12.77734375" style="2" bestFit="1" customWidth="1"/>
    <col min="15364" max="15364" width="15.21875" style="2" bestFit="1" customWidth="1"/>
    <col min="15365" max="15366" width="15.44140625" style="2" bestFit="1" customWidth="1"/>
    <col min="15367" max="15367" width="15.21875" style="2" bestFit="1" customWidth="1"/>
    <col min="15368" max="15368" width="15.44140625" style="2" bestFit="1" customWidth="1"/>
    <col min="15369" max="15369" width="11.44140625" style="2" bestFit="1" customWidth="1"/>
    <col min="15370" max="15617" width="10" style="2"/>
    <col min="15618" max="15618" width="15.44140625" style="2" customWidth="1"/>
    <col min="15619" max="15619" width="12.77734375" style="2" bestFit="1" customWidth="1"/>
    <col min="15620" max="15620" width="15.21875" style="2" bestFit="1" customWidth="1"/>
    <col min="15621" max="15622" width="15.44140625" style="2" bestFit="1" customWidth="1"/>
    <col min="15623" max="15623" width="15.21875" style="2" bestFit="1" customWidth="1"/>
    <col min="15624" max="15624" width="15.44140625" style="2" bestFit="1" customWidth="1"/>
    <col min="15625" max="15625" width="11.44140625" style="2" bestFit="1" customWidth="1"/>
    <col min="15626" max="15873" width="10" style="2"/>
    <col min="15874" max="15874" width="15.44140625" style="2" customWidth="1"/>
    <col min="15875" max="15875" width="12.77734375" style="2" bestFit="1" customWidth="1"/>
    <col min="15876" max="15876" width="15.21875" style="2" bestFit="1" customWidth="1"/>
    <col min="15877" max="15878" width="15.44140625" style="2" bestFit="1" customWidth="1"/>
    <col min="15879" max="15879" width="15.21875" style="2" bestFit="1" customWidth="1"/>
    <col min="15880" max="15880" width="15.44140625" style="2" bestFit="1" customWidth="1"/>
    <col min="15881" max="15881" width="11.44140625" style="2" bestFit="1" customWidth="1"/>
    <col min="15882" max="16129" width="10" style="2"/>
    <col min="16130" max="16130" width="15.44140625" style="2" customWidth="1"/>
    <col min="16131" max="16131" width="12.77734375" style="2" bestFit="1" customWidth="1"/>
    <col min="16132" max="16132" width="15.21875" style="2" bestFit="1" customWidth="1"/>
    <col min="16133" max="16134" width="15.44140625" style="2" bestFit="1" customWidth="1"/>
    <col min="16135" max="16135" width="15.21875" style="2" bestFit="1" customWidth="1"/>
    <col min="16136" max="16136" width="15.44140625" style="2" bestFit="1" customWidth="1"/>
    <col min="16137" max="16137" width="11.44140625" style="2" bestFit="1" customWidth="1"/>
    <col min="16138" max="16384" width="10" style="2"/>
  </cols>
  <sheetData>
    <row r="1" spans="1:240" ht="15" customHeight="1" x14ac:dyDescent="0.25">
      <c r="A1" s="40" t="s">
        <v>25</v>
      </c>
      <c r="B1" s="40"/>
      <c r="C1" s="40"/>
      <c r="D1" s="40"/>
      <c r="E1" s="40"/>
      <c r="F1" s="40"/>
      <c r="G1" s="40"/>
      <c r="H1" s="39"/>
      <c r="I1" s="39"/>
      <c r="J1" s="39"/>
      <c r="K1" s="39"/>
      <c r="L1" s="39"/>
      <c r="M1" s="39"/>
    </row>
    <row r="2" spans="1:240" ht="15" customHeight="1" x14ac:dyDescent="0.25">
      <c r="A2" s="40"/>
      <c r="B2" s="40"/>
      <c r="C2" s="40"/>
      <c r="D2" s="40"/>
      <c r="E2" s="40"/>
      <c r="F2" s="40"/>
      <c r="G2" s="40"/>
      <c r="H2" s="39"/>
      <c r="I2" s="39"/>
      <c r="J2" s="39"/>
      <c r="K2" s="39"/>
      <c r="L2" s="39"/>
      <c r="M2" s="39"/>
    </row>
    <row r="3" spans="1:240" x14ac:dyDescent="0.25">
      <c r="A3" s="41" t="s">
        <v>15</v>
      </c>
      <c r="B3" s="41"/>
      <c r="C3" s="41"/>
      <c r="D3" s="41"/>
      <c r="E3" s="41"/>
      <c r="F3" s="41"/>
      <c r="G3" s="41"/>
    </row>
    <row r="4" spans="1:240" s="3" customFormat="1" x14ac:dyDescent="0.25">
      <c r="A4" s="11"/>
      <c r="B4" s="11" t="s">
        <v>3</v>
      </c>
      <c r="C4" s="11" t="s">
        <v>4</v>
      </c>
      <c r="D4" s="12"/>
      <c r="E4" s="12"/>
      <c r="F4" s="12"/>
      <c r="G4" s="12"/>
      <c r="H4" s="4"/>
      <c r="I4" s="4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</row>
    <row r="5" spans="1:240" s="3" customFormat="1" ht="16.2" x14ac:dyDescent="0.25">
      <c r="A5" s="13"/>
      <c r="B5" s="14" t="s">
        <v>27</v>
      </c>
      <c r="C5" s="14" t="s">
        <v>35</v>
      </c>
      <c r="D5" s="12"/>
      <c r="E5" s="12"/>
      <c r="F5" s="12"/>
      <c r="G5" s="12"/>
      <c r="H5" s="4"/>
      <c r="I5" s="4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</row>
    <row r="6" spans="1:240" s="3" customFormat="1" x14ac:dyDescent="0.25">
      <c r="A6" s="36" t="s">
        <v>20</v>
      </c>
      <c r="B6" s="37">
        <v>22.98</v>
      </c>
      <c r="C6" s="37">
        <v>1.81</v>
      </c>
      <c r="D6" s="12"/>
      <c r="E6" s="12"/>
      <c r="F6" s="12"/>
      <c r="G6" s="12"/>
      <c r="H6" s="4"/>
      <c r="I6" s="4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</row>
    <row r="7" spans="1:240" s="3" customFormat="1" x14ac:dyDescent="0.25">
      <c r="A7" s="12"/>
      <c r="B7" s="16"/>
      <c r="C7" s="16"/>
      <c r="D7" s="12"/>
      <c r="E7" s="12"/>
      <c r="F7" s="12"/>
      <c r="G7" s="12"/>
      <c r="H7" s="4"/>
      <c r="I7" s="4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</row>
    <row r="8" spans="1:240" s="3" customFormat="1" x14ac:dyDescent="0.25">
      <c r="A8" s="12"/>
      <c r="B8" s="16"/>
      <c r="C8" s="16"/>
      <c r="D8" s="12"/>
      <c r="E8" s="12"/>
      <c r="F8" s="12"/>
      <c r="G8" s="12"/>
      <c r="H8" s="4"/>
      <c r="I8" s="4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</row>
    <row r="9" spans="1:240" s="3" customFormat="1" x14ac:dyDescent="0.25">
      <c r="A9" s="47" t="s">
        <v>16</v>
      </c>
      <c r="B9" s="47"/>
      <c r="C9" s="47"/>
      <c r="D9" s="47"/>
      <c r="E9" s="47"/>
      <c r="F9" s="47"/>
      <c r="G9" s="47"/>
      <c r="H9" s="4"/>
      <c r="I9" s="4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</row>
    <row r="10" spans="1:240" s="3" customFormat="1" x14ac:dyDescent="0.25">
      <c r="A10" s="11" t="s">
        <v>5</v>
      </c>
      <c r="B10" s="11" t="s">
        <v>6</v>
      </c>
      <c r="C10" s="11" t="s">
        <v>10</v>
      </c>
      <c r="D10" s="11" t="s">
        <v>11</v>
      </c>
      <c r="E10" s="42" t="s">
        <v>0</v>
      </c>
      <c r="F10" s="44" t="s">
        <v>17</v>
      </c>
      <c r="G10" s="44" t="s">
        <v>18</v>
      </c>
      <c r="H10" s="5"/>
      <c r="I10" s="5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</row>
    <row r="11" spans="1:240" s="3" customFormat="1" ht="16.2" x14ac:dyDescent="0.25">
      <c r="A11" s="14" t="s">
        <v>27</v>
      </c>
      <c r="B11" s="14" t="s">
        <v>35</v>
      </c>
      <c r="C11" s="14" t="s">
        <v>27</v>
      </c>
      <c r="D11" s="14" t="s">
        <v>36</v>
      </c>
      <c r="E11" s="43"/>
      <c r="F11" s="45"/>
      <c r="G11" s="45"/>
      <c r="H11" s="5"/>
      <c r="I11" s="5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</row>
    <row r="12" spans="1:240" s="3" customFormat="1" x14ac:dyDescent="0.25">
      <c r="A12" s="17">
        <f>B6</f>
        <v>22.98</v>
      </c>
      <c r="B12" s="48">
        <f>C6</f>
        <v>1.81</v>
      </c>
      <c r="C12" s="18">
        <f t="shared" ref="C12:C20" si="0">A12*F12*(E12+1)/(E12+F12)</f>
        <v>1149011.49</v>
      </c>
      <c r="D12" s="18">
        <f t="shared" ref="D12:D20" si="1">B12*G12*(E12+1)/(E12+G12)</f>
        <v>1436.5223015873016</v>
      </c>
      <c r="E12" s="19">
        <v>100000</v>
      </c>
      <c r="F12" s="20">
        <v>100000</v>
      </c>
      <c r="G12" s="20">
        <v>800</v>
      </c>
      <c r="H12" s="5"/>
      <c r="I12" s="5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</row>
    <row r="13" spans="1:240" s="3" customFormat="1" x14ac:dyDescent="0.25">
      <c r="A13" s="21">
        <f>B6</f>
        <v>22.98</v>
      </c>
      <c r="B13" s="49">
        <f>C6</f>
        <v>1.81</v>
      </c>
      <c r="C13" s="22">
        <f t="shared" si="0"/>
        <v>208929.98181818181</v>
      </c>
      <c r="D13" s="22">
        <f t="shared" si="1"/>
        <v>1340.8748148148147</v>
      </c>
      <c r="E13" s="23">
        <v>10000</v>
      </c>
      <c r="F13" s="24">
        <v>100000</v>
      </c>
      <c r="G13" s="24">
        <v>800</v>
      </c>
      <c r="H13" s="5"/>
      <c r="I13" s="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</row>
    <row r="14" spans="1:240" s="3" customFormat="1" x14ac:dyDescent="0.25">
      <c r="A14" s="21">
        <f>B6</f>
        <v>22.98</v>
      </c>
      <c r="B14" s="49">
        <f>C6</f>
        <v>1.81</v>
      </c>
      <c r="C14" s="22">
        <f t="shared" si="0"/>
        <v>109450.45714285714</v>
      </c>
      <c r="D14" s="22">
        <f t="shared" si="1"/>
        <v>1248.5255172413792</v>
      </c>
      <c r="E14" s="23">
        <v>5000</v>
      </c>
      <c r="F14" s="24">
        <v>100000</v>
      </c>
      <c r="G14" s="24">
        <v>800</v>
      </c>
      <c r="H14" s="5"/>
      <c r="I14" s="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</row>
    <row r="15" spans="1:240" s="3" customFormat="1" x14ac:dyDescent="0.25">
      <c r="A15" s="21">
        <f>B6</f>
        <v>22.98</v>
      </c>
      <c r="B15" s="49">
        <f>C6</f>
        <v>1.81</v>
      </c>
      <c r="C15" s="22">
        <f t="shared" si="0"/>
        <v>45081.352941176468</v>
      </c>
      <c r="D15" s="22">
        <f t="shared" si="1"/>
        <v>1034.8028571428572</v>
      </c>
      <c r="E15" s="23">
        <v>2000</v>
      </c>
      <c r="F15" s="24">
        <v>100000</v>
      </c>
      <c r="G15" s="24">
        <v>800</v>
      </c>
      <c r="H15" s="5"/>
      <c r="I15" s="5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</row>
    <row r="16" spans="1:240" s="3" customFormat="1" x14ac:dyDescent="0.25">
      <c r="A16" s="21">
        <f>B6</f>
        <v>22.98</v>
      </c>
      <c r="B16" s="49">
        <f>C6</f>
        <v>1.81</v>
      </c>
      <c r="C16" s="22">
        <f t="shared" si="0"/>
        <v>22775.227722772277</v>
      </c>
      <c r="D16" s="22">
        <f t="shared" si="1"/>
        <v>805.24888888888893</v>
      </c>
      <c r="E16" s="23">
        <v>1000</v>
      </c>
      <c r="F16" s="24">
        <v>100000</v>
      </c>
      <c r="G16" s="24">
        <v>800</v>
      </c>
      <c r="H16" s="5"/>
      <c r="J16" s="2"/>
      <c r="K16" s="5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</row>
    <row r="17" spans="1:240" s="3" customFormat="1" x14ac:dyDescent="0.25">
      <c r="A17" s="21">
        <f>B6</f>
        <v>22.98</v>
      </c>
      <c r="B17" s="49">
        <f>C6</f>
        <v>1.81</v>
      </c>
      <c r="C17" s="22">
        <f t="shared" si="0"/>
        <v>11455.701492537313</v>
      </c>
      <c r="D17" s="22">
        <f t="shared" si="1"/>
        <v>558.03692307692313</v>
      </c>
      <c r="E17" s="23">
        <v>500</v>
      </c>
      <c r="F17" s="24">
        <v>100000</v>
      </c>
      <c r="G17" s="24">
        <v>800</v>
      </c>
      <c r="H17" s="5"/>
      <c r="J17" s="2"/>
      <c r="K17" s="5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</row>
    <row r="18" spans="1:240" s="3" customFormat="1" x14ac:dyDescent="0.25">
      <c r="A18" s="21">
        <f>B6</f>
        <v>22.98</v>
      </c>
      <c r="B18" s="49">
        <f>C6</f>
        <v>1.81</v>
      </c>
      <c r="C18" s="22">
        <f t="shared" si="0"/>
        <v>2318.6613386613385</v>
      </c>
      <c r="D18" s="22">
        <f t="shared" si="1"/>
        <v>162.49777777777777</v>
      </c>
      <c r="E18" s="23">
        <v>100</v>
      </c>
      <c r="F18" s="24">
        <v>100000</v>
      </c>
      <c r="G18" s="24">
        <v>800</v>
      </c>
      <c r="H18" s="5"/>
      <c r="J18" s="2"/>
      <c r="K18" s="5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</row>
    <row r="19" spans="1:240" s="3" customFormat="1" x14ac:dyDescent="0.25">
      <c r="A19" s="21">
        <f>B6</f>
        <v>22.98</v>
      </c>
      <c r="B19" s="49">
        <f>C6</f>
        <v>1.81</v>
      </c>
      <c r="C19" s="22">
        <f t="shared" si="0"/>
        <v>252.75472452754724</v>
      </c>
      <c r="D19" s="22">
        <f t="shared" si="1"/>
        <v>19.664197530864197</v>
      </c>
      <c r="E19" s="23">
        <v>10</v>
      </c>
      <c r="F19" s="24">
        <v>100000</v>
      </c>
      <c r="G19" s="24">
        <v>800</v>
      </c>
      <c r="H19" s="5"/>
      <c r="J19" s="2"/>
      <c r="K19" s="5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</row>
    <row r="20" spans="1:240" s="3" customFormat="1" x14ac:dyDescent="0.25">
      <c r="A20" s="25">
        <f>B6</f>
        <v>22.98</v>
      </c>
      <c r="B20" s="50">
        <f>C6</f>
        <v>1.81</v>
      </c>
      <c r="C20" s="26">
        <f t="shared" si="0"/>
        <v>45.959540404595955</v>
      </c>
      <c r="D20" s="26">
        <f t="shared" si="1"/>
        <v>3.6154806491885143</v>
      </c>
      <c r="E20" s="27">
        <v>1</v>
      </c>
      <c r="F20" s="28">
        <v>100000</v>
      </c>
      <c r="G20" s="28">
        <v>800</v>
      </c>
      <c r="H20" s="5"/>
      <c r="J20" s="2"/>
      <c r="K20" s="5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</row>
    <row r="21" spans="1:240" s="3" customFormat="1" x14ac:dyDescent="0.25">
      <c r="A21" s="29"/>
      <c r="B21" s="29"/>
      <c r="C21" s="29"/>
      <c r="D21" s="30"/>
      <c r="E21" s="30"/>
      <c r="F21" s="29"/>
      <c r="G21" s="29"/>
      <c r="H21" s="4"/>
      <c r="J21" s="2"/>
      <c r="K21" s="4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</row>
    <row r="22" spans="1:240" s="3" customFormat="1" x14ac:dyDescent="0.25">
      <c r="A22" s="29"/>
      <c r="B22" s="29"/>
      <c r="C22" s="29"/>
      <c r="D22" s="30"/>
      <c r="E22" s="30"/>
      <c r="F22" s="29"/>
      <c r="G22" s="29"/>
      <c r="H22" s="4"/>
      <c r="J22" s="2"/>
      <c r="K22" s="4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</row>
    <row r="23" spans="1:240" s="3" customFormat="1" x14ac:dyDescent="0.25">
      <c r="A23" s="29"/>
      <c r="B23" s="29"/>
      <c r="C23" s="29"/>
      <c r="D23" s="30"/>
      <c r="E23" s="30"/>
      <c r="F23" s="29"/>
      <c r="G23" s="29"/>
      <c r="H23" s="4"/>
      <c r="J23" s="2"/>
      <c r="K23" s="4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</row>
    <row r="24" spans="1:240" s="3" customFormat="1" x14ac:dyDescent="0.25">
      <c r="A24" s="29"/>
      <c r="B24" s="29"/>
      <c r="C24" s="29"/>
      <c r="D24" s="29"/>
      <c r="E24" s="29"/>
      <c r="F24" s="29"/>
      <c r="G24" s="30"/>
      <c r="H24" s="4"/>
      <c r="J24" s="2"/>
      <c r="K24" s="4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</row>
    <row r="25" spans="1:240" s="3" customFormat="1" x14ac:dyDescent="0.25">
      <c r="A25" s="46" t="s">
        <v>24</v>
      </c>
      <c r="B25" s="46"/>
      <c r="C25" s="46"/>
      <c r="D25" s="46"/>
      <c r="E25" s="46"/>
      <c r="F25" s="46"/>
      <c r="G25" s="46"/>
      <c r="H25" s="4"/>
      <c r="J25" s="2"/>
      <c r="K25" s="4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</row>
    <row r="26" spans="1:240" s="3" customFormat="1" x14ac:dyDescent="0.25">
      <c r="A26" s="20"/>
      <c r="B26" s="20" t="s">
        <v>8</v>
      </c>
      <c r="C26" s="20" t="s">
        <v>2</v>
      </c>
      <c r="D26" s="29"/>
      <c r="E26" s="29"/>
      <c r="F26" s="29"/>
      <c r="G26" s="29"/>
      <c r="H26" s="4"/>
      <c r="J26" s="2"/>
      <c r="K26" s="4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</row>
    <row r="27" spans="1:240" s="3" customFormat="1" ht="16.2" x14ac:dyDescent="0.25">
      <c r="A27" s="28"/>
      <c r="B27" s="14" t="s">
        <v>27</v>
      </c>
      <c r="C27" s="14" t="s">
        <v>37</v>
      </c>
      <c r="D27" s="29"/>
      <c r="E27" s="29"/>
      <c r="F27" s="29"/>
      <c r="G27" s="29"/>
      <c r="H27" s="4"/>
      <c r="J27" s="2"/>
      <c r="K27" s="4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</row>
    <row r="28" spans="1:240" s="3" customFormat="1" x14ac:dyDescent="0.25">
      <c r="A28" s="38" t="s">
        <v>20</v>
      </c>
      <c r="B28" s="33">
        <f>B6</f>
        <v>22.98</v>
      </c>
      <c r="C28" s="33">
        <f>C6</f>
        <v>1.81</v>
      </c>
      <c r="D28" s="29"/>
      <c r="E28" s="29"/>
      <c r="F28" s="29"/>
      <c r="G28" s="29"/>
      <c r="H28" s="4"/>
      <c r="J28" s="2"/>
      <c r="K28" s="4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</row>
    <row r="29" spans="1:240" s="3" customFormat="1" ht="16.2" x14ac:dyDescent="0.25">
      <c r="A29" s="24" t="s">
        <v>19</v>
      </c>
      <c r="B29" s="24">
        <v>100000</v>
      </c>
      <c r="C29" s="24">
        <v>800</v>
      </c>
      <c r="D29" s="29"/>
      <c r="E29" s="29"/>
      <c r="F29" s="29"/>
      <c r="G29" s="29"/>
      <c r="H29" s="4"/>
      <c r="J29" s="2"/>
      <c r="K29" s="4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</row>
    <row r="30" spans="1:240" s="3" customFormat="1" x14ac:dyDescent="0.25">
      <c r="A30" s="24" t="s">
        <v>9</v>
      </c>
      <c r="B30" s="31">
        <v>2.0000000000000002E-5</v>
      </c>
      <c r="C30" s="31">
        <v>2.0000000000000002E-5</v>
      </c>
      <c r="D30" s="29"/>
      <c r="E30" s="29"/>
      <c r="F30" s="29"/>
      <c r="G30" s="29"/>
      <c r="H30" s="4"/>
      <c r="J30" s="2"/>
      <c r="K30" s="4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</row>
    <row r="31" spans="1:240" s="3" customFormat="1" x14ac:dyDescent="0.25">
      <c r="A31" s="13" t="s">
        <v>12</v>
      </c>
      <c r="B31" s="32">
        <f>B28*POWER(1-B30,B29-1)</f>
        <v>3.1100048085753835</v>
      </c>
      <c r="C31" s="32">
        <f>C28*POWER(1-C30,C29-1)</f>
        <v>1.7813057904088492</v>
      </c>
      <c r="D31" s="29"/>
      <c r="E31" s="29"/>
      <c r="F31" s="29"/>
      <c r="G31" s="29"/>
      <c r="H31" s="4"/>
      <c r="J31" s="2"/>
      <c r="K31" s="4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</row>
    <row r="32" spans="1:240" s="3" customFormat="1" x14ac:dyDescent="0.25">
      <c r="A32" s="29"/>
      <c r="B32" s="29"/>
      <c r="C32" s="29"/>
      <c r="D32" s="29"/>
      <c r="E32" s="29"/>
      <c r="F32" s="29"/>
      <c r="G32" s="29"/>
      <c r="H32" s="4"/>
      <c r="J32" s="2"/>
      <c r="K32" s="4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</row>
    <row r="33" spans="1:240" s="3" customFormat="1" x14ac:dyDescent="0.25">
      <c r="A33" s="11" t="s">
        <v>5</v>
      </c>
      <c r="B33" s="11" t="s">
        <v>6</v>
      </c>
      <c r="C33" s="11" t="s">
        <v>10</v>
      </c>
      <c r="D33" s="11" t="s">
        <v>11</v>
      </c>
      <c r="E33" s="42" t="s">
        <v>0</v>
      </c>
      <c r="F33" s="44" t="s">
        <v>17</v>
      </c>
      <c r="G33" s="44" t="s">
        <v>18</v>
      </c>
      <c r="H33" s="4"/>
      <c r="J33" s="2"/>
      <c r="K33" s="4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</row>
    <row r="34" spans="1:240" s="3" customFormat="1" ht="16.2" x14ac:dyDescent="0.25">
      <c r="A34" s="14" t="s">
        <v>40</v>
      </c>
      <c r="B34" s="14" t="s">
        <v>26</v>
      </c>
      <c r="C34" s="14" t="s">
        <v>38</v>
      </c>
      <c r="D34" s="14" t="s">
        <v>39</v>
      </c>
      <c r="E34" s="43"/>
      <c r="F34" s="45"/>
      <c r="G34" s="45"/>
      <c r="J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</row>
    <row r="35" spans="1:240" s="3" customFormat="1" x14ac:dyDescent="0.25">
      <c r="A35" s="33">
        <f>B31</f>
        <v>3.1100048085753835</v>
      </c>
      <c r="B35" s="33">
        <f>C31</f>
        <v>1.7813057904088492</v>
      </c>
      <c r="C35" s="18">
        <f t="shared" ref="C35:C43" si="2">A35*F35*(E35+1)/(E35+F35)</f>
        <v>155501.79543117346</v>
      </c>
      <c r="D35" s="18">
        <f t="shared" ref="D35:D43" si="3">B35*G35*(E35+1)/(E35+G35)</f>
        <v>1413.7488916402804</v>
      </c>
      <c r="E35" s="19">
        <v>100000</v>
      </c>
      <c r="F35" s="20">
        <v>100000</v>
      </c>
      <c r="G35" s="20">
        <v>800</v>
      </c>
      <c r="J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</row>
    <row r="36" spans="1:240" s="3" customFormat="1" x14ac:dyDescent="0.25">
      <c r="A36" s="34">
        <f>B31</f>
        <v>3.1100048085753835</v>
      </c>
      <c r="B36" s="34">
        <f>C31</f>
        <v>1.7813057904088492</v>
      </c>
      <c r="C36" s="22">
        <f t="shared" si="2"/>
        <v>28275.598264147648</v>
      </c>
      <c r="D36" s="22">
        <f t="shared" si="3"/>
        <v>1319.6177192502889</v>
      </c>
      <c r="E36" s="23">
        <v>10000</v>
      </c>
      <c r="F36" s="24">
        <v>100000</v>
      </c>
      <c r="G36" s="24">
        <v>800</v>
      </c>
      <c r="J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</row>
    <row r="37" spans="1:240" s="3" customFormat="1" x14ac:dyDescent="0.25">
      <c r="A37" s="34">
        <f>B31</f>
        <v>3.1100048085753835</v>
      </c>
      <c r="B37" s="34">
        <f>C31</f>
        <v>1.7813057904088492</v>
      </c>
      <c r="C37" s="22">
        <f t="shared" si="2"/>
        <v>14812.508616843326</v>
      </c>
      <c r="D37" s="22">
        <f t="shared" si="3"/>
        <v>1228.732449356504</v>
      </c>
      <c r="E37" s="23">
        <v>5000</v>
      </c>
      <c r="F37" s="24">
        <v>100000</v>
      </c>
      <c r="G37" s="24">
        <v>800</v>
      </c>
      <c r="J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</row>
    <row r="38" spans="1:240" s="3" customFormat="1" x14ac:dyDescent="0.25">
      <c r="A38" s="34">
        <f>B31</f>
        <v>3.1100048085753835</v>
      </c>
      <c r="B38" s="34">
        <f>C31</f>
        <v>1.7813057904088492</v>
      </c>
      <c r="C38" s="22">
        <f t="shared" si="2"/>
        <v>6101.0976685875912</v>
      </c>
      <c r="D38" s="22">
        <f t="shared" si="3"/>
        <v>1018.3979676023164</v>
      </c>
      <c r="E38" s="23">
        <v>2000</v>
      </c>
      <c r="F38" s="24">
        <v>100000</v>
      </c>
      <c r="G38" s="24">
        <v>800</v>
      </c>
      <c r="J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</row>
    <row r="39" spans="1:240" s="3" customFormat="1" x14ac:dyDescent="0.25">
      <c r="A39" s="34">
        <f>B31</f>
        <v>3.1100048085753835</v>
      </c>
      <c r="B39" s="34">
        <f>C31</f>
        <v>1.7813057904088492</v>
      </c>
      <c r="C39" s="22">
        <f t="shared" si="2"/>
        <v>3082.2918944395633</v>
      </c>
      <c r="D39" s="22">
        <f t="shared" si="3"/>
        <v>792.48315386633703</v>
      </c>
      <c r="E39" s="23">
        <v>1000</v>
      </c>
      <c r="F39" s="24">
        <v>100000</v>
      </c>
      <c r="G39" s="24">
        <v>800</v>
      </c>
      <c r="J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</row>
    <row r="40" spans="1:240" s="3" customFormat="1" x14ac:dyDescent="0.25">
      <c r="A40" s="34">
        <f>B31</f>
        <v>3.1100048085753835</v>
      </c>
      <c r="B40" s="34">
        <f>C31</f>
        <v>1.7813057904088492</v>
      </c>
      <c r="C40" s="22">
        <f t="shared" si="2"/>
        <v>1550.3606060659376</v>
      </c>
      <c r="D40" s="22">
        <f t="shared" si="3"/>
        <v>549.19027753528212</v>
      </c>
      <c r="E40" s="23">
        <v>500</v>
      </c>
      <c r="F40" s="24">
        <v>100000</v>
      </c>
      <c r="G40" s="24">
        <v>800</v>
      </c>
      <c r="J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</row>
    <row r="41" spans="1:240" s="3" customFormat="1" x14ac:dyDescent="0.25">
      <c r="A41" s="34">
        <f>B31</f>
        <v>3.1100048085753835</v>
      </c>
      <c r="B41" s="34">
        <f>C31</f>
        <v>1.7813057904088492</v>
      </c>
      <c r="C41" s="22">
        <f t="shared" si="2"/>
        <v>313.79668897713657</v>
      </c>
      <c r="D41" s="22">
        <f t="shared" si="3"/>
        <v>159.92167540559447</v>
      </c>
      <c r="E41" s="23">
        <v>100</v>
      </c>
      <c r="F41" s="24">
        <v>100000</v>
      </c>
      <c r="G41" s="24">
        <v>800</v>
      </c>
      <c r="J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</row>
    <row r="42" spans="1:240" s="3" customFormat="1" x14ac:dyDescent="0.25">
      <c r="A42" s="34">
        <f>B31</f>
        <v>3.1100048085753835</v>
      </c>
      <c r="B42" s="34">
        <f>C31</f>
        <v>1.7813057904088492</v>
      </c>
      <c r="C42" s="22">
        <f t="shared" si="2"/>
        <v>34.206632231106106</v>
      </c>
      <c r="D42" s="22">
        <f t="shared" si="3"/>
        <v>19.352457969873917</v>
      </c>
      <c r="E42" s="23">
        <v>10</v>
      </c>
      <c r="F42" s="24">
        <v>100000</v>
      </c>
      <c r="G42" s="24">
        <v>800</v>
      </c>
      <c r="J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</row>
    <row r="43" spans="1:240" s="3" customFormat="1" x14ac:dyDescent="0.25">
      <c r="A43" s="32">
        <f>B31</f>
        <v>3.1100048085753835</v>
      </c>
      <c r="B43" s="32">
        <f>C31</f>
        <v>1.7813057904088492</v>
      </c>
      <c r="C43" s="26">
        <f t="shared" si="2"/>
        <v>6.2199474176765905</v>
      </c>
      <c r="D43" s="26">
        <f t="shared" si="3"/>
        <v>3.5581638759727325</v>
      </c>
      <c r="E43" s="27">
        <v>1</v>
      </c>
      <c r="F43" s="28">
        <v>100000</v>
      </c>
      <c r="G43" s="28">
        <v>800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</row>
    <row r="44" spans="1:240" s="3" customFormat="1" x14ac:dyDescent="0.25">
      <c r="A44" s="29"/>
      <c r="B44" s="29"/>
      <c r="C44" s="29"/>
      <c r="D44" s="29"/>
      <c r="E44" s="29"/>
      <c r="F44" s="29"/>
      <c r="G44" s="30"/>
      <c r="H44" s="4"/>
      <c r="I44" s="4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</row>
    <row r="45" spans="1:240" s="3" customFormat="1" x14ac:dyDescent="0.25">
      <c r="A45" s="29"/>
      <c r="B45" s="29"/>
      <c r="C45" s="29"/>
      <c r="D45" s="29"/>
      <c r="E45" s="29"/>
      <c r="F45" s="29"/>
      <c r="G45" s="30"/>
      <c r="H45" s="4"/>
      <c r="I45" s="4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</row>
    <row r="46" spans="1:240" s="3" customFormat="1" x14ac:dyDescent="0.25">
      <c r="A46" s="29"/>
      <c r="B46" s="29"/>
      <c r="C46" s="29"/>
      <c r="D46" s="29"/>
      <c r="E46" s="29"/>
      <c r="F46" s="29"/>
      <c r="G46" s="30"/>
      <c r="H46" s="4"/>
      <c r="I46" s="4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</row>
    <row r="47" spans="1:240" s="3" customFormat="1" x14ac:dyDescent="0.25">
      <c r="A47" s="46" t="s">
        <v>22</v>
      </c>
      <c r="B47" s="46"/>
      <c r="C47" s="46"/>
      <c r="D47" s="46"/>
      <c r="E47" s="46"/>
      <c r="F47" s="46"/>
      <c r="G47" s="46"/>
      <c r="H47" s="4"/>
      <c r="I47" s="4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</row>
    <row r="48" spans="1:240" s="3" customFormat="1" x14ac:dyDescent="0.25">
      <c r="A48" s="20"/>
      <c r="B48" s="20" t="s">
        <v>1</v>
      </c>
      <c r="C48" s="20" t="s">
        <v>2</v>
      </c>
      <c r="D48" s="29"/>
      <c r="E48" s="29"/>
      <c r="F48" s="29"/>
      <c r="G48" s="29"/>
      <c r="H48" s="4"/>
      <c r="I48" s="4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</row>
    <row r="49" spans="1:240" s="3" customFormat="1" ht="16.2" x14ac:dyDescent="0.25">
      <c r="A49" s="28"/>
      <c r="B49" s="14" t="s">
        <v>31</v>
      </c>
      <c r="C49" s="14" t="s">
        <v>32</v>
      </c>
      <c r="D49" s="29"/>
      <c r="E49" s="29"/>
      <c r="F49" s="29"/>
      <c r="G49" s="29"/>
      <c r="H49" s="4"/>
      <c r="I49" s="4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</row>
    <row r="50" spans="1:240" s="3" customFormat="1" x14ac:dyDescent="0.25">
      <c r="A50" s="38" t="s">
        <v>20</v>
      </c>
      <c r="B50" s="33">
        <f>B6</f>
        <v>22.98</v>
      </c>
      <c r="C50" s="33">
        <f>C6</f>
        <v>1.81</v>
      </c>
      <c r="D50" s="29"/>
      <c r="E50" s="29"/>
      <c r="F50" s="29"/>
      <c r="G50" s="29"/>
      <c r="H50" s="4"/>
      <c r="I50" s="4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</row>
    <row r="51" spans="1:240" s="3" customFormat="1" ht="16.2" x14ac:dyDescent="0.25">
      <c r="A51" s="24" t="s">
        <v>19</v>
      </c>
      <c r="B51" s="24">
        <v>100000</v>
      </c>
      <c r="C51" s="24">
        <v>800</v>
      </c>
      <c r="D51" s="29"/>
      <c r="E51" s="29"/>
      <c r="F51" s="29"/>
      <c r="G51" s="29"/>
      <c r="H51" s="4"/>
      <c r="I51" s="4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</row>
    <row r="52" spans="1:240" s="3" customFormat="1" x14ac:dyDescent="0.25">
      <c r="A52" s="24" t="s">
        <v>9</v>
      </c>
      <c r="B52" s="31">
        <v>5.0000000000000002E-5</v>
      </c>
      <c r="C52" s="31">
        <v>5.0000000000000002E-5</v>
      </c>
      <c r="D52" s="29"/>
      <c r="E52" s="29"/>
      <c r="F52" s="29"/>
      <c r="G52" s="29"/>
      <c r="H52" s="4"/>
      <c r="I52" s="4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</row>
    <row r="53" spans="1:240" s="3" customFormat="1" x14ac:dyDescent="0.25">
      <c r="A53" s="13" t="s">
        <v>12</v>
      </c>
      <c r="B53" s="32">
        <f>B50*POWER(1-0.00005,B51-1)</f>
        <v>0.15482640917117638</v>
      </c>
      <c r="C53" s="32">
        <f t="shared" ref="C53" si="4">C50*POWER(1-0.00005,C51-1)</f>
        <v>1.7391141014847917</v>
      </c>
      <c r="D53" s="29"/>
      <c r="E53" s="29"/>
      <c r="F53" s="29"/>
      <c r="G53" s="29"/>
      <c r="H53" s="4"/>
      <c r="I53" s="4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</row>
    <row r="54" spans="1:240" s="3" customFormat="1" x14ac:dyDescent="0.25">
      <c r="A54" s="29"/>
      <c r="B54" s="29"/>
      <c r="C54" s="29"/>
      <c r="D54" s="29"/>
      <c r="E54" s="29"/>
      <c r="F54" s="29"/>
      <c r="G54" s="29"/>
      <c r="H54" s="4"/>
      <c r="I54" s="4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</row>
    <row r="55" spans="1:240" s="3" customFormat="1" x14ac:dyDescent="0.25">
      <c r="A55" s="11" t="s">
        <v>5</v>
      </c>
      <c r="B55" s="11" t="s">
        <v>6</v>
      </c>
      <c r="C55" s="11" t="s">
        <v>10</v>
      </c>
      <c r="D55" s="11" t="s">
        <v>11</v>
      </c>
      <c r="E55" s="42" t="s">
        <v>0</v>
      </c>
      <c r="F55" s="44" t="s">
        <v>17</v>
      </c>
      <c r="G55" s="44" t="s">
        <v>18</v>
      </c>
      <c r="H55" s="4"/>
      <c r="I55" s="4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</row>
    <row r="56" spans="1:240" s="3" customFormat="1" ht="16.2" x14ac:dyDescent="0.25">
      <c r="A56" s="14" t="s">
        <v>34</v>
      </c>
      <c r="B56" s="14" t="s">
        <v>39</v>
      </c>
      <c r="C56" s="14" t="s">
        <v>30</v>
      </c>
      <c r="D56" s="14" t="s">
        <v>33</v>
      </c>
      <c r="E56" s="43"/>
      <c r="F56" s="45"/>
      <c r="G56" s="4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</row>
    <row r="57" spans="1:240" s="3" customFormat="1" x14ac:dyDescent="0.25">
      <c r="A57" s="33">
        <f>B53</f>
        <v>0.15482640917117638</v>
      </c>
      <c r="B57" s="33">
        <f>C53</f>
        <v>1.7391141014847917</v>
      </c>
      <c r="C57" s="18">
        <f t="shared" ref="C57:C65" si="5">A57*F57*(E57+1)/(E57+F57)</f>
        <v>7741.3978717634045</v>
      </c>
      <c r="D57" s="18">
        <f t="shared" ref="D57:D65" si="6">B57*G57*(E57+1)/(E57+G57)</f>
        <v>1380.2630893855608</v>
      </c>
      <c r="E57" s="19">
        <v>100000</v>
      </c>
      <c r="F57" s="20">
        <v>100000</v>
      </c>
      <c r="G57" s="20">
        <v>800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</row>
    <row r="58" spans="1:240" s="3" customFormat="1" x14ac:dyDescent="0.25">
      <c r="A58" s="34">
        <f>B53</f>
        <v>0.15482640917117638</v>
      </c>
      <c r="B58" s="34">
        <f>C53</f>
        <v>1.7391141014847917</v>
      </c>
      <c r="C58" s="22">
        <f t="shared" si="5"/>
        <v>1407.6535619281226</v>
      </c>
      <c r="D58" s="22">
        <f t="shared" si="6"/>
        <v>1288.3614910332892</v>
      </c>
      <c r="E58" s="23">
        <v>10000</v>
      </c>
      <c r="F58" s="24">
        <v>100000</v>
      </c>
      <c r="G58" s="24">
        <v>800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</row>
    <row r="59" spans="1:240" s="3" customFormat="1" x14ac:dyDescent="0.25">
      <c r="A59" s="34">
        <f>B53</f>
        <v>0.15482640917117638</v>
      </c>
      <c r="B59" s="34">
        <f>C53</f>
        <v>1.7391141014847917</v>
      </c>
      <c r="C59" s="22">
        <f t="shared" si="5"/>
        <v>737.41606882386009</v>
      </c>
      <c r="D59" s="22">
        <f t="shared" si="6"/>
        <v>1199.6289133138544</v>
      </c>
      <c r="E59" s="23">
        <v>5000</v>
      </c>
      <c r="F59" s="24">
        <v>100000</v>
      </c>
      <c r="G59" s="24">
        <v>800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</row>
    <row r="60" spans="1:240" s="3" customFormat="1" x14ac:dyDescent="0.25">
      <c r="A60" s="34">
        <f>B53</f>
        <v>0.15482640917117638</v>
      </c>
      <c r="B60" s="34">
        <f>C53</f>
        <v>1.7391141014847917</v>
      </c>
      <c r="C60" s="22">
        <f t="shared" si="5"/>
        <v>303.73298505051366</v>
      </c>
      <c r="D60" s="22">
        <f t="shared" si="6"/>
        <v>994.27637630601942</v>
      </c>
      <c r="E60" s="23">
        <v>2000</v>
      </c>
      <c r="F60" s="24">
        <v>100000</v>
      </c>
      <c r="G60" s="24">
        <v>800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</row>
    <row r="61" spans="1:240" s="3" customFormat="1" x14ac:dyDescent="0.25">
      <c r="A61" s="34">
        <f>B53</f>
        <v>0.15482640917117638</v>
      </c>
      <c r="B61" s="34">
        <f>C53</f>
        <v>1.7391141014847917</v>
      </c>
      <c r="C61" s="22">
        <f t="shared" si="5"/>
        <v>153.4467679013342</v>
      </c>
      <c r="D61" s="22">
        <f t="shared" si="6"/>
        <v>773.71254026056738</v>
      </c>
      <c r="E61" s="23">
        <v>1000</v>
      </c>
      <c r="F61" s="24">
        <v>100000</v>
      </c>
      <c r="G61" s="24">
        <v>800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</row>
    <row r="62" spans="1:240" s="3" customFormat="1" x14ac:dyDescent="0.25">
      <c r="A62" s="34">
        <f>B53</f>
        <v>0.15482640917117638</v>
      </c>
      <c r="B62" s="34">
        <f>C53</f>
        <v>1.7391141014847917</v>
      </c>
      <c r="C62" s="22">
        <f t="shared" si="5"/>
        <v>77.182120392795397</v>
      </c>
      <c r="D62" s="22">
        <f t="shared" si="6"/>
        <v>536.18225528854191</v>
      </c>
      <c r="E62" s="23">
        <v>500</v>
      </c>
      <c r="F62" s="24">
        <v>100000</v>
      </c>
      <c r="G62" s="24">
        <v>800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</row>
    <row r="63" spans="1:240" s="3" customFormat="1" x14ac:dyDescent="0.25">
      <c r="A63" s="34">
        <f>B53</f>
        <v>0.15482640917117638</v>
      </c>
      <c r="B63" s="34">
        <f>C53</f>
        <v>1.7391141014847917</v>
      </c>
      <c r="C63" s="22">
        <f t="shared" si="5"/>
        <v>15.621845480808007</v>
      </c>
      <c r="D63" s="22">
        <f t="shared" si="6"/>
        <v>156.13379933330131</v>
      </c>
      <c r="E63" s="23">
        <v>100</v>
      </c>
      <c r="F63" s="24">
        <v>100000</v>
      </c>
      <c r="G63" s="24">
        <v>800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</row>
    <row r="64" spans="1:240" s="3" customFormat="1" x14ac:dyDescent="0.25">
      <c r="A64" s="34">
        <f>B53</f>
        <v>0.15482640917117638</v>
      </c>
      <c r="B64" s="34">
        <f>C53</f>
        <v>1.7391141014847917</v>
      </c>
      <c r="C64" s="22">
        <f t="shared" si="5"/>
        <v>1.7029202088620541</v>
      </c>
      <c r="D64" s="22">
        <f t="shared" si="6"/>
        <v>18.894079127242183</v>
      </c>
      <c r="E64" s="23">
        <v>10</v>
      </c>
      <c r="F64" s="24">
        <v>100000</v>
      </c>
      <c r="G64" s="24">
        <v>800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</row>
    <row r="65" spans="1:240" s="3" customFormat="1" ht="15.6" x14ac:dyDescent="0.25">
      <c r="A65" s="8">
        <f>B53</f>
        <v>0.15482640917117638</v>
      </c>
      <c r="B65" s="8">
        <f>C53</f>
        <v>1.7391141014847917</v>
      </c>
      <c r="C65" s="10">
        <f t="shared" si="5"/>
        <v>0.30964972184513434</v>
      </c>
      <c r="D65" s="10">
        <f t="shared" si="6"/>
        <v>3.4738858456625055</v>
      </c>
      <c r="E65" s="9">
        <v>1</v>
      </c>
      <c r="F65" s="7">
        <v>100000</v>
      </c>
      <c r="G65" s="7">
        <v>800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</row>
    <row r="66" spans="1:240" s="3" customFormat="1" x14ac:dyDescent="0.25">
      <c r="A66" s="4"/>
      <c r="B66" s="4"/>
      <c r="C66" s="4"/>
      <c r="D66" s="4"/>
      <c r="E66" s="6"/>
      <c r="F66" s="4"/>
      <c r="G66" s="4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</row>
    <row r="67" spans="1:240" x14ac:dyDescent="0.25">
      <c r="A67" s="4"/>
      <c r="B67" s="4"/>
      <c r="C67" s="4"/>
      <c r="D67" s="4"/>
      <c r="E67" s="4"/>
      <c r="F67" s="4"/>
      <c r="G67" s="4"/>
      <c r="H67" s="4"/>
      <c r="I67" s="4"/>
    </row>
    <row r="70" spans="1:240" x14ac:dyDescent="0.25">
      <c r="A70" s="40" t="s">
        <v>25</v>
      </c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</row>
    <row r="71" spans="1:240" x14ac:dyDescent="0.25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</row>
  </sheetData>
  <mergeCells count="15">
    <mergeCell ref="A70:M71"/>
    <mergeCell ref="A1:G2"/>
    <mergeCell ref="A25:G25"/>
    <mergeCell ref="A3:G3"/>
    <mergeCell ref="A9:G9"/>
    <mergeCell ref="E10:E11"/>
    <mergeCell ref="F10:F11"/>
    <mergeCell ref="G10:G11"/>
    <mergeCell ref="E33:E34"/>
    <mergeCell ref="F33:F34"/>
    <mergeCell ref="G33:G34"/>
    <mergeCell ref="A47:G47"/>
    <mergeCell ref="E55:E56"/>
    <mergeCell ref="F55:F56"/>
    <mergeCell ref="G55:G5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Simulation for Parent magma A</vt:lpstr>
      <vt:lpstr>Simulation for Parent magma 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2026-09-01T02:04:16Z</dcterms:modified>
</cp:coreProperties>
</file>