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</sheets>
  <calcPr calcId="145621" concurrentCalc="0"/>
</workbook>
</file>

<file path=xl/calcChain.xml><?xml version="1.0" encoding="utf-8"?>
<calcChain xmlns="http://schemas.openxmlformats.org/spreadsheetml/2006/main">
  <c r="Z6" i="1" l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5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5" i="1"/>
  <c r="AH5" i="1"/>
  <c r="AF6" i="1"/>
  <c r="AE7" i="1"/>
  <c r="AE8" i="1"/>
  <c r="AB9" i="1"/>
  <c r="AF11" i="1"/>
  <c r="AB13" i="1"/>
  <c r="AB15" i="1"/>
  <c r="AB16" i="1"/>
  <c r="AB17" i="1"/>
  <c r="AB18" i="1"/>
  <c r="AF21" i="1"/>
  <c r="AC22" i="1"/>
  <c r="AB23" i="1"/>
  <c r="AD24" i="1"/>
  <c r="AF25" i="1"/>
  <c r="AB26" i="1"/>
  <c r="AF5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F24" i="1"/>
  <c r="AF7" i="1"/>
  <c r="AE9" i="1"/>
  <c r="AD22" i="1"/>
  <c r="AE24" i="1"/>
  <c r="AE17" i="1"/>
  <c r="AA7" i="1"/>
  <c r="AA9" i="1"/>
  <c r="AA5" i="1"/>
  <c r="AF18" i="1"/>
  <c r="AC5" i="1"/>
  <c r="AC7" i="1"/>
  <c r="AB8" i="1"/>
  <c r="AC8" i="1"/>
  <c r="AD8" i="1"/>
  <c r="AF8" i="1"/>
  <c r="AC9" i="1"/>
  <c r="AA11" i="1"/>
  <c r="AC11" i="1"/>
  <c r="AE11" i="1"/>
  <c r="AC17" i="1"/>
  <c r="AA6" i="1"/>
  <c r="AD17" i="1"/>
  <c r="AE22" i="1"/>
  <c r="AA25" i="1"/>
  <c r="AB6" i="1"/>
  <c r="AF22" i="1"/>
  <c r="AB25" i="1"/>
  <c r="AD6" i="1"/>
  <c r="AF17" i="1"/>
  <c r="AA23" i="1"/>
  <c r="AC25" i="1"/>
  <c r="AD18" i="1"/>
  <c r="AC23" i="1"/>
  <c r="AD25" i="1"/>
  <c r="AD23" i="1"/>
  <c r="AE25" i="1"/>
  <c r="AB7" i="1"/>
  <c r="AB11" i="1"/>
  <c r="AE23" i="1"/>
  <c r="AF23" i="1"/>
  <c r="AD7" i="1"/>
  <c r="AD11" i="1"/>
  <c r="AA13" i="1"/>
  <c r="AB24" i="1"/>
  <c r="AD26" i="1"/>
  <c r="AA8" i="1"/>
  <c r="AC24" i="1"/>
  <c r="AF26" i="1"/>
  <c r="AA22" i="1"/>
  <c r="AC15" i="1"/>
  <c r="AA17" i="1"/>
  <c r="AB22" i="1"/>
  <c r="AE15" i="1"/>
  <c r="AD15" i="1"/>
  <c r="AA16" i="1"/>
  <c r="AB12" i="1"/>
  <c r="AA12" i="1"/>
  <c r="AE12" i="1"/>
  <c r="AC12" i="1"/>
  <c r="AC16" i="1"/>
  <c r="AD12" i="1"/>
  <c r="AF14" i="1"/>
  <c r="AE14" i="1"/>
  <c r="AF15" i="1"/>
  <c r="AD16" i="1"/>
  <c r="AD19" i="1"/>
  <c r="AC19" i="1"/>
  <c r="AB19" i="1"/>
  <c r="AF19" i="1"/>
  <c r="AE19" i="1"/>
  <c r="AA21" i="1"/>
  <c r="AC6" i="1"/>
  <c r="AD9" i="1"/>
  <c r="AF12" i="1"/>
  <c r="AA14" i="1"/>
  <c r="AE16" i="1"/>
  <c r="AA19" i="1"/>
  <c r="AB21" i="1"/>
  <c r="AB14" i="1"/>
  <c r="AF16" i="1"/>
  <c r="AC21" i="1"/>
  <c r="AD5" i="1"/>
  <c r="AE5" i="1"/>
  <c r="AE6" i="1"/>
  <c r="AF9" i="1"/>
  <c r="AC14" i="1"/>
  <c r="AD21" i="1"/>
  <c r="AD14" i="1"/>
  <c r="AE21" i="1"/>
  <c r="AB5" i="1"/>
  <c r="AD13" i="1"/>
  <c r="AC13" i="1"/>
  <c r="AE13" i="1"/>
  <c r="AF20" i="1"/>
  <c r="AE20" i="1"/>
  <c r="AD20" i="1"/>
  <c r="AD10" i="1"/>
  <c r="AA10" i="1"/>
  <c r="AA20" i="1"/>
  <c r="AB10" i="1"/>
  <c r="AF13" i="1"/>
  <c r="AB20" i="1"/>
  <c r="AC10" i="1"/>
  <c r="AC20" i="1"/>
  <c r="AE10" i="1"/>
  <c r="AA15" i="1"/>
  <c r="AF10" i="1"/>
  <c r="AC18" i="1"/>
  <c r="AC26" i="1"/>
  <c r="AE18" i="1"/>
  <c r="AA24" i="1"/>
  <c r="AE26" i="1"/>
  <c r="AA18" i="1"/>
  <c r="AA26" i="1"/>
</calcChain>
</file>

<file path=xl/sharedStrings.xml><?xml version="1.0" encoding="utf-8"?>
<sst xmlns="http://schemas.openxmlformats.org/spreadsheetml/2006/main" count="197" uniqueCount="93">
  <si>
    <t>Geological Setting</t>
    <phoneticPr fontId="1" type="noConversion"/>
  </si>
  <si>
    <t>Cu/Pd</t>
    <phoneticPr fontId="1" type="noConversion"/>
  </si>
  <si>
    <t>Country</t>
    <phoneticPr fontId="1" type="noConversion"/>
  </si>
  <si>
    <t>Mo</t>
  </si>
  <si>
    <t>Pb</t>
  </si>
  <si>
    <t>Zn</t>
  </si>
  <si>
    <t>Fe</t>
    <phoneticPr fontId="1" type="noConversion"/>
  </si>
  <si>
    <t>Ni</t>
  </si>
  <si>
    <t>Co</t>
  </si>
  <si>
    <t>Cu</t>
  </si>
  <si>
    <t>Ag</t>
    <phoneticPr fontId="1" type="noConversion"/>
  </si>
  <si>
    <t>Te</t>
  </si>
  <si>
    <t>Bi</t>
  </si>
  <si>
    <t>Se</t>
  </si>
  <si>
    <t>Ir</t>
  </si>
  <si>
    <t>Ru</t>
  </si>
  <si>
    <t>Rh</t>
  </si>
  <si>
    <t>Pt</t>
  </si>
  <si>
    <t>Pd</t>
  </si>
  <si>
    <t>Au</t>
  </si>
  <si>
    <t>Os</t>
    <phoneticPr fontId="1" type="noConversion"/>
  </si>
  <si>
    <t>S</t>
    <phoneticPr fontId="1" type="noConversion"/>
  </si>
  <si>
    <t>Greece</t>
  </si>
  <si>
    <t>Skouries</t>
  </si>
  <si>
    <t>Chile</t>
    <phoneticPr fontId="1" type="noConversion"/>
  </si>
  <si>
    <t>El Teniente</t>
    <phoneticPr fontId="1" type="noConversion"/>
  </si>
  <si>
    <t>ET1</t>
  </si>
  <si>
    <t>continental arc</t>
    <phoneticPr fontId="7" type="noConversion"/>
  </si>
  <si>
    <t>Cp surrounding py in central suture of quartz vein</t>
  </si>
  <si>
    <t>El Teniente</t>
  </si>
  <si>
    <t>ET2</t>
  </si>
  <si>
    <t>ET3</t>
  </si>
  <si>
    <t>ET4</t>
  </si>
  <si>
    <t>ET5</t>
  </si>
  <si>
    <t>ET6</t>
  </si>
  <si>
    <t>Turkey</t>
  </si>
  <si>
    <t>Muratdere</t>
    <phoneticPr fontId="1" type="noConversion"/>
  </si>
  <si>
    <t>MD1</t>
  </si>
  <si>
    <t>Mo-Py on boundaries of quartz vein</t>
  </si>
  <si>
    <t>Muratdere</t>
  </si>
  <si>
    <t>MD2</t>
  </si>
  <si>
    <t>Mo-Py on boundaries of quartz vein with cp in center</t>
  </si>
  <si>
    <t>MD3</t>
  </si>
  <si>
    <t>MD4</t>
  </si>
  <si>
    <t>MD6</t>
  </si>
  <si>
    <t>MD8</t>
  </si>
  <si>
    <t>Skouries</t>
    <phoneticPr fontId="1" type="noConversion"/>
  </si>
  <si>
    <t>SK1</t>
  </si>
  <si>
    <t>SK2</t>
  </si>
  <si>
    <t>SK3</t>
  </si>
  <si>
    <t>SK5</t>
  </si>
  <si>
    <t>SK6</t>
  </si>
  <si>
    <t>SK7</t>
  </si>
  <si>
    <t>SK10</t>
  </si>
  <si>
    <t>SK11</t>
  </si>
  <si>
    <t>SK12</t>
  </si>
  <si>
    <t>SK13</t>
  </si>
  <si>
    <t>Rock type</t>
    <phoneticPr fontId="1" type="noConversion"/>
  </si>
  <si>
    <t>Sample No.</t>
    <phoneticPr fontId="1" type="noConversion"/>
  </si>
  <si>
    <t>Deposit's name</t>
    <phoneticPr fontId="1" type="noConversion"/>
  </si>
  <si>
    <t>Ni100%</t>
    <phoneticPr fontId="1" type="noConversion"/>
  </si>
  <si>
    <t>Ir100%</t>
    <phoneticPr fontId="1" type="noConversion"/>
  </si>
  <si>
    <t xml:space="preserve">Ru100% </t>
    <phoneticPr fontId="1" type="noConversion"/>
  </si>
  <si>
    <t xml:space="preserve">Rh100% </t>
    <phoneticPr fontId="1" type="noConversion"/>
  </si>
  <si>
    <t>Pt100%</t>
    <phoneticPr fontId="1" type="noConversion"/>
  </si>
  <si>
    <t>Pd100%</t>
    <phoneticPr fontId="1" type="noConversion"/>
  </si>
  <si>
    <t>Cu100%</t>
    <phoneticPr fontId="1" type="noConversion"/>
  </si>
  <si>
    <t>wt%</t>
    <phoneticPr fontId="1" type="noConversion"/>
  </si>
  <si>
    <t>Data source</t>
    <phoneticPr fontId="1" type="noConversion"/>
  </si>
  <si>
    <t>Mcfall et al.,2021</t>
  </si>
  <si>
    <t>Mcfall et al.,2021</t>
    <phoneticPr fontId="1" type="noConversion"/>
  </si>
  <si>
    <r>
      <t>post-collisional </t>
    </r>
    <r>
      <rPr>
        <sz val="10"/>
        <color rgb="FF1B1B1B"/>
        <rFont val="宋体"/>
        <family val="3"/>
        <charset val="134"/>
      </rPr>
      <t/>
    </r>
    <phoneticPr fontId="1" type="noConversion"/>
  </si>
  <si>
    <t>Abbreviations:</t>
  </si>
  <si>
    <t>ppm</t>
  </si>
  <si>
    <t>ppm</t>
    <phoneticPr fontId="1" type="noConversion"/>
  </si>
  <si>
    <t>ppb</t>
  </si>
  <si>
    <t>ppb</t>
    <phoneticPr fontId="1" type="noConversion"/>
  </si>
  <si>
    <t>The orange backgroud area is the result of the metal element content in 100% sulfides calculated in this study.</t>
    <phoneticPr fontId="1" type="noConversion"/>
  </si>
  <si>
    <t>Cp-Mo-Py blebs in quartz vein</t>
    <phoneticPr fontId="1" type="noConversion"/>
  </si>
  <si>
    <t>Cp-Mo in trails parallel to quartz vein edge</t>
    <phoneticPr fontId="1" type="noConversion"/>
  </si>
  <si>
    <t>Cp-Bo in central suture of quartz vein</t>
    <phoneticPr fontId="1" type="noConversion"/>
  </si>
  <si>
    <t>Massive Cp-Py assemblages in anhydrite-quartz vein</t>
    <phoneticPr fontId="1" type="noConversion"/>
  </si>
  <si>
    <t>Cp-Py blebs in quartz vein</t>
    <phoneticPr fontId="1" type="noConversion"/>
  </si>
  <si>
    <t>Cp-Py in central suture of quartz vein</t>
    <phoneticPr fontId="1" type="noConversion"/>
  </si>
  <si>
    <t>Cp-Py in central suture of quartz vein</t>
    <phoneticPr fontId="1" type="noConversion"/>
  </si>
  <si>
    <t>Massive Cp-Py in quartz vein with K-feldspar and biotite selvage</t>
    <phoneticPr fontId="1" type="noConversion"/>
  </si>
  <si>
    <t>Cp-Py-Mag in trails parallel to edges of quartz vein stockwork</t>
    <phoneticPr fontId="1" type="noConversion"/>
  </si>
  <si>
    <t>Cp-Py-Bo-Mag in trails parallel to edges of quartz vein stockwork</t>
    <phoneticPr fontId="1" type="noConversion"/>
  </si>
  <si>
    <t>Cp-Py in central suture of quartz vein</t>
    <phoneticPr fontId="1" type="noConversion"/>
  </si>
  <si>
    <t>Cp-Py-Mag in trails parallel to edges of quartz vein stockwork</t>
    <phoneticPr fontId="1" type="noConversion"/>
  </si>
  <si>
    <t>Cp = chalcopyrite, Mo = Molybdenite, Py = Pyrite, Mag = magnetite, and Bo = Bornite.</t>
    <phoneticPr fontId="1" type="noConversion"/>
  </si>
  <si>
    <r>
      <t>Sum sulfide</t>
    </r>
    <r>
      <rPr>
        <sz val="10"/>
        <color rgb="FF333333"/>
        <rFont val="宋体"/>
        <family val="3"/>
        <charset val="134"/>
      </rPr>
      <t/>
    </r>
    <phoneticPr fontId="1" type="noConversion"/>
  </si>
  <si>
    <t>Supplementary Table 10. Calculation of metallic element content in 100% sulfides for porphyry copper deposits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</si>
</sst>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0.0_ "/>
    <numFmt numFmtId="178" formatCode="0_);[Red]\(0\)"/>
  </numFmts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rgb="FF333333"/>
      <name val="宋体"/>
      <family val="3"/>
      <charset val="134"/>
    </font>
    <font>
      <sz val="10"/>
      <color rgb="FF1B1B1B"/>
      <name val="Arial"/>
      <family val="2"/>
    </font>
    <font>
      <sz val="10"/>
      <color rgb="FF1B1B1B"/>
      <name val="宋体"/>
      <family val="3"/>
      <charset val="134"/>
    </font>
    <font>
      <sz val="9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宋体"/>
      <family val="2"/>
      <scheme val="minor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6" fillId="0" borderId="0"/>
  </cellStyleXfs>
  <cellXfs count="45">
    <xf numFmtId="0" fontId="0" fillId="0" borderId="0" xfId="0"/>
    <xf numFmtId="0" fontId="3" fillId="0" borderId="0" xfId="0" applyFont="1"/>
    <xf numFmtId="0" fontId="0" fillId="0" borderId="0" xfId="2" applyFont="1"/>
    <xf numFmtId="0" fontId="8" fillId="0" borderId="0" xfId="0" applyFont="1"/>
    <xf numFmtId="0" fontId="9" fillId="0" borderId="0" xfId="0" applyFont="1"/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176" fontId="11" fillId="0" borderId="1" xfId="2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" fontId="11" fillId="0" borderId="1" xfId="2" applyNumberFormat="1" applyFont="1" applyFill="1" applyBorder="1" applyAlignment="1">
      <alignment horizontal="center" vertical="center"/>
    </xf>
    <xf numFmtId="2" fontId="11" fillId="0" borderId="1" xfId="2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176" fontId="11" fillId="0" borderId="0" xfId="2" applyNumberFormat="1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1" fontId="11" fillId="0" borderId="0" xfId="2" applyNumberFormat="1" applyFont="1" applyFill="1" applyBorder="1" applyAlignment="1">
      <alignment horizontal="center" vertical="center"/>
    </xf>
    <xf numFmtId="2" fontId="11" fillId="0" borderId="0" xfId="2" applyNumberFormat="1" applyFont="1" applyFill="1" applyBorder="1" applyAlignment="1">
      <alignment horizontal="center" vertical="center"/>
    </xf>
    <xf numFmtId="176" fontId="11" fillId="0" borderId="2" xfId="2" applyNumberFormat="1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/>
    </xf>
    <xf numFmtId="1" fontId="11" fillId="0" borderId="2" xfId="0" applyNumberFormat="1" applyFont="1" applyFill="1" applyBorder="1" applyAlignment="1">
      <alignment horizontal="center" vertical="center"/>
    </xf>
    <xf numFmtId="2" fontId="11" fillId="0" borderId="2" xfId="0" applyNumberFormat="1" applyFont="1" applyFill="1" applyBorder="1" applyAlignment="1">
      <alignment horizontal="center" vertical="center"/>
    </xf>
    <xf numFmtId="1" fontId="11" fillId="0" borderId="2" xfId="2" applyNumberFormat="1" applyFont="1" applyFill="1" applyBorder="1" applyAlignment="1">
      <alignment horizontal="center" vertical="center"/>
    </xf>
    <xf numFmtId="2" fontId="11" fillId="0" borderId="2" xfId="2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177" fontId="11" fillId="2" borderId="1" xfId="0" applyNumberFormat="1" applyFont="1" applyFill="1" applyBorder="1" applyAlignment="1">
      <alignment horizontal="center" vertical="center"/>
    </xf>
    <xf numFmtId="178" fontId="11" fillId="2" borderId="1" xfId="0" applyNumberFormat="1" applyFont="1" applyFill="1" applyBorder="1" applyAlignment="1">
      <alignment horizontal="center" vertical="center"/>
    </xf>
    <xf numFmtId="177" fontId="11" fillId="2" borderId="0" xfId="0" applyNumberFormat="1" applyFont="1" applyFill="1" applyBorder="1" applyAlignment="1">
      <alignment horizontal="center" vertical="center"/>
    </xf>
    <xf numFmtId="178" fontId="11" fillId="2" borderId="0" xfId="0" applyNumberFormat="1" applyFont="1" applyFill="1" applyBorder="1" applyAlignment="1">
      <alignment horizontal="center" vertical="center"/>
    </xf>
    <xf numFmtId="177" fontId="11" fillId="2" borderId="2" xfId="0" applyNumberFormat="1" applyFont="1" applyFill="1" applyBorder="1" applyAlignment="1">
      <alignment horizontal="center" vertical="center"/>
    </xf>
    <xf numFmtId="178" fontId="11" fillId="2" borderId="2" xfId="0" applyNumberFormat="1" applyFont="1" applyFill="1" applyBorder="1" applyAlignment="1">
      <alignment horizontal="center" vertical="center"/>
    </xf>
    <xf numFmtId="0" fontId="12" fillId="0" borderId="0" xfId="0" applyFont="1"/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"/>
  <sheetViews>
    <sheetView tabSelected="1" zoomScale="85" zoomScaleNormal="85" workbookViewId="0">
      <selection sqref="A1:AH1"/>
    </sheetView>
  </sheetViews>
  <sheetFormatPr defaultRowHeight="14.4" x14ac:dyDescent="0.25"/>
  <cols>
    <col min="1" max="1" width="15.6640625" customWidth="1"/>
    <col min="2" max="2" width="22.44140625" customWidth="1"/>
    <col min="3" max="3" width="17.88671875" customWidth="1"/>
    <col min="4" max="4" width="27.109375" customWidth="1"/>
    <col min="5" max="5" width="72.21875" customWidth="1"/>
    <col min="25" max="25" width="22.77734375" customWidth="1"/>
    <col min="26" max="26" width="19.88671875" customWidth="1"/>
    <col min="27" max="27" width="15.77734375" customWidth="1"/>
    <col min="28" max="28" width="17.109375" customWidth="1"/>
    <col min="29" max="29" width="14.109375" customWidth="1"/>
    <col min="30" max="30" width="11.77734375" customWidth="1"/>
    <col min="31" max="31" width="12.33203125" customWidth="1"/>
    <col min="32" max="32" width="14.109375" customWidth="1"/>
    <col min="33" max="33" width="21.77734375" customWidth="1"/>
    <col min="34" max="34" width="13.6640625" customWidth="1"/>
  </cols>
  <sheetData>
    <row r="1" spans="1:35" x14ac:dyDescent="0.25">
      <c r="A1" s="44" t="s">
        <v>92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5" x14ac:dyDescent="0.25">
      <c r="Z2" s="42" t="s">
        <v>77</v>
      </c>
      <c r="AA2" s="42"/>
      <c r="AB2" s="42"/>
      <c r="AC2" s="42"/>
      <c r="AD2" s="42"/>
      <c r="AE2" s="42"/>
      <c r="AF2" s="42"/>
      <c r="AG2" s="42"/>
      <c r="AH2" s="42"/>
    </row>
    <row r="3" spans="1:35" ht="15" customHeight="1" x14ac:dyDescent="0.25">
      <c r="A3" s="37" t="s">
        <v>2</v>
      </c>
      <c r="B3" s="37" t="s">
        <v>59</v>
      </c>
      <c r="C3" s="37" t="s">
        <v>58</v>
      </c>
      <c r="D3" s="37" t="s">
        <v>0</v>
      </c>
      <c r="E3" s="37" t="s">
        <v>57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5" t="s">
        <v>14</v>
      </c>
      <c r="R3" s="5" t="s">
        <v>15</v>
      </c>
      <c r="S3" s="5" t="s">
        <v>16</v>
      </c>
      <c r="T3" s="5" t="s">
        <v>17</v>
      </c>
      <c r="U3" s="5" t="s">
        <v>18</v>
      </c>
      <c r="V3" s="5" t="s">
        <v>19</v>
      </c>
      <c r="W3" s="5" t="s">
        <v>20</v>
      </c>
      <c r="X3" s="5" t="s">
        <v>21</v>
      </c>
      <c r="Y3" s="37" t="s">
        <v>68</v>
      </c>
      <c r="Z3" s="28" t="s">
        <v>91</v>
      </c>
      <c r="AA3" s="28" t="s">
        <v>60</v>
      </c>
      <c r="AB3" s="28" t="s">
        <v>61</v>
      </c>
      <c r="AC3" s="28" t="s">
        <v>62</v>
      </c>
      <c r="AD3" s="28" t="s">
        <v>63</v>
      </c>
      <c r="AE3" s="28" t="s">
        <v>64</v>
      </c>
      <c r="AF3" s="28" t="s">
        <v>65</v>
      </c>
      <c r="AG3" s="28" t="s">
        <v>66</v>
      </c>
      <c r="AH3" s="39" t="s">
        <v>1</v>
      </c>
    </row>
    <row r="4" spans="1:35" ht="15" customHeight="1" x14ac:dyDescent="0.25">
      <c r="A4" s="38"/>
      <c r="B4" s="38"/>
      <c r="C4" s="38"/>
      <c r="D4" s="38"/>
      <c r="E4" s="38"/>
      <c r="F4" s="6" t="s">
        <v>74</v>
      </c>
      <c r="G4" s="6" t="s">
        <v>74</v>
      </c>
      <c r="H4" s="6" t="s">
        <v>74</v>
      </c>
      <c r="I4" s="6" t="s">
        <v>74</v>
      </c>
      <c r="J4" s="6" t="s">
        <v>74</v>
      </c>
      <c r="K4" s="6" t="s">
        <v>74</v>
      </c>
      <c r="L4" s="6" t="s">
        <v>74</v>
      </c>
      <c r="M4" s="6" t="s">
        <v>74</v>
      </c>
      <c r="N4" s="6" t="s">
        <v>74</v>
      </c>
      <c r="O4" s="6" t="s">
        <v>74</v>
      </c>
      <c r="P4" s="6" t="s">
        <v>74</v>
      </c>
      <c r="Q4" s="6" t="s">
        <v>76</v>
      </c>
      <c r="R4" s="6" t="s">
        <v>76</v>
      </c>
      <c r="S4" s="6" t="s">
        <v>76</v>
      </c>
      <c r="T4" s="6" t="s">
        <v>76</v>
      </c>
      <c r="U4" s="6" t="s">
        <v>76</v>
      </c>
      <c r="V4" s="6" t="s">
        <v>76</v>
      </c>
      <c r="W4" s="6" t="s">
        <v>76</v>
      </c>
      <c r="X4" s="6" t="s">
        <v>67</v>
      </c>
      <c r="Y4" s="38"/>
      <c r="Z4" s="29" t="s">
        <v>67</v>
      </c>
      <c r="AA4" s="29" t="s">
        <v>74</v>
      </c>
      <c r="AB4" s="29" t="s">
        <v>75</v>
      </c>
      <c r="AC4" s="29" t="s">
        <v>75</v>
      </c>
      <c r="AD4" s="29" t="s">
        <v>75</v>
      </c>
      <c r="AE4" s="29" t="s">
        <v>75</v>
      </c>
      <c r="AF4" s="29" t="s">
        <v>75</v>
      </c>
      <c r="AG4" s="29" t="s">
        <v>73</v>
      </c>
      <c r="AH4" s="40"/>
    </row>
    <row r="5" spans="1:35" ht="15" customHeight="1" x14ac:dyDescent="0.25">
      <c r="A5" s="5" t="s">
        <v>24</v>
      </c>
      <c r="B5" s="5" t="s">
        <v>25</v>
      </c>
      <c r="C5" s="5" t="s">
        <v>26</v>
      </c>
      <c r="D5" s="7" t="s">
        <v>27</v>
      </c>
      <c r="E5" s="5" t="s">
        <v>28</v>
      </c>
      <c r="F5" s="8">
        <v>38.5</v>
      </c>
      <c r="G5" s="9">
        <v>1.8</v>
      </c>
      <c r="H5" s="10">
        <v>37</v>
      </c>
      <c r="I5" s="11">
        <v>6.86</v>
      </c>
      <c r="J5" s="8">
        <v>28.9</v>
      </c>
      <c r="K5" s="8">
        <v>49.5</v>
      </c>
      <c r="L5" s="12">
        <v>39600</v>
      </c>
      <c r="M5" s="8">
        <v>4.22</v>
      </c>
      <c r="N5" s="13">
        <v>0.3</v>
      </c>
      <c r="O5" s="13">
        <v>0.45</v>
      </c>
      <c r="P5" s="5">
        <v>8.9</v>
      </c>
      <c r="Q5" s="13">
        <v>2.52893757071018E-2</v>
      </c>
      <c r="R5" s="13">
        <v>0.76111358453143996</v>
      </c>
      <c r="S5" s="13">
        <v>0.12836074974485601</v>
      </c>
      <c r="T5" s="13">
        <v>1.52119552002526</v>
      </c>
      <c r="U5" s="13">
        <v>1.4590433073319999</v>
      </c>
      <c r="V5" s="8">
        <v>10.62773418036879</v>
      </c>
      <c r="W5" s="11">
        <v>1.8515625214686967E-2</v>
      </c>
      <c r="X5" s="11">
        <v>7.86</v>
      </c>
      <c r="Y5" s="11" t="s">
        <v>70</v>
      </c>
      <c r="Z5" s="30">
        <f t="shared" ref="Z5:Z26" si="0">(F5+G5+H5+J5+K5+M5+N5+O5+P5+L5)/10000+(Q5+R5+S5+T5+U5+V5+W5)/10000000+X5+I5</f>
        <v>18.696958454125234</v>
      </c>
      <c r="AA5" s="30">
        <f t="shared" ref="AA5:AA26" si="1">J5*100/Z5</f>
        <v>154.57059537736524</v>
      </c>
      <c r="AB5" s="30">
        <f t="shared" ref="AB5:AB26" si="2">Q5*100/Z5</f>
        <v>0.13525930310618001</v>
      </c>
      <c r="AC5" s="30">
        <f t="shared" ref="AC5:AC26" si="3">R5*100/Z5</f>
        <v>4.0707882322084874</v>
      </c>
      <c r="AD5" s="30">
        <f t="shared" ref="AD5:AD26" si="4">S5*100/Z5</f>
        <v>0.68653278585285049</v>
      </c>
      <c r="AE5" s="30">
        <f t="shared" ref="AE5:AE26" si="5">T5*100/Z5</f>
        <v>8.136058727186338</v>
      </c>
      <c r="AF5" s="30">
        <f t="shared" ref="AF5:AF26" si="6">U5*100/Z5</f>
        <v>7.8036398856632294</v>
      </c>
      <c r="AG5" s="31">
        <f t="shared" ref="AG5:AG26" si="7">L5*100/Z5</f>
        <v>211799.15491154545</v>
      </c>
      <c r="AH5" s="31">
        <f t="shared" ref="AH5:AH26" si="8">L5/U5*1000</f>
        <v>27141072.373247359</v>
      </c>
      <c r="AI5" s="2"/>
    </row>
    <row r="6" spans="1:35" ht="15" customHeight="1" x14ac:dyDescent="0.25">
      <c r="A6" s="14" t="s">
        <v>24</v>
      </c>
      <c r="B6" s="14" t="s">
        <v>29</v>
      </c>
      <c r="C6" s="14" t="s">
        <v>30</v>
      </c>
      <c r="D6" s="15" t="s">
        <v>27</v>
      </c>
      <c r="E6" s="14" t="s">
        <v>78</v>
      </c>
      <c r="F6" s="16">
        <v>2640</v>
      </c>
      <c r="G6" s="17">
        <v>2.1</v>
      </c>
      <c r="H6" s="18">
        <v>26</v>
      </c>
      <c r="I6" s="19">
        <v>1.6</v>
      </c>
      <c r="J6" s="16">
        <v>5.6</v>
      </c>
      <c r="K6" s="16">
        <v>4.7</v>
      </c>
      <c r="L6" s="20">
        <v>11650</v>
      </c>
      <c r="M6" s="16">
        <v>2.84</v>
      </c>
      <c r="N6" s="21">
        <v>0.12</v>
      </c>
      <c r="O6" s="21">
        <v>0.09</v>
      </c>
      <c r="P6" s="14">
        <v>2.2000000000000002</v>
      </c>
      <c r="Q6" s="21">
        <v>1.9650793157902E-2</v>
      </c>
      <c r="R6" s="21">
        <v>0.35128674053999998</v>
      </c>
      <c r="S6" s="21">
        <v>0.17909666963520399</v>
      </c>
      <c r="T6" s="21">
        <v>0.8451024104220981</v>
      </c>
      <c r="U6" s="21">
        <v>0.61578639766487897</v>
      </c>
      <c r="V6" s="16">
        <v>20.79027439634574</v>
      </c>
      <c r="W6" s="19">
        <v>5.2433920673181228E-2</v>
      </c>
      <c r="X6" s="19">
        <v>2.16</v>
      </c>
      <c r="Y6" s="19" t="s">
        <v>70</v>
      </c>
      <c r="Z6" s="32">
        <f t="shared" si="0"/>
        <v>5.1933672853631325</v>
      </c>
      <c r="AA6" s="32">
        <f t="shared" si="1"/>
        <v>107.82984703937485</v>
      </c>
      <c r="AB6" s="32">
        <f t="shared" si="2"/>
        <v>0.37838250364624404</v>
      </c>
      <c r="AC6" s="32">
        <f t="shared" si="3"/>
        <v>6.7641420534622787</v>
      </c>
      <c r="AD6" s="32">
        <f t="shared" si="4"/>
        <v>3.4485654450045526</v>
      </c>
      <c r="AE6" s="32">
        <f t="shared" si="5"/>
        <v>16.272725651503897</v>
      </c>
      <c r="AF6" s="32">
        <f t="shared" si="6"/>
        <v>11.857170190916349</v>
      </c>
      <c r="AG6" s="33">
        <f t="shared" si="7"/>
        <v>224324.59250155662</v>
      </c>
      <c r="AH6" s="33">
        <f t="shared" si="8"/>
        <v>18918897.923334967</v>
      </c>
      <c r="AI6" s="2"/>
    </row>
    <row r="7" spans="1:35" ht="15" customHeight="1" x14ac:dyDescent="0.25">
      <c r="A7" s="14" t="s">
        <v>24</v>
      </c>
      <c r="B7" s="14" t="s">
        <v>29</v>
      </c>
      <c r="C7" s="14" t="s">
        <v>31</v>
      </c>
      <c r="D7" s="15" t="s">
        <v>27</v>
      </c>
      <c r="E7" s="14" t="s">
        <v>79</v>
      </c>
      <c r="F7" s="16">
        <v>219</v>
      </c>
      <c r="G7" s="17">
        <v>4.5999999999999996</v>
      </c>
      <c r="H7" s="18">
        <v>13</v>
      </c>
      <c r="I7" s="19">
        <v>2.39</v>
      </c>
      <c r="J7" s="16">
        <v>5.2</v>
      </c>
      <c r="K7" s="16">
        <v>2.4</v>
      </c>
      <c r="L7" s="20">
        <v>27400.000000000004</v>
      </c>
      <c r="M7" s="16">
        <v>2.09</v>
      </c>
      <c r="N7" s="21">
        <v>0.16</v>
      </c>
      <c r="O7" s="21">
        <v>3</v>
      </c>
      <c r="P7" s="14">
        <v>7.3</v>
      </c>
      <c r="Q7" s="21">
        <v>1.5430569498057999E-2</v>
      </c>
      <c r="R7" s="21">
        <v>0.50970659679898001</v>
      </c>
      <c r="S7" s="21">
        <v>9.9091008296539995E-2</v>
      </c>
      <c r="T7" s="21">
        <v>1.4503955176235399</v>
      </c>
      <c r="U7" s="21">
        <v>1.9290071351630298</v>
      </c>
      <c r="V7" s="16">
        <v>11.752708745553717</v>
      </c>
      <c r="W7" s="19">
        <v>1.0581942328698465E-2</v>
      </c>
      <c r="X7" s="19">
        <v>2.97</v>
      </c>
      <c r="Y7" s="19" t="s">
        <v>69</v>
      </c>
      <c r="Z7" s="32">
        <f t="shared" si="0"/>
        <v>8.1256765766921522</v>
      </c>
      <c r="AA7" s="32">
        <f t="shared" si="1"/>
        <v>63.994671101182895</v>
      </c>
      <c r="AB7" s="32">
        <f t="shared" si="2"/>
        <v>0.18989888844849356</v>
      </c>
      <c r="AC7" s="32">
        <f t="shared" si="3"/>
        <v>6.2727896192796084</v>
      </c>
      <c r="AD7" s="32">
        <f t="shared" si="4"/>
        <v>1.2194800932733965</v>
      </c>
      <c r="AE7" s="32">
        <f t="shared" si="5"/>
        <v>17.849535407105453</v>
      </c>
      <c r="AF7" s="32">
        <f t="shared" si="6"/>
        <v>23.739649455114066</v>
      </c>
      <c r="AG7" s="33">
        <f t="shared" si="7"/>
        <v>337202.69003315608</v>
      </c>
      <c r="AH7" s="33">
        <f t="shared" si="8"/>
        <v>14204198.367407436</v>
      </c>
      <c r="AI7" s="2"/>
    </row>
    <row r="8" spans="1:35" ht="15" customHeight="1" x14ac:dyDescent="0.25">
      <c r="A8" s="14" t="s">
        <v>24</v>
      </c>
      <c r="B8" s="14" t="s">
        <v>29</v>
      </c>
      <c r="C8" s="14" t="s">
        <v>32</v>
      </c>
      <c r="D8" s="15" t="s">
        <v>27</v>
      </c>
      <c r="E8" s="14" t="s">
        <v>80</v>
      </c>
      <c r="F8" s="16">
        <v>4.8499999999999996</v>
      </c>
      <c r="G8" s="17">
        <v>9.1</v>
      </c>
      <c r="H8" s="18">
        <v>30</v>
      </c>
      <c r="I8" s="19">
        <v>3.33</v>
      </c>
      <c r="J8" s="16">
        <v>12.6</v>
      </c>
      <c r="K8" s="16">
        <v>10.8</v>
      </c>
      <c r="L8" s="20">
        <v>45800</v>
      </c>
      <c r="M8" s="16">
        <v>15.15</v>
      </c>
      <c r="N8" s="21">
        <v>0.16</v>
      </c>
      <c r="O8" s="21">
        <v>12.67</v>
      </c>
      <c r="P8" s="14">
        <v>11.4</v>
      </c>
      <c r="Q8" s="21">
        <v>1.2238487149471719E-2</v>
      </c>
      <c r="R8" s="21">
        <v>1.07157064082849</v>
      </c>
      <c r="S8" s="21">
        <v>0.13684913323964201</v>
      </c>
      <c r="T8" s="21">
        <v>5.0006082399071499</v>
      </c>
      <c r="U8" s="21">
        <v>3.8620670120520502</v>
      </c>
      <c r="V8" s="21">
        <v>5.7276946914350413</v>
      </c>
      <c r="W8" s="19">
        <v>8.6869294392299939E-3</v>
      </c>
      <c r="X8" s="19">
        <v>3.39</v>
      </c>
      <c r="Y8" s="19" t="s">
        <v>69</v>
      </c>
      <c r="Z8" s="32">
        <f t="shared" si="0"/>
        <v>11.310674581971515</v>
      </c>
      <c r="AA8" s="32">
        <f t="shared" si="1"/>
        <v>111.39919116834628</v>
      </c>
      <c r="AB8" s="32">
        <f t="shared" si="2"/>
        <v>0.10820298171232932</v>
      </c>
      <c r="AC8" s="32">
        <f t="shared" si="3"/>
        <v>9.4739764022254196</v>
      </c>
      <c r="AD8" s="32">
        <f t="shared" si="4"/>
        <v>1.2099113297607438</v>
      </c>
      <c r="AE8" s="32">
        <f t="shared" si="5"/>
        <v>44.211405815509856</v>
      </c>
      <c r="AF8" s="32">
        <f t="shared" si="6"/>
        <v>34.145328680996052</v>
      </c>
      <c r="AG8" s="33">
        <f t="shared" si="7"/>
        <v>404927.21869129047</v>
      </c>
      <c r="AH8" s="33">
        <f t="shared" si="8"/>
        <v>11858934.569771972</v>
      </c>
      <c r="AI8" s="2"/>
    </row>
    <row r="9" spans="1:35" ht="15" customHeight="1" x14ac:dyDescent="0.25">
      <c r="A9" s="14" t="s">
        <v>24</v>
      </c>
      <c r="B9" s="14" t="s">
        <v>29</v>
      </c>
      <c r="C9" s="14" t="s">
        <v>33</v>
      </c>
      <c r="D9" s="15" t="s">
        <v>27</v>
      </c>
      <c r="E9" s="14" t="s">
        <v>81</v>
      </c>
      <c r="F9" s="16">
        <v>7.36</v>
      </c>
      <c r="G9" s="17">
        <v>1.9</v>
      </c>
      <c r="H9" s="18">
        <v>26</v>
      </c>
      <c r="I9" s="19">
        <v>2.52</v>
      </c>
      <c r="J9" s="16">
        <v>16.2</v>
      </c>
      <c r="K9" s="16">
        <v>15.7</v>
      </c>
      <c r="L9" s="20">
        <v>14050</v>
      </c>
      <c r="M9" s="16">
        <v>2.17</v>
      </c>
      <c r="N9" s="21">
        <v>0.09</v>
      </c>
      <c r="O9" s="21">
        <v>0.18</v>
      </c>
      <c r="P9" s="14">
        <v>4</v>
      </c>
      <c r="Q9" s="21">
        <v>1.8648515396690789E-2</v>
      </c>
      <c r="R9" s="21">
        <v>1.5532296388372633</v>
      </c>
      <c r="S9" s="21">
        <v>0.44188703363465626</v>
      </c>
      <c r="T9" s="21">
        <v>1.4310337411684499</v>
      </c>
      <c r="U9" s="16">
        <v>10.722023705845329</v>
      </c>
      <c r="V9" s="16">
        <v>16.438275205158561</v>
      </c>
      <c r="W9" s="19">
        <v>9.6464030458159999E-3</v>
      </c>
      <c r="X9" s="19">
        <v>2.25</v>
      </c>
      <c r="Y9" s="19" t="s">
        <v>69</v>
      </c>
      <c r="Z9" s="32">
        <f t="shared" si="0"/>
        <v>6.1823630614744243</v>
      </c>
      <c r="AA9" s="32">
        <f t="shared" si="1"/>
        <v>262.0357270984419</v>
      </c>
      <c r="AB9" s="32">
        <f t="shared" si="2"/>
        <v>0.30164057353570117</v>
      </c>
      <c r="AC9" s="32">
        <f t="shared" si="3"/>
        <v>25.123559121208181</v>
      </c>
      <c r="AD9" s="32">
        <f t="shared" si="4"/>
        <v>7.147542602088321</v>
      </c>
      <c r="AE9" s="32">
        <f t="shared" si="5"/>
        <v>23.147034991943105</v>
      </c>
      <c r="AF9" s="32">
        <f t="shared" si="6"/>
        <v>173.42921467456242</v>
      </c>
      <c r="AG9" s="33">
        <f t="shared" si="7"/>
        <v>227259.38060080918</v>
      </c>
      <c r="AH9" s="33">
        <f t="shared" si="8"/>
        <v>1310386.955434575</v>
      </c>
      <c r="AI9" s="2"/>
    </row>
    <row r="10" spans="1:35" ht="15" customHeight="1" x14ac:dyDescent="0.25">
      <c r="A10" s="14" t="s">
        <v>24</v>
      </c>
      <c r="B10" s="14" t="s">
        <v>29</v>
      </c>
      <c r="C10" s="14" t="s">
        <v>34</v>
      </c>
      <c r="D10" s="15" t="s">
        <v>27</v>
      </c>
      <c r="E10" s="14" t="s">
        <v>82</v>
      </c>
      <c r="F10" s="16">
        <v>382</v>
      </c>
      <c r="G10" s="17">
        <v>2.2000000000000002</v>
      </c>
      <c r="H10" s="18">
        <v>30</v>
      </c>
      <c r="I10" s="19">
        <v>2.89</v>
      </c>
      <c r="J10" s="16">
        <v>11.4</v>
      </c>
      <c r="K10" s="16">
        <v>11.2</v>
      </c>
      <c r="L10" s="20">
        <v>12250</v>
      </c>
      <c r="M10" s="16">
        <v>1.56</v>
      </c>
      <c r="N10" s="21">
        <v>0.06</v>
      </c>
      <c r="O10" s="21">
        <v>0.1</v>
      </c>
      <c r="P10" s="14">
        <v>2.2000000000000002</v>
      </c>
      <c r="Q10" s="21">
        <v>1.2220516260556681E-2</v>
      </c>
      <c r="R10" s="21">
        <v>1.3757892306310464</v>
      </c>
      <c r="S10" s="21">
        <v>0.37390465467616651</v>
      </c>
      <c r="T10" s="21">
        <v>0.41234292674682738</v>
      </c>
      <c r="U10" s="21">
        <v>2.5398875055011492</v>
      </c>
      <c r="V10" s="16">
        <v>11.648905909213731</v>
      </c>
      <c r="W10" s="19">
        <v>1.06656068518865E-2</v>
      </c>
      <c r="X10" s="19">
        <v>2.4500000000000002</v>
      </c>
      <c r="Y10" s="19" t="s">
        <v>69</v>
      </c>
      <c r="Z10" s="32">
        <f t="shared" si="0"/>
        <v>6.609073637371635</v>
      </c>
      <c r="AA10" s="32">
        <f t="shared" si="1"/>
        <v>172.49013440458003</v>
      </c>
      <c r="AB10" s="32">
        <f t="shared" si="2"/>
        <v>0.18490513090147176</v>
      </c>
      <c r="AC10" s="32">
        <f t="shared" si="3"/>
        <v>20.816672745958154</v>
      </c>
      <c r="AD10" s="32">
        <f t="shared" si="4"/>
        <v>5.6574442227710566</v>
      </c>
      <c r="AE10" s="32">
        <f t="shared" si="5"/>
        <v>6.2390427066086094</v>
      </c>
      <c r="AF10" s="32">
        <f t="shared" si="6"/>
        <v>38.430310280386557</v>
      </c>
      <c r="AG10" s="33">
        <f t="shared" si="7"/>
        <v>185351.24091720223</v>
      </c>
      <c r="AH10" s="33">
        <f t="shared" si="8"/>
        <v>4823048.2544867406</v>
      </c>
      <c r="AI10" s="2"/>
    </row>
    <row r="11" spans="1:35" ht="15" customHeight="1" x14ac:dyDescent="0.25">
      <c r="A11" s="5" t="s">
        <v>35</v>
      </c>
      <c r="B11" s="5" t="s">
        <v>36</v>
      </c>
      <c r="C11" s="5" t="s">
        <v>37</v>
      </c>
      <c r="D11" s="5" t="s">
        <v>71</v>
      </c>
      <c r="E11" s="5" t="s">
        <v>38</v>
      </c>
      <c r="F11" s="8">
        <v>263</v>
      </c>
      <c r="G11" s="9">
        <v>48.6</v>
      </c>
      <c r="H11" s="10">
        <v>78</v>
      </c>
      <c r="I11" s="11">
        <v>2.38</v>
      </c>
      <c r="J11" s="8">
        <v>2.4</v>
      </c>
      <c r="K11" s="8">
        <v>5.0999999999999996</v>
      </c>
      <c r="L11" s="12">
        <v>5780</v>
      </c>
      <c r="M11" s="8">
        <v>1.55</v>
      </c>
      <c r="N11" s="13">
        <v>0.04</v>
      </c>
      <c r="O11" s="13">
        <v>0.12</v>
      </c>
      <c r="P11" s="5">
        <v>2.5</v>
      </c>
      <c r="Q11" s="13">
        <v>3.2634633478370506E-2</v>
      </c>
      <c r="R11" s="13">
        <v>1.0098359075157499</v>
      </c>
      <c r="S11" s="13">
        <v>0.74023756190138645</v>
      </c>
      <c r="T11" s="13">
        <v>3.1027865621249351</v>
      </c>
      <c r="U11" s="13">
        <v>9.8402477444241772</v>
      </c>
      <c r="V11" s="12">
        <v>303.50825656208178</v>
      </c>
      <c r="W11" s="11">
        <v>3.4645524509999574E-2</v>
      </c>
      <c r="X11" s="11">
        <v>1.34</v>
      </c>
      <c r="Y11" s="11" t="s">
        <v>69</v>
      </c>
      <c r="Z11" s="30">
        <f t="shared" si="0"/>
        <v>4.3381628268644494</v>
      </c>
      <c r="AA11" s="30">
        <f t="shared" si="1"/>
        <v>55.322958030477601</v>
      </c>
      <c r="AB11" s="30">
        <f t="shared" si="2"/>
        <v>0.75226852427662949</v>
      </c>
      <c r="AC11" s="30">
        <f t="shared" si="3"/>
        <v>23.277962303817954</v>
      </c>
      <c r="AD11" s="30">
        <f t="shared" si="4"/>
        <v>17.063388154022277</v>
      </c>
      <c r="AE11" s="30">
        <f t="shared" si="5"/>
        <v>71.523054480819852</v>
      </c>
      <c r="AF11" s="30">
        <f t="shared" si="6"/>
        <v>226.82983873928362</v>
      </c>
      <c r="AG11" s="31">
        <f t="shared" si="7"/>
        <v>133236.12392340021</v>
      </c>
      <c r="AH11" s="31">
        <f t="shared" si="8"/>
        <v>587383.5852634043</v>
      </c>
      <c r="AI11" s="1"/>
    </row>
    <row r="12" spans="1:35" ht="15" customHeight="1" x14ac:dyDescent="0.25">
      <c r="A12" s="14" t="s">
        <v>35</v>
      </c>
      <c r="B12" s="14" t="s">
        <v>39</v>
      </c>
      <c r="C12" s="14" t="s">
        <v>40</v>
      </c>
      <c r="D12" s="14" t="s">
        <v>71</v>
      </c>
      <c r="E12" s="14" t="s">
        <v>41</v>
      </c>
      <c r="F12" s="16">
        <v>1653</v>
      </c>
      <c r="G12" s="17">
        <v>6.1</v>
      </c>
      <c r="H12" s="18">
        <v>16</v>
      </c>
      <c r="I12" s="19">
        <v>1.86</v>
      </c>
      <c r="J12" s="16">
        <v>3</v>
      </c>
      <c r="K12" s="16">
        <v>11.5</v>
      </c>
      <c r="L12" s="20">
        <v>8305</v>
      </c>
      <c r="M12" s="16">
        <v>1.47</v>
      </c>
      <c r="N12" s="21">
        <v>0.05</v>
      </c>
      <c r="O12" s="21">
        <v>0.12</v>
      </c>
      <c r="P12" s="14">
        <v>3.7</v>
      </c>
      <c r="Q12" s="21">
        <v>2.5494953738550999E-2</v>
      </c>
      <c r="R12" s="21">
        <v>0.09</v>
      </c>
      <c r="S12" s="21">
        <v>0.13374413923904224</v>
      </c>
      <c r="T12" s="21">
        <v>3.9188597160675851</v>
      </c>
      <c r="U12" s="21">
        <v>1.4845481518750501</v>
      </c>
      <c r="V12" s="21">
        <v>124.32302608621841</v>
      </c>
      <c r="W12" s="19">
        <v>2.5494953738550999E-2</v>
      </c>
      <c r="X12" s="19">
        <v>6.23</v>
      </c>
      <c r="Y12" s="19" t="s">
        <v>69</v>
      </c>
      <c r="Z12" s="32">
        <f t="shared" si="0"/>
        <v>9.0900070001168007</v>
      </c>
      <c r="AA12" s="32">
        <f t="shared" si="1"/>
        <v>33.003274914545742</v>
      </c>
      <c r="AB12" s="32">
        <f t="shared" si="2"/>
        <v>0.28047232238900816</v>
      </c>
      <c r="AC12" s="32">
        <f t="shared" si="3"/>
        <v>0.9900982474363722</v>
      </c>
      <c r="AD12" s="32">
        <f t="shared" si="4"/>
        <v>1.4713315318384652</v>
      </c>
      <c r="AE12" s="32">
        <f t="shared" si="5"/>
        <v>43.111734853639064</v>
      </c>
      <c r="AF12" s="32">
        <f t="shared" si="6"/>
        <v>16.331650260071026</v>
      </c>
      <c r="AG12" s="33">
        <f t="shared" si="7"/>
        <v>91364.06605510079</v>
      </c>
      <c r="AH12" s="33">
        <f t="shared" si="8"/>
        <v>5594294.7956995647</v>
      </c>
      <c r="AI12" s="1"/>
    </row>
    <row r="13" spans="1:35" ht="15" customHeight="1" x14ac:dyDescent="0.25">
      <c r="A13" s="14" t="s">
        <v>35</v>
      </c>
      <c r="B13" s="14" t="s">
        <v>39</v>
      </c>
      <c r="C13" s="14" t="s">
        <v>42</v>
      </c>
      <c r="D13" s="14" t="s">
        <v>71</v>
      </c>
      <c r="E13" s="14" t="s">
        <v>38</v>
      </c>
      <c r="F13" s="16">
        <v>41.6</v>
      </c>
      <c r="G13" s="17">
        <v>10.9</v>
      </c>
      <c r="H13" s="18">
        <v>297</v>
      </c>
      <c r="I13" s="19">
        <v>3.2</v>
      </c>
      <c r="J13" s="16">
        <v>2.5</v>
      </c>
      <c r="K13" s="16">
        <v>10.1</v>
      </c>
      <c r="L13" s="20">
        <v>1450</v>
      </c>
      <c r="M13" s="16">
        <v>0.46</v>
      </c>
      <c r="N13" s="21">
        <v>0.39</v>
      </c>
      <c r="O13" s="21">
        <v>0.12</v>
      </c>
      <c r="P13" s="14">
        <v>1.6</v>
      </c>
      <c r="Q13" s="21">
        <v>2.5494953738550999E-2</v>
      </c>
      <c r="R13" s="21">
        <v>0.25414761926517138</v>
      </c>
      <c r="S13" s="21">
        <v>0.28179236930398399</v>
      </c>
      <c r="T13" s="21">
        <v>3.4426346302411939</v>
      </c>
      <c r="U13" s="21">
        <v>0.55817105655486321</v>
      </c>
      <c r="V13" s="21">
        <v>31.720776124111435</v>
      </c>
      <c r="W13" s="19">
        <v>2.5494953738550999E-2</v>
      </c>
      <c r="X13" s="19">
        <v>3.39</v>
      </c>
      <c r="Y13" s="19" t="s">
        <v>69</v>
      </c>
      <c r="Z13" s="32">
        <f t="shared" si="0"/>
        <v>6.7714706308511712</v>
      </c>
      <c r="AA13" s="32">
        <f t="shared" si="1"/>
        <v>36.919601904641958</v>
      </c>
      <c r="AB13" s="32">
        <f t="shared" si="2"/>
        <v>0.3765054170418265</v>
      </c>
      <c r="AC13" s="32">
        <f t="shared" si="3"/>
        <v>3.7532115713130563</v>
      </c>
      <c r="AD13" s="32">
        <f t="shared" si="4"/>
        <v>4.1614648377875749</v>
      </c>
      <c r="AE13" s="32">
        <f t="shared" si="5"/>
        <v>50.840280020655662</v>
      </c>
      <c r="AF13" s="32">
        <f t="shared" si="6"/>
        <v>8.2429812810795777</v>
      </c>
      <c r="AG13" s="33">
        <f t="shared" si="7"/>
        <v>21413.369104692338</v>
      </c>
      <c r="AH13" s="33">
        <f t="shared" si="8"/>
        <v>2597769.9541600612</v>
      </c>
      <c r="AI13" s="1"/>
    </row>
    <row r="14" spans="1:35" ht="15" customHeight="1" x14ac:dyDescent="0.25">
      <c r="A14" s="14" t="s">
        <v>35</v>
      </c>
      <c r="B14" s="14" t="s">
        <v>39</v>
      </c>
      <c r="C14" s="14" t="s">
        <v>43</v>
      </c>
      <c r="D14" s="14" t="s">
        <v>71</v>
      </c>
      <c r="E14" s="14" t="s">
        <v>83</v>
      </c>
      <c r="F14" s="16">
        <v>17.45</v>
      </c>
      <c r="G14" s="17">
        <v>4</v>
      </c>
      <c r="H14" s="18">
        <v>38</v>
      </c>
      <c r="I14" s="19">
        <v>3.72</v>
      </c>
      <c r="J14" s="16">
        <v>2.4</v>
      </c>
      <c r="K14" s="16">
        <v>57.4</v>
      </c>
      <c r="L14" s="20">
        <v>2500</v>
      </c>
      <c r="M14" s="16">
        <v>0.45</v>
      </c>
      <c r="N14" s="21">
        <v>0.02</v>
      </c>
      <c r="O14" s="21">
        <v>0.08</v>
      </c>
      <c r="P14" s="14">
        <v>1.1000000000000001</v>
      </c>
      <c r="Q14" s="21">
        <v>2.5494953738550999E-2</v>
      </c>
      <c r="R14" s="21">
        <v>0.18517144746927888</v>
      </c>
      <c r="S14" s="21">
        <v>0.119656176349566</v>
      </c>
      <c r="T14" s="21">
        <v>2.1126343873582885</v>
      </c>
      <c r="U14" s="21">
        <v>1.0853565508633953</v>
      </c>
      <c r="V14" s="21">
        <v>126.61935036904883</v>
      </c>
      <c r="W14" s="19">
        <v>2.5494953738550999E-2</v>
      </c>
      <c r="X14" s="19">
        <v>4.01</v>
      </c>
      <c r="Y14" s="19" t="s">
        <v>69</v>
      </c>
      <c r="Z14" s="32">
        <f t="shared" si="0"/>
        <v>7.992103017315884</v>
      </c>
      <c r="AA14" s="32">
        <f t="shared" si="1"/>
        <v>30.029642946294633</v>
      </c>
      <c r="AB14" s="32">
        <f t="shared" si="2"/>
        <v>0.3190018157087442</v>
      </c>
      <c r="AC14" s="32">
        <f t="shared" si="3"/>
        <v>2.3169301880629156</v>
      </c>
      <c r="AD14" s="32">
        <f t="shared" si="4"/>
        <v>1.4971801050401383</v>
      </c>
      <c r="AE14" s="32">
        <f t="shared" si="5"/>
        <v>26.434023470180549</v>
      </c>
      <c r="AF14" s="32">
        <f t="shared" si="6"/>
        <v>13.580362371604014</v>
      </c>
      <c r="AG14" s="33">
        <f t="shared" si="7"/>
        <v>31280.878069056911</v>
      </c>
      <c r="AH14" s="33">
        <f t="shared" si="8"/>
        <v>2303390.5291411043</v>
      </c>
      <c r="AI14" s="1"/>
    </row>
    <row r="15" spans="1:35" ht="15" customHeight="1" x14ac:dyDescent="0.25">
      <c r="A15" s="14" t="s">
        <v>35</v>
      </c>
      <c r="B15" s="14" t="s">
        <v>39</v>
      </c>
      <c r="C15" s="14" t="s">
        <v>44</v>
      </c>
      <c r="D15" s="14" t="s">
        <v>71</v>
      </c>
      <c r="E15" s="14" t="s">
        <v>41</v>
      </c>
      <c r="F15" s="16">
        <v>784</v>
      </c>
      <c r="G15" s="17">
        <v>7.6</v>
      </c>
      <c r="H15" s="18">
        <v>27</v>
      </c>
      <c r="I15" s="19">
        <v>2.54</v>
      </c>
      <c r="J15" s="16">
        <v>3.9</v>
      </c>
      <c r="K15" s="16">
        <v>74.5</v>
      </c>
      <c r="L15" s="20">
        <v>14650</v>
      </c>
      <c r="M15" s="16">
        <v>2.23</v>
      </c>
      <c r="N15" s="21">
        <v>0.12</v>
      </c>
      <c r="O15" s="21">
        <v>0.28000000000000003</v>
      </c>
      <c r="P15" s="14">
        <v>5.7</v>
      </c>
      <c r="Q15" s="21">
        <v>3.9665618812158097E-2</v>
      </c>
      <c r="R15" s="21">
        <v>0.19608455673948799</v>
      </c>
      <c r="S15" s="21">
        <v>8.5505392007299993E-2</v>
      </c>
      <c r="T15" s="21">
        <v>0.88493866424352563</v>
      </c>
      <c r="U15" s="21">
        <v>0.52246121833086157</v>
      </c>
      <c r="V15" s="21">
        <v>416.09838605143761</v>
      </c>
      <c r="W15" s="19">
        <v>2.5494953738550999E-2</v>
      </c>
      <c r="X15" s="19">
        <v>6.78</v>
      </c>
      <c r="Y15" s="19" t="s">
        <v>69</v>
      </c>
      <c r="Z15" s="32">
        <f t="shared" si="0"/>
        <v>10.875574785253647</v>
      </c>
      <c r="AA15" s="32">
        <f t="shared" si="1"/>
        <v>35.860173618483756</v>
      </c>
      <c r="AB15" s="32">
        <f t="shared" si="2"/>
        <v>0.36472204545861148</v>
      </c>
      <c r="AC15" s="32">
        <f t="shared" si="3"/>
        <v>1.8029810893798639</v>
      </c>
      <c r="AD15" s="32">
        <f t="shared" si="4"/>
        <v>0.78621492376879254</v>
      </c>
      <c r="AE15" s="32">
        <f t="shared" si="5"/>
        <v>8.1369369593543421</v>
      </c>
      <c r="AF15" s="32">
        <f t="shared" si="6"/>
        <v>4.8039871790433963</v>
      </c>
      <c r="AG15" s="33">
        <f t="shared" si="7"/>
        <v>134705.52397712489</v>
      </c>
      <c r="AH15" s="33">
        <f t="shared" si="8"/>
        <v>28040358.759647731</v>
      </c>
      <c r="AI15" s="1"/>
    </row>
    <row r="16" spans="1:35" ht="15" customHeight="1" x14ac:dyDescent="0.25">
      <c r="A16" s="14" t="s">
        <v>35</v>
      </c>
      <c r="B16" s="14" t="s">
        <v>39</v>
      </c>
      <c r="C16" s="14" t="s">
        <v>45</v>
      </c>
      <c r="D16" s="14" t="s">
        <v>71</v>
      </c>
      <c r="E16" s="14" t="s">
        <v>84</v>
      </c>
      <c r="F16" s="16">
        <v>1.17</v>
      </c>
      <c r="G16" s="17">
        <v>10.1</v>
      </c>
      <c r="H16" s="18">
        <v>164</v>
      </c>
      <c r="I16" s="19">
        <v>1.87</v>
      </c>
      <c r="J16" s="16">
        <v>4.0999999999999996</v>
      </c>
      <c r="K16" s="16">
        <v>25.3</v>
      </c>
      <c r="L16" s="20">
        <v>97.1</v>
      </c>
      <c r="M16" s="16">
        <v>0.08</v>
      </c>
      <c r="N16" s="21">
        <v>0.13</v>
      </c>
      <c r="O16" s="21">
        <v>0.19</v>
      </c>
      <c r="P16" s="14">
        <v>1.6</v>
      </c>
      <c r="Q16" s="21">
        <v>2.5494953738550999E-2</v>
      </c>
      <c r="R16" s="21">
        <v>0.09</v>
      </c>
      <c r="S16" s="21">
        <v>9.041384388097462E-2</v>
      </c>
      <c r="T16" s="21">
        <v>1.7759683387777347</v>
      </c>
      <c r="U16" s="21">
        <v>1.2750465092852099</v>
      </c>
      <c r="V16" s="21">
        <v>6.1377834393054371</v>
      </c>
      <c r="W16" s="19">
        <v>2.5494953738550999E-2</v>
      </c>
      <c r="X16" s="19">
        <v>8.5399999999999991</v>
      </c>
      <c r="Y16" s="19" t="s">
        <v>69</v>
      </c>
      <c r="Z16" s="32">
        <f t="shared" si="0"/>
        <v>10.440377942020202</v>
      </c>
      <c r="AA16" s="32">
        <f t="shared" si="1"/>
        <v>39.270609002557372</v>
      </c>
      <c r="AB16" s="32">
        <f t="shared" si="2"/>
        <v>0.24419569751339629</v>
      </c>
      <c r="AC16" s="32">
        <f t="shared" si="3"/>
        <v>0.86203775859272291</v>
      </c>
      <c r="AD16" s="32">
        <f t="shared" si="4"/>
        <v>0.86600163694341936</v>
      </c>
      <c r="AE16" s="32">
        <f t="shared" si="5"/>
        <v>17.010575178795555</v>
      </c>
      <c r="AF16" s="32">
        <f t="shared" si="6"/>
        <v>12.21264705517442</v>
      </c>
      <c r="AG16" s="33">
        <f t="shared" si="7"/>
        <v>930.04295954837107</v>
      </c>
      <c r="AH16" s="33">
        <f t="shared" si="8"/>
        <v>76154.084806235172</v>
      </c>
      <c r="AI16" s="1"/>
    </row>
    <row r="17" spans="1:35" s="3" customFormat="1" ht="15" customHeight="1" x14ac:dyDescent="0.25">
      <c r="A17" s="14" t="s">
        <v>22</v>
      </c>
      <c r="B17" s="14" t="s">
        <v>46</v>
      </c>
      <c r="C17" s="14" t="s">
        <v>47</v>
      </c>
      <c r="D17" s="14" t="s">
        <v>71</v>
      </c>
      <c r="E17" s="14" t="s">
        <v>89</v>
      </c>
      <c r="F17" s="16">
        <v>410</v>
      </c>
      <c r="G17" s="17">
        <v>141</v>
      </c>
      <c r="H17" s="18">
        <v>143</v>
      </c>
      <c r="I17" s="19">
        <v>5.46</v>
      </c>
      <c r="J17" s="16">
        <v>20.100000000000001</v>
      </c>
      <c r="K17" s="16">
        <v>10.4</v>
      </c>
      <c r="L17" s="20">
        <v>14450</v>
      </c>
      <c r="M17" s="16">
        <v>2.0499999999999998</v>
      </c>
      <c r="N17" s="21">
        <v>0.45</v>
      </c>
      <c r="O17" s="21">
        <v>3.52</v>
      </c>
      <c r="P17" s="14">
        <v>6.3</v>
      </c>
      <c r="Q17" s="21">
        <v>2.4834976880392115E-2</v>
      </c>
      <c r="R17" s="21">
        <v>0.43185140196605998</v>
      </c>
      <c r="S17" s="21">
        <v>0.5050797398685305</v>
      </c>
      <c r="T17" s="21">
        <v>4.5622671481235901</v>
      </c>
      <c r="U17" s="20">
        <v>105.90623708996684</v>
      </c>
      <c r="V17" s="20">
        <v>700.64737392932909</v>
      </c>
      <c r="W17" s="19">
        <v>2.76203974949377E-2</v>
      </c>
      <c r="X17" s="19">
        <v>2.56</v>
      </c>
      <c r="Y17" s="19" t="s">
        <v>69</v>
      </c>
      <c r="Z17" s="32">
        <f t="shared" si="0"/>
        <v>9.5387632105264686</v>
      </c>
      <c r="AA17" s="32">
        <f t="shared" si="1"/>
        <v>210.71914205626487</v>
      </c>
      <c r="AB17" s="32">
        <f t="shared" si="2"/>
        <v>0.26035845876733332</v>
      </c>
      <c r="AC17" s="32">
        <f t="shared" si="3"/>
        <v>4.5273311899543947</v>
      </c>
      <c r="AD17" s="32">
        <f t="shared" si="4"/>
        <v>5.2950233559750339</v>
      </c>
      <c r="AE17" s="32">
        <f t="shared" si="5"/>
        <v>47.828707427068913</v>
      </c>
      <c r="AF17" s="32">
        <f t="shared" si="6"/>
        <v>1110.2722098510044</v>
      </c>
      <c r="AG17" s="33">
        <f t="shared" si="7"/>
        <v>151487.14441358345</v>
      </c>
      <c r="AH17" s="33">
        <f t="shared" si="8"/>
        <v>136441.44478218781</v>
      </c>
      <c r="AI17" s="4"/>
    </row>
    <row r="18" spans="1:35" s="3" customFormat="1" ht="15" customHeight="1" x14ac:dyDescent="0.25">
      <c r="A18" s="14" t="s">
        <v>22</v>
      </c>
      <c r="B18" s="14" t="s">
        <v>23</v>
      </c>
      <c r="C18" s="14" t="s">
        <v>48</v>
      </c>
      <c r="D18" s="14" t="s">
        <v>71</v>
      </c>
      <c r="E18" s="14" t="s">
        <v>85</v>
      </c>
      <c r="F18" s="16">
        <v>2.2599999999999998</v>
      </c>
      <c r="G18" s="17">
        <v>42.4</v>
      </c>
      <c r="H18" s="18">
        <v>40</v>
      </c>
      <c r="I18" s="19">
        <v>9</v>
      </c>
      <c r="J18" s="16">
        <v>18.2</v>
      </c>
      <c r="K18" s="16">
        <v>10.7</v>
      </c>
      <c r="L18" s="20">
        <v>8410</v>
      </c>
      <c r="M18" s="16">
        <v>1.08</v>
      </c>
      <c r="N18" s="21">
        <v>0.96</v>
      </c>
      <c r="O18" s="21">
        <v>1.1599999999999999</v>
      </c>
      <c r="P18" s="14">
        <v>4.3</v>
      </c>
      <c r="Q18" s="21">
        <v>2.6033070120115659E-2</v>
      </c>
      <c r="R18" s="21">
        <v>0.39251260815045003</v>
      </c>
      <c r="S18" s="21">
        <v>0.4430917107143133</v>
      </c>
      <c r="T18" s="21">
        <v>8.595762271671461</v>
      </c>
      <c r="U18" s="20">
        <v>194.23216212630157</v>
      </c>
      <c r="V18" s="20">
        <v>866.83370221546068</v>
      </c>
      <c r="W18" s="19">
        <v>1.98594422287969E-2</v>
      </c>
      <c r="X18" s="19">
        <v>1.4</v>
      </c>
      <c r="Y18" s="19" t="s">
        <v>69</v>
      </c>
      <c r="Z18" s="32">
        <f t="shared" si="0"/>
        <v>11.253213054312344</v>
      </c>
      <c r="AA18" s="32">
        <f t="shared" si="1"/>
        <v>161.73158645588407</v>
      </c>
      <c r="AB18" s="32">
        <f t="shared" si="2"/>
        <v>0.2313389962001966</v>
      </c>
      <c r="AC18" s="32">
        <f t="shared" si="3"/>
        <v>3.488004770335662</v>
      </c>
      <c r="AD18" s="32">
        <f t="shared" si="4"/>
        <v>3.937468424136128</v>
      </c>
      <c r="AE18" s="32">
        <f t="shared" si="5"/>
        <v>76.384959834893365</v>
      </c>
      <c r="AF18" s="32">
        <f t="shared" si="6"/>
        <v>1726.0151495298483</v>
      </c>
      <c r="AG18" s="33">
        <f t="shared" si="7"/>
        <v>74734.211104065107</v>
      </c>
      <c r="AH18" s="33">
        <f t="shared" si="8"/>
        <v>43298.699391150811</v>
      </c>
      <c r="AI18" s="4"/>
    </row>
    <row r="19" spans="1:35" ht="15" customHeight="1" x14ac:dyDescent="0.25">
      <c r="A19" s="14" t="s">
        <v>22</v>
      </c>
      <c r="B19" s="14" t="s">
        <v>23</v>
      </c>
      <c r="C19" s="14" t="s">
        <v>49</v>
      </c>
      <c r="D19" s="14" t="s">
        <v>71</v>
      </c>
      <c r="E19" s="14" t="s">
        <v>85</v>
      </c>
      <c r="F19" s="16">
        <v>4.26</v>
      </c>
      <c r="G19" s="17">
        <v>38.700000000000003</v>
      </c>
      <c r="H19" s="18">
        <v>30</v>
      </c>
      <c r="I19" s="19">
        <v>2.2000000000000002</v>
      </c>
      <c r="J19" s="16">
        <v>16.600000000000001</v>
      </c>
      <c r="K19" s="16">
        <v>2.4</v>
      </c>
      <c r="L19" s="20">
        <v>22900</v>
      </c>
      <c r="M19" s="16">
        <v>1.18</v>
      </c>
      <c r="N19" s="21">
        <v>0.33</v>
      </c>
      <c r="O19" s="21">
        <v>1.08</v>
      </c>
      <c r="P19" s="14">
        <v>12</v>
      </c>
      <c r="Q19" s="21">
        <v>1.2059055243773714E-2</v>
      </c>
      <c r="R19" s="21">
        <v>0.85241804680374</v>
      </c>
      <c r="S19" s="21">
        <v>0.2894841641</v>
      </c>
      <c r="T19" s="21">
        <v>1.6245809844416086</v>
      </c>
      <c r="U19" s="21">
        <v>8.7256656422712151</v>
      </c>
      <c r="V19" s="20">
        <v>439.27611672545868</v>
      </c>
      <c r="W19" s="19">
        <v>3.2185774597299856E-2</v>
      </c>
      <c r="X19" s="19">
        <v>2.16</v>
      </c>
      <c r="Y19" s="19" t="s">
        <v>69</v>
      </c>
      <c r="Z19" s="32">
        <f t="shared" si="0"/>
        <v>6.6607000812510391</v>
      </c>
      <c r="AA19" s="32">
        <f t="shared" si="1"/>
        <v>249.22305159373164</v>
      </c>
      <c r="AB19" s="32">
        <f t="shared" si="2"/>
        <v>0.18104786428859493</v>
      </c>
      <c r="AC19" s="32">
        <f t="shared" si="3"/>
        <v>12.797724509517856</v>
      </c>
      <c r="AD19" s="32">
        <f t="shared" si="4"/>
        <v>4.3461522147628049</v>
      </c>
      <c r="AE19" s="32">
        <f t="shared" si="5"/>
        <v>24.390544006246163</v>
      </c>
      <c r="AF19" s="32">
        <f t="shared" si="6"/>
        <v>131.00223003333795</v>
      </c>
      <c r="AG19" s="33">
        <f t="shared" si="7"/>
        <v>343807.70370460564</v>
      </c>
      <c r="AH19" s="33">
        <f t="shared" si="8"/>
        <v>2624441.6115444149</v>
      </c>
      <c r="AI19" s="1"/>
    </row>
    <row r="20" spans="1:35" ht="15" customHeight="1" x14ac:dyDescent="0.25">
      <c r="A20" s="14" t="s">
        <v>22</v>
      </c>
      <c r="B20" s="14" t="s">
        <v>23</v>
      </c>
      <c r="C20" s="14" t="s">
        <v>50</v>
      </c>
      <c r="D20" s="14" t="s">
        <v>71</v>
      </c>
      <c r="E20" s="14" t="s">
        <v>85</v>
      </c>
      <c r="F20" s="16">
        <v>2.14</v>
      </c>
      <c r="G20" s="17">
        <v>71.7</v>
      </c>
      <c r="H20" s="18">
        <v>113</v>
      </c>
      <c r="I20" s="19">
        <v>9.23</v>
      </c>
      <c r="J20" s="16">
        <v>14.4</v>
      </c>
      <c r="K20" s="16">
        <v>4.3</v>
      </c>
      <c r="L20" s="20">
        <v>108750</v>
      </c>
      <c r="M20" s="16">
        <v>4.07</v>
      </c>
      <c r="N20" s="21">
        <v>2.39</v>
      </c>
      <c r="O20" s="21">
        <v>4.1900000000000004</v>
      </c>
      <c r="P20" s="14">
        <v>69</v>
      </c>
      <c r="Q20" s="21">
        <v>2.1040973507506999E-2</v>
      </c>
      <c r="R20" s="21">
        <v>0.24397294269424</v>
      </c>
      <c r="S20" s="21">
        <v>0.10311285771701099</v>
      </c>
      <c r="T20" s="21">
        <v>1.0627305612677418</v>
      </c>
      <c r="U20" s="21">
        <v>8.9420041262931118</v>
      </c>
      <c r="V20" s="20">
        <v>374.75222105081707</v>
      </c>
      <c r="W20" s="19">
        <v>2.0661781636927851E-2</v>
      </c>
      <c r="X20" s="19">
        <v>5.05</v>
      </c>
      <c r="Y20" s="19" t="s">
        <v>69</v>
      </c>
      <c r="Z20" s="32">
        <f t="shared" si="0"/>
        <v>25.183557514574431</v>
      </c>
      <c r="AA20" s="32">
        <f t="shared" si="1"/>
        <v>57.180166033596784</v>
      </c>
      <c r="AB20" s="32">
        <f t="shared" si="2"/>
        <v>8.3550441574150106E-2</v>
      </c>
      <c r="AC20" s="32">
        <f t="shared" si="3"/>
        <v>0.96877870631679419</v>
      </c>
      <c r="AD20" s="32">
        <f t="shared" si="4"/>
        <v>0.40944516142064791</v>
      </c>
      <c r="AE20" s="32">
        <f t="shared" si="5"/>
        <v>4.2199381904352071</v>
      </c>
      <c r="AF20" s="32">
        <f t="shared" si="6"/>
        <v>35.507311153788031</v>
      </c>
      <c r="AG20" s="33">
        <f t="shared" si="7"/>
        <v>431829.37889955909</v>
      </c>
      <c r="AH20" s="33">
        <f t="shared" si="8"/>
        <v>12161703.177952129</v>
      </c>
      <c r="AI20" s="1"/>
    </row>
    <row r="21" spans="1:35" ht="15" customHeight="1" x14ac:dyDescent="0.25">
      <c r="A21" s="14" t="s">
        <v>22</v>
      </c>
      <c r="B21" s="14" t="s">
        <v>23</v>
      </c>
      <c r="C21" s="14" t="s">
        <v>51</v>
      </c>
      <c r="D21" s="14" t="s">
        <v>71</v>
      </c>
      <c r="E21" s="14" t="s">
        <v>85</v>
      </c>
      <c r="F21" s="16">
        <v>4.49</v>
      </c>
      <c r="G21" s="17">
        <v>53.7</v>
      </c>
      <c r="H21" s="18">
        <v>90</v>
      </c>
      <c r="I21" s="19">
        <v>4.84</v>
      </c>
      <c r="J21" s="16">
        <v>28.6</v>
      </c>
      <c r="K21" s="16">
        <v>11.4</v>
      </c>
      <c r="L21" s="20">
        <v>34700</v>
      </c>
      <c r="M21" s="16">
        <v>9.33</v>
      </c>
      <c r="N21" s="21">
        <v>1.17</v>
      </c>
      <c r="O21" s="21">
        <v>2.0699999999999998</v>
      </c>
      <c r="P21" s="14">
        <v>23.3</v>
      </c>
      <c r="Q21" s="21">
        <v>6.2247430311833498E-3</v>
      </c>
      <c r="R21" s="21">
        <v>0.48102269074740001</v>
      </c>
      <c r="S21" s="21">
        <v>0.11983563279459189</v>
      </c>
      <c r="T21" s="21">
        <v>5.2505194534227897</v>
      </c>
      <c r="U21" s="16">
        <v>45.346426749595274</v>
      </c>
      <c r="V21" s="20">
        <v>486.23101897886903</v>
      </c>
      <c r="W21" s="19">
        <v>3.5449158264781429E-3</v>
      </c>
      <c r="X21" s="19">
        <v>4.32</v>
      </c>
      <c r="Y21" s="19" t="s">
        <v>69</v>
      </c>
      <c r="Z21" s="32">
        <f t="shared" si="0"/>
        <v>12.652459743859316</v>
      </c>
      <c r="AA21" s="32">
        <f t="shared" si="1"/>
        <v>226.04300332890281</v>
      </c>
      <c r="AB21" s="32">
        <f t="shared" si="2"/>
        <v>4.9197888451725257E-2</v>
      </c>
      <c r="AC21" s="32">
        <f t="shared" si="3"/>
        <v>3.8018116673388924</v>
      </c>
      <c r="AD21" s="32">
        <f t="shared" si="4"/>
        <v>0.94713308890591286</v>
      </c>
      <c r="AE21" s="32">
        <f t="shared" si="5"/>
        <v>41.498013506591484</v>
      </c>
      <c r="AF21" s="32">
        <f t="shared" si="6"/>
        <v>358.40008715778362</v>
      </c>
      <c r="AG21" s="33">
        <f t="shared" si="7"/>
        <v>274254.97257038206</v>
      </c>
      <c r="AH21" s="33">
        <f t="shared" si="8"/>
        <v>765220.16148294869</v>
      </c>
      <c r="AI21" s="1"/>
    </row>
    <row r="22" spans="1:35" ht="15" customHeight="1" x14ac:dyDescent="0.25">
      <c r="A22" s="14" t="s">
        <v>22</v>
      </c>
      <c r="B22" s="14" t="s">
        <v>23</v>
      </c>
      <c r="C22" s="14" t="s">
        <v>52</v>
      </c>
      <c r="D22" s="14" t="s">
        <v>71</v>
      </c>
      <c r="E22" s="14" t="s">
        <v>86</v>
      </c>
      <c r="F22" s="16">
        <v>3.54</v>
      </c>
      <c r="G22" s="17">
        <v>33.6</v>
      </c>
      <c r="H22" s="18">
        <v>25</v>
      </c>
      <c r="I22" s="19">
        <v>8.93</v>
      </c>
      <c r="J22" s="16">
        <v>8.6</v>
      </c>
      <c r="K22" s="16">
        <v>12.5</v>
      </c>
      <c r="L22" s="20">
        <v>2130</v>
      </c>
      <c r="M22" s="16">
        <v>0.79</v>
      </c>
      <c r="N22" s="21">
        <v>1.38</v>
      </c>
      <c r="O22" s="21">
        <v>1.39</v>
      </c>
      <c r="P22" s="14">
        <v>2.2000000000000002</v>
      </c>
      <c r="Q22" s="21">
        <v>2.142627541165909E-2</v>
      </c>
      <c r="R22" s="21">
        <v>0.40590886287453998</v>
      </c>
      <c r="S22" s="21">
        <v>0.44385072427459377</v>
      </c>
      <c r="T22" s="21">
        <v>6.6167068620620668</v>
      </c>
      <c r="U22" s="20">
        <v>459.06713618955121</v>
      </c>
      <c r="V22" s="20">
        <v>362.90030636158895</v>
      </c>
      <c r="W22" s="19">
        <v>6.1858023872259998E-2</v>
      </c>
      <c r="X22" s="19">
        <v>1.1100000000000001</v>
      </c>
      <c r="Y22" s="19" t="s">
        <v>69</v>
      </c>
      <c r="Z22" s="32">
        <f t="shared" si="0"/>
        <v>10.261982951719329</v>
      </c>
      <c r="AA22" s="32">
        <f t="shared" si="1"/>
        <v>83.804465866503179</v>
      </c>
      <c r="AB22" s="32">
        <f t="shared" si="2"/>
        <v>0.20879274027705588</v>
      </c>
      <c r="AC22" s="32">
        <f t="shared" si="3"/>
        <v>3.9554622608930816</v>
      </c>
      <c r="AD22" s="32">
        <f t="shared" si="4"/>
        <v>4.3251945200340591</v>
      </c>
      <c r="AE22" s="32">
        <f t="shared" si="5"/>
        <v>64.477858647713703</v>
      </c>
      <c r="AF22" s="32">
        <f t="shared" si="6"/>
        <v>4473.4739703756522</v>
      </c>
      <c r="AG22" s="33">
        <f t="shared" si="7"/>
        <v>20756.222359959509</v>
      </c>
      <c r="AH22" s="33">
        <f t="shared" si="8"/>
        <v>4639.8442233959258</v>
      </c>
      <c r="AI22" s="1"/>
    </row>
    <row r="23" spans="1:35" ht="15" customHeight="1" x14ac:dyDescent="0.25">
      <c r="A23" s="14" t="s">
        <v>22</v>
      </c>
      <c r="B23" s="14" t="s">
        <v>23</v>
      </c>
      <c r="C23" s="14" t="s">
        <v>53</v>
      </c>
      <c r="D23" s="14" t="s">
        <v>71</v>
      </c>
      <c r="E23" s="14" t="s">
        <v>87</v>
      </c>
      <c r="F23" s="16">
        <v>0.85</v>
      </c>
      <c r="G23" s="17">
        <v>119.5</v>
      </c>
      <c r="H23" s="18">
        <v>14</v>
      </c>
      <c r="I23" s="19">
        <v>1.79</v>
      </c>
      <c r="J23" s="16">
        <v>11.1</v>
      </c>
      <c r="K23" s="16">
        <v>2.1</v>
      </c>
      <c r="L23" s="20">
        <v>55300</v>
      </c>
      <c r="M23" s="16">
        <v>48.4</v>
      </c>
      <c r="N23" s="21">
        <v>6.48</v>
      </c>
      <c r="O23" s="21">
        <v>222</v>
      </c>
      <c r="P23" s="14">
        <v>41.5</v>
      </c>
      <c r="Q23" s="21">
        <v>3.1105603801918499E-2</v>
      </c>
      <c r="R23" s="21">
        <v>0.570876563811478</v>
      </c>
      <c r="S23" s="21">
        <v>0.159550403569057</v>
      </c>
      <c r="T23" s="21">
        <v>4.5306806676089204</v>
      </c>
      <c r="U23" s="16">
        <v>81.288418461809442</v>
      </c>
      <c r="V23" s="20">
        <v>1734.1275359729057</v>
      </c>
      <c r="W23" s="19">
        <v>3.8970103214258284E-2</v>
      </c>
      <c r="X23" s="19">
        <v>2.38</v>
      </c>
      <c r="Y23" s="19" t="s">
        <v>69</v>
      </c>
      <c r="Z23" s="32">
        <f t="shared" si="0"/>
        <v>9.7467750747137778</v>
      </c>
      <c r="AA23" s="32">
        <f t="shared" si="1"/>
        <v>113.88382223774627</v>
      </c>
      <c r="AB23" s="32">
        <f t="shared" si="2"/>
        <v>0.31913739225004062</v>
      </c>
      <c r="AC23" s="32">
        <f t="shared" si="3"/>
        <v>5.8570815416938542</v>
      </c>
      <c r="AD23" s="32">
        <f t="shared" si="4"/>
        <v>1.6369558376593842</v>
      </c>
      <c r="AE23" s="32">
        <f t="shared" si="5"/>
        <v>46.483894753690805</v>
      </c>
      <c r="AF23" s="32">
        <f t="shared" si="6"/>
        <v>834.00322505335487</v>
      </c>
      <c r="AG23" s="33">
        <f t="shared" si="7"/>
        <v>567367.15042769082</v>
      </c>
      <c r="AH23" s="33">
        <f t="shared" si="8"/>
        <v>680293.71276279399</v>
      </c>
      <c r="AI23" s="1"/>
    </row>
    <row r="24" spans="1:35" ht="15" customHeight="1" x14ac:dyDescent="0.25">
      <c r="A24" s="14" t="s">
        <v>22</v>
      </c>
      <c r="B24" s="14" t="s">
        <v>23</v>
      </c>
      <c r="C24" s="14" t="s">
        <v>54</v>
      </c>
      <c r="D24" s="14" t="s">
        <v>71</v>
      </c>
      <c r="E24" s="14" t="s">
        <v>88</v>
      </c>
      <c r="F24" s="16">
        <v>0.59</v>
      </c>
      <c r="G24" s="17">
        <v>20.6</v>
      </c>
      <c r="H24" s="18">
        <v>31</v>
      </c>
      <c r="I24" s="19">
        <v>2.76</v>
      </c>
      <c r="J24" s="16">
        <v>9.8000000000000007</v>
      </c>
      <c r="K24" s="16">
        <v>4.7</v>
      </c>
      <c r="L24" s="20">
        <v>8530</v>
      </c>
      <c r="M24" s="16">
        <v>1.57</v>
      </c>
      <c r="N24" s="21">
        <v>0.27</v>
      </c>
      <c r="O24" s="21">
        <v>2.59</v>
      </c>
      <c r="P24" s="14">
        <v>7</v>
      </c>
      <c r="Q24" s="21">
        <v>4.3430405489696337E-2</v>
      </c>
      <c r="R24" s="21">
        <v>0.54907585033349604</v>
      </c>
      <c r="S24" s="21">
        <v>0.13653269814455499</v>
      </c>
      <c r="T24" s="16">
        <v>17.24742867738361</v>
      </c>
      <c r="U24" s="20">
        <v>1012.6275954795866</v>
      </c>
      <c r="V24" s="20">
        <v>712.73431536647524</v>
      </c>
      <c r="W24" s="19">
        <v>6.1387796076162453E-2</v>
      </c>
      <c r="X24" s="19">
        <v>1.05</v>
      </c>
      <c r="Y24" s="19" t="s">
        <v>69</v>
      </c>
      <c r="Z24" s="32">
        <f t="shared" si="0"/>
        <v>4.6709863399766274</v>
      </c>
      <c r="AA24" s="32">
        <f t="shared" si="1"/>
        <v>209.80579446629335</v>
      </c>
      <c r="AB24" s="32">
        <f t="shared" si="2"/>
        <v>0.92979089058765374</v>
      </c>
      <c r="AC24" s="32">
        <f t="shared" si="3"/>
        <v>11.755030102191297</v>
      </c>
      <c r="AD24" s="32">
        <f t="shared" si="4"/>
        <v>2.9229950209025479</v>
      </c>
      <c r="AE24" s="32">
        <f t="shared" si="5"/>
        <v>369.24596695502026</v>
      </c>
      <c r="AF24" s="32">
        <f t="shared" si="6"/>
        <v>21679.09562939663</v>
      </c>
      <c r="AG24" s="33">
        <f t="shared" si="7"/>
        <v>182616.6762038247</v>
      </c>
      <c r="AH24" s="33">
        <f t="shared" si="8"/>
        <v>8423.6298102859218</v>
      </c>
      <c r="AI24" s="1"/>
    </row>
    <row r="25" spans="1:35" ht="15" customHeight="1" x14ac:dyDescent="0.25">
      <c r="A25" s="14" t="s">
        <v>22</v>
      </c>
      <c r="B25" s="14" t="s">
        <v>23</v>
      </c>
      <c r="C25" s="14" t="s">
        <v>55</v>
      </c>
      <c r="D25" s="14" t="s">
        <v>71</v>
      </c>
      <c r="E25" s="14" t="s">
        <v>84</v>
      </c>
      <c r="F25" s="16">
        <v>2.04</v>
      </c>
      <c r="G25" s="17">
        <v>46.7</v>
      </c>
      <c r="H25" s="18">
        <v>110</v>
      </c>
      <c r="I25" s="19">
        <v>10.4</v>
      </c>
      <c r="J25" s="16">
        <v>13.1</v>
      </c>
      <c r="K25" s="16">
        <v>21</v>
      </c>
      <c r="L25" s="20">
        <v>112000</v>
      </c>
      <c r="M25" s="16">
        <v>14.3</v>
      </c>
      <c r="N25" s="21">
        <v>5.13</v>
      </c>
      <c r="O25" s="21">
        <v>8.0500000000000007</v>
      </c>
      <c r="P25" s="14">
        <v>37.700000000000003</v>
      </c>
      <c r="Q25" s="21">
        <v>1.2889241728911699E-2</v>
      </c>
      <c r="R25" s="21">
        <v>0.13320074798912801</v>
      </c>
      <c r="S25" s="21">
        <v>6.53793863468079E-2</v>
      </c>
      <c r="T25" s="21">
        <v>2.7705508679729993</v>
      </c>
      <c r="U25" s="16">
        <v>23.268571103042177</v>
      </c>
      <c r="V25" s="16">
        <v>66.789993540931206</v>
      </c>
      <c r="W25" s="19">
        <v>2.2584275072066565E-2</v>
      </c>
      <c r="X25" s="19">
        <v>2.94</v>
      </c>
      <c r="Y25" s="19" t="s">
        <v>69</v>
      </c>
      <c r="Z25" s="32">
        <f t="shared" si="0"/>
        <v>24.565811306316917</v>
      </c>
      <c r="AA25" s="32">
        <f t="shared" si="1"/>
        <v>53.326144358323845</v>
      </c>
      <c r="AB25" s="32">
        <f t="shared" si="2"/>
        <v>5.2468211076738699E-2</v>
      </c>
      <c r="AC25" s="32">
        <f t="shared" si="3"/>
        <v>0.54222002411488202</v>
      </c>
      <c r="AD25" s="32">
        <f t="shared" si="4"/>
        <v>0.2661397400296569</v>
      </c>
      <c r="AE25" s="32">
        <f t="shared" si="5"/>
        <v>11.27807599523722</v>
      </c>
      <c r="AF25" s="32">
        <f t="shared" si="6"/>
        <v>94.719326843721362</v>
      </c>
      <c r="AG25" s="33">
        <f t="shared" si="7"/>
        <v>455918.18077345577</v>
      </c>
      <c r="AH25" s="33">
        <f t="shared" si="8"/>
        <v>4813359.5958265318</v>
      </c>
      <c r="AI25" s="1"/>
    </row>
    <row r="26" spans="1:35" ht="15" customHeight="1" x14ac:dyDescent="0.25">
      <c r="A26" s="6" t="s">
        <v>22</v>
      </c>
      <c r="B26" s="6" t="s">
        <v>23</v>
      </c>
      <c r="C26" s="6" t="s">
        <v>56</v>
      </c>
      <c r="D26" s="6" t="s">
        <v>71</v>
      </c>
      <c r="E26" s="6" t="s">
        <v>86</v>
      </c>
      <c r="F26" s="22">
        <v>1.39</v>
      </c>
      <c r="G26" s="23">
        <v>11.9</v>
      </c>
      <c r="H26" s="24">
        <v>19</v>
      </c>
      <c r="I26" s="25">
        <v>14</v>
      </c>
      <c r="J26" s="22">
        <v>18.5</v>
      </c>
      <c r="K26" s="22">
        <v>11</v>
      </c>
      <c r="L26" s="26">
        <v>2140</v>
      </c>
      <c r="M26" s="22">
        <v>0.57999999999999996</v>
      </c>
      <c r="N26" s="27">
        <v>0.21</v>
      </c>
      <c r="O26" s="27">
        <v>1.5</v>
      </c>
      <c r="P26" s="6">
        <v>1.3</v>
      </c>
      <c r="Q26" s="27">
        <v>2.2836909787082579E-2</v>
      </c>
      <c r="R26" s="27">
        <v>2.2152456549065991</v>
      </c>
      <c r="S26" s="27">
        <v>0.3353752330742199</v>
      </c>
      <c r="T26" s="27">
        <v>2.4146773938149426</v>
      </c>
      <c r="U26" s="26">
        <v>147.46227160553741</v>
      </c>
      <c r="V26" s="26">
        <v>190.38960215788811</v>
      </c>
      <c r="W26" s="25">
        <v>2.5494953738550999E-2</v>
      </c>
      <c r="X26" s="25">
        <v>0.88</v>
      </c>
      <c r="Y26" s="25" t="s">
        <v>69</v>
      </c>
      <c r="Z26" s="34">
        <f t="shared" si="0"/>
        <v>15.10057228655039</v>
      </c>
      <c r="AA26" s="34">
        <f t="shared" si="1"/>
        <v>122.51191311787153</v>
      </c>
      <c r="AB26" s="34">
        <f t="shared" si="2"/>
        <v>0.15123208149814762</v>
      </c>
      <c r="AC26" s="34">
        <f t="shared" si="3"/>
        <v>14.669945038305929</v>
      </c>
      <c r="AD26" s="34">
        <f t="shared" si="4"/>
        <v>2.2209438603391756</v>
      </c>
      <c r="AE26" s="34">
        <f t="shared" si="5"/>
        <v>15.990634977229442</v>
      </c>
      <c r="AF26" s="34">
        <f t="shared" si="6"/>
        <v>976.53432470819314</v>
      </c>
      <c r="AG26" s="35">
        <f t="shared" si="7"/>
        <v>14171.648328229463</v>
      </c>
      <c r="AH26" s="35">
        <f t="shared" si="8"/>
        <v>14512.186586441003</v>
      </c>
      <c r="AI26" s="1"/>
    </row>
    <row r="29" spans="1:35" x14ac:dyDescent="0.25">
      <c r="A29" s="36" t="s">
        <v>72</v>
      </c>
      <c r="B29" s="41" t="s">
        <v>90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</row>
  </sheetData>
  <mergeCells count="10">
    <mergeCell ref="A3:A4"/>
    <mergeCell ref="A1:AH1"/>
    <mergeCell ref="Y3:Y4"/>
    <mergeCell ref="AH3:AH4"/>
    <mergeCell ref="B29:U29"/>
    <mergeCell ref="Z2:AH2"/>
    <mergeCell ref="D3:D4"/>
    <mergeCell ref="E3:E4"/>
    <mergeCell ref="C3:C4"/>
    <mergeCell ref="B3: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2026-08-09T15:13:28Z</dcterms:modified>
</cp:coreProperties>
</file>