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6029\Desktop\"/>
    </mc:Choice>
  </mc:AlternateContent>
  <bookViews>
    <workbookView windowWidth="24750" windowHeight="10480"/>
  </bookViews>
  <sheets>
    <sheet name="Sheet1" sheetId="1" r:id="rId1"/>
    <sheet name="3级" sheetId="7" r:id="rId2"/>
    <sheet name="5级" sheetId="8" r:id="rId3"/>
    <sheet name="7级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<sst xmlns="http://schemas.openxmlformats.org/spreadsheetml/2006/main" count="752" uniqueCount="313">
  <si>
    <t>编号</t>
  </si>
  <si>
    <t>Phenotypic description</t>
  </si>
  <si>
    <t>胁迫敏感等级</t>
  </si>
  <si>
    <t>品种名称</t>
  </si>
  <si>
    <t>行数</t>
  </si>
  <si>
    <t>株高     （cm）</t>
  </si>
  <si>
    <t>千粒重  （克）</t>
  </si>
  <si>
    <t>总粒数</t>
  </si>
  <si>
    <t>空粒数</t>
  </si>
  <si>
    <t>实粒数</t>
  </si>
  <si>
    <t>结实率（%）</t>
  </si>
  <si>
    <t>穗长（cm）</t>
  </si>
  <si>
    <t>穗重</t>
  </si>
  <si>
    <t>基本苗 (万/亩）</t>
  </si>
  <si>
    <t>最高苗 (万/亩）</t>
  </si>
  <si>
    <t>分蘖率(%）</t>
  </si>
  <si>
    <t>有效穗 (万/亩）</t>
  </si>
  <si>
    <t>成穗率（%）</t>
  </si>
  <si>
    <t>成活穴数</t>
  </si>
  <si>
    <t>种植穴数</t>
  </si>
  <si>
    <t>成活率（%）</t>
  </si>
  <si>
    <t>胁迫等级</t>
  </si>
  <si>
    <t>株高</t>
  </si>
  <si>
    <t>结实率</t>
  </si>
  <si>
    <t>穗长</t>
  </si>
  <si>
    <t>株高（rho）</t>
  </si>
  <si>
    <t>结实率（rho）</t>
  </si>
  <si>
    <t>穗长（rho）</t>
  </si>
  <si>
    <t xml:space="preserve"> 穗重（rho）</t>
  </si>
  <si>
    <t>株高（t值）</t>
  </si>
  <si>
    <t>株高（p值)</t>
  </si>
  <si>
    <t>结实率（t值）</t>
  </si>
  <si>
    <t>结实率（p值）</t>
  </si>
  <si>
    <t>穗长（t值）</t>
  </si>
  <si>
    <t>穗长（p值)</t>
  </si>
  <si>
    <t>穗重（t值）</t>
  </si>
  <si>
    <t>穗重（p值）</t>
  </si>
  <si>
    <t>25H121</t>
  </si>
  <si>
    <t>Normal</t>
  </si>
  <si>
    <t>24新粳软03选早1</t>
  </si>
  <si>
    <t>25H01</t>
  </si>
  <si>
    <t>slight injury, yellowing tips</t>
  </si>
  <si>
    <t>25SB-8</t>
  </si>
  <si>
    <t>25H02</t>
  </si>
  <si>
    <t>25SB-13</t>
  </si>
  <si>
    <t>25H03</t>
  </si>
  <si>
    <t>25SB-12</t>
  </si>
  <si>
    <t>25H04</t>
  </si>
  <si>
    <t>25SB-11</t>
  </si>
  <si>
    <t>25H25</t>
  </si>
  <si>
    <t>slight injury, yellowing tips, 1/10 dry leaves</t>
  </si>
  <si>
    <t>25SA-13</t>
  </si>
  <si>
    <t>25H40</t>
  </si>
  <si>
    <t>slight injury, rolling, 1/10 dry leaves</t>
  </si>
  <si>
    <t>新策粳1号</t>
  </si>
  <si>
    <t>25H56</t>
  </si>
  <si>
    <t>slight injury, rolling, yellowing tips</t>
  </si>
  <si>
    <t>禾稻软1号</t>
  </si>
  <si>
    <t>25H61</t>
  </si>
  <si>
    <t>slight injury, rolling, 1/7 dry leaves,</t>
  </si>
  <si>
    <t>史1-1</t>
  </si>
  <si>
    <t>25H62</t>
  </si>
  <si>
    <t>12Gy5-4-3-1-1</t>
  </si>
  <si>
    <t>25H64</t>
  </si>
  <si>
    <t>JD25</t>
  </si>
  <si>
    <t>25H65</t>
  </si>
  <si>
    <t>slight injury, rolling, yellowing tips,</t>
  </si>
  <si>
    <t>23SD-19</t>
  </si>
  <si>
    <t>25H66</t>
  </si>
  <si>
    <t>24声农4号选2</t>
  </si>
  <si>
    <t>25H69</t>
  </si>
  <si>
    <t>slight injury, yellowing tips,</t>
  </si>
  <si>
    <t>24声农4号选7</t>
  </si>
  <si>
    <t>25H70</t>
  </si>
  <si>
    <t>24声农4号选早-1</t>
  </si>
  <si>
    <t>25H71</t>
  </si>
  <si>
    <t>史-2</t>
  </si>
  <si>
    <t>25H76</t>
  </si>
  <si>
    <t>24ZJ-274</t>
  </si>
  <si>
    <t>25H80</t>
  </si>
  <si>
    <t>Ty4094</t>
  </si>
  <si>
    <t>25H82</t>
  </si>
  <si>
    <t>史-1</t>
  </si>
  <si>
    <t>25H97</t>
  </si>
  <si>
    <t>slight injury, tillers number decrease</t>
  </si>
  <si>
    <t>黑穗米</t>
  </si>
  <si>
    <t>25H101</t>
  </si>
  <si>
    <t>slight injury, yellowing tips, 1/7 dry leaves</t>
  </si>
  <si>
    <t>24XJ-WSC10</t>
  </si>
  <si>
    <t>25H105</t>
  </si>
  <si>
    <t>抗糖粳稻10号</t>
  </si>
  <si>
    <t>25H106</t>
  </si>
  <si>
    <t>兴隆58</t>
  </si>
  <si>
    <t>25H108</t>
  </si>
  <si>
    <t>中科发5号</t>
  </si>
  <si>
    <t>25H109</t>
  </si>
  <si>
    <t>抗糖粳稻2号</t>
  </si>
  <si>
    <t>25H110</t>
  </si>
  <si>
    <t>抗糖粳稻4号</t>
  </si>
  <si>
    <t>25H111</t>
  </si>
  <si>
    <t>抗糖粳稻5号</t>
  </si>
  <si>
    <t>25H112</t>
  </si>
  <si>
    <t>18B32-1-2-1-1</t>
  </si>
  <si>
    <t>25H114</t>
  </si>
  <si>
    <t>18GyB16-1-1-1-1-1</t>
  </si>
  <si>
    <t>25H115</t>
  </si>
  <si>
    <t>抗糖粳稻6号</t>
  </si>
  <si>
    <t>25H116</t>
  </si>
  <si>
    <t>slight injury, yellowing tips, tillers number decrease</t>
  </si>
  <si>
    <t>23SJ1</t>
  </si>
  <si>
    <t>25H118</t>
  </si>
  <si>
    <t>16Gy64-2-5-3</t>
  </si>
  <si>
    <t>25H119</t>
  </si>
  <si>
    <t>新粳香2号22选1</t>
  </si>
  <si>
    <t>25H120</t>
  </si>
  <si>
    <t>抗糖粳稻11号</t>
  </si>
  <si>
    <t>25H122</t>
  </si>
  <si>
    <t>24新稻11号-1</t>
  </si>
  <si>
    <t>25H124</t>
  </si>
  <si>
    <t>辽旱109</t>
  </si>
  <si>
    <t>25H127</t>
  </si>
  <si>
    <t>旱稻502</t>
  </si>
  <si>
    <t>25H129</t>
  </si>
  <si>
    <t>slight injury, rolling, , 1/7 dry leaves</t>
  </si>
  <si>
    <t>XL12407</t>
  </si>
  <si>
    <t>25H131</t>
  </si>
  <si>
    <t>slight injury, yellowing tips, slight rolling</t>
  </si>
  <si>
    <t>XL12406</t>
  </si>
  <si>
    <t>25H133</t>
  </si>
  <si>
    <t>23SD-B8</t>
  </si>
  <si>
    <t>25H136</t>
  </si>
  <si>
    <t>slight injury, yellowing tips, rolling</t>
  </si>
  <si>
    <t>中亚102</t>
  </si>
  <si>
    <t>25H137</t>
  </si>
  <si>
    <t>声农4号</t>
  </si>
  <si>
    <t>25H138</t>
  </si>
  <si>
    <t>金稻3314-1</t>
  </si>
  <si>
    <t>25H140</t>
  </si>
  <si>
    <t>新粳11号</t>
  </si>
  <si>
    <t>25H05</t>
  </si>
  <si>
    <t>moderate injury, rolling, 1/5 dry leaves</t>
  </si>
  <si>
    <t>25SB-10</t>
  </si>
  <si>
    <t>25H06</t>
  </si>
  <si>
    <t>moderate injury, rolling, 1/6 dry leaves,</t>
  </si>
  <si>
    <t>25SB-7</t>
  </si>
  <si>
    <t>25H07</t>
  </si>
  <si>
    <t>moderate injury, rolling, yellowing,</t>
  </si>
  <si>
    <t>25SB-6</t>
  </si>
  <si>
    <t>25H08</t>
  </si>
  <si>
    <t>moderate injury, rolling, 1/5 dry leaves,</t>
  </si>
  <si>
    <t>25SB-5</t>
  </si>
  <si>
    <t>25H09</t>
  </si>
  <si>
    <t>25SB-4</t>
  </si>
  <si>
    <t>25H10</t>
  </si>
  <si>
    <t>25SB-2</t>
  </si>
  <si>
    <t>25H11</t>
  </si>
  <si>
    <t>25SB-1</t>
  </si>
  <si>
    <t>25H12</t>
  </si>
  <si>
    <t>25SB-3</t>
  </si>
  <si>
    <t>25H13</t>
  </si>
  <si>
    <t>moderate injury, rolling, 1/9 dry leaves</t>
  </si>
  <si>
    <t>25SA-1</t>
  </si>
  <si>
    <t>25H14</t>
  </si>
  <si>
    <t>25SA-2</t>
  </si>
  <si>
    <t>25H15</t>
  </si>
  <si>
    <t>25SA-3</t>
  </si>
  <si>
    <t>25H16</t>
  </si>
  <si>
    <t>25SA-4</t>
  </si>
  <si>
    <t>25H17</t>
  </si>
  <si>
    <t>25SA-5</t>
  </si>
  <si>
    <t>25H18</t>
  </si>
  <si>
    <t>moderate injury, rolling, 1/7 dry leaves</t>
  </si>
  <si>
    <t>25SA-6</t>
  </si>
  <si>
    <t>25H19</t>
  </si>
  <si>
    <t>25SA-7</t>
  </si>
  <si>
    <t>25H20</t>
  </si>
  <si>
    <t>25SA-8</t>
  </si>
  <si>
    <t>25H21</t>
  </si>
  <si>
    <t>moderate injury, rolling, 1/6 dry leaves, tiller number increase</t>
  </si>
  <si>
    <t>25SA-9</t>
  </si>
  <si>
    <t>25H22</t>
  </si>
  <si>
    <t>moderate injury, rolling, 1/6 dry leaves, panicle number increase</t>
  </si>
  <si>
    <t>25SA-10</t>
  </si>
  <si>
    <t>25H23</t>
  </si>
  <si>
    <t>moderate injury, rolling, yellowing, panicle number increase</t>
  </si>
  <si>
    <t>25SA-11</t>
  </si>
  <si>
    <t>25H24</t>
  </si>
  <si>
    <t>25SA-12</t>
  </si>
  <si>
    <t>25H26</t>
  </si>
  <si>
    <t>moderate injury, rolling, 1/6 dry leaves, yellowing</t>
  </si>
  <si>
    <t>25SA-14</t>
  </si>
  <si>
    <t>25H27</t>
  </si>
  <si>
    <t>moderate injury, rolling, 1/2 dry leaves</t>
  </si>
  <si>
    <t>25SA-16</t>
  </si>
  <si>
    <t>25H28</t>
  </si>
  <si>
    <t>moderate injury, rolling, 1/6 dry leaves</t>
  </si>
  <si>
    <t>25H30</t>
  </si>
  <si>
    <t>moderate injury, rolling, 1/3 dry leaves</t>
  </si>
  <si>
    <t>新农粳3号</t>
  </si>
  <si>
    <t>25H34</t>
  </si>
  <si>
    <t>moderate injury, rolling, 1/4 dry leaves, panicle number increase</t>
  </si>
  <si>
    <t>新粳早1号</t>
  </si>
  <si>
    <t>25H36</t>
  </si>
  <si>
    <t>塔稻211</t>
  </si>
  <si>
    <t>25H37</t>
  </si>
  <si>
    <t>塔稻8号</t>
  </si>
  <si>
    <t>25H38</t>
  </si>
  <si>
    <t>新粳14号</t>
  </si>
  <si>
    <t>25H41</t>
  </si>
  <si>
    <t>新粳7号</t>
  </si>
  <si>
    <t>25H45</t>
  </si>
  <si>
    <t>moderate injury, rolling, 1/3 dry leaves, yellowing,tiller number increase</t>
  </si>
  <si>
    <t>华航香银针</t>
  </si>
  <si>
    <t>25H48</t>
  </si>
  <si>
    <t>moderate injury, rolling, 1/5 dry leaves, yellowing</t>
  </si>
  <si>
    <t>新粳香1号</t>
  </si>
  <si>
    <t>25H49</t>
  </si>
  <si>
    <t>moderate injury, rolling, 1/3 dry leaves, yellowing</t>
  </si>
  <si>
    <t>新粳伊3号</t>
  </si>
  <si>
    <t>25H53</t>
  </si>
  <si>
    <t>moderate injury, rolling, 1/5 dry leaves, yellowing ,</t>
  </si>
  <si>
    <t>新粳8号</t>
  </si>
  <si>
    <t>25H54</t>
  </si>
  <si>
    <t>新粳伊20号</t>
  </si>
  <si>
    <t>25H55</t>
  </si>
  <si>
    <t>新粳香5号</t>
  </si>
  <si>
    <t>25H58</t>
  </si>
  <si>
    <t>18GyB30-1-3-1-1</t>
  </si>
  <si>
    <t>25H59</t>
  </si>
  <si>
    <t>松粳523-1</t>
  </si>
  <si>
    <t>25H60</t>
  </si>
  <si>
    <t>moderate injury, rolling, 1/8 dry leaves, yellowing ,</t>
  </si>
  <si>
    <t>25H63</t>
  </si>
  <si>
    <t>软13</t>
  </si>
  <si>
    <t>25H68</t>
  </si>
  <si>
    <t>moderate injury, rolling,</t>
  </si>
  <si>
    <t>喀什新粳香1号</t>
  </si>
  <si>
    <t>25H72</t>
  </si>
  <si>
    <t>moderate injury, rolling, 1/8 dry leaves</t>
  </si>
  <si>
    <t>新粳香1号-2</t>
  </si>
  <si>
    <t>25H73</t>
  </si>
  <si>
    <t>新稻10号-1</t>
  </si>
  <si>
    <t>25H74</t>
  </si>
  <si>
    <t>24ZJ-261</t>
  </si>
  <si>
    <t>25H75</t>
  </si>
  <si>
    <t>新粳211金丰源</t>
  </si>
  <si>
    <t>25H77</t>
  </si>
  <si>
    <t>moderate injury, rolling, 1/6 dry leaves, yellowing,</t>
  </si>
  <si>
    <t>20GyX41-2-5-2-2</t>
  </si>
  <si>
    <t>25H78</t>
  </si>
  <si>
    <t>新粳软23-2</t>
  </si>
  <si>
    <t>25H79</t>
  </si>
  <si>
    <t>moderate injury, rolling, 1/8 dry leaves, yellowing,</t>
  </si>
  <si>
    <t>24ZJ-275</t>
  </si>
  <si>
    <t>25H81</t>
  </si>
  <si>
    <t>moderate injury, rolling, 1/4 dry leaves,</t>
  </si>
  <si>
    <t>24101长粒</t>
  </si>
  <si>
    <t>25H83</t>
  </si>
  <si>
    <t>moderate injury, rolling, yellowing tips,</t>
  </si>
  <si>
    <t>25H85</t>
  </si>
  <si>
    <t>moderate injury, rolling, 1/8 dry leaves,</t>
  </si>
  <si>
    <t>24声农4号选3</t>
  </si>
  <si>
    <t>25H86</t>
  </si>
  <si>
    <t>马香稻</t>
  </si>
  <si>
    <t>25H87</t>
  </si>
  <si>
    <t>25H88</t>
  </si>
  <si>
    <t>17--8</t>
  </si>
  <si>
    <t>25H89</t>
  </si>
  <si>
    <t>新稻53号</t>
  </si>
  <si>
    <t>25H90</t>
  </si>
  <si>
    <t>新粳2437-1</t>
  </si>
  <si>
    <t>25H93</t>
  </si>
  <si>
    <t>25H94</t>
  </si>
  <si>
    <t>2023南8选大粒</t>
  </si>
  <si>
    <t>25H95</t>
  </si>
  <si>
    <t>19Gy56-3-3-3</t>
  </si>
  <si>
    <t>25H96</t>
  </si>
  <si>
    <t>25H98</t>
  </si>
  <si>
    <t>粮香2号-2</t>
  </si>
  <si>
    <t>25H102</t>
  </si>
  <si>
    <t>19B86-3-3-3</t>
  </si>
  <si>
    <t>25H104</t>
  </si>
  <si>
    <t>moderate injury, rolling, 1/10 dry leaves,</t>
  </si>
  <si>
    <t>抗糖粳稻3号</t>
  </si>
  <si>
    <t>25H107</t>
  </si>
  <si>
    <t>J88-1-1</t>
  </si>
  <si>
    <t>25H113</t>
  </si>
  <si>
    <t>moderate injury, rolling, yellowing tips</t>
  </si>
  <si>
    <t>16Gy48-7-1-4-1-1</t>
  </si>
  <si>
    <t>25H123</t>
  </si>
  <si>
    <t>XL12408</t>
  </si>
  <si>
    <t>25H126</t>
  </si>
  <si>
    <t>天井5号</t>
  </si>
  <si>
    <t>25H128</t>
  </si>
  <si>
    <t>XL12410</t>
  </si>
  <si>
    <t>25H130</t>
  </si>
  <si>
    <t>XL12409</t>
  </si>
  <si>
    <t>25H132</t>
  </si>
  <si>
    <t>龙稻208-1</t>
  </si>
  <si>
    <t>25H134</t>
  </si>
  <si>
    <t>新稻42号-1</t>
  </si>
  <si>
    <t>25H84</t>
  </si>
  <si>
    <t>severe injury, yellowing tips,</t>
  </si>
  <si>
    <t>2024-10--1</t>
  </si>
  <si>
    <t>25H91</t>
  </si>
  <si>
    <r>
      <rPr>
        <sz val="10"/>
        <color theme="1"/>
        <rFont val="Times New Roman"/>
        <charset val="134"/>
      </rPr>
      <t xml:space="preserve">severe injury, rolling, </t>
    </r>
    <r>
      <rPr>
        <sz val="10.5"/>
        <color rgb="FFFF0000"/>
        <rFont val="Calibri"/>
        <charset val="134"/>
      </rPr>
      <t>most of leaves were dead</t>
    </r>
  </si>
  <si>
    <t>24ZJ-235</t>
  </si>
  <si>
    <t>25H125</t>
  </si>
  <si>
    <t>severe injury, most of leaves were dead</t>
  </si>
  <si>
    <t>XL12401</t>
  </si>
  <si>
    <t>25H57</t>
  </si>
  <si>
    <t>Plants are dead</t>
  </si>
  <si>
    <t>24新粳N2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</si>
</sst>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9"/>
  <sheetViews>
    <sheetView tabSelected="1" zoomScale="70" zoomScaleNormal="70" workbookViewId="0">
      <selection activeCell="B32" sqref="B32"/>
    </sheetView>
  </sheetViews>
  <sheetFormatPr defaultColWidth="8.72727272727273" defaultRowHeight="14"/>
  <cols>
    <col min="2" max="2" width="57.1363636363636" style="2" customWidth="1"/>
    <col min="3" max="3" width="12.0727272727273" style="2" customWidth="1"/>
    <col min="4" max="4" width="12.9909090909091" customWidth="1"/>
    <col min="11" max="11" width="12.8181818181818"/>
    <col min="14" max="15" width="12.8181818181818"/>
    <col min="16" max="16" width="14"/>
    <col min="17" max="18" width="12.8181818181818"/>
    <col min="21" max="21" width="12.8181818181818"/>
    <col min="28" max="30" width="14"/>
    <col min="31" max="31" width="15.0636363636364" customWidth="1"/>
    <col min="33" max="33" width="14"/>
    <col min="34" max="34" width="18.1818181818182" customWidth="1"/>
    <col min="35" max="35" width="14"/>
    <col min="36" max="36" width="12.8181818181818"/>
    <col min="37" max="37" width="11.3" customWidth="1"/>
    <col min="38" max="38" width="11.9454545454545" customWidth="1"/>
    <col min="39" max="39" width="14"/>
    <col min="40" max="40" width="12.8181818181818"/>
  </cols>
  <sheetData>
    <row r="1" spans="1:40">
      <c r="A1" s="1" t="s">
        <v>0</v>
      </c>
      <c r="B1" s="2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12</v>
      </c>
      <c r="AB1" t="s">
        <v>25</v>
      </c>
      <c r="AC1" t="s">
        <v>26</v>
      </c>
      <c r="AD1" t="s">
        <v>27</v>
      </c>
      <c r="AE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</row>
    <row r="2" spans="1:40">
      <c r="A2" s="2" t="s">
        <v>37</v>
      </c>
      <c r="B2" s="2" t="s">
        <v>38</v>
      </c>
      <c r="C2" s="2">
        <v>1</v>
      </c>
      <c r="D2" t="s">
        <v>39</v>
      </c>
      <c r="E2">
        <v>3</v>
      </c>
      <c r="F2">
        <v>97.2</v>
      </c>
      <c r="G2">
        <v>14.6493</v>
      </c>
      <c r="H2">
        <v>120</v>
      </c>
      <c r="I2">
        <v>105</v>
      </c>
      <c r="J2">
        <v>15</v>
      </c>
      <c r="K2">
        <v>12.5</v>
      </c>
      <c r="L2">
        <v>20.7</v>
      </c>
      <c r="M2">
        <v>8.69</v>
      </c>
      <c r="N2">
        <v>0.888933333333333</v>
      </c>
      <c r="O2">
        <v>23.5567333333333</v>
      </c>
      <c r="P2">
        <v>25.5</v>
      </c>
      <c r="Q2">
        <v>1.55563333333333</v>
      </c>
      <c r="R2">
        <v>0.0660377358490566</v>
      </c>
      <c r="S2">
        <v>26</v>
      </c>
      <c r="T2">
        <v>108</v>
      </c>
      <c r="U2">
        <v>0.240740740740741</v>
      </c>
      <c r="W2">
        <f t="shared" ref="W2:W65" si="0">_xlfn.RANK.AVG(C2,$C$2:$C$119,1)</f>
        <v>1</v>
      </c>
      <c r="X2">
        <f t="shared" ref="X2:X65" si="1">_xlfn.RANK.AVG(F2,$F$2:$F$119,0)</f>
        <v>48</v>
      </c>
      <c r="Y2">
        <f t="shared" ref="Y2:Y65" si="2">_xlfn.RANK.AVG(K2,$K$2:$K$119,0)</f>
        <v>118</v>
      </c>
      <c r="Z2">
        <f t="shared" ref="Z2:Z65" si="3">_xlfn.RANK.AVG(L2,$L$2:$L$119,0)</f>
        <v>35</v>
      </c>
      <c r="AA2">
        <f t="shared" ref="AA2:AA65" si="4">_xlfn.RANK.AVG(M2,$M$2:$M$119,0)</f>
        <v>118</v>
      </c>
      <c r="AB2" cm="1">
        <f t="array" ref="AB2">CORREL(W2:W119,X2:X119)</f>
        <v>-0.192289658574945</v>
      </c>
      <c r="AC2" cm="1">
        <f t="array" ref="AC2">CORREL(W2:W119,Y2:Y119)</f>
        <v>-0.0955627630879536</v>
      </c>
      <c r="AD2" cm="1">
        <f t="array" ref="AD2">CORREL(W2:W119,Z2:Z119)</f>
        <v>-0.190482886692844</v>
      </c>
      <c r="AE2" cm="1">
        <f t="array" ref="AE2">CORREL(W2:W119,AA2:AA119)</f>
        <v>-0.1527870281761</v>
      </c>
      <c r="AG2">
        <f t="shared" ref="AG2:AG65" si="5">AB2*SQRT((118-2)/(1-AB2^2))</f>
        <v>-2.11040697081086</v>
      </c>
      <c r="AH2">
        <f t="shared" ref="AH2:AH65" si="6">TDIST(ABS(AG2),116,2)</f>
        <v>0.0369719214577647</v>
      </c>
      <c r="AI2">
        <f t="shared" ref="AI2:AI65" si="7">AC2*SQRT((118-2)/(1-AC2^2))</f>
        <v>-1.03397453840573</v>
      </c>
      <c r="AJ2">
        <f t="shared" ref="AJ2:AJ65" si="8">TDIST(ABS(AI2),116,2)</f>
        <v>0.303298881320726</v>
      </c>
      <c r="AK2">
        <f t="shared" ref="AK2:AK65" si="9">AD2*SQRT((118-2)/(1-AD2^2))</f>
        <v>-2.08982713126592</v>
      </c>
      <c r="AL2">
        <f t="shared" ref="AL2:AL65" si="10">TDIST(ABS(AK2),116,2)</f>
        <v>0.0388186377415577</v>
      </c>
      <c r="AM2">
        <f t="shared" ref="AM2:AM65" si="11">AE2*SQRT((118-2)/(1-AE2^2))</f>
        <v>-1.66511655780819</v>
      </c>
      <c r="AN2">
        <f t="shared" ref="AN2:AN65" si="12">TDIST(ABS(AM2),116,2)</f>
        <v>0.0985881798388287</v>
      </c>
    </row>
    <row r="3" spans="1:40">
      <c r="A3" s="2" t="s">
        <v>40</v>
      </c>
      <c r="B3" s="2" t="s">
        <v>41</v>
      </c>
      <c r="C3" s="2">
        <v>3</v>
      </c>
      <c r="D3" t="s">
        <v>42</v>
      </c>
      <c r="E3">
        <v>4</v>
      </c>
      <c r="F3">
        <v>100.6</v>
      </c>
      <c r="G3">
        <v>22.9857</v>
      </c>
      <c r="H3">
        <v>171</v>
      </c>
      <c r="I3">
        <v>25</v>
      </c>
      <c r="J3">
        <v>146</v>
      </c>
      <c r="K3">
        <v>85.3801169590643</v>
      </c>
      <c r="L3">
        <v>18.58</v>
      </c>
      <c r="M3">
        <v>77.58</v>
      </c>
      <c r="N3">
        <v>3.55573333333333</v>
      </c>
      <c r="O3">
        <v>42.6688</v>
      </c>
      <c r="P3">
        <v>11</v>
      </c>
      <c r="Q3">
        <v>30.8904333333333</v>
      </c>
      <c r="R3">
        <v>0.723958333333333</v>
      </c>
      <c r="S3">
        <v>33</v>
      </c>
      <c r="T3">
        <v>64</v>
      </c>
      <c r="U3">
        <v>0.515625</v>
      </c>
      <c r="W3">
        <f t="shared" si="0"/>
        <v>23</v>
      </c>
      <c r="X3">
        <f t="shared" si="1"/>
        <v>38.5</v>
      </c>
      <c r="Y3">
        <f t="shared" si="2"/>
        <v>20</v>
      </c>
      <c r="Z3">
        <f t="shared" si="3"/>
        <v>70</v>
      </c>
      <c r="AA3">
        <f t="shared" si="4"/>
        <v>3</v>
      </c>
      <c r="AB3" cm="1">
        <f t="array" ref="AB3">CORREL(W3:W119,X3:X119)</f>
        <v>-0.201586423630784</v>
      </c>
      <c r="AC3" cm="1">
        <f t="array" ref="AC3">CORREL(W3:W119,Y3:Y119)</f>
        <v>-0.0683345508484422</v>
      </c>
      <c r="AD3" cm="1">
        <f t="array" ref="AD3">CORREL(W3:W119,Z3:Z119)</f>
        <v>-0.206720303908628</v>
      </c>
      <c r="AE3" cm="1">
        <f t="array" ref="AE3">CORREL(W3:W119,AA3:AA119)</f>
        <v>-0.127303633982156</v>
      </c>
      <c r="AG3">
        <f t="shared" si="5"/>
        <v>-2.21665860806802</v>
      </c>
      <c r="AH3">
        <f t="shared" si="6"/>
        <v>0.0285966599369654</v>
      </c>
      <c r="AI3">
        <f t="shared" si="7"/>
        <v>-0.737710061584704</v>
      </c>
      <c r="AJ3">
        <f t="shared" si="8"/>
        <v>0.462180356358392</v>
      </c>
      <c r="AK3">
        <f t="shared" si="9"/>
        <v>-2.27559855856341</v>
      </c>
      <c r="AL3">
        <f t="shared" si="10"/>
        <v>0.0247058849447275</v>
      </c>
      <c r="AM3">
        <f t="shared" si="11"/>
        <v>-1.38234917750198</v>
      </c>
      <c r="AN3">
        <f t="shared" si="12"/>
        <v>0.16952032207255</v>
      </c>
    </row>
    <row r="4" spans="1:40">
      <c r="A4" s="2" t="s">
        <v>43</v>
      </c>
      <c r="B4" s="2" t="s">
        <v>41</v>
      </c>
      <c r="C4" s="2">
        <v>3</v>
      </c>
      <c r="D4" t="s">
        <v>44</v>
      </c>
      <c r="E4">
        <v>4</v>
      </c>
      <c r="F4">
        <v>109.6</v>
      </c>
      <c r="G4">
        <v>26.0078</v>
      </c>
      <c r="H4">
        <v>119</v>
      </c>
      <c r="I4">
        <v>15</v>
      </c>
      <c r="J4">
        <v>104</v>
      </c>
      <c r="K4">
        <v>87.3949579831933</v>
      </c>
      <c r="L4">
        <v>18.66</v>
      </c>
      <c r="M4">
        <v>63.74</v>
      </c>
      <c r="N4">
        <v>3.3335</v>
      </c>
      <c r="O4">
        <v>39.1130666666667</v>
      </c>
      <c r="P4">
        <v>10.7333333333333</v>
      </c>
      <c r="Q4">
        <v>24.0012</v>
      </c>
      <c r="R4">
        <v>0.613636363636364</v>
      </c>
      <c r="S4">
        <v>35</v>
      </c>
      <c r="T4">
        <v>64</v>
      </c>
      <c r="U4">
        <v>0.546875</v>
      </c>
      <c r="W4">
        <f t="shared" si="0"/>
        <v>23</v>
      </c>
      <c r="X4">
        <f t="shared" si="1"/>
        <v>11.5</v>
      </c>
      <c r="Y4">
        <f t="shared" si="2"/>
        <v>12</v>
      </c>
      <c r="Z4">
        <f t="shared" si="3"/>
        <v>68</v>
      </c>
      <c r="AA4">
        <f t="shared" si="4"/>
        <v>12</v>
      </c>
      <c r="AB4" cm="1">
        <f t="array" ref="AB4">CORREL(W4:W119,X4:X119)</f>
        <v>-0.210203918908404</v>
      </c>
      <c r="AC4" cm="1">
        <f t="array" ref="AC4">CORREL(W4:W119,Y4:Y119)</f>
        <v>-0.0820934411241177</v>
      </c>
      <c r="AD4" cm="1">
        <f t="array" ref="AD4">CORREL(W4:W119,Z4:Z119)</f>
        <v>-0.204926558373667</v>
      </c>
      <c r="AE4" cm="1">
        <f t="array" ref="AE4">CORREL(W4:W119,AA4:AA119)</f>
        <v>-0.148356123388337</v>
      </c>
      <c r="AG4">
        <f t="shared" si="5"/>
        <v>-2.31570396034913</v>
      </c>
      <c r="AH4">
        <f t="shared" si="6"/>
        <v>0.0223315565509523</v>
      </c>
      <c r="AI4">
        <f t="shared" si="7"/>
        <v>-0.887167933962617</v>
      </c>
      <c r="AJ4">
        <f t="shared" si="8"/>
        <v>0.376824187292766</v>
      </c>
      <c r="AK4">
        <f t="shared" si="9"/>
        <v>-2.25498329612216</v>
      </c>
      <c r="AL4">
        <f t="shared" si="10"/>
        <v>0.0260104515663263</v>
      </c>
      <c r="AM4">
        <f t="shared" si="11"/>
        <v>-1.61572394687327</v>
      </c>
      <c r="AN4">
        <f t="shared" si="12"/>
        <v>0.10887062152578</v>
      </c>
    </row>
    <row r="5" spans="1:40">
      <c r="A5" s="2" t="s">
        <v>45</v>
      </c>
      <c r="B5" s="2" t="s">
        <v>41</v>
      </c>
      <c r="C5" s="2">
        <v>3</v>
      </c>
      <c r="D5" t="s">
        <v>46</v>
      </c>
      <c r="E5">
        <v>3</v>
      </c>
      <c r="F5">
        <v>103.2</v>
      </c>
      <c r="G5">
        <v>25.7391</v>
      </c>
      <c r="H5">
        <v>139</v>
      </c>
      <c r="I5">
        <v>21</v>
      </c>
      <c r="J5">
        <v>118</v>
      </c>
      <c r="K5">
        <v>84.8920863309353</v>
      </c>
      <c r="L5">
        <v>21.06</v>
      </c>
      <c r="M5">
        <v>46.91</v>
      </c>
      <c r="N5">
        <v>2.0001</v>
      </c>
      <c r="O5">
        <v>23.1122666666667</v>
      </c>
      <c r="P5">
        <v>10.5555555555556</v>
      </c>
      <c r="Q5">
        <v>26.668</v>
      </c>
      <c r="R5">
        <v>1.15384615384615</v>
      </c>
      <c r="S5">
        <v>40</v>
      </c>
      <c r="T5">
        <v>48</v>
      </c>
      <c r="U5">
        <v>0.833333333333333</v>
      </c>
      <c r="W5">
        <f t="shared" si="0"/>
        <v>23</v>
      </c>
      <c r="X5">
        <f t="shared" si="1"/>
        <v>33</v>
      </c>
      <c r="Y5">
        <f t="shared" si="2"/>
        <v>24</v>
      </c>
      <c r="Z5">
        <f t="shared" si="3"/>
        <v>27</v>
      </c>
      <c r="AA5">
        <f t="shared" si="4"/>
        <v>41</v>
      </c>
      <c r="AB5" cm="1">
        <f t="array" ref="AB5">CORREL(W5:W119,X5:X119)</f>
        <v>-0.229665931981571</v>
      </c>
      <c r="AC5" cm="1">
        <f t="array" ref="AC5">CORREL(W5:W119,Y5:Y119)</f>
        <v>-0.0994286464306803</v>
      </c>
      <c r="AD5" cm="1">
        <f t="array" ref="AD5">CORREL(W5:W119,Z5:Z119)</f>
        <v>-0.203715521717442</v>
      </c>
      <c r="AE5" cm="1">
        <f t="array" ref="AE5">CORREL(W5:W119,AA5:AA119)</f>
        <v>-0.166933099955383</v>
      </c>
      <c r="AG5">
        <f t="shared" si="5"/>
        <v>-2.54151366739567</v>
      </c>
      <c r="AH5">
        <f t="shared" si="6"/>
        <v>0.0123567460800016</v>
      </c>
      <c r="AI5">
        <f t="shared" si="7"/>
        <v>-1.07621225555113</v>
      </c>
      <c r="AJ5">
        <f t="shared" si="8"/>
        <v>0.284065561925447</v>
      </c>
      <c r="AK5">
        <f t="shared" si="9"/>
        <v>-2.24107845078383</v>
      </c>
      <c r="AL5">
        <f t="shared" si="10"/>
        <v>0.0269240830538128</v>
      </c>
      <c r="AM5">
        <f t="shared" si="11"/>
        <v>-1.82351161527404</v>
      </c>
      <c r="AN5">
        <f t="shared" si="12"/>
        <v>0.0708006519934123</v>
      </c>
    </row>
    <row r="6" spans="1:40">
      <c r="A6" s="2" t="s">
        <v>47</v>
      </c>
      <c r="B6" s="2" t="s">
        <v>41</v>
      </c>
      <c r="C6" s="2">
        <v>3</v>
      </c>
      <c r="D6" t="s">
        <v>48</v>
      </c>
      <c r="E6">
        <v>4</v>
      </c>
      <c r="F6">
        <v>111.6</v>
      </c>
      <c r="G6">
        <v>26.9862</v>
      </c>
      <c r="H6">
        <v>146</v>
      </c>
      <c r="I6">
        <v>25</v>
      </c>
      <c r="J6">
        <v>121</v>
      </c>
      <c r="K6">
        <v>82.8767123287671</v>
      </c>
      <c r="L6">
        <v>22.34</v>
      </c>
      <c r="M6">
        <v>66.94</v>
      </c>
      <c r="N6">
        <v>2.88903333333333</v>
      </c>
      <c r="O6">
        <v>24.8901333333333</v>
      </c>
      <c r="P6">
        <v>7.61538461538462</v>
      </c>
      <c r="Q6">
        <v>34.6684</v>
      </c>
      <c r="R6">
        <v>1.39285714285714</v>
      </c>
      <c r="S6">
        <v>39</v>
      </c>
      <c r="T6">
        <v>64</v>
      </c>
      <c r="U6">
        <v>0.609375</v>
      </c>
      <c r="W6">
        <f t="shared" si="0"/>
        <v>23</v>
      </c>
      <c r="X6">
        <f t="shared" si="1"/>
        <v>2.5</v>
      </c>
      <c r="Y6">
        <f t="shared" si="2"/>
        <v>36</v>
      </c>
      <c r="Z6">
        <f t="shared" si="3"/>
        <v>10</v>
      </c>
      <c r="AA6">
        <f t="shared" si="4"/>
        <v>7</v>
      </c>
      <c r="AB6" cm="1">
        <f t="array" ref="AB6">CORREL(W6:W119,X6:X119)</f>
        <v>-0.241280502901146</v>
      </c>
      <c r="AC6" cm="1">
        <f t="array" ref="AC6">CORREL(W6:W119,Y6:Y119)</f>
        <v>-0.113038234329502</v>
      </c>
      <c r="AD6" cm="1">
        <f t="array" ref="AD6">CORREL(W6:W119,Z6:Z119)</f>
        <v>-0.217035557168313</v>
      </c>
      <c r="AE6" cm="1">
        <f t="array" ref="AE6">CORREL(W6:W119,AA6:AA119)</f>
        <v>-0.174982919092427</v>
      </c>
      <c r="AG6">
        <f t="shared" si="5"/>
        <v>-2.67778457075101</v>
      </c>
      <c r="AH6">
        <f t="shared" si="6"/>
        <v>0.00848630820895462</v>
      </c>
      <c r="AI6">
        <f t="shared" si="7"/>
        <v>-1.22531251318123</v>
      </c>
      <c r="AJ6">
        <f t="shared" si="8"/>
        <v>0.222939596371208</v>
      </c>
      <c r="AK6">
        <f t="shared" si="9"/>
        <v>-2.39462345455713</v>
      </c>
      <c r="AL6">
        <f t="shared" si="10"/>
        <v>0.0182392750097189</v>
      </c>
      <c r="AM6">
        <f t="shared" si="11"/>
        <v>-1.91415633540778</v>
      </c>
      <c r="AN6">
        <f t="shared" si="12"/>
        <v>0.058063772437471</v>
      </c>
    </row>
    <row r="7" spans="1:40">
      <c r="A7" s="2" t="s">
        <v>49</v>
      </c>
      <c r="B7" s="2" t="s">
        <v>50</v>
      </c>
      <c r="C7" s="2">
        <v>3</v>
      </c>
      <c r="D7" t="s">
        <v>51</v>
      </c>
      <c r="E7">
        <v>4</v>
      </c>
      <c r="F7">
        <v>90.2</v>
      </c>
      <c r="G7">
        <v>27.6301</v>
      </c>
      <c r="H7">
        <v>143</v>
      </c>
      <c r="I7">
        <v>18</v>
      </c>
      <c r="J7">
        <v>125</v>
      </c>
      <c r="K7">
        <v>87.4125874125874</v>
      </c>
      <c r="L7">
        <v>19.22</v>
      </c>
      <c r="M7">
        <v>53.4</v>
      </c>
      <c r="N7">
        <v>3.11126666666667</v>
      </c>
      <c r="O7">
        <v>12.4450666666667</v>
      </c>
      <c r="P7">
        <v>3</v>
      </c>
      <c r="Q7">
        <v>22.2233333333333</v>
      </c>
      <c r="R7">
        <v>1.78571428571429</v>
      </c>
      <c r="S7">
        <v>32</v>
      </c>
      <c r="T7">
        <v>64</v>
      </c>
      <c r="U7">
        <v>0.5</v>
      </c>
      <c r="W7">
        <f t="shared" si="0"/>
        <v>23</v>
      </c>
      <c r="X7">
        <f t="shared" si="1"/>
        <v>70</v>
      </c>
      <c r="Y7">
        <f t="shared" si="2"/>
        <v>11</v>
      </c>
      <c r="Z7">
        <f t="shared" si="3"/>
        <v>52</v>
      </c>
      <c r="AA7">
        <f t="shared" si="4"/>
        <v>27</v>
      </c>
      <c r="AB7" cm="1">
        <f t="array" ref="AB7">CORREL(W7:W119,X7:X119)</f>
        <v>-0.266565253997043</v>
      </c>
      <c r="AC7" cm="1">
        <f t="array" ref="AC7">CORREL(W7:W119,Y7:Y119)</f>
        <v>-0.122657422747431</v>
      </c>
      <c r="AD7" cm="1">
        <f t="array" ref="AD7">CORREL(W7:W119,Z7:Z119)</f>
        <v>-0.23802479205291</v>
      </c>
      <c r="AE7" cm="1">
        <f t="array" ref="AE7">CORREL(W7:W119,AA7:AA119)</f>
        <v>-0.197256832754522</v>
      </c>
      <c r="AG7">
        <f t="shared" si="5"/>
        <v>-2.97877711900734</v>
      </c>
      <c r="AH7">
        <f t="shared" si="6"/>
        <v>0.00352507302840122</v>
      </c>
      <c r="AI7">
        <f t="shared" si="7"/>
        <v>-1.33111200613929</v>
      </c>
      <c r="AJ7">
        <f t="shared" si="8"/>
        <v>0.185762430312028</v>
      </c>
      <c r="AK7">
        <f t="shared" si="9"/>
        <v>-2.63946615526161</v>
      </c>
      <c r="AL7">
        <f t="shared" si="10"/>
        <v>0.00944526907537383</v>
      </c>
      <c r="AM7">
        <f t="shared" si="11"/>
        <v>-2.16710063445876</v>
      </c>
      <c r="AN7">
        <f t="shared" si="12"/>
        <v>0.0322715385931499</v>
      </c>
    </row>
    <row r="8" spans="1:40">
      <c r="A8" s="2" t="s">
        <v>52</v>
      </c>
      <c r="B8" s="2" t="s">
        <v>53</v>
      </c>
      <c r="C8" s="2">
        <v>3</v>
      </c>
      <c r="D8" t="s">
        <v>54</v>
      </c>
      <c r="E8">
        <v>4</v>
      </c>
      <c r="F8">
        <v>97.6</v>
      </c>
      <c r="G8">
        <v>26.3256</v>
      </c>
      <c r="H8">
        <v>123</v>
      </c>
      <c r="I8">
        <v>35</v>
      </c>
      <c r="J8">
        <v>88</v>
      </c>
      <c r="K8">
        <v>71.5447154471545</v>
      </c>
      <c r="L8">
        <v>16.87</v>
      </c>
      <c r="M8">
        <v>53.78</v>
      </c>
      <c r="N8">
        <v>3.3335</v>
      </c>
      <c r="O8">
        <v>26.2235333333333</v>
      </c>
      <c r="P8">
        <v>6.86666666666667</v>
      </c>
      <c r="Q8">
        <v>30.6682</v>
      </c>
      <c r="R8">
        <v>1.16949152542373</v>
      </c>
      <c r="S8">
        <v>51</v>
      </c>
      <c r="T8">
        <v>64</v>
      </c>
      <c r="U8">
        <v>0.796875</v>
      </c>
      <c r="W8">
        <f t="shared" si="0"/>
        <v>23</v>
      </c>
      <c r="X8">
        <f t="shared" si="1"/>
        <v>46.5</v>
      </c>
      <c r="Y8">
        <f t="shared" si="2"/>
        <v>98</v>
      </c>
      <c r="Z8">
        <f t="shared" si="3"/>
        <v>90</v>
      </c>
      <c r="AA8">
        <f t="shared" si="4"/>
        <v>26</v>
      </c>
      <c r="AB8" cm="1">
        <f t="array" ref="AB8">CORREL(W8:W119,X8:X119)</f>
        <v>-0.265591363798064</v>
      </c>
      <c r="AC8" cm="1">
        <f t="array" ref="AC8">CORREL(W8:W119,Y8:Y119)</f>
        <v>-0.142675658351385</v>
      </c>
      <c r="AD8" cm="1">
        <f t="array" ref="AD8">CORREL(W8:W119,Z8:Z119)</f>
        <v>-0.242924939070332</v>
      </c>
      <c r="AE8" cm="1">
        <f t="array" ref="AE8">CORREL(W8:W119,AA8:AA119)</f>
        <v>-0.211972351600308</v>
      </c>
      <c r="AG8">
        <f t="shared" si="5"/>
        <v>-2.96706666780625</v>
      </c>
      <c r="AH8">
        <f t="shared" si="6"/>
        <v>0.00365214377393494</v>
      </c>
      <c r="AI8">
        <f t="shared" si="7"/>
        <v>-1.55254720777551</v>
      </c>
      <c r="AJ8">
        <f t="shared" si="8"/>
        <v>0.123255457454659</v>
      </c>
      <c r="AK8">
        <f t="shared" si="9"/>
        <v>-2.6971753127531</v>
      </c>
      <c r="AL8">
        <f t="shared" si="10"/>
        <v>0.00803543587857371</v>
      </c>
      <c r="AM8">
        <f t="shared" si="11"/>
        <v>-2.33609838194885</v>
      </c>
      <c r="AN8">
        <f t="shared" si="12"/>
        <v>0.021203082301654</v>
      </c>
    </row>
    <row r="9" spans="1:40">
      <c r="A9" s="2" t="s">
        <v>55</v>
      </c>
      <c r="B9" s="2" t="s">
        <v>56</v>
      </c>
      <c r="C9" s="2">
        <v>3</v>
      </c>
      <c r="D9" t="s">
        <v>57</v>
      </c>
      <c r="E9">
        <v>4</v>
      </c>
      <c r="F9">
        <v>108.7</v>
      </c>
      <c r="G9">
        <v>29.4677</v>
      </c>
      <c r="H9">
        <v>135</v>
      </c>
      <c r="I9">
        <v>13</v>
      </c>
      <c r="J9">
        <v>122</v>
      </c>
      <c r="K9">
        <v>90.3703703703704</v>
      </c>
      <c r="L9">
        <v>22.52</v>
      </c>
      <c r="M9">
        <v>61.7</v>
      </c>
      <c r="N9">
        <v>3.11126666666667</v>
      </c>
      <c r="O9">
        <v>33.7794666666667</v>
      </c>
      <c r="P9">
        <v>9.85714285714286</v>
      </c>
      <c r="Q9">
        <v>23.5567333333333</v>
      </c>
      <c r="R9">
        <v>0.697368421052632</v>
      </c>
      <c r="S9">
        <v>60</v>
      </c>
      <c r="T9">
        <v>64</v>
      </c>
      <c r="U9">
        <v>0.9375</v>
      </c>
      <c r="W9">
        <f t="shared" si="0"/>
        <v>23</v>
      </c>
      <c r="X9">
        <f t="shared" si="1"/>
        <v>15</v>
      </c>
      <c r="Y9">
        <f t="shared" si="2"/>
        <v>4</v>
      </c>
      <c r="Z9">
        <f t="shared" si="3"/>
        <v>8</v>
      </c>
      <c r="AA9">
        <f t="shared" si="4"/>
        <v>16</v>
      </c>
      <c r="AB9" cm="1">
        <f t="array" ref="AB9">CORREL(W9:W119,X9:X119)</f>
        <v>-0.273233864271917</v>
      </c>
      <c r="AC9" cm="1">
        <f t="array" ref="AC9">CORREL(W9:W119,Y9:Y119)</f>
        <v>-0.130883254140209</v>
      </c>
      <c r="AD9" cm="1">
        <f t="array" ref="AD9">CORREL(W9:W119,Z9:Z119)</f>
        <v>-0.235134225825377</v>
      </c>
      <c r="AE9" cm="1">
        <f t="array" ref="AE9">CORREL(W9:W119,AA9:AA119)</f>
        <v>-0.22778175509583</v>
      </c>
      <c r="AG9">
        <f t="shared" si="5"/>
        <v>-3.05922970050781</v>
      </c>
      <c r="AH9">
        <f t="shared" si="6"/>
        <v>0.00275646893813295</v>
      </c>
      <c r="AI9">
        <f t="shared" si="7"/>
        <v>-1.42188716308562</v>
      </c>
      <c r="AJ9">
        <f t="shared" si="8"/>
        <v>0.157742185954548</v>
      </c>
      <c r="AK9">
        <f t="shared" si="9"/>
        <v>-2.60552444247093</v>
      </c>
      <c r="AL9">
        <f t="shared" si="10"/>
        <v>0.0103753332349295</v>
      </c>
      <c r="AM9">
        <f t="shared" si="11"/>
        <v>-2.51951711393196</v>
      </c>
      <c r="AN9">
        <f t="shared" si="12"/>
        <v>0.0131122795794184</v>
      </c>
    </row>
    <row r="10" spans="1:40">
      <c r="A10" s="2" t="s">
        <v>58</v>
      </c>
      <c r="B10" s="2" t="s">
        <v>59</v>
      </c>
      <c r="C10" s="2">
        <v>3</v>
      </c>
      <c r="D10" t="s">
        <v>60</v>
      </c>
      <c r="E10">
        <v>5</v>
      </c>
      <c r="F10">
        <v>77.2</v>
      </c>
      <c r="G10">
        <v>27.4654</v>
      </c>
      <c r="H10">
        <v>81</v>
      </c>
      <c r="I10">
        <v>16</v>
      </c>
      <c r="J10">
        <v>65</v>
      </c>
      <c r="K10">
        <v>80.2469135802469</v>
      </c>
      <c r="L10">
        <v>14.39</v>
      </c>
      <c r="M10">
        <v>24.4</v>
      </c>
      <c r="N10">
        <v>2.44456666666667</v>
      </c>
      <c r="O10">
        <v>33.7794666666667</v>
      </c>
      <c r="P10">
        <v>12.8181818181818</v>
      </c>
      <c r="Q10">
        <v>28.4458666666667</v>
      </c>
      <c r="R10">
        <v>0.842105263157895</v>
      </c>
      <c r="S10">
        <v>75</v>
      </c>
      <c r="T10">
        <v>80</v>
      </c>
      <c r="U10">
        <v>0.9375</v>
      </c>
      <c r="W10">
        <f t="shared" si="0"/>
        <v>23</v>
      </c>
      <c r="X10">
        <f t="shared" si="1"/>
        <v>99</v>
      </c>
      <c r="Y10">
        <f t="shared" si="2"/>
        <v>58</v>
      </c>
      <c r="Z10">
        <f t="shared" si="3"/>
        <v>110</v>
      </c>
      <c r="AA10">
        <f t="shared" si="4"/>
        <v>97</v>
      </c>
      <c r="AB10" cm="1">
        <f t="array" ref="AB10">CORREL(W10:W119,X10:X119)</f>
        <v>-0.294995880043294</v>
      </c>
      <c r="AC10" cm="1">
        <f t="array" ref="AC10">CORREL(W10:W119,Y10:Y119)</f>
        <v>-0.155279529194561</v>
      </c>
      <c r="AD10" cm="1">
        <f t="array" ref="AD10">CORREL(W10:W119,Z10:Z119)</f>
        <v>-0.258921113323586</v>
      </c>
      <c r="AE10" cm="1">
        <f t="array" ref="AE10">CORREL(W10:W119,AA10:AA119)</f>
        <v>-0.248965569976153</v>
      </c>
      <c r="AG10">
        <f t="shared" si="5"/>
        <v>-3.32517819828337</v>
      </c>
      <c r="AH10">
        <f t="shared" si="6"/>
        <v>0.00118342839186419</v>
      </c>
      <c r="AI10">
        <f t="shared" si="7"/>
        <v>-1.69294617989433</v>
      </c>
      <c r="AJ10">
        <f t="shared" si="8"/>
        <v>0.0931497578155978</v>
      </c>
      <c r="AK10">
        <f t="shared" si="9"/>
        <v>-2.88712097298699</v>
      </c>
      <c r="AL10">
        <f t="shared" si="10"/>
        <v>0.00463868808019737</v>
      </c>
      <c r="AM10">
        <f t="shared" si="11"/>
        <v>-2.76861858295718</v>
      </c>
      <c r="AN10">
        <f t="shared" si="12"/>
        <v>0.00655558648341638</v>
      </c>
    </row>
    <row r="11" spans="1:40">
      <c r="A11" s="2" t="s">
        <v>61</v>
      </c>
      <c r="B11" s="2" t="s">
        <v>59</v>
      </c>
      <c r="C11" s="2">
        <v>3</v>
      </c>
      <c r="D11" t="s">
        <v>62</v>
      </c>
      <c r="E11">
        <v>5</v>
      </c>
      <c r="F11">
        <v>108.6</v>
      </c>
      <c r="G11">
        <v>26.7235</v>
      </c>
      <c r="H11">
        <v>175</v>
      </c>
      <c r="I11">
        <v>26</v>
      </c>
      <c r="J11">
        <v>149</v>
      </c>
      <c r="K11">
        <v>85.1428571428571</v>
      </c>
      <c r="L11">
        <v>22.32</v>
      </c>
      <c r="M11">
        <v>54.68</v>
      </c>
      <c r="N11">
        <v>2.6668</v>
      </c>
      <c r="O11">
        <v>32.0016</v>
      </c>
      <c r="P11">
        <v>11</v>
      </c>
      <c r="Q11">
        <v>20.4454666666667</v>
      </c>
      <c r="R11">
        <v>0.638888888888889</v>
      </c>
      <c r="S11">
        <v>65</v>
      </c>
      <c r="T11">
        <v>80</v>
      </c>
      <c r="U11">
        <v>0.8125</v>
      </c>
      <c r="W11">
        <f t="shared" si="0"/>
        <v>23</v>
      </c>
      <c r="X11">
        <f t="shared" si="1"/>
        <v>16</v>
      </c>
      <c r="Y11">
        <f t="shared" si="2"/>
        <v>22</v>
      </c>
      <c r="Z11">
        <f t="shared" si="3"/>
        <v>11.5</v>
      </c>
      <c r="AA11">
        <f t="shared" si="4"/>
        <v>23</v>
      </c>
      <c r="AB11" cm="1">
        <f t="array" ref="AB11">CORREL(W11:W119,X11:X119)</f>
        <v>-0.28502975455802</v>
      </c>
      <c r="AC11" cm="1">
        <f t="array" ref="AC11">CORREL(W11:W119,Y11:Y119)</f>
        <v>-0.157805176901146</v>
      </c>
      <c r="AD11" cm="1">
        <f t="array" ref="AD11">CORREL(W11:W119,Z11:Z119)</f>
        <v>-0.245006250245436</v>
      </c>
      <c r="AE11" cm="1">
        <f t="array" ref="AE11">CORREL(W11:W119,AA11:AA119)</f>
        <v>-0.238670694223498</v>
      </c>
      <c r="AG11">
        <f t="shared" si="5"/>
        <v>-3.20271738613177</v>
      </c>
      <c r="AH11">
        <f t="shared" si="6"/>
        <v>0.00175750721834911</v>
      </c>
      <c r="AI11">
        <f t="shared" si="7"/>
        <v>-1.72117969387304</v>
      </c>
      <c r="AJ11">
        <f t="shared" si="8"/>
        <v>0.0878841908036786</v>
      </c>
      <c r="AK11">
        <f t="shared" si="9"/>
        <v>-2.72175302453382</v>
      </c>
      <c r="AL11">
        <f t="shared" si="10"/>
        <v>0.00749521187676057</v>
      </c>
      <c r="AM11">
        <f t="shared" si="11"/>
        <v>-2.64706061255868</v>
      </c>
      <c r="AN11">
        <f t="shared" si="12"/>
        <v>0.00924776864740166</v>
      </c>
    </row>
    <row r="12" spans="1:40">
      <c r="A12" s="2" t="s">
        <v>63</v>
      </c>
      <c r="B12" s="2" t="s">
        <v>56</v>
      </c>
      <c r="C12" s="2">
        <v>3</v>
      </c>
      <c r="D12" t="s">
        <v>64</v>
      </c>
      <c r="E12">
        <v>5</v>
      </c>
      <c r="F12">
        <v>93.7</v>
      </c>
      <c r="G12">
        <v>23.3152</v>
      </c>
      <c r="H12">
        <v>133</v>
      </c>
      <c r="I12">
        <v>23</v>
      </c>
      <c r="J12">
        <v>110</v>
      </c>
      <c r="K12">
        <v>82.7067669172932</v>
      </c>
      <c r="L12">
        <v>20.45</v>
      </c>
      <c r="M12">
        <v>49.32</v>
      </c>
      <c r="N12">
        <v>2.88903333333333</v>
      </c>
      <c r="O12">
        <v>39.5575333333333</v>
      </c>
      <c r="P12">
        <v>12.6923076923077</v>
      </c>
      <c r="Q12">
        <v>25.7790666666667</v>
      </c>
      <c r="R12">
        <v>0.651685393258427</v>
      </c>
      <c r="S12">
        <v>60</v>
      </c>
      <c r="T12">
        <v>80</v>
      </c>
      <c r="U12">
        <v>0.75</v>
      </c>
      <c r="W12">
        <f t="shared" si="0"/>
        <v>23</v>
      </c>
      <c r="X12">
        <f t="shared" si="1"/>
        <v>55.5</v>
      </c>
      <c r="Y12">
        <f t="shared" si="2"/>
        <v>37</v>
      </c>
      <c r="Z12">
        <f t="shared" si="3"/>
        <v>40</v>
      </c>
      <c r="AA12">
        <f t="shared" si="4"/>
        <v>36</v>
      </c>
      <c r="AB12" cm="1">
        <f t="array" ref="AB12">CORREL(W12:W119,X12:X119)</f>
        <v>-0.3076726368389</v>
      </c>
      <c r="AC12" cm="1">
        <f t="array" ref="AC12">CORREL(W12:W119,Y12:Y119)</f>
        <v>-0.175802298588298</v>
      </c>
      <c r="AD12" cm="1">
        <f t="array" ref="AD12">CORREL(W12:W119,Z12:Z119)</f>
        <v>-0.268643300213437</v>
      </c>
      <c r="AE12" cm="1">
        <f t="array" ref="AE12">CORREL(W12:W119,AA12:AA119)</f>
        <v>-0.25773393858413</v>
      </c>
      <c r="AG12">
        <f t="shared" si="5"/>
        <v>-3.482672219899</v>
      </c>
      <c r="AH12">
        <f t="shared" si="6"/>
        <v>0.00070096096503639</v>
      </c>
      <c r="AI12">
        <f t="shared" si="7"/>
        <v>-1.92340478347594</v>
      </c>
      <c r="AJ12">
        <f t="shared" si="8"/>
        <v>0.0568800714459251</v>
      </c>
      <c r="AK12">
        <f t="shared" si="9"/>
        <v>-3.00379729174548</v>
      </c>
      <c r="AL12">
        <f t="shared" si="10"/>
        <v>0.00326711870039264</v>
      </c>
      <c r="AM12">
        <f t="shared" si="11"/>
        <v>-2.87293905511821</v>
      </c>
      <c r="AN12">
        <f t="shared" si="12"/>
        <v>0.00483734490070795</v>
      </c>
    </row>
    <row r="13" spans="1:40">
      <c r="A13" s="2" t="s">
        <v>65</v>
      </c>
      <c r="B13" s="2" t="s">
        <v>66</v>
      </c>
      <c r="C13" s="2">
        <v>3</v>
      </c>
      <c r="D13" t="s">
        <v>67</v>
      </c>
      <c r="E13">
        <v>5</v>
      </c>
      <c r="F13">
        <v>105.7</v>
      </c>
      <c r="G13">
        <v>28.9288</v>
      </c>
      <c r="H13">
        <v>104</v>
      </c>
      <c r="I13">
        <v>24</v>
      </c>
      <c r="J13">
        <v>80</v>
      </c>
      <c r="K13">
        <v>76.9230769230769</v>
      </c>
      <c r="L13">
        <v>19.08</v>
      </c>
      <c r="M13">
        <v>47.8</v>
      </c>
      <c r="N13">
        <v>4.6669</v>
      </c>
      <c r="O13">
        <v>40.4464666666667</v>
      </c>
      <c r="P13">
        <v>7.66666666666667</v>
      </c>
      <c r="Q13">
        <v>22.2233333333333</v>
      </c>
      <c r="R13">
        <v>0.549450549450549</v>
      </c>
      <c r="S13">
        <v>65</v>
      </c>
      <c r="T13">
        <v>80</v>
      </c>
      <c r="U13">
        <v>0.8125</v>
      </c>
      <c r="W13">
        <f t="shared" si="0"/>
        <v>23</v>
      </c>
      <c r="X13">
        <f t="shared" si="1"/>
        <v>26</v>
      </c>
      <c r="Y13">
        <f t="shared" si="2"/>
        <v>74</v>
      </c>
      <c r="Z13">
        <f t="shared" si="3"/>
        <v>56</v>
      </c>
      <c r="AA13">
        <f t="shared" si="4"/>
        <v>40</v>
      </c>
      <c r="AB13" cm="1">
        <f t="array" ref="AB13">CORREL(W13:W119,X13:X119)</f>
        <v>-0.313085049739522</v>
      </c>
      <c r="AC13" cm="1">
        <f t="array" ref="AC13">CORREL(W13:W119,Y13:Y119)</f>
        <v>-0.187833364557708</v>
      </c>
      <c r="AD13" cm="1">
        <f t="array" ref="AD13">CORREL(W13:W119,Z13:Z119)</f>
        <v>-0.279909052038326</v>
      </c>
      <c r="AE13" cm="1">
        <f t="array" ref="AE13">CORREL(W13:W119,AA13:AA119)</f>
        <v>-0.271449945859284</v>
      </c>
      <c r="AG13">
        <f t="shared" si="5"/>
        <v>-3.55053184237465</v>
      </c>
      <c r="AH13">
        <f t="shared" si="6"/>
        <v>0.000556490264544954</v>
      </c>
      <c r="AI13">
        <f t="shared" si="7"/>
        <v>-2.05968781815851</v>
      </c>
      <c r="AJ13">
        <f t="shared" si="8"/>
        <v>0.041666161200211</v>
      </c>
      <c r="AK13">
        <f t="shared" si="9"/>
        <v>-3.14023902878514</v>
      </c>
      <c r="AL13">
        <f t="shared" si="10"/>
        <v>0.00214179663305827</v>
      </c>
      <c r="AM13">
        <f t="shared" si="11"/>
        <v>-3.03766182094053</v>
      </c>
      <c r="AN13">
        <f t="shared" si="12"/>
        <v>0.00294567837181572</v>
      </c>
    </row>
    <row r="14" spans="1:40">
      <c r="A14" s="2" t="s">
        <v>68</v>
      </c>
      <c r="B14" s="2" t="s">
        <v>56</v>
      </c>
      <c r="C14" s="2">
        <v>3</v>
      </c>
      <c r="D14" t="s">
        <v>69</v>
      </c>
      <c r="E14">
        <v>5</v>
      </c>
      <c r="F14">
        <v>107.4</v>
      </c>
      <c r="G14">
        <v>22.749</v>
      </c>
      <c r="H14">
        <v>124</v>
      </c>
      <c r="I14">
        <v>32</v>
      </c>
      <c r="J14">
        <v>92</v>
      </c>
      <c r="K14">
        <v>74.1935483870968</v>
      </c>
      <c r="L14">
        <v>20.75</v>
      </c>
      <c r="M14">
        <v>32.5</v>
      </c>
      <c r="N14">
        <v>3.55573333333333</v>
      </c>
      <c r="O14">
        <v>35.1128666666667</v>
      </c>
      <c r="P14">
        <v>8.875</v>
      </c>
      <c r="Q14">
        <v>25.7790666666667</v>
      </c>
      <c r="R14">
        <v>0.734177215189873</v>
      </c>
      <c r="S14">
        <v>75</v>
      </c>
      <c r="T14">
        <v>80</v>
      </c>
      <c r="U14">
        <v>0.9375</v>
      </c>
      <c r="W14">
        <f t="shared" si="0"/>
        <v>23</v>
      </c>
      <c r="X14">
        <f t="shared" si="1"/>
        <v>20</v>
      </c>
      <c r="Y14">
        <f t="shared" si="2"/>
        <v>88</v>
      </c>
      <c r="Z14">
        <f t="shared" si="3"/>
        <v>33</v>
      </c>
      <c r="AA14">
        <f t="shared" si="4"/>
        <v>79</v>
      </c>
      <c r="AB14" cm="1">
        <f t="array" ref="AB14">CORREL(W14:W119,X14:X119)</f>
        <v>-0.332388651687017</v>
      </c>
      <c r="AC14" cm="1">
        <f t="array" ref="AC14">CORREL(W14:W119,Y14:Y119)</f>
        <v>-0.18466111052708</v>
      </c>
      <c r="AD14" cm="1">
        <f t="array" ref="AD14">CORREL(W14:W119,Z14:Z119)</f>
        <v>-0.284682231587723</v>
      </c>
      <c r="AE14" cm="1">
        <f t="array" ref="AE14">CORREL(W14:W119,AA14:AA119)</f>
        <v>-0.283886215791054</v>
      </c>
      <c r="AG14">
        <f t="shared" si="5"/>
        <v>-3.79575230758351</v>
      </c>
      <c r="AH14">
        <f t="shared" si="6"/>
        <v>0.000235663661690472</v>
      </c>
      <c r="AI14">
        <f t="shared" si="7"/>
        <v>-2.02366347382248</v>
      </c>
      <c r="AJ14">
        <f t="shared" si="8"/>
        <v>0.0453030030330365</v>
      </c>
      <c r="AK14">
        <f t="shared" si="9"/>
        <v>-3.19846785922606</v>
      </c>
      <c r="AL14">
        <f t="shared" si="10"/>
        <v>0.00178145981630778</v>
      </c>
      <c r="AM14">
        <f t="shared" si="11"/>
        <v>-3.18873930894748</v>
      </c>
      <c r="AN14">
        <f t="shared" si="12"/>
        <v>0.00183744413817779</v>
      </c>
    </row>
    <row r="15" spans="1:40">
      <c r="A15" s="2" t="s">
        <v>70</v>
      </c>
      <c r="B15" s="2" t="s">
        <v>71</v>
      </c>
      <c r="C15" s="2">
        <v>3</v>
      </c>
      <c r="D15" t="s">
        <v>72</v>
      </c>
      <c r="E15">
        <v>5</v>
      </c>
      <c r="F15">
        <v>105.2</v>
      </c>
      <c r="G15">
        <v>23.3546</v>
      </c>
      <c r="H15">
        <v>109</v>
      </c>
      <c r="I15">
        <v>21</v>
      </c>
      <c r="J15">
        <v>88</v>
      </c>
      <c r="K15">
        <v>80.7339449541284</v>
      </c>
      <c r="L15">
        <v>19.26</v>
      </c>
      <c r="M15">
        <v>23.42</v>
      </c>
      <c r="N15">
        <v>2.88903333333333</v>
      </c>
      <c r="O15">
        <v>32.0016</v>
      </c>
      <c r="P15">
        <v>10.0769230769231</v>
      </c>
      <c r="Q15">
        <v>26.668</v>
      </c>
      <c r="R15">
        <v>0.833333333333333</v>
      </c>
      <c r="S15">
        <v>65</v>
      </c>
      <c r="T15">
        <v>80</v>
      </c>
      <c r="U15">
        <v>0.8125</v>
      </c>
      <c r="W15">
        <f t="shared" si="0"/>
        <v>23</v>
      </c>
      <c r="X15">
        <f t="shared" si="1"/>
        <v>29</v>
      </c>
      <c r="Y15">
        <f t="shared" si="2"/>
        <v>55</v>
      </c>
      <c r="Z15">
        <f t="shared" si="3"/>
        <v>51</v>
      </c>
      <c r="AA15">
        <f t="shared" si="4"/>
        <v>100</v>
      </c>
      <c r="AB15" cm="1">
        <f t="array" ref="AB15">CORREL(W15:W119,X15:X119)</f>
        <v>-0.35588997251414</v>
      </c>
      <c r="AC15" cm="1">
        <f t="array" ref="AC15">CORREL(W15:W119,Y15:Y119)</f>
        <v>-0.175851401681691</v>
      </c>
      <c r="AD15" cm="1">
        <f t="array" ref="AD15">CORREL(W15:W119,Z15:Z119)</f>
        <v>-0.30013943589887</v>
      </c>
      <c r="AE15" cm="1">
        <f t="array" ref="AE15">CORREL(W15:W119,AA15:AA119)</f>
        <v>-0.279959906395846</v>
      </c>
      <c r="AG15">
        <f t="shared" si="5"/>
        <v>-4.10159232327279</v>
      </c>
      <c r="AH15">
        <f t="shared" si="6"/>
        <v>7.65030218102836e-5</v>
      </c>
      <c r="AI15">
        <f t="shared" si="7"/>
        <v>-1.92395914757191</v>
      </c>
      <c r="AJ15">
        <f t="shared" si="8"/>
        <v>0.0568097696291895</v>
      </c>
      <c r="AK15">
        <f t="shared" si="9"/>
        <v>-3.38884206734442</v>
      </c>
      <c r="AL15">
        <f t="shared" si="10"/>
        <v>0.000959579435131973</v>
      </c>
      <c r="AM15">
        <f t="shared" si="11"/>
        <v>-3.14085806710742</v>
      </c>
      <c r="AN15">
        <f t="shared" si="12"/>
        <v>0.00213763304932885</v>
      </c>
    </row>
    <row r="16" spans="1:40">
      <c r="A16" s="2" t="s">
        <v>73</v>
      </c>
      <c r="B16" s="2" t="s">
        <v>71</v>
      </c>
      <c r="C16" s="2">
        <v>3</v>
      </c>
      <c r="D16" t="s">
        <v>74</v>
      </c>
      <c r="E16">
        <v>5</v>
      </c>
      <c r="F16">
        <v>110.6</v>
      </c>
      <c r="G16">
        <v>24.2016</v>
      </c>
      <c r="H16">
        <v>121</v>
      </c>
      <c r="I16">
        <v>22</v>
      </c>
      <c r="J16">
        <v>99</v>
      </c>
      <c r="K16">
        <v>81.8181818181818</v>
      </c>
      <c r="L16">
        <v>22.22</v>
      </c>
      <c r="M16">
        <v>33.74</v>
      </c>
      <c r="N16">
        <v>2.6668</v>
      </c>
      <c r="O16">
        <v>37.3352</v>
      </c>
      <c r="P16">
        <v>13</v>
      </c>
      <c r="Q16">
        <v>25.3346</v>
      </c>
      <c r="R16">
        <v>0.678571428571429</v>
      </c>
      <c r="S16">
        <v>70</v>
      </c>
      <c r="T16">
        <v>80</v>
      </c>
      <c r="U16">
        <v>0.875</v>
      </c>
      <c r="W16">
        <f t="shared" si="0"/>
        <v>23</v>
      </c>
      <c r="X16">
        <f t="shared" si="1"/>
        <v>6.5</v>
      </c>
      <c r="Y16">
        <f t="shared" si="2"/>
        <v>46</v>
      </c>
      <c r="Z16">
        <f t="shared" si="3"/>
        <v>14</v>
      </c>
      <c r="AA16">
        <f t="shared" si="4"/>
        <v>76</v>
      </c>
      <c r="AB16" cm="1">
        <f t="array" ref="AB16">CORREL(W16:W119,X16:X119)</f>
        <v>-0.375762604633854</v>
      </c>
      <c r="AC16" cm="1">
        <f t="array" ref="AC16">CORREL(W16:W119,Y16:Y119)</f>
        <v>-0.180459027835752</v>
      </c>
      <c r="AD16" cm="1">
        <f t="array" ref="AD16">CORREL(W16:W119,Z16:Z119)</f>
        <v>-0.307810797042437</v>
      </c>
      <c r="AE16" cm="1">
        <f t="array" ref="AE16">CORREL(W16:W119,AA16:AA119)</f>
        <v>-0.268066488167846</v>
      </c>
      <c r="AG16">
        <f t="shared" si="5"/>
        <v>-4.36712789722905</v>
      </c>
      <c r="AH16">
        <f t="shared" si="6"/>
        <v>2.7516375286038e-5</v>
      </c>
      <c r="AI16">
        <f t="shared" si="7"/>
        <v>-1.97604492421617</v>
      </c>
      <c r="AJ16">
        <f t="shared" si="8"/>
        <v>0.0505234999822922</v>
      </c>
      <c r="AK16">
        <f t="shared" si="9"/>
        <v>-3.48439975449115</v>
      </c>
      <c r="AL16">
        <f t="shared" si="10"/>
        <v>0.000696881018868221</v>
      </c>
      <c r="AM16">
        <f t="shared" si="11"/>
        <v>-2.99684782547307</v>
      </c>
      <c r="AN16">
        <f t="shared" si="12"/>
        <v>0.00333696203526076</v>
      </c>
    </row>
    <row r="17" spans="1:40">
      <c r="A17" s="2" t="s">
        <v>75</v>
      </c>
      <c r="B17" s="2" t="s">
        <v>41</v>
      </c>
      <c r="C17" s="2">
        <v>3</v>
      </c>
      <c r="D17" t="s">
        <v>76</v>
      </c>
      <c r="E17">
        <v>5</v>
      </c>
      <c r="F17">
        <v>75.7</v>
      </c>
      <c r="G17">
        <v>28.7778</v>
      </c>
      <c r="H17">
        <v>96</v>
      </c>
      <c r="I17">
        <v>27</v>
      </c>
      <c r="J17">
        <v>69</v>
      </c>
      <c r="K17">
        <v>71.875</v>
      </c>
      <c r="L17">
        <v>14.41</v>
      </c>
      <c r="M17">
        <v>23.14</v>
      </c>
      <c r="N17">
        <v>2.22233333333333</v>
      </c>
      <c r="O17">
        <v>29.7792666666667</v>
      </c>
      <c r="P17">
        <v>12.4</v>
      </c>
      <c r="Q17">
        <v>28.4458666666667</v>
      </c>
      <c r="R17">
        <v>0.955223880597015</v>
      </c>
      <c r="S17">
        <v>70</v>
      </c>
      <c r="T17">
        <v>80</v>
      </c>
      <c r="U17">
        <v>0.875</v>
      </c>
      <c r="W17">
        <f t="shared" si="0"/>
        <v>23</v>
      </c>
      <c r="X17">
        <f t="shared" si="1"/>
        <v>102</v>
      </c>
      <c r="Y17">
        <f t="shared" si="2"/>
        <v>96</v>
      </c>
      <c r="Z17">
        <f t="shared" si="3"/>
        <v>109</v>
      </c>
      <c r="AA17">
        <f t="shared" si="4"/>
        <v>101</v>
      </c>
      <c r="AB17" cm="1">
        <f t="array" ref="AB17">CORREL(W17:W119,X17:X119)</f>
        <v>-0.410156233161215</v>
      </c>
      <c r="AC17" cm="1">
        <f t="array" ref="AC17">CORREL(W17:W119,Y17:Y119)</f>
        <v>-0.189429058171189</v>
      </c>
      <c r="AD17" cm="1">
        <f t="array" ref="AD17">CORREL(W17:W119,Z17:Z119)</f>
        <v>-0.334846602427627</v>
      </c>
      <c r="AE17" cm="1">
        <f t="array" ref="AE17">CORREL(W17:W119,AA17:AA119)</f>
        <v>-0.264855207411113</v>
      </c>
      <c r="AG17">
        <f t="shared" si="5"/>
        <v>-4.84368841046017</v>
      </c>
      <c r="AH17">
        <f t="shared" si="6"/>
        <v>3.97601695635404e-6</v>
      </c>
      <c r="AI17">
        <f t="shared" si="7"/>
        <v>-2.07783380243539</v>
      </c>
      <c r="AJ17">
        <f t="shared" si="8"/>
        <v>0.0399310432146255</v>
      </c>
      <c r="AK17">
        <f t="shared" si="9"/>
        <v>-3.82735110307169</v>
      </c>
      <c r="AL17">
        <f t="shared" si="10"/>
        <v>0.000210369859911834</v>
      </c>
      <c r="AM17">
        <f t="shared" si="11"/>
        <v>-2.95822131252935</v>
      </c>
      <c r="AN17">
        <f t="shared" si="12"/>
        <v>0.00375090765235109</v>
      </c>
    </row>
    <row r="18" spans="1:40">
      <c r="A18" s="2" t="s">
        <v>77</v>
      </c>
      <c r="B18" s="2" t="s">
        <v>66</v>
      </c>
      <c r="C18" s="2">
        <v>3</v>
      </c>
      <c r="D18" t="s">
        <v>78</v>
      </c>
      <c r="E18">
        <v>5</v>
      </c>
      <c r="F18">
        <v>75.6</v>
      </c>
      <c r="G18">
        <v>19.2759</v>
      </c>
      <c r="H18">
        <v>129</v>
      </c>
      <c r="I18">
        <v>70</v>
      </c>
      <c r="J18">
        <v>59</v>
      </c>
      <c r="K18">
        <v>45.7364341085271</v>
      </c>
      <c r="L18">
        <v>14.75</v>
      </c>
      <c r="M18">
        <v>22.51</v>
      </c>
      <c r="N18">
        <v>3.3335</v>
      </c>
      <c r="O18">
        <v>59.5585333333333</v>
      </c>
      <c r="P18">
        <v>16.8666666666667</v>
      </c>
      <c r="Q18">
        <v>21.3344</v>
      </c>
      <c r="R18">
        <v>0.358208955223881</v>
      </c>
      <c r="S18">
        <v>135</v>
      </c>
      <c r="T18">
        <v>180</v>
      </c>
      <c r="U18">
        <v>0.75</v>
      </c>
      <c r="W18">
        <f t="shared" si="0"/>
        <v>23</v>
      </c>
      <c r="X18">
        <f t="shared" si="1"/>
        <v>104</v>
      </c>
      <c r="Y18">
        <f t="shared" si="2"/>
        <v>114</v>
      </c>
      <c r="Z18">
        <f t="shared" si="3"/>
        <v>107</v>
      </c>
      <c r="AA18">
        <f t="shared" si="4"/>
        <v>102</v>
      </c>
      <c r="AB18" cm="1">
        <f t="array" ref="AB18">CORREL(W18:W119,X18:X119)</f>
        <v>-0.399975555088019</v>
      </c>
      <c r="AC18" cm="1">
        <f t="array" ref="AC18">CORREL(W18:W119,Y18:Y119)</f>
        <v>-0.17688862565709</v>
      </c>
      <c r="AD18" cm="1">
        <f t="array" ref="AD18">CORREL(W18:W119,Z18:Z119)</f>
        <v>-0.320647973067628</v>
      </c>
      <c r="AE18" cm="1">
        <f t="array" ref="AE18">CORREL(W18:W119,AA18:AA119)</f>
        <v>-0.251559770958348</v>
      </c>
      <c r="AG18">
        <f t="shared" si="5"/>
        <v>-4.70021523881945</v>
      </c>
      <c r="AH18">
        <f t="shared" si="6"/>
        <v>7.21043023722928e-6</v>
      </c>
      <c r="AI18">
        <f t="shared" si="7"/>
        <v>-1.93567266878536</v>
      </c>
      <c r="AJ18">
        <f t="shared" si="8"/>
        <v>0.0553413539333417</v>
      </c>
      <c r="AK18">
        <f t="shared" si="9"/>
        <v>-3.64599879859561</v>
      </c>
      <c r="AL18">
        <f t="shared" si="10"/>
        <v>0.000400129687633469</v>
      </c>
      <c r="AM18">
        <f t="shared" si="11"/>
        <v>-2.79940559452091</v>
      </c>
      <c r="AN18">
        <f t="shared" si="12"/>
        <v>0.0059981113608266</v>
      </c>
    </row>
    <row r="19" spans="1:40">
      <c r="A19" s="2" t="s">
        <v>79</v>
      </c>
      <c r="B19" s="2" t="s">
        <v>56</v>
      </c>
      <c r="C19" s="2">
        <v>3</v>
      </c>
      <c r="D19" t="s">
        <v>80</v>
      </c>
      <c r="E19">
        <v>6</v>
      </c>
      <c r="F19">
        <v>21.09</v>
      </c>
      <c r="G19">
        <v>24.3171</v>
      </c>
      <c r="H19">
        <v>168</v>
      </c>
      <c r="I19">
        <v>37</v>
      </c>
      <c r="J19">
        <v>131</v>
      </c>
      <c r="K19">
        <v>77.9761904761905</v>
      </c>
      <c r="L19">
        <v>21.09</v>
      </c>
      <c r="M19">
        <v>36.6</v>
      </c>
      <c r="N19">
        <v>2.88903333333333</v>
      </c>
      <c r="O19">
        <v>29.3348</v>
      </c>
      <c r="P19">
        <v>9.15384615384615</v>
      </c>
      <c r="Q19">
        <v>26.668</v>
      </c>
      <c r="R19">
        <v>0.909090909090909</v>
      </c>
      <c r="S19">
        <v>126</v>
      </c>
      <c r="T19">
        <v>216</v>
      </c>
      <c r="U19">
        <v>0.583333333333333</v>
      </c>
      <c r="W19">
        <f t="shared" si="0"/>
        <v>23</v>
      </c>
      <c r="X19">
        <f t="shared" si="1"/>
        <v>118</v>
      </c>
      <c r="Y19">
        <f t="shared" si="2"/>
        <v>71</v>
      </c>
      <c r="Z19">
        <f t="shared" si="3"/>
        <v>26</v>
      </c>
      <c r="AA19">
        <f t="shared" si="4"/>
        <v>68</v>
      </c>
      <c r="AB19" cm="1">
        <f t="array" ref="AB19">CORREL(W19:W119,X19:X119)</f>
        <v>-0.388543998026033</v>
      </c>
      <c r="AC19" cm="1">
        <f t="array" ref="AC19">CORREL(W19:W119,Y19:Y119)</f>
        <v>-0.156321060203719</v>
      </c>
      <c r="AD19" cm="1">
        <f t="array" ref="AD19">CORREL(W19:W119,Z19:Z119)</f>
        <v>-0.306208861225152</v>
      </c>
      <c r="AE19" cm="1">
        <f t="array" ref="AE19">CORREL(W19:W119,AA19:AA119)</f>
        <v>-0.237089242623385</v>
      </c>
      <c r="AG19">
        <f t="shared" si="5"/>
        <v>-4.54157792551807</v>
      </c>
      <c r="AH19">
        <f t="shared" si="6"/>
        <v>1.37491106859903e-5</v>
      </c>
      <c r="AI19">
        <f t="shared" si="7"/>
        <v>-1.70458500846418</v>
      </c>
      <c r="AJ19">
        <f t="shared" si="8"/>
        <v>0.0909488329201698</v>
      </c>
      <c r="AK19">
        <f t="shared" si="9"/>
        <v>-3.46438430038971</v>
      </c>
      <c r="AL19">
        <f t="shared" si="10"/>
        <v>0.000745552929133892</v>
      </c>
      <c r="AM19">
        <f t="shared" si="11"/>
        <v>-2.62847263160704</v>
      </c>
      <c r="AN19">
        <f t="shared" si="12"/>
        <v>0.0097379189137592</v>
      </c>
    </row>
    <row r="20" spans="1:40">
      <c r="A20" s="2" t="s">
        <v>81</v>
      </c>
      <c r="B20" s="2" t="s">
        <v>56</v>
      </c>
      <c r="C20" s="2">
        <v>3</v>
      </c>
      <c r="D20" t="s">
        <v>82</v>
      </c>
      <c r="E20">
        <v>7</v>
      </c>
      <c r="F20">
        <v>72.1</v>
      </c>
      <c r="G20">
        <v>28.9455</v>
      </c>
      <c r="H20">
        <v>94</v>
      </c>
      <c r="I20">
        <v>14</v>
      </c>
      <c r="J20">
        <v>80</v>
      </c>
      <c r="K20">
        <v>85.1063829787234</v>
      </c>
      <c r="L20">
        <v>14.17</v>
      </c>
      <c r="M20">
        <v>41.06</v>
      </c>
      <c r="N20">
        <v>2.44456666666667</v>
      </c>
      <c r="O20">
        <v>37.3352</v>
      </c>
      <c r="P20">
        <v>14.2727272727273</v>
      </c>
      <c r="Q20">
        <v>32.8905333333333</v>
      </c>
      <c r="R20">
        <v>0.880952380952381</v>
      </c>
      <c r="S20">
        <v>194</v>
      </c>
      <c r="T20">
        <v>252</v>
      </c>
      <c r="U20">
        <v>0.76984126984127</v>
      </c>
      <c r="W20">
        <f t="shared" si="0"/>
        <v>23</v>
      </c>
      <c r="X20">
        <f t="shared" si="1"/>
        <v>108</v>
      </c>
      <c r="Y20">
        <f t="shared" si="2"/>
        <v>23</v>
      </c>
      <c r="Z20">
        <f t="shared" si="3"/>
        <v>113</v>
      </c>
      <c r="AA20">
        <f t="shared" si="4"/>
        <v>51</v>
      </c>
      <c r="AB20" cm="1">
        <f t="array" ref="AB20">CORREL(W20:W119,X20:X119)</f>
        <v>-0.371902829201012</v>
      </c>
      <c r="AC20" cm="1">
        <f t="array" ref="AC20">CORREL(W20:W119,Y20:Y119)</f>
        <v>-0.15334867971259</v>
      </c>
      <c r="AD20" cm="1">
        <f t="array" ref="AD20">CORREL(W20:W119,Z20:Z119)</f>
        <v>-0.328448100411728</v>
      </c>
      <c r="AE20" cm="1">
        <f t="array" ref="AE20">CORREL(W20:W119,AA20:AA119)</f>
        <v>-0.23660449637247</v>
      </c>
      <c r="AG20">
        <f t="shared" si="5"/>
        <v>-4.31502565714705</v>
      </c>
      <c r="AH20">
        <f t="shared" si="6"/>
        <v>3.37392362063492e-5</v>
      </c>
      <c r="AI20">
        <f t="shared" si="7"/>
        <v>-1.67138472746355</v>
      </c>
      <c r="AJ20">
        <f t="shared" si="8"/>
        <v>0.0973413716832105</v>
      </c>
      <c r="AK20">
        <f t="shared" si="9"/>
        <v>-3.7452745722716</v>
      </c>
      <c r="AL20">
        <f t="shared" si="10"/>
        <v>0.000282155628964759</v>
      </c>
      <c r="AM20">
        <f t="shared" si="11"/>
        <v>-2.62277948936589</v>
      </c>
      <c r="AN20">
        <f t="shared" si="12"/>
        <v>0.00989266691000089</v>
      </c>
    </row>
    <row r="21" spans="1:40">
      <c r="A21" s="2" t="s">
        <v>83</v>
      </c>
      <c r="B21" s="2" t="s">
        <v>84</v>
      </c>
      <c r="C21" s="2">
        <v>3</v>
      </c>
      <c r="D21" t="s">
        <v>85</v>
      </c>
      <c r="E21">
        <v>4</v>
      </c>
      <c r="F21">
        <v>105.6</v>
      </c>
      <c r="G21">
        <v>22.381</v>
      </c>
      <c r="H21">
        <v>164</v>
      </c>
      <c r="I21">
        <v>39</v>
      </c>
      <c r="J21">
        <v>125</v>
      </c>
      <c r="K21">
        <v>76.219512195122</v>
      </c>
      <c r="L21">
        <v>19.47</v>
      </c>
      <c r="M21">
        <v>16.26</v>
      </c>
      <c r="N21">
        <v>1.77786666666667</v>
      </c>
      <c r="O21">
        <v>17.3342</v>
      </c>
      <c r="P21">
        <v>8.75</v>
      </c>
      <c r="Q21">
        <v>15.1118666666667</v>
      </c>
      <c r="R21">
        <v>0.871794871794872</v>
      </c>
      <c r="S21">
        <v>36</v>
      </c>
      <c r="T21">
        <v>144</v>
      </c>
      <c r="U21">
        <v>0.25</v>
      </c>
      <c r="W21">
        <f t="shared" si="0"/>
        <v>23</v>
      </c>
      <c r="X21">
        <f t="shared" si="1"/>
        <v>27</v>
      </c>
      <c r="Y21">
        <f t="shared" si="2"/>
        <v>78</v>
      </c>
      <c r="Z21">
        <f t="shared" si="3"/>
        <v>48</v>
      </c>
      <c r="AA21">
        <f t="shared" si="4"/>
        <v>115</v>
      </c>
      <c r="AB21" cm="1">
        <f t="array" ref="AB21">CORREL(W21:W119,X21:X119)</f>
        <v>-0.357325795587465</v>
      </c>
      <c r="AC21" cm="1">
        <f t="array" ref="AC21">CORREL(W21:W119,Y21:Y119)</f>
        <v>-0.174991296680454</v>
      </c>
      <c r="AD21" cm="1">
        <f t="array" ref="AD21">CORREL(W21:W119,Z21:Z119)</f>
        <v>-0.311128180614077</v>
      </c>
      <c r="AE21" cm="1">
        <f t="array" ref="AE21">CORREL(W21:W119,AA21:AA119)</f>
        <v>-0.244654643604786</v>
      </c>
      <c r="AG21">
        <f t="shared" si="5"/>
        <v>-4.12055654555404</v>
      </c>
      <c r="AH21">
        <f t="shared" si="6"/>
        <v>7.12134231230416e-5</v>
      </c>
      <c r="AI21">
        <f t="shared" si="7"/>
        <v>-1.91425087358828</v>
      </c>
      <c r="AJ21">
        <f t="shared" si="8"/>
        <v>0.0580515684774477</v>
      </c>
      <c r="AK21">
        <f t="shared" si="9"/>
        <v>-3.52595332152297</v>
      </c>
      <c r="AL21">
        <f t="shared" si="10"/>
        <v>0.000605224775462257</v>
      </c>
      <c r="AM21">
        <f t="shared" si="11"/>
        <v>-2.71759818684832</v>
      </c>
      <c r="AN21">
        <f t="shared" si="12"/>
        <v>0.00758415415104502</v>
      </c>
    </row>
    <row r="22" spans="1:40">
      <c r="A22" s="2" t="s">
        <v>86</v>
      </c>
      <c r="B22" s="2" t="s">
        <v>87</v>
      </c>
      <c r="C22" s="2">
        <v>3</v>
      </c>
      <c r="D22" t="s">
        <v>88</v>
      </c>
      <c r="E22">
        <v>4</v>
      </c>
      <c r="F22">
        <v>87.2</v>
      </c>
      <c r="G22">
        <v>16.7591</v>
      </c>
      <c r="H22">
        <v>86</v>
      </c>
      <c r="I22">
        <v>53</v>
      </c>
      <c r="J22">
        <v>33</v>
      </c>
      <c r="K22">
        <v>38.3720930232558</v>
      </c>
      <c r="L22">
        <v>18.48</v>
      </c>
      <c r="M22">
        <v>20.99</v>
      </c>
      <c r="N22">
        <v>2.44456666666667</v>
      </c>
      <c r="O22">
        <v>52.0026</v>
      </c>
      <c r="P22">
        <v>20.2727272727273</v>
      </c>
      <c r="Q22">
        <v>43.5577333333333</v>
      </c>
      <c r="R22">
        <v>0.837606837606838</v>
      </c>
      <c r="S22">
        <v>57</v>
      </c>
      <c r="T22">
        <v>144</v>
      </c>
      <c r="U22">
        <v>0.395833333333333</v>
      </c>
      <c r="W22">
        <f t="shared" si="0"/>
        <v>23</v>
      </c>
      <c r="X22">
        <f t="shared" si="1"/>
        <v>75.5</v>
      </c>
      <c r="Y22">
        <f t="shared" si="2"/>
        <v>116</v>
      </c>
      <c r="Z22">
        <f t="shared" si="3"/>
        <v>73</v>
      </c>
      <c r="AA22">
        <f t="shared" si="4"/>
        <v>107</v>
      </c>
      <c r="AB22" cm="1">
        <f t="array" ref="AB22">CORREL(W22:W119,X22:X119)</f>
        <v>-0.382338622499699</v>
      </c>
      <c r="AC22" cm="1">
        <f t="array" ref="AC22">CORREL(W22:W119,Y22:Y119)</f>
        <v>-0.168926281515185</v>
      </c>
      <c r="AD22" cm="1">
        <f t="array" ref="AD22">CORREL(W22:W119,Z22:Z119)</f>
        <v>-0.32216218023967</v>
      </c>
      <c r="AE22" cm="1">
        <f t="array" ref="AE22">CORREL(W22:W119,AA22:AA119)</f>
        <v>-0.223356483364817</v>
      </c>
      <c r="AG22">
        <f t="shared" si="5"/>
        <v>-4.45650832077654</v>
      </c>
      <c r="AH22">
        <f t="shared" si="6"/>
        <v>1.93256461013472e-5</v>
      </c>
      <c r="AI22">
        <f t="shared" si="7"/>
        <v>-1.84592002427355</v>
      </c>
      <c r="AJ22">
        <f t="shared" si="8"/>
        <v>0.0674535247930516</v>
      </c>
      <c r="AK22">
        <f t="shared" si="9"/>
        <v>-3.66520514008386</v>
      </c>
      <c r="AL22">
        <f t="shared" si="10"/>
        <v>0.000374167811559061</v>
      </c>
      <c r="AM22">
        <f t="shared" si="11"/>
        <v>-2.4679717452043</v>
      </c>
      <c r="AN22">
        <f t="shared" si="12"/>
        <v>0.0150471543929302</v>
      </c>
    </row>
    <row r="23" spans="1:40">
      <c r="A23" s="2" t="s">
        <v>89</v>
      </c>
      <c r="B23" s="2" t="s">
        <v>41</v>
      </c>
      <c r="C23" s="2">
        <v>3</v>
      </c>
      <c r="D23" t="s">
        <v>90</v>
      </c>
      <c r="E23">
        <v>3</v>
      </c>
      <c r="F23">
        <v>57.7</v>
      </c>
      <c r="G23">
        <v>18.0805</v>
      </c>
      <c r="H23">
        <v>106</v>
      </c>
      <c r="I23">
        <v>19</v>
      </c>
      <c r="J23">
        <v>87</v>
      </c>
      <c r="K23">
        <v>82.0754716981132</v>
      </c>
      <c r="L23">
        <v>14.45</v>
      </c>
      <c r="M23">
        <v>33.21</v>
      </c>
      <c r="N23">
        <v>2.0001</v>
      </c>
      <c r="O23">
        <v>39.5575333333333</v>
      </c>
      <c r="P23">
        <v>18.7777777777778</v>
      </c>
      <c r="Q23">
        <v>17.7786666666667</v>
      </c>
      <c r="R23">
        <v>0.449438202247191</v>
      </c>
      <c r="S23">
        <v>39</v>
      </c>
      <c r="T23">
        <v>108</v>
      </c>
      <c r="U23">
        <v>0.361111111111111</v>
      </c>
      <c r="W23">
        <f t="shared" si="0"/>
        <v>23</v>
      </c>
      <c r="X23">
        <f t="shared" si="1"/>
        <v>111</v>
      </c>
      <c r="Y23">
        <f t="shared" si="2"/>
        <v>43</v>
      </c>
      <c r="Z23">
        <f t="shared" si="3"/>
        <v>108</v>
      </c>
      <c r="AA23">
        <f t="shared" si="4"/>
        <v>77</v>
      </c>
      <c r="AB23" cm="1">
        <f t="array" ref="AB23">CORREL(W23:W119,X23:X119)</f>
        <v>-0.381030718400567</v>
      </c>
      <c r="AC23" cm="1">
        <f t="array" ref="AC23">CORREL(W23:W119,Y23:Y119)</f>
        <v>-0.144488048611617</v>
      </c>
      <c r="AD23" cm="1">
        <f t="array" ref="AD23">CORREL(W23:W119,Z23:Z119)</f>
        <v>-0.320758855231767</v>
      </c>
      <c r="AE23" cm="1">
        <f t="array" ref="AE23">CORREL(W23:W119,AA23:AA119)</f>
        <v>-0.203858636919308</v>
      </c>
      <c r="AG23">
        <f t="shared" si="5"/>
        <v>-4.43866906767253</v>
      </c>
      <c r="AH23">
        <f t="shared" si="6"/>
        <v>2.07452398175623e-5</v>
      </c>
      <c r="AI23">
        <f t="shared" si="7"/>
        <v>-1.57268682634901</v>
      </c>
      <c r="AJ23">
        <f t="shared" si="8"/>
        <v>0.118514982847772</v>
      </c>
      <c r="AK23">
        <f t="shared" si="9"/>
        <v>-3.64740417802</v>
      </c>
      <c r="AL23">
        <f t="shared" si="10"/>
        <v>0.000398173615520937</v>
      </c>
      <c r="AM23">
        <f t="shared" si="11"/>
        <v>-2.24272110599511</v>
      </c>
      <c r="AN23">
        <f t="shared" si="12"/>
        <v>0.0268147085141464</v>
      </c>
    </row>
    <row r="24" spans="1:40">
      <c r="A24" s="2" t="s">
        <v>91</v>
      </c>
      <c r="B24" s="2" t="s">
        <v>41</v>
      </c>
      <c r="C24" s="2">
        <v>3</v>
      </c>
      <c r="D24" t="s">
        <v>92</v>
      </c>
      <c r="E24">
        <v>3</v>
      </c>
      <c r="F24">
        <v>74.6</v>
      </c>
      <c r="G24">
        <v>17.166</v>
      </c>
      <c r="H24">
        <v>65</v>
      </c>
      <c r="I24">
        <v>11</v>
      </c>
      <c r="J24">
        <v>54</v>
      </c>
      <c r="K24">
        <v>83.0769230769231</v>
      </c>
      <c r="L24">
        <v>17.77</v>
      </c>
      <c r="M24">
        <v>20.33</v>
      </c>
      <c r="N24">
        <v>1.77786666666667</v>
      </c>
      <c r="O24">
        <v>29.3348</v>
      </c>
      <c r="P24">
        <v>15.5</v>
      </c>
      <c r="Q24">
        <v>26.668</v>
      </c>
      <c r="R24">
        <v>0.909090909090909</v>
      </c>
      <c r="S24">
        <v>128</v>
      </c>
      <c r="T24">
        <v>108</v>
      </c>
      <c r="U24">
        <v>1.18518518518519</v>
      </c>
      <c r="W24">
        <f t="shared" si="0"/>
        <v>23</v>
      </c>
      <c r="X24">
        <f t="shared" si="1"/>
        <v>107</v>
      </c>
      <c r="Y24">
        <f t="shared" si="2"/>
        <v>35</v>
      </c>
      <c r="Z24">
        <f t="shared" si="3"/>
        <v>82</v>
      </c>
      <c r="AA24">
        <f t="shared" si="4"/>
        <v>109</v>
      </c>
      <c r="AB24" cm="1">
        <f t="array" ref="AB24">CORREL(W24:W119,X24:X119)</f>
        <v>-0.36412915573423</v>
      </c>
      <c r="AC24" cm="1">
        <f t="array" ref="AC24">CORREL(W24:W119,Y24:Y119)</f>
        <v>-0.156237532028942</v>
      </c>
      <c r="AD24" cm="1">
        <f t="array" ref="AD24">CORREL(W24:W119,Z24:Z119)</f>
        <v>-0.303458701729266</v>
      </c>
      <c r="AE24" cm="1">
        <f t="array" ref="AE24">CORREL(W24:W119,AA24:AA119)</f>
        <v>-0.197746312132633</v>
      </c>
      <c r="AG24">
        <f t="shared" si="5"/>
        <v>-4.21087400561207</v>
      </c>
      <c r="AH24">
        <f t="shared" si="6"/>
        <v>5.04765262792561e-5</v>
      </c>
      <c r="AI24">
        <f t="shared" si="7"/>
        <v>-1.70365138920285</v>
      </c>
      <c r="AJ24">
        <f t="shared" si="8"/>
        <v>0.0911238051318594</v>
      </c>
      <c r="AK24">
        <f t="shared" si="9"/>
        <v>-3.43009790858767</v>
      </c>
      <c r="AL24">
        <f t="shared" si="10"/>
        <v>0.000836433411892049</v>
      </c>
      <c r="AM24">
        <f t="shared" si="11"/>
        <v>-2.17269670250581</v>
      </c>
      <c r="AN24">
        <f t="shared" si="12"/>
        <v>0.0318370029434316</v>
      </c>
    </row>
    <row r="25" spans="1:40">
      <c r="A25" s="2" t="s">
        <v>93</v>
      </c>
      <c r="B25" s="2" t="s">
        <v>41</v>
      </c>
      <c r="C25" s="2">
        <v>3</v>
      </c>
      <c r="D25" t="s">
        <v>94</v>
      </c>
      <c r="E25">
        <v>4</v>
      </c>
      <c r="F25">
        <v>86.8</v>
      </c>
      <c r="G25">
        <v>23.3111</v>
      </c>
      <c r="H25">
        <v>159</v>
      </c>
      <c r="I25">
        <v>85</v>
      </c>
      <c r="J25">
        <v>74</v>
      </c>
      <c r="K25">
        <v>46.5408805031447</v>
      </c>
      <c r="L25">
        <v>18.39</v>
      </c>
      <c r="M25">
        <v>39.9</v>
      </c>
      <c r="N25">
        <v>2.0001</v>
      </c>
      <c r="O25">
        <v>26.2235333333333</v>
      </c>
      <c r="P25">
        <v>12.1111111111111</v>
      </c>
      <c r="Q25">
        <v>20.4454666666667</v>
      </c>
      <c r="R25">
        <v>0.779661016949153</v>
      </c>
      <c r="S25">
        <v>79</v>
      </c>
      <c r="T25">
        <v>144</v>
      </c>
      <c r="U25">
        <v>0.548611111111111</v>
      </c>
      <c r="W25">
        <f t="shared" si="0"/>
        <v>23</v>
      </c>
      <c r="X25">
        <f t="shared" si="1"/>
        <v>77</v>
      </c>
      <c r="Y25">
        <f t="shared" si="2"/>
        <v>112</v>
      </c>
      <c r="Z25">
        <f t="shared" si="3"/>
        <v>75</v>
      </c>
      <c r="AA25">
        <f t="shared" si="4"/>
        <v>58</v>
      </c>
      <c r="AB25" cm="1">
        <f t="array" ref="AB25">CORREL(W25:W119,X25:X119)</f>
        <v>-0.347530225262748</v>
      </c>
      <c r="AC25" cm="1">
        <f t="array" ref="AC25">CORREL(W25:W119,Y25:Y119)</f>
        <v>-0.173458798470085</v>
      </c>
      <c r="AD25" cm="1">
        <f t="array" ref="AD25">CORREL(W25:W119,Z25:Z119)</f>
        <v>-0.296935936231221</v>
      </c>
      <c r="AE25" cm="1">
        <f t="array" ref="AE25">CORREL(W25:W119,AA25:AA119)</f>
        <v>-0.174970486699433</v>
      </c>
      <c r="AG25">
        <f t="shared" si="5"/>
        <v>-3.99183075469184</v>
      </c>
      <c r="AH25">
        <f t="shared" si="6"/>
        <v>0.00011532423181312</v>
      </c>
      <c r="AI25">
        <f t="shared" si="7"/>
        <v>-1.89696427473414</v>
      </c>
      <c r="AJ25">
        <f t="shared" si="8"/>
        <v>0.0603192872473405</v>
      </c>
      <c r="AK25">
        <f t="shared" si="9"/>
        <v>-3.34915342562354</v>
      </c>
      <c r="AL25">
        <f t="shared" si="10"/>
        <v>0.00109393219247405</v>
      </c>
      <c r="AM25">
        <f t="shared" si="11"/>
        <v>-1.91401604094753</v>
      </c>
      <c r="AN25">
        <f t="shared" si="12"/>
        <v>0.0580818870686209</v>
      </c>
    </row>
    <row r="26" spans="1:40">
      <c r="A26" s="2" t="s">
        <v>95</v>
      </c>
      <c r="B26" s="2" t="s">
        <v>71</v>
      </c>
      <c r="C26" s="2">
        <v>3</v>
      </c>
      <c r="D26" t="s">
        <v>96</v>
      </c>
      <c r="E26">
        <v>4</v>
      </c>
      <c r="F26">
        <v>80.7</v>
      </c>
      <c r="G26">
        <v>14.7255</v>
      </c>
      <c r="H26">
        <v>131</v>
      </c>
      <c r="I26">
        <v>24</v>
      </c>
      <c r="J26">
        <v>107</v>
      </c>
      <c r="K26">
        <v>81.6793893129771</v>
      </c>
      <c r="L26">
        <v>14.23</v>
      </c>
      <c r="M26">
        <v>30.01</v>
      </c>
      <c r="N26">
        <v>2.22233333333333</v>
      </c>
      <c r="O26">
        <v>36.4462666666667</v>
      </c>
      <c r="P26">
        <v>15.4</v>
      </c>
      <c r="Q26">
        <v>17.7786666666667</v>
      </c>
      <c r="R26">
        <v>0.48780487804878</v>
      </c>
      <c r="S26">
        <v>38</v>
      </c>
      <c r="T26">
        <v>144</v>
      </c>
      <c r="U26">
        <v>0.263888888888889</v>
      </c>
      <c r="W26">
        <f t="shared" si="0"/>
        <v>23</v>
      </c>
      <c r="X26">
        <f t="shared" si="1"/>
        <v>91</v>
      </c>
      <c r="Y26">
        <f t="shared" si="2"/>
        <v>48</v>
      </c>
      <c r="Z26">
        <f t="shared" si="3"/>
        <v>112</v>
      </c>
      <c r="AA26">
        <f t="shared" si="4"/>
        <v>86</v>
      </c>
      <c r="AB26" cm="1">
        <f t="array" ref="AB26">CORREL(W26:W119,X26:X119)</f>
        <v>-0.344348831735895</v>
      </c>
      <c r="AC26" cm="1">
        <f t="array" ref="AC26">CORREL(W26:W119,Y26:Y119)</f>
        <v>-0.148588786669624</v>
      </c>
      <c r="AD26" cm="1">
        <f t="array" ref="AD26">CORREL(W26:W119,Z26:Z119)</f>
        <v>-0.29374765631635</v>
      </c>
      <c r="AE26" cm="1">
        <f t="array" ref="AE26">CORREL(W26:W119,AA26:AA119)</f>
        <v>-0.178549282707959</v>
      </c>
      <c r="AG26">
        <f t="shared" si="5"/>
        <v>-3.95034659862317</v>
      </c>
      <c r="AH26">
        <f t="shared" si="6"/>
        <v>0.000134416806976904</v>
      </c>
      <c r="AI26">
        <f t="shared" si="7"/>
        <v>-1.61831500955849</v>
      </c>
      <c r="AJ26">
        <f t="shared" si="8"/>
        <v>0.108310657242088</v>
      </c>
      <c r="AK26">
        <f t="shared" si="9"/>
        <v>-3.3097764828699</v>
      </c>
      <c r="AL26">
        <f t="shared" si="10"/>
        <v>0.00124448789559835</v>
      </c>
      <c r="AM26">
        <f t="shared" si="11"/>
        <v>-1.954440591738</v>
      </c>
      <c r="AN26">
        <f t="shared" si="12"/>
        <v>0.053055442261752</v>
      </c>
    </row>
    <row r="27" spans="1:40">
      <c r="A27" s="2" t="s">
        <v>97</v>
      </c>
      <c r="B27" s="2" t="s">
        <v>71</v>
      </c>
      <c r="C27" s="2">
        <v>3</v>
      </c>
      <c r="D27" t="s">
        <v>98</v>
      </c>
      <c r="E27">
        <v>3</v>
      </c>
      <c r="F27">
        <v>53.4</v>
      </c>
      <c r="G27">
        <v>18.221</v>
      </c>
      <c r="H27">
        <v>71</v>
      </c>
      <c r="I27">
        <v>23</v>
      </c>
      <c r="J27">
        <v>48</v>
      </c>
      <c r="K27">
        <v>67.6056338028169</v>
      </c>
      <c r="L27">
        <v>13.99</v>
      </c>
      <c r="M27">
        <v>31.3</v>
      </c>
      <c r="N27">
        <v>1.77786666666667</v>
      </c>
      <c r="O27">
        <v>30.2237333333333</v>
      </c>
      <c r="P27">
        <v>16</v>
      </c>
      <c r="Q27">
        <v>30.2237333333333</v>
      </c>
      <c r="R27">
        <v>1</v>
      </c>
      <c r="S27">
        <v>38</v>
      </c>
      <c r="T27">
        <v>108</v>
      </c>
      <c r="U27">
        <v>0.351851851851852</v>
      </c>
      <c r="W27">
        <f t="shared" si="0"/>
        <v>23</v>
      </c>
      <c r="X27">
        <f t="shared" si="1"/>
        <v>115</v>
      </c>
      <c r="Y27">
        <f t="shared" si="2"/>
        <v>103</v>
      </c>
      <c r="Z27">
        <f t="shared" si="3"/>
        <v>114</v>
      </c>
      <c r="AA27">
        <f t="shared" si="4"/>
        <v>81</v>
      </c>
      <c r="AB27" cm="1">
        <f t="array" ref="AB27">CORREL(W27:W119,X27:X119)</f>
        <v>-0.333595340865436</v>
      </c>
      <c r="AC27" cm="1">
        <f t="array" ref="AC27">CORREL(W27:W119,Y27:Y119)</f>
        <v>-0.158635298798001</v>
      </c>
      <c r="AD27" cm="1">
        <f t="array" ref="AD27">CORREL(W27:W119,Z27:Z119)</f>
        <v>-0.271729546890563</v>
      </c>
      <c r="AE27" cm="1">
        <f t="array" ref="AE27">CORREL(W27:W119,AA27:AA119)</f>
        <v>-0.165984403643838</v>
      </c>
      <c r="AG27">
        <f t="shared" si="5"/>
        <v>-3.81125426988582</v>
      </c>
      <c r="AH27">
        <f t="shared" si="6"/>
        <v>0.000222913615010337</v>
      </c>
      <c r="AI27">
        <f t="shared" si="7"/>
        <v>-1.73046692948268</v>
      </c>
      <c r="AJ27">
        <f t="shared" si="8"/>
        <v>0.0862062115909639</v>
      </c>
      <c r="AK27">
        <f t="shared" si="9"/>
        <v>-3.04104000390971</v>
      </c>
      <c r="AL27">
        <f t="shared" si="10"/>
        <v>0.00291527035443628</v>
      </c>
      <c r="AM27">
        <f t="shared" si="11"/>
        <v>-1.81285396312751</v>
      </c>
      <c r="AN27">
        <f t="shared" si="12"/>
        <v>0.0724403503207865</v>
      </c>
    </row>
    <row r="28" spans="1:40">
      <c r="A28" s="2" t="s">
        <v>99</v>
      </c>
      <c r="B28" s="2" t="s">
        <v>71</v>
      </c>
      <c r="C28" s="2">
        <v>3</v>
      </c>
      <c r="D28" t="s">
        <v>100</v>
      </c>
      <c r="E28">
        <v>5</v>
      </c>
      <c r="F28">
        <v>55.4</v>
      </c>
      <c r="G28">
        <v>17.705</v>
      </c>
      <c r="H28">
        <v>107</v>
      </c>
      <c r="I28">
        <v>18</v>
      </c>
      <c r="J28">
        <v>89</v>
      </c>
      <c r="K28">
        <v>83.1775700934579</v>
      </c>
      <c r="L28">
        <v>13.2</v>
      </c>
      <c r="M28">
        <v>33.76</v>
      </c>
      <c r="N28">
        <v>2.0001</v>
      </c>
      <c r="O28">
        <v>20.8899333333333</v>
      </c>
      <c r="P28">
        <v>9.44444444444445</v>
      </c>
      <c r="Q28">
        <v>30.2237333333333</v>
      </c>
      <c r="R28">
        <v>1.4468085106383</v>
      </c>
      <c r="S28">
        <v>37</v>
      </c>
      <c r="T28">
        <v>180</v>
      </c>
      <c r="U28">
        <v>0.205555555555556</v>
      </c>
      <c r="W28">
        <f t="shared" si="0"/>
        <v>23</v>
      </c>
      <c r="X28">
        <f t="shared" si="1"/>
        <v>113</v>
      </c>
      <c r="Y28">
        <f t="shared" si="2"/>
        <v>34</v>
      </c>
      <c r="Z28">
        <f t="shared" si="3"/>
        <v>115</v>
      </c>
      <c r="AA28">
        <f t="shared" si="4"/>
        <v>75</v>
      </c>
      <c r="AB28" cm="1">
        <f t="array" ref="AB28">CORREL(W28:W119,X28:X119)</f>
        <v>-0.310120154680097</v>
      </c>
      <c r="AC28" cm="1">
        <f t="array" ref="AC28">CORREL(W28:W119,Y28:Y119)</f>
        <v>-0.136285036186783</v>
      </c>
      <c r="AD28" cm="1">
        <f t="array" ref="AD28">CORREL(W28:W119,Z28:Z119)</f>
        <v>-0.24675069546755</v>
      </c>
      <c r="AE28" cm="1">
        <f t="array" ref="AE28">CORREL(W28:W119,AA28:AA119)</f>
        <v>-0.155552095090561</v>
      </c>
      <c r="AG28">
        <f t="shared" si="5"/>
        <v>-3.51331179690902</v>
      </c>
      <c r="AH28">
        <f t="shared" si="6"/>
        <v>0.000631830868928052</v>
      </c>
      <c r="AI28">
        <f t="shared" si="7"/>
        <v>-1.48165913449284</v>
      </c>
      <c r="AJ28">
        <f t="shared" si="8"/>
        <v>0.141142405846389</v>
      </c>
      <c r="AK28">
        <f t="shared" si="9"/>
        <v>-2.74238358532252</v>
      </c>
      <c r="AL28">
        <f t="shared" si="10"/>
        <v>0.00706745003149697</v>
      </c>
      <c r="AM28">
        <f t="shared" si="11"/>
        <v>-1.69599146974274</v>
      </c>
      <c r="AN28">
        <f t="shared" si="12"/>
        <v>0.0925697467143704</v>
      </c>
    </row>
    <row r="29" spans="1:40">
      <c r="A29" s="2" t="s">
        <v>101</v>
      </c>
      <c r="B29" s="2" t="s">
        <v>41</v>
      </c>
      <c r="C29" s="2">
        <v>3</v>
      </c>
      <c r="D29" t="s">
        <v>102</v>
      </c>
      <c r="E29">
        <v>4</v>
      </c>
      <c r="F29">
        <v>87.2</v>
      </c>
      <c r="G29">
        <v>24.7</v>
      </c>
      <c r="H29">
        <v>123</v>
      </c>
      <c r="I29">
        <v>33</v>
      </c>
      <c r="J29">
        <v>90</v>
      </c>
      <c r="K29">
        <v>73.1707317073171</v>
      </c>
      <c r="L29">
        <v>19.53</v>
      </c>
      <c r="M29">
        <v>38.27</v>
      </c>
      <c r="N29">
        <v>2.0001</v>
      </c>
      <c r="O29">
        <v>5.77806666666667</v>
      </c>
      <c r="P29">
        <v>1.88888888888889</v>
      </c>
      <c r="Q29">
        <v>11.7783666666667</v>
      </c>
      <c r="R29">
        <v>2.03846153846154</v>
      </c>
      <c r="S29">
        <v>6</v>
      </c>
      <c r="T29">
        <v>144</v>
      </c>
      <c r="U29">
        <v>0.0416666666666667</v>
      </c>
      <c r="W29">
        <f t="shared" si="0"/>
        <v>23</v>
      </c>
      <c r="X29">
        <f t="shared" si="1"/>
        <v>75.5</v>
      </c>
      <c r="Y29">
        <f t="shared" si="2"/>
        <v>91</v>
      </c>
      <c r="Z29">
        <f t="shared" si="3"/>
        <v>47</v>
      </c>
      <c r="AA29">
        <f t="shared" si="4"/>
        <v>62</v>
      </c>
      <c r="AB29" cm="1">
        <f t="array" ref="AB29">CORREL(W29:W119,X29:X119)</f>
        <v>-0.285359184554287</v>
      </c>
      <c r="AC29" cm="1">
        <f t="array" ref="AC29">CORREL(W29:W119,Y29:Y119)</f>
        <v>-0.156207938383953</v>
      </c>
      <c r="AD29" cm="1">
        <f t="array" ref="AD29">CORREL(W29:W119,Z29:Z119)</f>
        <v>-0.218832946675856</v>
      </c>
      <c r="AE29" cm="1">
        <f t="array" ref="AE29">CORREL(W29:W119,AA29:AA119)</f>
        <v>-0.148183361572498</v>
      </c>
      <c r="AG29">
        <f t="shared" si="5"/>
        <v>-3.20674694047576</v>
      </c>
      <c r="AH29">
        <f t="shared" si="6"/>
        <v>0.00173507184676806</v>
      </c>
      <c r="AI29">
        <f t="shared" si="7"/>
        <v>-1.70332062121747</v>
      </c>
      <c r="AJ29">
        <f t="shared" si="8"/>
        <v>0.0911858610244705</v>
      </c>
      <c r="AK29">
        <f t="shared" si="9"/>
        <v>-2.41544777134851</v>
      </c>
      <c r="AL29">
        <f t="shared" si="10"/>
        <v>0.0172769259361329</v>
      </c>
      <c r="AM29">
        <f t="shared" si="11"/>
        <v>-1.61380015643722</v>
      </c>
      <c r="AN29">
        <f t="shared" si="12"/>
        <v>0.109287877690929</v>
      </c>
    </row>
    <row r="30" spans="1:40">
      <c r="A30" s="2" t="s">
        <v>103</v>
      </c>
      <c r="B30" s="2" t="s">
        <v>71</v>
      </c>
      <c r="C30" s="2">
        <v>3</v>
      </c>
      <c r="D30" t="s">
        <v>104</v>
      </c>
      <c r="E30">
        <v>5</v>
      </c>
      <c r="F30">
        <v>75.6</v>
      </c>
      <c r="G30">
        <v>24.8477</v>
      </c>
      <c r="H30">
        <v>86</v>
      </c>
      <c r="I30">
        <v>22</v>
      </c>
      <c r="J30">
        <v>64</v>
      </c>
      <c r="K30">
        <v>74.4186046511628</v>
      </c>
      <c r="L30">
        <v>17.08</v>
      </c>
      <c r="M30">
        <v>50.55</v>
      </c>
      <c r="N30">
        <v>2.22233333333333</v>
      </c>
      <c r="O30">
        <v>10.6672</v>
      </c>
      <c r="P30">
        <v>3.8</v>
      </c>
      <c r="Q30">
        <v>26.668</v>
      </c>
      <c r="R30">
        <v>2.5</v>
      </c>
      <c r="S30">
        <v>10</v>
      </c>
      <c r="T30">
        <v>180</v>
      </c>
      <c r="U30">
        <v>0.0555555555555556</v>
      </c>
      <c r="W30">
        <f t="shared" si="0"/>
        <v>23</v>
      </c>
      <c r="X30">
        <f t="shared" si="1"/>
        <v>104</v>
      </c>
      <c r="Y30">
        <f t="shared" si="2"/>
        <v>87</v>
      </c>
      <c r="Z30">
        <f t="shared" si="3"/>
        <v>89</v>
      </c>
      <c r="AA30">
        <f t="shared" si="4"/>
        <v>32</v>
      </c>
      <c r="AB30" cm="1">
        <f t="array" ref="AB30">CORREL(W30:W119,X30:X119)</f>
        <v>-0.28060009563188</v>
      </c>
      <c r="AC30" cm="1">
        <f t="array" ref="AC30">CORREL(W30:W119,Y30:Y119)</f>
        <v>-0.139470839365393</v>
      </c>
      <c r="AD30" cm="1">
        <f t="array" ref="AD30">CORREL(W30:W119,Z30:Z119)</f>
        <v>-0.2312714598686</v>
      </c>
      <c r="AE30" cm="1">
        <f t="array" ref="AE30">CORREL(W30:W119,AA30:AA119)</f>
        <v>-0.148928094264343</v>
      </c>
      <c r="AG30">
        <f t="shared" si="5"/>
        <v>-3.14865339878759</v>
      </c>
      <c r="AH30">
        <f t="shared" si="6"/>
        <v>0.00208584188978476</v>
      </c>
      <c r="AI30">
        <f t="shared" si="7"/>
        <v>-1.51697353985171</v>
      </c>
      <c r="AJ30">
        <f t="shared" si="8"/>
        <v>0.131993906433388</v>
      </c>
      <c r="AK30">
        <f t="shared" si="9"/>
        <v>-2.56028096522408</v>
      </c>
      <c r="AL30">
        <f t="shared" si="10"/>
        <v>0.0117432642974736</v>
      </c>
      <c r="AM30">
        <f t="shared" si="11"/>
        <v>-1.62209421308491</v>
      </c>
      <c r="AN30">
        <f t="shared" si="12"/>
        <v>0.107498061609539</v>
      </c>
    </row>
    <row r="31" spans="1:40">
      <c r="A31" s="2" t="s">
        <v>105</v>
      </c>
      <c r="B31" s="2" t="s">
        <v>41</v>
      </c>
      <c r="C31" s="2">
        <v>3</v>
      </c>
      <c r="D31" t="s">
        <v>106</v>
      </c>
      <c r="E31">
        <v>2</v>
      </c>
      <c r="F31">
        <v>44.8</v>
      </c>
      <c r="G31">
        <v>17.2174</v>
      </c>
      <c r="H31">
        <v>56</v>
      </c>
      <c r="I31">
        <v>8</v>
      </c>
      <c r="J31">
        <v>48</v>
      </c>
      <c r="K31">
        <v>85.7142857142857</v>
      </c>
      <c r="L31">
        <v>8.93</v>
      </c>
      <c r="M31">
        <v>17.85</v>
      </c>
      <c r="N31">
        <v>0.6667</v>
      </c>
      <c r="O31">
        <v>8.88933333333333</v>
      </c>
      <c r="P31">
        <v>12.3333333333333</v>
      </c>
      <c r="Q31">
        <v>14.2229333333333</v>
      </c>
      <c r="R31">
        <v>1.6</v>
      </c>
      <c r="S31">
        <v>4</v>
      </c>
      <c r="T31">
        <v>72</v>
      </c>
      <c r="U31">
        <v>0.0555555555555556</v>
      </c>
      <c r="W31">
        <f t="shared" si="0"/>
        <v>23</v>
      </c>
      <c r="X31">
        <f t="shared" si="1"/>
        <v>117</v>
      </c>
      <c r="Y31">
        <f t="shared" si="2"/>
        <v>17</v>
      </c>
      <c r="Z31">
        <f t="shared" si="3"/>
        <v>118</v>
      </c>
      <c r="AA31">
        <f t="shared" si="4"/>
        <v>111</v>
      </c>
      <c r="AB31" cm="1">
        <f t="array" ref="AB31">CORREL(W31:W119,X31:X119)</f>
        <v>-0.257446626770799</v>
      </c>
      <c r="AC31" cm="1">
        <f t="array" ref="AC31">CORREL(W31:W119,Y31:Y119)</f>
        <v>-0.12408220572</v>
      </c>
      <c r="AD31" cm="1">
        <f t="array" ref="AD31">CORREL(W31:W119,Z31:Z119)</f>
        <v>-0.216050184609245</v>
      </c>
      <c r="AE31" cm="1">
        <f t="array" ref="AE31">CORREL(W31:W119,AA31:AA119)</f>
        <v>-0.17130776906222</v>
      </c>
      <c r="AG31">
        <f t="shared" si="5"/>
        <v>-2.86950894349363</v>
      </c>
      <c r="AH31">
        <f t="shared" si="6"/>
        <v>0.00488654983048094</v>
      </c>
      <c r="AI31">
        <f t="shared" si="7"/>
        <v>-1.34681451601064</v>
      </c>
      <c r="AJ31">
        <f t="shared" si="8"/>
        <v>0.180665394860293</v>
      </c>
      <c r="AK31">
        <f t="shared" si="9"/>
        <v>-2.38321792261806</v>
      </c>
      <c r="AL31">
        <f t="shared" si="10"/>
        <v>0.0187862586737251</v>
      </c>
      <c r="AM31">
        <f t="shared" si="11"/>
        <v>-1.87272456952733</v>
      </c>
      <c r="AN31">
        <f t="shared" si="12"/>
        <v>0.0636240403166044</v>
      </c>
    </row>
    <row r="32" spans="1:40">
      <c r="A32" s="2" t="s">
        <v>107</v>
      </c>
      <c r="B32" s="2" t="s">
        <v>108</v>
      </c>
      <c r="C32" s="2">
        <v>3</v>
      </c>
      <c r="D32" t="s">
        <v>109</v>
      </c>
      <c r="E32">
        <v>3</v>
      </c>
      <c r="F32">
        <v>86.7</v>
      </c>
      <c r="G32">
        <v>19.9182</v>
      </c>
      <c r="H32">
        <v>70</v>
      </c>
      <c r="I32">
        <v>17</v>
      </c>
      <c r="J32">
        <v>53</v>
      </c>
      <c r="K32">
        <v>75.7142857142857</v>
      </c>
      <c r="L32">
        <v>16.09</v>
      </c>
      <c r="M32">
        <v>27.86</v>
      </c>
      <c r="N32">
        <v>0.6667</v>
      </c>
      <c r="O32">
        <v>8.0004</v>
      </c>
      <c r="P32">
        <v>11</v>
      </c>
      <c r="Q32">
        <v>28.4458666666667</v>
      </c>
      <c r="R32">
        <v>3.55555555555556</v>
      </c>
      <c r="S32">
        <v>9</v>
      </c>
      <c r="T32">
        <v>108</v>
      </c>
      <c r="U32">
        <v>0.0833333333333333</v>
      </c>
      <c r="W32">
        <f t="shared" si="0"/>
        <v>23</v>
      </c>
      <c r="X32">
        <f t="shared" si="1"/>
        <v>78</v>
      </c>
      <c r="Y32">
        <f t="shared" si="2"/>
        <v>80</v>
      </c>
      <c r="Z32">
        <f t="shared" si="3"/>
        <v>101</v>
      </c>
      <c r="AA32">
        <f t="shared" si="4"/>
        <v>91</v>
      </c>
      <c r="AB32" cm="1">
        <f t="array" ref="AB32">CORREL(W32:W119,X32:X119)</f>
        <v>-0.223775805968495</v>
      </c>
      <c r="AC32" cm="1">
        <f t="array" ref="AC32">CORREL(W32:W119,Y32:Y119)</f>
        <v>-0.159443511378932</v>
      </c>
      <c r="AD32" cm="1">
        <f t="array" ref="AD32">CORREL(W32:W119,Z32:Z119)</f>
        <v>-0.180714428526277</v>
      </c>
      <c r="AE32" cm="1">
        <f t="array" ref="AE32">CORREL(W32:W119,AA32:AA119)</f>
        <v>-0.139485097034418</v>
      </c>
      <c r="AG32">
        <f t="shared" si="5"/>
        <v>-2.47284904450597</v>
      </c>
      <c r="AH32">
        <f t="shared" si="6"/>
        <v>0.0148537339256413</v>
      </c>
      <c r="AI32">
        <f t="shared" si="7"/>
        <v>-1.73951266468765</v>
      </c>
      <c r="AJ32">
        <f t="shared" si="8"/>
        <v>0.0845971574551696</v>
      </c>
      <c r="AK32">
        <f t="shared" si="9"/>
        <v>-1.97893593512373</v>
      </c>
      <c r="AL32">
        <f t="shared" si="10"/>
        <v>0.0501925927179037</v>
      </c>
      <c r="AM32">
        <f t="shared" si="11"/>
        <v>-1.51713169219597</v>
      </c>
      <c r="AN32">
        <f t="shared" si="12"/>
        <v>0.131954008221949</v>
      </c>
    </row>
    <row r="33" spans="1:40">
      <c r="A33" s="2" t="s">
        <v>110</v>
      </c>
      <c r="B33" s="2" t="s">
        <v>41</v>
      </c>
      <c r="C33" s="2">
        <v>3</v>
      </c>
      <c r="D33" t="s">
        <v>111</v>
      </c>
      <c r="E33">
        <v>2</v>
      </c>
      <c r="F33">
        <v>77.8</v>
      </c>
      <c r="G33">
        <v>23.188</v>
      </c>
      <c r="H33">
        <v>121</v>
      </c>
      <c r="I33">
        <v>36</v>
      </c>
      <c r="J33">
        <v>85</v>
      </c>
      <c r="K33">
        <v>70.2479338842975</v>
      </c>
      <c r="L33">
        <v>18.43</v>
      </c>
      <c r="M33">
        <v>34.02</v>
      </c>
      <c r="N33">
        <v>1.77786666666667</v>
      </c>
      <c r="O33">
        <v>11.1116666666667</v>
      </c>
      <c r="P33">
        <v>5.25</v>
      </c>
      <c r="Q33">
        <v>17.7786666666667</v>
      </c>
      <c r="R33">
        <v>1.6</v>
      </c>
      <c r="S33">
        <v>6</v>
      </c>
      <c r="T33">
        <v>72</v>
      </c>
      <c r="U33">
        <v>0.0833333333333333</v>
      </c>
      <c r="W33">
        <f t="shared" si="0"/>
        <v>23</v>
      </c>
      <c r="X33">
        <f t="shared" si="1"/>
        <v>96</v>
      </c>
      <c r="Y33">
        <f t="shared" si="2"/>
        <v>100</v>
      </c>
      <c r="Z33">
        <f t="shared" si="3"/>
        <v>74</v>
      </c>
      <c r="AA33">
        <f t="shared" si="4"/>
        <v>74</v>
      </c>
      <c r="AB33" cm="1">
        <f t="array" ref="AB33">CORREL(W33:W119,X33:X119)</f>
        <v>-0.21407159737914</v>
      </c>
      <c r="AC33" cm="1">
        <f t="array" ref="AC33">CORREL(W33:W119,Y33:Y119)</f>
        <v>-0.14869531979472</v>
      </c>
      <c r="AD33" cm="1">
        <f t="array" ref="AD33">CORREL(W33:W119,Z33:Z119)</f>
        <v>-0.153062919489954</v>
      </c>
      <c r="AE33" cm="1">
        <f t="array" ref="AE33">CORREL(W33:W119,AA33:AA119)</f>
        <v>-0.118629153401417</v>
      </c>
      <c r="AG33">
        <f t="shared" si="5"/>
        <v>-2.36033911125878</v>
      </c>
      <c r="AH33">
        <f t="shared" si="6"/>
        <v>0.0199274656317374</v>
      </c>
      <c r="AI33">
        <f t="shared" si="7"/>
        <v>-1.61950151108855</v>
      </c>
      <c r="AJ33">
        <f t="shared" si="8"/>
        <v>0.108055009793993</v>
      </c>
      <c r="AK33">
        <f t="shared" si="9"/>
        <v>-1.66819536604625</v>
      </c>
      <c r="AL33">
        <f t="shared" si="10"/>
        <v>0.0979741661061946</v>
      </c>
      <c r="AM33">
        <f t="shared" si="11"/>
        <v>-1.28676138155284</v>
      </c>
      <c r="AN33">
        <f t="shared" si="12"/>
        <v>0.200739436374588</v>
      </c>
    </row>
    <row r="34" spans="1:40">
      <c r="A34" s="2" t="s">
        <v>112</v>
      </c>
      <c r="B34" s="2" t="s">
        <v>41</v>
      </c>
      <c r="C34" s="2">
        <v>3</v>
      </c>
      <c r="D34" t="s">
        <v>113</v>
      </c>
      <c r="E34">
        <v>3</v>
      </c>
      <c r="F34">
        <v>91.4</v>
      </c>
      <c r="G34">
        <v>27.8318</v>
      </c>
      <c r="H34">
        <v>90</v>
      </c>
      <c r="I34">
        <v>27</v>
      </c>
      <c r="J34">
        <v>63</v>
      </c>
      <c r="K34">
        <v>70</v>
      </c>
      <c r="L34">
        <v>20.21</v>
      </c>
      <c r="M34">
        <v>30.93</v>
      </c>
      <c r="N34">
        <v>2.22233333333333</v>
      </c>
      <c r="O34">
        <v>18.2231333333333</v>
      </c>
      <c r="P34">
        <v>7.2</v>
      </c>
      <c r="Q34">
        <v>2.22233333333333</v>
      </c>
      <c r="R34">
        <v>0.121951219512195</v>
      </c>
      <c r="S34">
        <v>19</v>
      </c>
      <c r="T34">
        <v>108</v>
      </c>
      <c r="U34">
        <v>0.175925925925926</v>
      </c>
      <c r="W34">
        <f t="shared" si="0"/>
        <v>23</v>
      </c>
      <c r="X34">
        <f t="shared" si="1"/>
        <v>65</v>
      </c>
      <c r="Y34">
        <f t="shared" si="2"/>
        <v>101</v>
      </c>
      <c r="Z34">
        <f t="shared" si="3"/>
        <v>41</v>
      </c>
      <c r="AA34">
        <f t="shared" si="4"/>
        <v>83</v>
      </c>
      <c r="AB34" cm="1">
        <f t="array" ref="AB34">CORREL(W34:W119,X34:X119)</f>
        <v>-0.189663642364017</v>
      </c>
      <c r="AC34" cm="1">
        <f t="array" ref="AC34">CORREL(W34:W119,Y34:Y119)</f>
        <v>-0.121884491540242</v>
      </c>
      <c r="AD34" cm="1">
        <f t="array" ref="AD34">CORREL(W34:W119,Z34:Z119)</f>
        <v>-0.143546604898059</v>
      </c>
      <c r="AE34" cm="1">
        <f t="array" ref="AE34">CORREL(W34:W119,AA34:AA119)</f>
        <v>-0.109066953683201</v>
      </c>
      <c r="AG34">
        <f t="shared" si="5"/>
        <v>-2.08050289365024</v>
      </c>
      <c r="AH34">
        <f t="shared" si="6"/>
        <v>0.0396811372481308</v>
      </c>
      <c r="AI34">
        <f t="shared" si="7"/>
        <v>-1.32259704671079</v>
      </c>
      <c r="AJ34">
        <f t="shared" si="8"/>
        <v>0.188571042669013</v>
      </c>
      <c r="AK34">
        <f t="shared" si="9"/>
        <v>-1.56222332475367</v>
      </c>
      <c r="AL34">
        <f t="shared" si="10"/>
        <v>0.120959492959294</v>
      </c>
      <c r="AM34">
        <f t="shared" si="11"/>
        <v>-1.18173680359198</v>
      </c>
      <c r="AN34">
        <f t="shared" si="12"/>
        <v>0.239727088281661</v>
      </c>
    </row>
    <row r="35" spans="1:40">
      <c r="A35" s="2" t="s">
        <v>114</v>
      </c>
      <c r="B35" s="2" t="s">
        <v>71</v>
      </c>
      <c r="C35" s="2">
        <v>3</v>
      </c>
      <c r="D35" t="s">
        <v>115</v>
      </c>
      <c r="E35">
        <v>1</v>
      </c>
      <c r="F35">
        <v>46.5</v>
      </c>
      <c r="G35">
        <v>17.833</v>
      </c>
      <c r="H35">
        <v>72</v>
      </c>
      <c r="I35">
        <v>18</v>
      </c>
      <c r="J35">
        <v>54</v>
      </c>
      <c r="K35">
        <v>75</v>
      </c>
      <c r="L35">
        <v>11.62</v>
      </c>
      <c r="M35">
        <v>21.14</v>
      </c>
      <c r="N35">
        <v>2.22233333333333</v>
      </c>
      <c r="O35">
        <v>3.55573333333333</v>
      </c>
      <c r="P35">
        <v>0.6</v>
      </c>
      <c r="Q35">
        <v>17.7786666666667</v>
      </c>
      <c r="R35">
        <v>5</v>
      </c>
      <c r="S35">
        <v>2</v>
      </c>
      <c r="T35">
        <v>36</v>
      </c>
      <c r="U35">
        <v>0.0555555555555556</v>
      </c>
      <c r="W35">
        <f t="shared" si="0"/>
        <v>23</v>
      </c>
      <c r="X35">
        <f t="shared" si="1"/>
        <v>116</v>
      </c>
      <c r="Y35">
        <f t="shared" si="2"/>
        <v>84</v>
      </c>
      <c r="Z35">
        <f t="shared" si="3"/>
        <v>116</v>
      </c>
      <c r="AA35">
        <f t="shared" si="4"/>
        <v>106</v>
      </c>
      <c r="AB35" cm="1">
        <f t="array" ref="AB35">CORREL(W35:W119,X35:X119)</f>
        <v>-0.188774456665832</v>
      </c>
      <c r="AC35" cm="1">
        <f t="array" ref="AC35">CORREL(W35:W119,Y35:Y119)</f>
        <v>-0.0914107259234459</v>
      </c>
      <c r="AD35" cm="1">
        <f t="array" ref="AD35">CORREL(W35:W119,Z35:Z119)</f>
        <v>-0.161585549117028</v>
      </c>
      <c r="AE35" cm="1">
        <f t="array" ref="AE35">CORREL(W35:W119,AA35:AA119)</f>
        <v>-0.0913233964343079</v>
      </c>
      <c r="AG35">
        <f t="shared" si="5"/>
        <v>-2.07038771806791</v>
      </c>
      <c r="AH35">
        <f t="shared" si="6"/>
        <v>0.0406353788283955</v>
      </c>
      <c r="AI35">
        <f t="shared" si="7"/>
        <v>-0.988662907930226</v>
      </c>
      <c r="AJ35">
        <f t="shared" si="8"/>
        <v>0.324885853356675</v>
      </c>
      <c r="AK35">
        <f t="shared" si="9"/>
        <v>-1.76350434981721</v>
      </c>
      <c r="AL35">
        <f t="shared" si="10"/>
        <v>0.0804484393450375</v>
      </c>
      <c r="AM35">
        <f t="shared" si="11"/>
        <v>-0.987710438738568</v>
      </c>
      <c r="AN35">
        <f t="shared" si="12"/>
        <v>0.325350235122638</v>
      </c>
    </row>
    <row r="36" spans="1:40">
      <c r="A36" s="2" t="s">
        <v>116</v>
      </c>
      <c r="B36" s="2" t="s">
        <v>41</v>
      </c>
      <c r="C36" s="2">
        <v>3</v>
      </c>
      <c r="D36" t="s">
        <v>117</v>
      </c>
      <c r="E36">
        <v>4</v>
      </c>
      <c r="F36">
        <v>77.6</v>
      </c>
      <c r="G36">
        <v>23.019</v>
      </c>
      <c r="H36">
        <v>149</v>
      </c>
      <c r="I36">
        <v>54</v>
      </c>
      <c r="J36">
        <v>95</v>
      </c>
      <c r="K36">
        <v>63.758389261745</v>
      </c>
      <c r="L36">
        <v>19.57</v>
      </c>
      <c r="M36">
        <v>34.67</v>
      </c>
      <c r="N36">
        <v>2.0001</v>
      </c>
      <c r="O36">
        <v>7.55593333333333</v>
      </c>
      <c r="P36">
        <v>2.77777777777778</v>
      </c>
      <c r="Q36">
        <v>1.55563333333333</v>
      </c>
      <c r="R36">
        <v>0.205882352941176</v>
      </c>
      <c r="S36">
        <v>4</v>
      </c>
      <c r="T36">
        <v>144</v>
      </c>
      <c r="U36">
        <v>0.0277777777777778</v>
      </c>
      <c r="W36">
        <f t="shared" si="0"/>
        <v>23</v>
      </c>
      <c r="X36">
        <f t="shared" si="1"/>
        <v>97.5</v>
      </c>
      <c r="Y36">
        <f t="shared" si="2"/>
        <v>109</v>
      </c>
      <c r="Z36">
        <f t="shared" si="3"/>
        <v>46</v>
      </c>
      <c r="AA36">
        <f t="shared" si="4"/>
        <v>73</v>
      </c>
      <c r="AB36" cm="1">
        <f t="array" ref="AB36">CORREL(W36:W119,X36:X119)</f>
        <v>-0.143503070329453</v>
      </c>
      <c r="AC36" cm="1">
        <f t="array" ref="AC36">CORREL(W36:W119,Y36:Y119)</f>
        <v>-0.072249076843009</v>
      </c>
      <c r="AD36" cm="1">
        <f t="array" ref="AD36">CORREL(W36:W119,Z36:Z119)</f>
        <v>-0.116004679597671</v>
      </c>
      <c r="AE36" cm="1">
        <f t="array" ref="AE36">CORREL(W36:W119,AA36:AA119)</f>
        <v>-0.0518723382175641</v>
      </c>
      <c r="AG36">
        <f t="shared" si="5"/>
        <v>-1.56173957286072</v>
      </c>
      <c r="AH36">
        <f t="shared" si="6"/>
        <v>0.121073467727212</v>
      </c>
      <c r="AI36">
        <f t="shared" si="7"/>
        <v>-0.780185292118582</v>
      </c>
      <c r="AJ36">
        <f t="shared" si="8"/>
        <v>0.436870882642224</v>
      </c>
      <c r="AK36">
        <f t="shared" si="9"/>
        <v>-1.25790114569794</v>
      </c>
      <c r="AL36">
        <f t="shared" si="10"/>
        <v>0.210953782399149</v>
      </c>
      <c r="AM36">
        <f t="shared" si="11"/>
        <v>-0.559435334811554</v>
      </c>
      <c r="AN36">
        <f t="shared" si="12"/>
        <v>0.576943223092544</v>
      </c>
    </row>
    <row r="37" spans="1:40">
      <c r="A37" s="2" t="s">
        <v>118</v>
      </c>
      <c r="B37" s="2" t="s">
        <v>71</v>
      </c>
      <c r="C37" s="2">
        <v>3</v>
      </c>
      <c r="D37" t="s">
        <v>119</v>
      </c>
      <c r="E37">
        <v>6</v>
      </c>
      <c r="F37">
        <v>87.4</v>
      </c>
      <c r="G37">
        <v>21.8426</v>
      </c>
      <c r="H37">
        <v>130</v>
      </c>
      <c r="I37">
        <v>23</v>
      </c>
      <c r="J37">
        <v>107</v>
      </c>
      <c r="K37">
        <v>82.3076923076923</v>
      </c>
      <c r="L37">
        <v>15.61</v>
      </c>
      <c r="M37">
        <v>38.8</v>
      </c>
      <c r="N37">
        <v>4.0002</v>
      </c>
      <c r="O37">
        <v>54.2249333333333</v>
      </c>
      <c r="P37">
        <v>12.5555555555556</v>
      </c>
      <c r="Q37">
        <v>27.1124666666667</v>
      </c>
      <c r="R37">
        <v>0.5</v>
      </c>
      <c r="S37">
        <v>192</v>
      </c>
      <c r="T37">
        <v>216</v>
      </c>
      <c r="U37">
        <v>0.888888888888889</v>
      </c>
      <c r="W37">
        <f t="shared" si="0"/>
        <v>23</v>
      </c>
      <c r="X37">
        <f t="shared" si="1"/>
        <v>74</v>
      </c>
      <c r="Y37">
        <f t="shared" si="2"/>
        <v>41</v>
      </c>
      <c r="Z37">
        <f t="shared" si="3"/>
        <v>104</v>
      </c>
      <c r="AA37">
        <f t="shared" si="4"/>
        <v>60</v>
      </c>
      <c r="AB37" cm="1">
        <f t="array" ref="AB37">CORREL(W37:W119,X37:X119)</f>
        <v>-0.108960317573467</v>
      </c>
      <c r="AC37" cm="1">
        <f t="array" ref="AC37">CORREL(W37:W119,Y37:Y119)</f>
        <v>-0.0277052226469106</v>
      </c>
      <c r="AD37" cm="1">
        <f t="array" ref="AD37">CORREL(W37:W119,Z37:Z119)</f>
        <v>-0.130135626096965</v>
      </c>
      <c r="AE37" cm="1">
        <f t="array" ref="AE37">CORREL(W37:W119,AA37:AA119)</f>
        <v>-0.0382818257103414</v>
      </c>
      <c r="AG37">
        <f t="shared" si="5"/>
        <v>-1.18056751591488</v>
      </c>
      <c r="AH37">
        <f t="shared" si="6"/>
        <v>0.240189671821472</v>
      </c>
      <c r="AI37">
        <f t="shared" si="7"/>
        <v>-0.298508966597799</v>
      </c>
      <c r="AJ37">
        <f t="shared" si="8"/>
        <v>0.765848799181238</v>
      </c>
      <c r="AK37">
        <f t="shared" si="9"/>
        <v>-1.41362476691821</v>
      </c>
      <c r="AL37">
        <f t="shared" si="10"/>
        <v>0.160150130302972</v>
      </c>
      <c r="AM37">
        <f t="shared" si="11"/>
        <v>-0.412610331832355</v>
      </c>
      <c r="AN37">
        <f t="shared" si="12"/>
        <v>0.680653732059091</v>
      </c>
    </row>
    <row r="38" spans="1:40">
      <c r="A38" s="2" t="s">
        <v>120</v>
      </c>
      <c r="B38" s="2" t="s">
        <v>41</v>
      </c>
      <c r="C38" s="2">
        <v>3</v>
      </c>
      <c r="D38" t="s">
        <v>121</v>
      </c>
      <c r="E38">
        <v>6</v>
      </c>
      <c r="F38">
        <v>96.7</v>
      </c>
      <c r="G38">
        <v>26.9571</v>
      </c>
      <c r="H38">
        <v>104</v>
      </c>
      <c r="I38">
        <v>56</v>
      </c>
      <c r="J38">
        <v>48</v>
      </c>
      <c r="K38">
        <v>46.1538461538462</v>
      </c>
      <c r="L38">
        <v>21.05</v>
      </c>
      <c r="M38">
        <v>30.71</v>
      </c>
      <c r="N38">
        <v>3.11126666666667</v>
      </c>
      <c r="O38">
        <v>32.8905333333333</v>
      </c>
      <c r="P38">
        <v>9.57142857142857</v>
      </c>
      <c r="Q38">
        <v>26.668</v>
      </c>
      <c r="R38">
        <v>0.810810810810811</v>
      </c>
      <c r="S38">
        <v>144</v>
      </c>
      <c r="T38">
        <v>216</v>
      </c>
      <c r="U38">
        <v>0.666666666666667</v>
      </c>
      <c r="W38">
        <f t="shared" si="0"/>
        <v>23</v>
      </c>
      <c r="X38">
        <f t="shared" si="1"/>
        <v>50</v>
      </c>
      <c r="Y38">
        <f t="shared" si="2"/>
        <v>113</v>
      </c>
      <c r="Z38">
        <f t="shared" si="3"/>
        <v>28</v>
      </c>
      <c r="AA38">
        <f t="shared" si="4"/>
        <v>85</v>
      </c>
      <c r="AB38" cm="1">
        <f t="array" ref="AB38">CORREL(W38:W119,X38:X119)</f>
        <v>-0.0943022056950894</v>
      </c>
      <c r="AC38" cm="1">
        <f t="array" ref="AC38">CORREL(W38:W119,Y38:Y119)</f>
        <v>-0.0457227623913766</v>
      </c>
      <c r="AD38" cm="1">
        <f t="array" ref="AD38">CORREL(W38:W119,Z38:Z119)</f>
        <v>-0.0877616430980215</v>
      </c>
      <c r="AE38" cm="1">
        <f t="array" ref="AE38">CORREL(W38:W119,AA38:AA119)</f>
        <v>-0.0361302063704605</v>
      </c>
      <c r="AG38">
        <f t="shared" si="5"/>
        <v>-1.02021229508304</v>
      </c>
      <c r="AH38">
        <f t="shared" si="6"/>
        <v>0.309750815239487</v>
      </c>
      <c r="AI38">
        <f t="shared" si="7"/>
        <v>-0.492964780361027</v>
      </c>
      <c r="AJ38">
        <f t="shared" si="8"/>
        <v>0.622969362279533</v>
      </c>
      <c r="AK38">
        <f t="shared" si="9"/>
        <v>-0.948883086196188</v>
      </c>
      <c r="AL38">
        <f t="shared" si="10"/>
        <v>0.344652753722309</v>
      </c>
      <c r="AM38">
        <f t="shared" si="11"/>
        <v>-0.38938846689593</v>
      </c>
      <c r="AN38">
        <f t="shared" si="12"/>
        <v>0.697702734209409</v>
      </c>
    </row>
    <row r="39" spans="1:40">
      <c r="A39" s="2" t="s">
        <v>122</v>
      </c>
      <c r="B39" s="2" t="s">
        <v>123</v>
      </c>
      <c r="C39" s="2">
        <v>3</v>
      </c>
      <c r="D39" t="s">
        <v>124</v>
      </c>
      <c r="E39">
        <v>6</v>
      </c>
      <c r="F39">
        <v>90.4</v>
      </c>
      <c r="G39">
        <v>23.8315</v>
      </c>
      <c r="H39">
        <v>163</v>
      </c>
      <c r="I39">
        <v>46</v>
      </c>
      <c r="J39">
        <v>117</v>
      </c>
      <c r="K39">
        <v>71.7791411042945</v>
      </c>
      <c r="L39">
        <v>18.57</v>
      </c>
      <c r="M39">
        <v>46.07</v>
      </c>
      <c r="N39">
        <v>3.77796666666667</v>
      </c>
      <c r="O39">
        <v>22.2233333333333</v>
      </c>
      <c r="P39">
        <v>4.88235294117647</v>
      </c>
      <c r="Q39">
        <v>36.4462666666667</v>
      </c>
      <c r="R39">
        <v>1.64</v>
      </c>
      <c r="S39">
        <v>126</v>
      </c>
      <c r="T39">
        <v>216</v>
      </c>
      <c r="U39">
        <v>0.583333333333333</v>
      </c>
      <c r="W39">
        <f t="shared" si="0"/>
        <v>23</v>
      </c>
      <c r="X39">
        <f t="shared" si="1"/>
        <v>69</v>
      </c>
      <c r="Y39">
        <f t="shared" si="2"/>
        <v>97</v>
      </c>
      <c r="Z39">
        <f t="shared" si="3"/>
        <v>71</v>
      </c>
      <c r="AA39">
        <f t="shared" si="4"/>
        <v>43</v>
      </c>
      <c r="AB39" cm="1">
        <f t="array" ref="AB39">CORREL(W39:W119,X39:X119)</f>
        <v>-0.105121150676674</v>
      </c>
      <c r="AC39" cm="1">
        <f t="array" ref="AC39">CORREL(W39:W119,Y39:Y119)</f>
        <v>0.011584533211671</v>
      </c>
      <c r="AD39" cm="1">
        <f t="array" ref="AD39">CORREL(W39:W119,Z39:Z119)</f>
        <v>-0.122832541146659</v>
      </c>
      <c r="AE39" cm="1">
        <f t="array" ref="AE39">CORREL(W39:W119,AA39:AA119)</f>
        <v>-0.00722866982738885</v>
      </c>
      <c r="AG39">
        <f t="shared" si="5"/>
        <v>-1.13849737476743</v>
      </c>
      <c r="AH39">
        <f t="shared" si="6"/>
        <v>0.257258686957425</v>
      </c>
      <c r="AI39">
        <f t="shared" si="7"/>
        <v>0.124777614063923</v>
      </c>
      <c r="AJ39">
        <f t="shared" si="8"/>
        <v>0.900915588127465</v>
      </c>
      <c r="AK39">
        <f t="shared" si="9"/>
        <v>-1.33304153064817</v>
      </c>
      <c r="AL39">
        <f t="shared" si="10"/>
        <v>0.18513036349588</v>
      </c>
      <c r="AM39">
        <f t="shared" si="11"/>
        <v>-0.0778571909021546</v>
      </c>
      <c r="AN39">
        <f t="shared" si="12"/>
        <v>0.938075791370774</v>
      </c>
    </row>
    <row r="40" spans="1:40">
      <c r="A40" s="2" t="s">
        <v>125</v>
      </c>
      <c r="B40" s="2" t="s">
        <v>126</v>
      </c>
      <c r="C40" s="2">
        <v>3</v>
      </c>
      <c r="D40" t="s">
        <v>127</v>
      </c>
      <c r="E40">
        <v>6</v>
      </c>
      <c r="F40">
        <v>58.6</v>
      </c>
      <c r="G40">
        <v>22.3049</v>
      </c>
      <c r="H40">
        <v>46</v>
      </c>
      <c r="I40">
        <v>8</v>
      </c>
      <c r="J40">
        <v>38</v>
      </c>
      <c r="K40">
        <v>82.6086956521739</v>
      </c>
      <c r="L40">
        <v>10.41</v>
      </c>
      <c r="M40">
        <v>20.94</v>
      </c>
      <c r="N40">
        <v>2.88903333333333</v>
      </c>
      <c r="O40">
        <v>19.5565333333333</v>
      </c>
      <c r="P40">
        <v>5.76923076923077</v>
      </c>
      <c r="Q40">
        <v>35.5573333333333</v>
      </c>
      <c r="R40">
        <v>1.81818181818182</v>
      </c>
      <c r="S40">
        <v>59</v>
      </c>
      <c r="T40">
        <v>216</v>
      </c>
      <c r="U40">
        <v>0.273148148148148</v>
      </c>
      <c r="W40">
        <f t="shared" si="0"/>
        <v>23</v>
      </c>
      <c r="X40">
        <f t="shared" si="1"/>
        <v>110</v>
      </c>
      <c r="Y40">
        <f t="shared" si="2"/>
        <v>39</v>
      </c>
      <c r="Z40">
        <f t="shared" si="3"/>
        <v>117</v>
      </c>
      <c r="AA40">
        <f t="shared" si="4"/>
        <v>108</v>
      </c>
      <c r="AB40" cm="1">
        <f t="array" ref="AB40">CORREL(W40:W119,X40:X119)</f>
        <v>-0.094668030319013</v>
      </c>
      <c r="AC40" cm="1">
        <f t="array" ref="AC40">CORREL(W40:W119,Y40:Y119)</f>
        <v>0.0596293419226241</v>
      </c>
      <c r="AD40" cm="1">
        <f t="array" ref="AD40">CORREL(W40:W119,Z40:Z119)</f>
        <v>-0.11175533287138</v>
      </c>
      <c r="AE40" cm="1">
        <f t="array" ref="AE40">CORREL(W40:W119,AA40:AA119)</f>
        <v>-0.0222265185884281</v>
      </c>
      <c r="AG40">
        <f t="shared" si="5"/>
        <v>-1.02420570376307</v>
      </c>
      <c r="AH40">
        <f t="shared" si="6"/>
        <v>0.307869260548118</v>
      </c>
      <c r="AI40">
        <f t="shared" si="7"/>
        <v>0.643372492155322</v>
      </c>
      <c r="AJ40">
        <f t="shared" si="8"/>
        <v>0.521252289820336</v>
      </c>
      <c r="AK40">
        <f t="shared" si="9"/>
        <v>-1.21122921086848</v>
      </c>
      <c r="AL40">
        <f t="shared" si="10"/>
        <v>0.228269355809599</v>
      </c>
      <c r="AM40">
        <f t="shared" si="11"/>
        <v>-0.239446084034735</v>
      </c>
      <c r="AN40">
        <f t="shared" si="12"/>
        <v>0.81118226939837</v>
      </c>
    </row>
    <row r="41" spans="1:40">
      <c r="A41" s="2" t="s">
        <v>128</v>
      </c>
      <c r="B41" s="2" t="s">
        <v>41</v>
      </c>
      <c r="C41" s="2">
        <v>3</v>
      </c>
      <c r="D41" t="s">
        <v>129</v>
      </c>
      <c r="E41">
        <v>5</v>
      </c>
      <c r="F41">
        <v>78.1</v>
      </c>
      <c r="G41">
        <v>21.6515</v>
      </c>
      <c r="H41">
        <v>144</v>
      </c>
      <c r="I41">
        <v>59</v>
      </c>
      <c r="J41">
        <v>85</v>
      </c>
      <c r="K41">
        <v>59.0277777777778</v>
      </c>
      <c r="L41">
        <v>19.45</v>
      </c>
      <c r="M41">
        <v>34.71</v>
      </c>
      <c r="N41">
        <v>2.6668</v>
      </c>
      <c r="O41">
        <v>22.6678</v>
      </c>
      <c r="P41">
        <v>7.5</v>
      </c>
      <c r="Q41">
        <v>24.8901333333333</v>
      </c>
      <c r="R41">
        <v>1.09803921568627</v>
      </c>
      <c r="S41">
        <v>47</v>
      </c>
      <c r="T41">
        <v>180</v>
      </c>
      <c r="U41">
        <v>0.261111111111111</v>
      </c>
      <c r="W41">
        <f t="shared" si="0"/>
        <v>23</v>
      </c>
      <c r="X41">
        <f t="shared" si="1"/>
        <v>95</v>
      </c>
      <c r="Y41">
        <f t="shared" si="2"/>
        <v>111</v>
      </c>
      <c r="Z41">
        <f t="shared" si="3"/>
        <v>49</v>
      </c>
      <c r="AA41">
        <f t="shared" si="4"/>
        <v>72</v>
      </c>
      <c r="AB41" cm="1">
        <f t="array" ref="AB41">CORREL(W41:W119,X41:X119)</f>
        <v>-0.0291853662189993</v>
      </c>
      <c r="AC41" cm="1">
        <f t="array" ref="AC41">CORREL(W41:W119,Y41:Y119)</f>
        <v>0.041268565543614</v>
      </c>
      <c r="AD41" cm="1">
        <f t="array" ref="AD41">CORREL(W41:W119,Z41:Z119)</f>
        <v>-0.0408754441727301</v>
      </c>
      <c r="AE41" cm="1">
        <f t="array" ref="AE41">CORREL(W41:W119,AA41:AA119)</f>
        <v>0.0414677653792624</v>
      </c>
      <c r="AG41">
        <f t="shared" si="5"/>
        <v>-0.314469973121524</v>
      </c>
      <c r="AH41">
        <f t="shared" si="6"/>
        <v>0.753729018716432</v>
      </c>
      <c r="AI41">
        <f t="shared" si="7"/>
        <v>0.444855030117745</v>
      </c>
      <c r="AJ41">
        <f t="shared" si="8"/>
        <v>0.65725347649919</v>
      </c>
      <c r="AK41">
        <f t="shared" si="9"/>
        <v>-0.440610246975231</v>
      </c>
      <c r="AL41">
        <f t="shared" si="10"/>
        <v>0.660315194140024</v>
      </c>
      <c r="AM41">
        <f t="shared" si="11"/>
        <v>0.447005997160469</v>
      </c>
      <c r="AN41">
        <f t="shared" si="12"/>
        <v>0.655704223942931</v>
      </c>
    </row>
    <row r="42" spans="1:40">
      <c r="A42" s="2" t="s">
        <v>130</v>
      </c>
      <c r="B42" s="2" t="s">
        <v>131</v>
      </c>
      <c r="C42" s="2">
        <v>3</v>
      </c>
      <c r="D42" t="s">
        <v>132</v>
      </c>
      <c r="E42">
        <v>5</v>
      </c>
      <c r="F42">
        <v>84.7</v>
      </c>
      <c r="G42">
        <v>22.2139</v>
      </c>
      <c r="H42">
        <v>122</v>
      </c>
      <c r="I42">
        <v>30</v>
      </c>
      <c r="J42">
        <v>92</v>
      </c>
      <c r="K42">
        <v>75.4098360655738</v>
      </c>
      <c r="L42">
        <v>18.85</v>
      </c>
      <c r="M42">
        <v>52.89</v>
      </c>
      <c r="N42">
        <v>2.88903333333333</v>
      </c>
      <c r="O42">
        <v>16.8897333333333</v>
      </c>
      <c r="P42">
        <v>4.84615384615385</v>
      </c>
      <c r="Q42">
        <v>26.668</v>
      </c>
      <c r="R42">
        <v>1.57894736842105</v>
      </c>
      <c r="S42">
        <v>21</v>
      </c>
      <c r="T42">
        <v>180</v>
      </c>
      <c r="U42">
        <v>0.116666666666667</v>
      </c>
      <c r="W42">
        <f t="shared" si="0"/>
        <v>23</v>
      </c>
      <c r="X42">
        <f t="shared" si="1"/>
        <v>83.5</v>
      </c>
      <c r="Y42">
        <f t="shared" si="2"/>
        <v>81.5</v>
      </c>
      <c r="Z42">
        <f t="shared" si="3"/>
        <v>60</v>
      </c>
      <c r="AA42">
        <f t="shared" si="4"/>
        <v>28</v>
      </c>
      <c r="AB42" cm="1">
        <f t="array" ref="AB42">CORREL(W42:W119,X42:X119)</f>
        <v>0.0284889942533647</v>
      </c>
      <c r="AC42" cm="1">
        <f t="array" ref="AC42">CORREL(W42:W119,Y42:Y119)</f>
        <v>0.122760596220791</v>
      </c>
      <c r="AD42" cm="1">
        <f t="array" ref="AD42">CORREL(W42:W119,Z42:Z119)</f>
        <v>-0.0522134405897391</v>
      </c>
      <c r="AE42" cm="1">
        <f t="array" ref="AE42">CORREL(W42:W119,AA42:AA119)</f>
        <v>0.0680140442575903</v>
      </c>
      <c r="AG42">
        <f t="shared" si="5"/>
        <v>0.306960451823295</v>
      </c>
      <c r="AH42">
        <f t="shared" si="6"/>
        <v>0.759423828696328</v>
      </c>
      <c r="AI42">
        <f t="shared" si="7"/>
        <v>1.33224879741257</v>
      </c>
      <c r="AJ42">
        <f t="shared" si="8"/>
        <v>0.185389848929389</v>
      </c>
      <c r="AK42">
        <f t="shared" si="9"/>
        <v>-0.563124096000473</v>
      </c>
      <c r="AL42">
        <f t="shared" si="10"/>
        <v>0.574437233319241</v>
      </c>
      <c r="AM42">
        <f t="shared" si="11"/>
        <v>0.734233893632411</v>
      </c>
      <c r="AN42">
        <f t="shared" si="12"/>
        <v>0.464287761675549</v>
      </c>
    </row>
    <row r="43" spans="1:40">
      <c r="A43" s="2" t="s">
        <v>133</v>
      </c>
      <c r="B43" s="2" t="s">
        <v>41</v>
      </c>
      <c r="C43" s="2">
        <v>3</v>
      </c>
      <c r="D43" t="s">
        <v>134</v>
      </c>
      <c r="E43">
        <v>4</v>
      </c>
      <c r="F43">
        <v>100.6</v>
      </c>
      <c r="G43">
        <v>22.5992</v>
      </c>
      <c r="H43">
        <v>103</v>
      </c>
      <c r="I43">
        <v>17</v>
      </c>
      <c r="J43">
        <v>86</v>
      </c>
      <c r="K43">
        <v>83.495145631068</v>
      </c>
      <c r="L43">
        <v>16.48</v>
      </c>
      <c r="M43">
        <v>35.46</v>
      </c>
      <c r="N43">
        <v>2.6668</v>
      </c>
      <c r="O43">
        <v>25.7790666666667</v>
      </c>
      <c r="P43">
        <v>8.66666666666667</v>
      </c>
      <c r="Q43">
        <v>23.1122666666667</v>
      </c>
      <c r="R43">
        <v>0.896551724137931</v>
      </c>
      <c r="S43">
        <v>80</v>
      </c>
      <c r="T43">
        <v>144</v>
      </c>
      <c r="U43">
        <v>0.555555555555556</v>
      </c>
      <c r="W43">
        <f t="shared" si="0"/>
        <v>23</v>
      </c>
      <c r="X43">
        <f t="shared" si="1"/>
        <v>38.5</v>
      </c>
      <c r="Y43">
        <f t="shared" si="2"/>
        <v>31</v>
      </c>
      <c r="Z43">
        <f t="shared" si="3"/>
        <v>97</v>
      </c>
      <c r="AA43">
        <f t="shared" si="4"/>
        <v>69</v>
      </c>
      <c r="AB43" cm="1">
        <f t="array" ref="AB43">CORREL(W43:W119,X43:X119)</f>
        <v>0.0807553346860491</v>
      </c>
      <c r="AC43" cm="1">
        <f t="array" ref="AC43">CORREL(W43:W119,Y43:Y119)</f>
        <v>0.175948722176251</v>
      </c>
      <c r="AD43" cm="1">
        <f t="array" ref="AD43">CORREL(W43:W119,Z43:Z119)</f>
        <v>-0.0487886112061532</v>
      </c>
      <c r="AE43" cm="1">
        <f t="array" ref="AE43">CORREL(W43:W119,AA43:AA119)</f>
        <v>0.0334430693576336</v>
      </c>
      <c r="AG43">
        <f t="shared" si="5"/>
        <v>0.872611561802455</v>
      </c>
      <c r="AH43">
        <f t="shared" si="6"/>
        <v>0.384677516697255</v>
      </c>
      <c r="AI43">
        <f t="shared" si="7"/>
        <v>1.92505792027169</v>
      </c>
      <c r="AJ43">
        <f t="shared" si="8"/>
        <v>0.0566706449269797</v>
      </c>
      <c r="AK43">
        <f t="shared" si="9"/>
        <v>-0.526095937761041</v>
      </c>
      <c r="AL43">
        <f t="shared" si="10"/>
        <v>0.599825942304278</v>
      </c>
      <c r="AM43">
        <f t="shared" si="11"/>
        <v>0.360394476277195</v>
      </c>
      <c r="AN43">
        <f t="shared" si="12"/>
        <v>0.719207556201635</v>
      </c>
    </row>
    <row r="44" spans="1:40">
      <c r="A44" s="2" t="s">
        <v>135</v>
      </c>
      <c r="B44" s="2" t="s">
        <v>41</v>
      </c>
      <c r="C44" s="2">
        <v>3</v>
      </c>
      <c r="D44" t="s">
        <v>136</v>
      </c>
      <c r="E44">
        <v>3</v>
      </c>
      <c r="F44">
        <v>85.2</v>
      </c>
      <c r="G44">
        <v>21.6</v>
      </c>
      <c r="H44">
        <v>173</v>
      </c>
      <c r="I44">
        <v>41</v>
      </c>
      <c r="J44">
        <v>132</v>
      </c>
      <c r="K44">
        <v>76.3005780346821</v>
      </c>
      <c r="L44">
        <v>18.83</v>
      </c>
      <c r="M44">
        <v>51.09</v>
      </c>
      <c r="N44">
        <v>2.0001</v>
      </c>
      <c r="O44">
        <v>18.6676</v>
      </c>
      <c r="P44">
        <v>8.33333333333333</v>
      </c>
      <c r="Q44">
        <v>25.7790666666667</v>
      </c>
      <c r="R44">
        <v>1.38095238095238</v>
      </c>
      <c r="S44">
        <v>44</v>
      </c>
      <c r="T44">
        <v>108</v>
      </c>
      <c r="U44">
        <v>0.407407407407407</v>
      </c>
      <c r="W44">
        <f t="shared" si="0"/>
        <v>23</v>
      </c>
      <c r="X44">
        <f t="shared" si="1"/>
        <v>82</v>
      </c>
      <c r="Y44">
        <f t="shared" si="2"/>
        <v>77</v>
      </c>
      <c r="Z44">
        <f t="shared" si="3"/>
        <v>63.5</v>
      </c>
      <c r="AA44">
        <f t="shared" si="4"/>
        <v>30</v>
      </c>
      <c r="AB44" cm="1">
        <f t="array" ref="AB44">CORREL(W44:W119,X44:X119)</f>
        <v>0.0624127706965668</v>
      </c>
      <c r="AC44" cm="1">
        <f t="array" ref="AC44">CORREL(W44:W119,Y44:Y119)</f>
        <v>0.153792936905284</v>
      </c>
      <c r="AD44" cm="1">
        <f t="array" ref="AD44">CORREL(W44:W119,Z44:Z119)</f>
        <v>0.0230392275844454</v>
      </c>
      <c r="AE44" cm="1">
        <f t="array" ref="AE44">CORREL(W44:W119,AA44:AA119)</f>
        <v>0.061773848591843</v>
      </c>
      <c r="AG44">
        <f t="shared" si="5"/>
        <v>0.6735191903331</v>
      </c>
      <c r="AH44">
        <f t="shared" si="6"/>
        <v>0.501956805896826</v>
      </c>
      <c r="AI44">
        <f t="shared" si="7"/>
        <v>1.67634392193572</v>
      </c>
      <c r="AJ44">
        <f t="shared" si="8"/>
        <v>0.0963640061501313</v>
      </c>
      <c r="AK44">
        <f t="shared" si="9"/>
        <v>0.248205958493572</v>
      </c>
      <c r="AL44">
        <f t="shared" si="10"/>
        <v>0.804413915507787</v>
      </c>
      <c r="AM44">
        <f t="shared" si="11"/>
        <v>0.666597797952865</v>
      </c>
      <c r="AN44">
        <f t="shared" si="12"/>
        <v>0.506352748558301</v>
      </c>
    </row>
    <row r="45" spans="1:40">
      <c r="A45" s="2" t="s">
        <v>137</v>
      </c>
      <c r="B45" s="2" t="s">
        <v>41</v>
      </c>
      <c r="C45" s="2">
        <v>3</v>
      </c>
      <c r="D45" t="s">
        <v>138</v>
      </c>
      <c r="E45">
        <v>5</v>
      </c>
      <c r="F45">
        <v>110.2</v>
      </c>
      <c r="G45">
        <v>24.7417</v>
      </c>
      <c r="H45">
        <v>144</v>
      </c>
      <c r="I45">
        <v>13</v>
      </c>
      <c r="J45">
        <v>131</v>
      </c>
      <c r="K45">
        <v>90.9722222222222</v>
      </c>
      <c r="L45">
        <v>19.19</v>
      </c>
      <c r="M45">
        <v>40.66</v>
      </c>
      <c r="N45">
        <v>2.6668</v>
      </c>
      <c r="O45">
        <v>40.8909333333333</v>
      </c>
      <c r="P45">
        <v>14.3333333333333</v>
      </c>
      <c r="Q45">
        <v>32.8905333333333</v>
      </c>
      <c r="R45">
        <v>0.804347826086957</v>
      </c>
      <c r="S45">
        <v>135</v>
      </c>
      <c r="T45">
        <v>180</v>
      </c>
      <c r="U45">
        <v>0.75</v>
      </c>
      <c r="W45">
        <f t="shared" si="0"/>
        <v>23</v>
      </c>
      <c r="X45">
        <f t="shared" si="1"/>
        <v>9.5</v>
      </c>
      <c r="Y45">
        <f t="shared" si="2"/>
        <v>2.5</v>
      </c>
      <c r="Z45">
        <f t="shared" si="3"/>
        <v>53.5</v>
      </c>
      <c r="AA45">
        <f t="shared" si="4"/>
        <v>54.5</v>
      </c>
      <c r="AB45" cm="1">
        <f t="array" ref="AB45">CORREL(W45:W119,X45:X119)</f>
        <v>0.138357073507735</v>
      </c>
      <c r="AC45" cm="1">
        <f t="array" ref="AC45">CORREL(W45:W119,Y45:Y119)</f>
        <v>0.22713179814381</v>
      </c>
      <c r="AD45" cm="1">
        <f t="array" ref="AD45">CORREL(W45:W119,Z45:Z119)</f>
        <v>0.0480873915683429</v>
      </c>
      <c r="AE45" cm="1">
        <f t="array" ref="AE45">CORREL(W45:W119,AA45:AA119)</f>
        <v>0.019894749344234</v>
      </c>
      <c r="AG45">
        <f t="shared" si="5"/>
        <v>1.50462212317899</v>
      </c>
      <c r="AH45">
        <f t="shared" si="6"/>
        <v>0.135139232283279</v>
      </c>
      <c r="AI45">
        <f t="shared" si="7"/>
        <v>2.51193622513779</v>
      </c>
      <c r="AJ45">
        <f t="shared" si="8"/>
        <v>0.0133821001814081</v>
      </c>
      <c r="AK45">
        <f t="shared" si="9"/>
        <v>0.518516912994333</v>
      </c>
      <c r="AL45">
        <f t="shared" si="10"/>
        <v>0.605085358019368</v>
      </c>
      <c r="AM45">
        <f t="shared" si="11"/>
        <v>0.214315425363637</v>
      </c>
      <c r="AN45">
        <f t="shared" si="12"/>
        <v>0.830677373832892</v>
      </c>
    </row>
    <row r="46" spans="1:40">
      <c r="A46" s="2" t="s">
        <v>139</v>
      </c>
      <c r="B46" s="2" t="s">
        <v>140</v>
      </c>
      <c r="C46" s="2">
        <v>5</v>
      </c>
      <c r="D46" t="s">
        <v>141</v>
      </c>
      <c r="E46">
        <v>4</v>
      </c>
      <c r="F46">
        <v>101.4</v>
      </c>
      <c r="G46">
        <v>23.6415</v>
      </c>
      <c r="H46">
        <v>102</v>
      </c>
      <c r="I46">
        <v>5</v>
      </c>
      <c r="J46">
        <v>97</v>
      </c>
      <c r="K46">
        <v>95.0980392156863</v>
      </c>
      <c r="L46">
        <v>18.05</v>
      </c>
      <c r="M46">
        <v>63.94</v>
      </c>
      <c r="N46">
        <v>4.0002</v>
      </c>
      <c r="O46">
        <v>39.5575333333333</v>
      </c>
      <c r="P46">
        <v>8.88888888888889</v>
      </c>
      <c r="Q46">
        <v>32.4460666666667</v>
      </c>
      <c r="R46">
        <v>0.820224719101123</v>
      </c>
      <c r="S46">
        <v>60</v>
      </c>
      <c r="T46">
        <v>64</v>
      </c>
      <c r="U46">
        <v>0.9375</v>
      </c>
      <c r="W46">
        <f t="shared" si="0"/>
        <v>79.5</v>
      </c>
      <c r="X46">
        <f t="shared" si="1"/>
        <v>36</v>
      </c>
      <c r="Y46">
        <f t="shared" si="2"/>
        <v>1</v>
      </c>
      <c r="Z46">
        <f t="shared" si="3"/>
        <v>79</v>
      </c>
      <c r="AA46">
        <f t="shared" si="4"/>
        <v>11</v>
      </c>
      <c r="AB46" cm="1">
        <f t="array" ref="AB46">CORREL(W46:W119,X46:X119)</f>
        <v>0.04774614694643</v>
      </c>
      <c r="AC46" cm="1">
        <f t="array" ref="AC46">CORREL(W46:W119,Y46:Y119)</f>
        <v>0.14269888242577</v>
      </c>
      <c r="AD46" cm="1">
        <f t="array" ref="AD46">CORREL(W46:W119,Z46:Z119)</f>
        <v>0.0606641067802529</v>
      </c>
      <c r="AE46" cm="1">
        <f t="array" ref="AE46">CORREL(W46:W119,AA46:AA119)</f>
        <v>0.0228036877868028</v>
      </c>
      <c r="AG46">
        <f t="shared" si="5"/>
        <v>0.51482890157242</v>
      </c>
      <c r="AH46">
        <f t="shared" si="6"/>
        <v>0.607652181316672</v>
      </c>
      <c r="AI46">
        <f t="shared" si="7"/>
        <v>1.55280517671365</v>
      </c>
      <c r="AJ46">
        <f t="shared" si="8"/>
        <v>0.123193802040878</v>
      </c>
      <c r="AK46">
        <f t="shared" si="9"/>
        <v>0.654578003306751</v>
      </c>
      <c r="AL46">
        <f t="shared" si="10"/>
        <v>0.514035277445557</v>
      </c>
      <c r="AM46">
        <f t="shared" si="11"/>
        <v>0.245667116645415</v>
      </c>
      <c r="AN46">
        <f t="shared" si="12"/>
        <v>0.806374058994043</v>
      </c>
    </row>
    <row r="47" spans="1:40">
      <c r="A47" s="2" t="s">
        <v>142</v>
      </c>
      <c r="B47" s="2" t="s">
        <v>143</v>
      </c>
      <c r="C47" s="2">
        <v>5</v>
      </c>
      <c r="D47" t="s">
        <v>144</v>
      </c>
      <c r="E47">
        <v>4</v>
      </c>
      <c r="F47">
        <v>81.3</v>
      </c>
      <c r="G47">
        <v>24.775</v>
      </c>
      <c r="H47">
        <v>154</v>
      </c>
      <c r="I47">
        <v>20</v>
      </c>
      <c r="J47">
        <v>134</v>
      </c>
      <c r="K47">
        <v>87.012987012987</v>
      </c>
      <c r="L47">
        <v>17.16</v>
      </c>
      <c r="M47">
        <v>41.33</v>
      </c>
      <c r="N47">
        <v>3.3335</v>
      </c>
      <c r="O47">
        <v>28.4458666666667</v>
      </c>
      <c r="P47">
        <v>7.53333333333333</v>
      </c>
      <c r="Q47">
        <v>39.1130666666667</v>
      </c>
      <c r="R47">
        <v>1.375</v>
      </c>
      <c r="S47">
        <v>51</v>
      </c>
      <c r="T47">
        <v>64</v>
      </c>
      <c r="U47">
        <v>0.796875</v>
      </c>
      <c r="W47">
        <f t="shared" si="0"/>
        <v>79.5</v>
      </c>
      <c r="X47">
        <f t="shared" si="1"/>
        <v>89</v>
      </c>
      <c r="Y47">
        <f t="shared" si="2"/>
        <v>13</v>
      </c>
      <c r="Z47">
        <f t="shared" si="3"/>
        <v>88</v>
      </c>
      <c r="AA47">
        <f t="shared" si="4"/>
        <v>50</v>
      </c>
      <c r="AB47" cm="1">
        <f t="array" ref="AB47">CORREL(W47:W119,X47:X119)</f>
        <v>0.0459874351663107</v>
      </c>
      <c r="AC47" cm="1">
        <f t="array" ref="AC47">CORREL(W47:W119,Y47:Y119)</f>
        <v>0.139986493633361</v>
      </c>
      <c r="AD47" cm="1">
        <f t="array" ref="AD47">CORREL(W47:W119,Z47:Z119)</f>
        <v>0.0634498457766216</v>
      </c>
      <c r="AE47" cm="1">
        <f t="array" ref="AE47">CORREL(W47:W119,AA47:AA119)</f>
        <v>0.0187925130163591</v>
      </c>
      <c r="AG47">
        <f t="shared" si="5"/>
        <v>0.495824408035504</v>
      </c>
      <c r="AH47">
        <f t="shared" si="6"/>
        <v>0.620956399219177</v>
      </c>
      <c r="AI47">
        <f t="shared" si="7"/>
        <v>1.5226940168386</v>
      </c>
      <c r="AJ47">
        <f t="shared" si="8"/>
        <v>0.130556773272496</v>
      </c>
      <c r="AK47">
        <f t="shared" si="9"/>
        <v>0.684755515851112</v>
      </c>
      <c r="AL47">
        <f t="shared" si="10"/>
        <v>0.494864135111476</v>
      </c>
      <c r="AM47">
        <f t="shared" si="11"/>
        <v>0.20243730885598</v>
      </c>
      <c r="AN47">
        <f t="shared" si="12"/>
        <v>0.839929488892393</v>
      </c>
    </row>
    <row r="48" spans="1:40">
      <c r="A48" s="2" t="s">
        <v>145</v>
      </c>
      <c r="B48" s="2" t="s">
        <v>146</v>
      </c>
      <c r="C48" s="2">
        <v>5</v>
      </c>
      <c r="D48" t="s">
        <v>147</v>
      </c>
      <c r="E48">
        <v>2</v>
      </c>
      <c r="F48">
        <v>111.2</v>
      </c>
      <c r="G48">
        <v>27.3828</v>
      </c>
      <c r="H48">
        <v>216</v>
      </c>
      <c r="I48">
        <v>44</v>
      </c>
      <c r="J48">
        <v>172</v>
      </c>
      <c r="K48">
        <v>79.6296296296296</v>
      </c>
      <c r="L48">
        <v>23.06</v>
      </c>
      <c r="M48">
        <v>65.51</v>
      </c>
      <c r="N48">
        <v>1.77786666666667</v>
      </c>
      <c r="O48">
        <v>28.8903333333333</v>
      </c>
      <c r="P48">
        <v>15.25</v>
      </c>
      <c r="Q48">
        <v>22.2233333333333</v>
      </c>
      <c r="R48">
        <v>0.769230769230769</v>
      </c>
      <c r="S48">
        <v>15</v>
      </c>
      <c r="T48">
        <v>32</v>
      </c>
      <c r="U48">
        <v>0.46875</v>
      </c>
      <c r="W48">
        <f t="shared" si="0"/>
        <v>79.5</v>
      </c>
      <c r="X48">
        <f t="shared" si="1"/>
        <v>4</v>
      </c>
      <c r="Y48">
        <f t="shared" si="2"/>
        <v>63</v>
      </c>
      <c r="Z48">
        <f t="shared" si="3"/>
        <v>5</v>
      </c>
      <c r="AA48">
        <f t="shared" si="4"/>
        <v>9</v>
      </c>
      <c r="AB48" cm="1">
        <f t="array" ref="AB48">CORREL(W48:W119,X48:X119)</f>
        <v>0.0501303956606139</v>
      </c>
      <c r="AC48" cm="1">
        <f t="array" ref="AC48">CORREL(W48:W119,Y48:Y119)</f>
        <v>0.13725683201869</v>
      </c>
      <c r="AD48" cm="1">
        <f t="array" ref="AD48">CORREL(W48:W119,Z48:Z119)</f>
        <v>0.0674949311015177</v>
      </c>
      <c r="AE48" cm="1">
        <f t="array" ref="AE48">CORREL(W48:W119,AA48:AA119)</f>
        <v>0.0182055119421666</v>
      </c>
      <c r="AG48">
        <f t="shared" si="5"/>
        <v>0.540600592197585</v>
      </c>
      <c r="AH48">
        <f t="shared" si="6"/>
        <v>0.589819429689362</v>
      </c>
      <c r="AI48">
        <f t="shared" si="7"/>
        <v>1.49242640341797</v>
      </c>
      <c r="AJ48">
        <f t="shared" si="8"/>
        <v>0.138302170862692</v>
      </c>
      <c r="AK48">
        <f t="shared" si="9"/>
        <v>0.728604151729964</v>
      </c>
      <c r="AL48">
        <f t="shared" si="10"/>
        <v>0.467712222027923</v>
      </c>
      <c r="AM48">
        <f t="shared" si="11"/>
        <v>0.196111866830809</v>
      </c>
      <c r="AN48">
        <f t="shared" si="12"/>
        <v>0.84486575347467</v>
      </c>
    </row>
    <row r="49" spans="1:40">
      <c r="A49" s="2" t="s">
        <v>148</v>
      </c>
      <c r="B49" s="2" t="s">
        <v>149</v>
      </c>
      <c r="C49" s="2">
        <v>5</v>
      </c>
      <c r="D49" t="s">
        <v>150</v>
      </c>
      <c r="E49">
        <v>3</v>
      </c>
      <c r="F49">
        <v>103.4</v>
      </c>
      <c r="G49">
        <v>22.9244</v>
      </c>
      <c r="H49">
        <v>120</v>
      </c>
      <c r="I49">
        <v>22</v>
      </c>
      <c r="J49">
        <v>98</v>
      </c>
      <c r="K49">
        <v>81.6666666666667</v>
      </c>
      <c r="L49">
        <v>18.25</v>
      </c>
      <c r="M49">
        <v>21.19</v>
      </c>
      <c r="N49">
        <v>2.22233333333333</v>
      </c>
      <c r="O49">
        <v>31.5571333333333</v>
      </c>
      <c r="P49">
        <v>13.2</v>
      </c>
      <c r="Q49">
        <v>30.2237333333333</v>
      </c>
      <c r="R49">
        <v>0.957746478873239</v>
      </c>
      <c r="S49">
        <v>22</v>
      </c>
      <c r="T49">
        <v>48</v>
      </c>
      <c r="U49">
        <v>0.458333333333333</v>
      </c>
      <c r="W49">
        <f t="shared" si="0"/>
        <v>79.5</v>
      </c>
      <c r="X49">
        <f t="shared" si="1"/>
        <v>31</v>
      </c>
      <c r="Y49">
        <f t="shared" si="2"/>
        <v>49</v>
      </c>
      <c r="Z49">
        <f t="shared" si="3"/>
        <v>76</v>
      </c>
      <c r="AA49">
        <f t="shared" si="4"/>
        <v>105</v>
      </c>
      <c r="AB49" cm="1">
        <f t="array" ref="AB49">CORREL(W49:W119,X49:X119)</f>
        <v>0.045550420467849</v>
      </c>
      <c r="AC49" cm="1">
        <f t="array" ref="AC49">CORREL(W49:W119,Y49:Y119)</f>
        <v>0.137883438115019</v>
      </c>
      <c r="AD49" cm="1">
        <f t="array" ref="AD49">CORREL(W49:W119,Z49:Z119)</f>
        <v>0.0634886063831734</v>
      </c>
      <c r="AE49" cm="1">
        <f t="array" ref="AE49">CORREL(W49:W119,AA49:AA119)</f>
        <v>0.0137168579047634</v>
      </c>
      <c r="AG49">
        <f t="shared" si="5"/>
        <v>0.491102787105315</v>
      </c>
      <c r="AH49">
        <f t="shared" si="6"/>
        <v>0.624281602847179</v>
      </c>
      <c r="AI49">
        <f t="shared" si="7"/>
        <v>1.49937137832082</v>
      </c>
      <c r="AJ49">
        <f t="shared" si="8"/>
        <v>0.136493994029162</v>
      </c>
      <c r="AK49">
        <f t="shared" si="9"/>
        <v>0.685175515656951</v>
      </c>
      <c r="AL49">
        <f t="shared" si="10"/>
        <v>0.494600075793637</v>
      </c>
      <c r="AM49">
        <f t="shared" si="11"/>
        <v>0.147748981207516</v>
      </c>
      <c r="AN49">
        <f t="shared" si="12"/>
        <v>0.882797384503493</v>
      </c>
    </row>
    <row r="50" spans="1:40">
      <c r="A50" s="2" t="s">
        <v>151</v>
      </c>
      <c r="B50" s="2" t="s">
        <v>149</v>
      </c>
      <c r="C50" s="2">
        <v>5</v>
      </c>
      <c r="D50" t="s">
        <v>152</v>
      </c>
      <c r="E50">
        <v>5</v>
      </c>
      <c r="F50">
        <v>110.6</v>
      </c>
      <c r="G50">
        <v>27.342</v>
      </c>
      <c r="H50">
        <v>164</v>
      </c>
      <c r="I50">
        <v>36</v>
      </c>
      <c r="J50">
        <v>128</v>
      </c>
      <c r="K50">
        <v>78.0487804878049</v>
      </c>
      <c r="L50">
        <v>21.27</v>
      </c>
      <c r="M50">
        <v>59.81</v>
      </c>
      <c r="N50">
        <v>3.3335</v>
      </c>
      <c r="O50">
        <v>19.1120666666667</v>
      </c>
      <c r="P50">
        <v>4.73333333333333</v>
      </c>
      <c r="Q50">
        <v>34.6684</v>
      </c>
      <c r="R50">
        <v>1.81395348837209</v>
      </c>
      <c r="S50">
        <v>27</v>
      </c>
      <c r="T50">
        <v>80</v>
      </c>
      <c r="U50">
        <v>0.3375</v>
      </c>
      <c r="W50">
        <f t="shared" si="0"/>
        <v>79.5</v>
      </c>
      <c r="X50">
        <f t="shared" si="1"/>
        <v>6.5</v>
      </c>
      <c r="Y50">
        <f t="shared" si="2"/>
        <v>69.5</v>
      </c>
      <c r="Z50">
        <f t="shared" si="3"/>
        <v>23.5</v>
      </c>
      <c r="AA50">
        <f t="shared" si="4"/>
        <v>20</v>
      </c>
      <c r="AB50" cm="1">
        <f t="array" ref="AB50">CORREL(W50:W119,X50:X119)</f>
        <v>0.0431095154194167</v>
      </c>
      <c r="AC50" cm="1">
        <f t="array" ref="AC50">CORREL(W50:W119,Y50:Y119)</f>
        <v>0.137057695441635</v>
      </c>
      <c r="AD50" cm="1">
        <f t="array" ref="AD50">CORREL(W50:W119,Z50:Z119)</f>
        <v>0.0661195320033408</v>
      </c>
      <c r="AE50" cm="1">
        <f t="array" ref="AE50">CORREL(W50:W119,AA50:AA119)</f>
        <v>0.0188944362111101</v>
      </c>
      <c r="AG50">
        <f t="shared" si="5"/>
        <v>0.464735730887543</v>
      </c>
      <c r="AH50">
        <f t="shared" si="6"/>
        <v>0.642991859460621</v>
      </c>
      <c r="AI50">
        <f t="shared" si="7"/>
        <v>1.49021966036027</v>
      </c>
      <c r="AJ50">
        <f t="shared" si="8"/>
        <v>0.138880610869999</v>
      </c>
      <c r="AK50">
        <f t="shared" si="9"/>
        <v>0.713690916715826</v>
      </c>
      <c r="AL50">
        <f t="shared" si="10"/>
        <v>0.476851815183557</v>
      </c>
      <c r="AM50">
        <f t="shared" si="11"/>
        <v>0.203535640195814</v>
      </c>
      <c r="AN50">
        <f t="shared" si="12"/>
        <v>0.839073013891214</v>
      </c>
    </row>
    <row r="51" spans="1:40">
      <c r="A51" s="2" t="s">
        <v>153</v>
      </c>
      <c r="B51" s="2" t="s">
        <v>149</v>
      </c>
      <c r="C51" s="2">
        <v>5</v>
      </c>
      <c r="D51" t="s">
        <v>154</v>
      </c>
      <c r="E51">
        <v>4</v>
      </c>
      <c r="F51">
        <v>103.2</v>
      </c>
      <c r="G51">
        <v>29.0427</v>
      </c>
      <c r="H51">
        <v>135</v>
      </c>
      <c r="I51">
        <v>24</v>
      </c>
      <c r="J51">
        <v>111</v>
      </c>
      <c r="K51">
        <v>82.2222222222222</v>
      </c>
      <c r="L51">
        <v>22.17</v>
      </c>
      <c r="M51">
        <v>28.08</v>
      </c>
      <c r="N51">
        <v>2.44456666666667</v>
      </c>
      <c r="O51">
        <v>27.1124666666667</v>
      </c>
      <c r="P51">
        <v>10.0909090909091</v>
      </c>
      <c r="Q51">
        <v>40.002</v>
      </c>
      <c r="R51">
        <v>1.47540983606557</v>
      </c>
      <c r="S51">
        <v>28</v>
      </c>
      <c r="T51">
        <v>64</v>
      </c>
      <c r="U51">
        <v>0.4375</v>
      </c>
      <c r="W51">
        <f t="shared" si="0"/>
        <v>79.5</v>
      </c>
      <c r="X51">
        <f t="shared" si="1"/>
        <v>33</v>
      </c>
      <c r="Y51">
        <f t="shared" si="2"/>
        <v>42</v>
      </c>
      <c r="Z51">
        <f t="shared" si="3"/>
        <v>15</v>
      </c>
      <c r="AA51">
        <f t="shared" si="4"/>
        <v>90</v>
      </c>
      <c r="AB51" cm="1">
        <f t="array" ref="AB51">CORREL(W51:W119,X51:X119)</f>
        <v>0.0382689321022808</v>
      </c>
      <c r="AC51" cm="1">
        <f t="array" ref="AC51">CORREL(W51:W119,Y51:Y119)</f>
        <v>0.138517528040508</v>
      </c>
      <c r="AD51" cm="1">
        <f t="array" ref="AD51">CORREL(W51:W119,Z51:Z119)</f>
        <v>0.0632678456724534</v>
      </c>
      <c r="AE51" cm="1">
        <f t="array" ref="AE51">CORREL(W51:W119,AA51:AA119)</f>
        <v>0.0152310672897864</v>
      </c>
      <c r="AG51">
        <f t="shared" si="5"/>
        <v>0.412471157699539</v>
      </c>
      <c r="AH51">
        <f t="shared" si="6"/>
        <v>0.680755430685268</v>
      </c>
      <c r="AI51">
        <f t="shared" si="7"/>
        <v>1.50640116836436</v>
      </c>
      <c r="AJ51">
        <f t="shared" si="8"/>
        <v>0.134682609648862</v>
      </c>
      <c r="AK51">
        <f t="shared" si="9"/>
        <v>0.682783451843459</v>
      </c>
      <c r="AL51">
        <f t="shared" si="10"/>
        <v>0.496105017105268</v>
      </c>
      <c r="AM51">
        <f t="shared" si="11"/>
        <v>0.164062646262107</v>
      </c>
      <c r="AN51">
        <f t="shared" si="12"/>
        <v>0.869967349530286</v>
      </c>
    </row>
    <row r="52" spans="1:40">
      <c r="A52" s="2" t="s">
        <v>155</v>
      </c>
      <c r="B52" s="2" t="s">
        <v>143</v>
      </c>
      <c r="C52" s="2">
        <v>5</v>
      </c>
      <c r="D52" t="s">
        <v>156</v>
      </c>
      <c r="E52">
        <v>4</v>
      </c>
      <c r="F52">
        <v>90.8</v>
      </c>
      <c r="G52">
        <v>20.96</v>
      </c>
      <c r="H52">
        <v>121</v>
      </c>
      <c r="I52">
        <v>22</v>
      </c>
      <c r="J52">
        <v>99</v>
      </c>
      <c r="K52">
        <v>81.8181818181818</v>
      </c>
      <c r="L52">
        <v>16.59</v>
      </c>
      <c r="M52">
        <v>38.39</v>
      </c>
      <c r="N52">
        <v>2.22233333333333</v>
      </c>
      <c r="O52">
        <v>19.5565333333333</v>
      </c>
      <c r="P52">
        <v>7.8</v>
      </c>
      <c r="Q52">
        <v>22.2233333333333</v>
      </c>
      <c r="R52">
        <v>1.13636363636364</v>
      </c>
      <c r="S52">
        <v>47</v>
      </c>
      <c r="T52">
        <v>64</v>
      </c>
      <c r="U52">
        <v>0.734375</v>
      </c>
      <c r="W52">
        <f t="shared" si="0"/>
        <v>79.5</v>
      </c>
      <c r="X52">
        <f t="shared" si="1"/>
        <v>66.5</v>
      </c>
      <c r="Y52">
        <f t="shared" si="2"/>
        <v>46</v>
      </c>
      <c r="Z52">
        <f t="shared" si="3"/>
        <v>96</v>
      </c>
      <c r="AA52">
        <f t="shared" si="4"/>
        <v>61</v>
      </c>
      <c r="AB52" cm="1">
        <f t="array" ref="AB52">CORREL(W52:W119,X52:X119)</f>
        <v>0.0357645998187528</v>
      </c>
      <c r="AC52" cm="1">
        <f t="array" ref="AC52">CORREL(W52:W119,Y52:Y119)</f>
        <v>0.137048976450359</v>
      </c>
      <c r="AD52" cm="1">
        <f t="array" ref="AD52">CORREL(W52:W119,Z52:Z119)</f>
        <v>0.0595858269989272</v>
      </c>
      <c r="AE52" cm="1">
        <f t="array" ref="AE52">CORREL(W52:W119,AA52:AA119)</f>
        <v>0.0189463543020722</v>
      </c>
      <c r="AG52">
        <f t="shared" si="5"/>
        <v>0.385443118868116</v>
      </c>
      <c r="AH52">
        <f t="shared" si="6"/>
        <v>0.700615044275751</v>
      </c>
      <c r="AI52">
        <f t="shared" si="7"/>
        <v>1.49012304458316</v>
      </c>
      <c r="AJ52">
        <f t="shared" si="8"/>
        <v>0.138905979231186</v>
      </c>
      <c r="AK52">
        <f t="shared" si="9"/>
        <v>0.642901313121804</v>
      </c>
      <c r="AL52">
        <f t="shared" si="10"/>
        <v>0.521556910473785</v>
      </c>
      <c r="AM52">
        <f t="shared" si="11"/>
        <v>0.204095115544337</v>
      </c>
      <c r="AN52">
        <f t="shared" si="12"/>
        <v>0.838636811080544</v>
      </c>
    </row>
    <row r="53" spans="1:40">
      <c r="A53" s="2" t="s">
        <v>157</v>
      </c>
      <c r="B53" s="2" t="s">
        <v>140</v>
      </c>
      <c r="C53" s="2">
        <v>5</v>
      </c>
      <c r="D53" t="s">
        <v>158</v>
      </c>
      <c r="E53">
        <v>4</v>
      </c>
      <c r="F53">
        <v>81.7</v>
      </c>
      <c r="G53">
        <v>20.668</v>
      </c>
      <c r="H53">
        <v>122</v>
      </c>
      <c r="I53">
        <v>34</v>
      </c>
      <c r="J53">
        <v>88</v>
      </c>
      <c r="K53">
        <v>72.1311475409836</v>
      </c>
      <c r="L53">
        <v>19.74</v>
      </c>
      <c r="M53">
        <v>25.54</v>
      </c>
      <c r="N53">
        <v>3.11126666666667</v>
      </c>
      <c r="O53">
        <v>34.6684</v>
      </c>
      <c r="P53">
        <v>10.1428571428571</v>
      </c>
      <c r="Q53">
        <v>28.0014</v>
      </c>
      <c r="R53">
        <v>0.807692307692308</v>
      </c>
      <c r="S53">
        <v>50</v>
      </c>
      <c r="T53">
        <v>64</v>
      </c>
      <c r="U53">
        <v>0.78125</v>
      </c>
      <c r="W53">
        <f t="shared" si="0"/>
        <v>79.5</v>
      </c>
      <c r="X53">
        <f t="shared" si="1"/>
        <v>87.5</v>
      </c>
      <c r="Y53">
        <f t="shared" si="2"/>
        <v>95</v>
      </c>
      <c r="Z53">
        <f t="shared" si="3"/>
        <v>45</v>
      </c>
      <c r="AA53">
        <f t="shared" si="4"/>
        <v>96</v>
      </c>
      <c r="AB53" cm="1">
        <f t="array" ref="AB53">CORREL(W53:W119,X53:X119)</f>
        <v>0.0371036560644191</v>
      </c>
      <c r="AC53" cm="1">
        <f t="array" ref="AC53">CORREL(W53:W119,Y53:Y119)</f>
        <v>0.135880213607532</v>
      </c>
      <c r="AD53" cm="1">
        <f t="array" ref="AD53">CORREL(W53:W119,Z53:Z119)</f>
        <v>0.0651585050526788</v>
      </c>
      <c r="AE53" cm="1">
        <f t="array" ref="AE53">CORREL(W53:W119,AA53:AA119)</f>
        <v>0.0194821355598099</v>
      </c>
      <c r="AG53">
        <f t="shared" si="5"/>
        <v>0.399893963780611</v>
      </c>
      <c r="AH53">
        <f t="shared" si="6"/>
        <v>0.689970028912197</v>
      </c>
      <c r="AI53">
        <f t="shared" si="7"/>
        <v>1.47717508350376</v>
      </c>
      <c r="AJ53">
        <f t="shared" si="8"/>
        <v>0.142338538669174</v>
      </c>
      <c r="AK53">
        <f t="shared" si="9"/>
        <v>0.703273083483994</v>
      </c>
      <c r="AL53">
        <f t="shared" si="10"/>
        <v>0.483294720196514</v>
      </c>
      <c r="AM53">
        <f t="shared" si="11"/>
        <v>0.20986885358906</v>
      </c>
      <c r="AN53">
        <f t="shared" si="12"/>
        <v>0.834138192215597</v>
      </c>
    </row>
    <row r="54" spans="1:40">
      <c r="A54" s="2" t="s">
        <v>159</v>
      </c>
      <c r="B54" s="2" t="s">
        <v>160</v>
      </c>
      <c r="C54" s="2">
        <v>5</v>
      </c>
      <c r="D54" t="s">
        <v>161</v>
      </c>
      <c r="E54">
        <v>4</v>
      </c>
      <c r="F54">
        <v>77.6</v>
      </c>
      <c r="G54">
        <v>24.1688</v>
      </c>
      <c r="H54">
        <v>144</v>
      </c>
      <c r="I54">
        <v>25</v>
      </c>
      <c r="J54">
        <v>119</v>
      </c>
      <c r="K54">
        <v>82.6388888888889</v>
      </c>
      <c r="L54">
        <v>17.53</v>
      </c>
      <c r="M54">
        <v>61.02</v>
      </c>
      <c r="N54">
        <v>2.88903333333333</v>
      </c>
      <c r="O54">
        <v>26.2235333333333</v>
      </c>
      <c r="P54">
        <v>8.07692307692308</v>
      </c>
      <c r="Q54">
        <v>26.668</v>
      </c>
      <c r="R54">
        <v>1.01694915254237</v>
      </c>
      <c r="S54">
        <v>37</v>
      </c>
      <c r="T54">
        <v>64</v>
      </c>
      <c r="U54">
        <v>0.578125</v>
      </c>
      <c r="W54">
        <f t="shared" si="0"/>
        <v>79.5</v>
      </c>
      <c r="X54">
        <f t="shared" si="1"/>
        <v>97.5</v>
      </c>
      <c r="Y54">
        <f t="shared" si="2"/>
        <v>38</v>
      </c>
      <c r="Z54">
        <f t="shared" si="3"/>
        <v>85</v>
      </c>
      <c r="AA54">
        <f t="shared" si="4"/>
        <v>18</v>
      </c>
      <c r="AB54" cm="1">
        <f t="array" ref="AB54">CORREL(W54:W119,X54:X119)</f>
        <v>0.0413570969999389</v>
      </c>
      <c r="AC54" cm="1">
        <f t="array" ref="AC54">CORREL(W54:W119,Y54:Y119)</f>
        <v>0.141548230398118</v>
      </c>
      <c r="AD54" cm="1">
        <f t="array" ref="AD54">CORREL(W54:W119,Z54:Z119)</f>
        <v>0.0641887608040251</v>
      </c>
      <c r="AE54" cm="1">
        <f t="array" ref="AE54">CORREL(W54:W119,AA54:AA119)</f>
        <v>0.0241857918774381</v>
      </c>
      <c r="AG54">
        <f t="shared" si="5"/>
        <v>0.445810989415314</v>
      </c>
      <c r="AH54">
        <f t="shared" si="6"/>
        <v>0.656564753864345</v>
      </c>
      <c r="AI54">
        <f t="shared" si="7"/>
        <v>1.54002707516783</v>
      </c>
      <c r="AJ54">
        <f t="shared" si="8"/>
        <v>0.126277253748135</v>
      </c>
      <c r="AK54">
        <f t="shared" si="9"/>
        <v>0.692762743966047</v>
      </c>
      <c r="AL54">
        <f t="shared" si="10"/>
        <v>0.489843053961916</v>
      </c>
      <c r="AM54">
        <f t="shared" si="11"/>
        <v>0.260565170777833</v>
      </c>
      <c r="AN54">
        <f t="shared" si="12"/>
        <v>0.794889834911078</v>
      </c>
    </row>
    <row r="55" spans="1:40">
      <c r="A55" s="2" t="s">
        <v>162</v>
      </c>
      <c r="B55" s="2" t="s">
        <v>140</v>
      </c>
      <c r="C55" s="2">
        <v>5</v>
      </c>
      <c r="D55" t="s">
        <v>163</v>
      </c>
      <c r="E55">
        <v>4</v>
      </c>
      <c r="F55">
        <v>80.7</v>
      </c>
      <c r="G55">
        <v>24.8986</v>
      </c>
      <c r="H55">
        <v>127</v>
      </c>
      <c r="I55">
        <v>45</v>
      </c>
      <c r="J55">
        <v>82</v>
      </c>
      <c r="K55">
        <v>64.5669291338583</v>
      </c>
      <c r="L55">
        <v>18.72</v>
      </c>
      <c r="M55">
        <v>32.29</v>
      </c>
      <c r="N55">
        <v>2.6668</v>
      </c>
      <c r="O55">
        <v>32.0016</v>
      </c>
      <c r="P55">
        <v>11</v>
      </c>
      <c r="Q55">
        <v>26.8902333333333</v>
      </c>
      <c r="R55">
        <v>0.840277777777778</v>
      </c>
      <c r="S55">
        <v>37</v>
      </c>
      <c r="T55">
        <v>64</v>
      </c>
      <c r="U55">
        <v>0.578125</v>
      </c>
      <c r="W55">
        <f t="shared" si="0"/>
        <v>79.5</v>
      </c>
      <c r="X55">
        <f t="shared" si="1"/>
        <v>91</v>
      </c>
      <c r="Y55">
        <f t="shared" si="2"/>
        <v>108</v>
      </c>
      <c r="Z55">
        <f t="shared" si="3"/>
        <v>66</v>
      </c>
      <c r="AA55">
        <f t="shared" si="4"/>
        <v>80</v>
      </c>
      <c r="AB55" cm="1">
        <f t="array" ref="AB55">CORREL(W55:W119,X55:X119)</f>
        <v>0.047374079981234</v>
      </c>
      <c r="AC55" cm="1">
        <f t="array" ref="AC55">CORREL(W55:W119,Y55:Y119)</f>
        <v>0.139668879219914</v>
      </c>
      <c r="AD55" cm="1">
        <f t="array" ref="AD55">CORREL(W55:W119,Z55:Z119)</f>
        <v>0.0684059813697599</v>
      </c>
      <c r="AE55" cm="1">
        <f t="array" ref="AE55">CORREL(W55:W119,AA55:AA119)</f>
        <v>0.0200855117924246</v>
      </c>
      <c r="AG55">
        <f t="shared" si="5"/>
        <v>0.51080798260286</v>
      </c>
      <c r="AH55">
        <f t="shared" si="6"/>
        <v>0.610456298242966</v>
      </c>
      <c r="AI55">
        <f t="shared" si="7"/>
        <v>1.51917037132436</v>
      </c>
      <c r="AJ55">
        <f t="shared" si="8"/>
        <v>0.131440543285512</v>
      </c>
      <c r="AK55">
        <f t="shared" si="9"/>
        <v>0.738484817880605</v>
      </c>
      <c r="AL55">
        <f t="shared" si="10"/>
        <v>0.461711403139083</v>
      </c>
      <c r="AM55">
        <f t="shared" si="11"/>
        <v>0.21637123196181</v>
      </c>
      <c r="AN55">
        <f t="shared" si="12"/>
        <v>0.829078435247814</v>
      </c>
    </row>
    <row r="56" spans="1:40">
      <c r="A56" s="2" t="s">
        <v>164</v>
      </c>
      <c r="B56" s="2" t="s">
        <v>149</v>
      </c>
      <c r="C56" s="2">
        <v>5</v>
      </c>
      <c r="D56" t="s">
        <v>165</v>
      </c>
      <c r="E56">
        <v>4</v>
      </c>
      <c r="F56">
        <v>81.7</v>
      </c>
      <c r="G56">
        <v>24.7044</v>
      </c>
      <c r="H56">
        <v>117</v>
      </c>
      <c r="I56">
        <v>23</v>
      </c>
      <c r="J56">
        <v>94</v>
      </c>
      <c r="K56">
        <v>80.3418803418803</v>
      </c>
      <c r="L56">
        <v>19.05</v>
      </c>
      <c r="M56">
        <v>61.11</v>
      </c>
      <c r="N56">
        <v>2.22233333333333</v>
      </c>
      <c r="O56">
        <v>14.6674</v>
      </c>
      <c r="P56">
        <v>5.6</v>
      </c>
      <c r="Q56">
        <v>17.7786666666667</v>
      </c>
      <c r="R56">
        <v>1.21212121212121</v>
      </c>
      <c r="S56">
        <v>38</v>
      </c>
      <c r="T56">
        <v>64</v>
      </c>
      <c r="U56">
        <v>0.59375</v>
      </c>
      <c r="W56">
        <f t="shared" si="0"/>
        <v>79.5</v>
      </c>
      <c r="X56">
        <f t="shared" si="1"/>
        <v>87.5</v>
      </c>
      <c r="Y56">
        <f t="shared" si="2"/>
        <v>56</v>
      </c>
      <c r="Z56">
        <f t="shared" si="3"/>
        <v>57</v>
      </c>
      <c r="AA56">
        <f t="shared" si="4"/>
        <v>17</v>
      </c>
      <c r="AB56" cm="1">
        <f t="array" ref="AB56">CORREL(W56:W119,X56:X119)</f>
        <v>0.0526993206266942</v>
      </c>
      <c r="AC56" cm="1">
        <f t="array" ref="AC56">CORREL(W56:W119,Y56:Y119)</f>
        <v>0.148478650558657</v>
      </c>
      <c r="AD56" cm="1">
        <f t="array" ref="AD56">CORREL(W56:W119,Z56:Z119)</f>
        <v>0.0700524076304222</v>
      </c>
      <c r="AE56" cm="1">
        <f t="array" ref="AE56">CORREL(W56:W119,AA56:AA119)</f>
        <v>0.0229877270722478</v>
      </c>
      <c r="AG56">
        <f t="shared" si="5"/>
        <v>0.568378858454324</v>
      </c>
      <c r="AH56">
        <f t="shared" si="6"/>
        <v>0.570876406356971</v>
      </c>
      <c r="AI56">
        <f t="shared" si="7"/>
        <v>1.6170884407221</v>
      </c>
      <c r="AJ56">
        <f t="shared" si="8"/>
        <v>0.108575447189459</v>
      </c>
      <c r="AK56">
        <f t="shared" si="9"/>
        <v>0.75634562534488</v>
      </c>
      <c r="AL56">
        <f t="shared" si="10"/>
        <v>0.450975322435102</v>
      </c>
      <c r="AM56">
        <f t="shared" si="11"/>
        <v>0.247650840057257</v>
      </c>
      <c r="AN56">
        <f t="shared" si="12"/>
        <v>0.804842395478274</v>
      </c>
    </row>
    <row r="57" spans="1:40">
      <c r="A57" s="2" t="s">
        <v>166</v>
      </c>
      <c r="B57" s="2" t="s">
        <v>140</v>
      </c>
      <c r="C57" s="2">
        <v>5</v>
      </c>
      <c r="D57" t="s">
        <v>167</v>
      </c>
      <c r="E57">
        <v>4</v>
      </c>
      <c r="F57">
        <v>90.8</v>
      </c>
      <c r="G57">
        <v>24.6644</v>
      </c>
      <c r="H57">
        <v>152</v>
      </c>
      <c r="I57">
        <v>22</v>
      </c>
      <c r="J57">
        <v>130</v>
      </c>
      <c r="K57">
        <v>85.5263157894737</v>
      </c>
      <c r="L57">
        <v>21.33</v>
      </c>
      <c r="M57">
        <v>54.07</v>
      </c>
      <c r="N57">
        <v>3.55573333333333</v>
      </c>
      <c r="O57">
        <v>36.4462666666667</v>
      </c>
      <c r="P57">
        <v>9.25</v>
      </c>
      <c r="Q57">
        <v>22.6678</v>
      </c>
      <c r="R57">
        <v>0.621951219512195</v>
      </c>
      <c r="S57">
        <v>49</v>
      </c>
      <c r="T57">
        <v>64</v>
      </c>
      <c r="U57">
        <v>0.765625</v>
      </c>
      <c r="W57">
        <f t="shared" si="0"/>
        <v>79.5</v>
      </c>
      <c r="X57">
        <f t="shared" si="1"/>
        <v>66.5</v>
      </c>
      <c r="Y57">
        <f t="shared" si="2"/>
        <v>18</v>
      </c>
      <c r="Z57">
        <f t="shared" si="3"/>
        <v>21</v>
      </c>
      <c r="AA57">
        <f t="shared" si="4"/>
        <v>24</v>
      </c>
      <c r="AB57" cm="1">
        <f t="array" ref="AB57">CORREL(W57:W119,X57:X119)</f>
        <v>0.0577381999230707</v>
      </c>
      <c r="AC57" cm="1">
        <f t="array" ref="AC57">CORREL(W57:W119,Y57:Y119)</f>
        <v>0.148412911047904</v>
      </c>
      <c r="AD57" cm="1">
        <f t="array" ref="AD57">CORREL(W57:W119,Z57:Z119)</f>
        <v>0.0705593022222283</v>
      </c>
      <c r="AE57" cm="1">
        <f t="array" ref="AE57">CORREL(W57:W119,AA57:AA119)</f>
        <v>0.0185448890508744</v>
      </c>
      <c r="AG57">
        <f t="shared" si="5"/>
        <v>0.622898589708822</v>
      </c>
      <c r="AH57">
        <f t="shared" si="6"/>
        <v>0.534573859552468</v>
      </c>
      <c r="AI57">
        <f t="shared" si="7"/>
        <v>1.61635633928385</v>
      </c>
      <c r="AJ57">
        <f t="shared" si="8"/>
        <v>0.108733739297925</v>
      </c>
      <c r="AK57">
        <f t="shared" si="9"/>
        <v>0.761845777083375</v>
      </c>
      <c r="AL57">
        <f t="shared" si="10"/>
        <v>0.447698247719184</v>
      </c>
      <c r="AM57">
        <f t="shared" si="11"/>
        <v>0.19976892224764</v>
      </c>
      <c r="AN57">
        <f t="shared" si="12"/>
        <v>0.842011085585574</v>
      </c>
    </row>
    <row r="58" spans="1:40">
      <c r="A58" s="2" t="s">
        <v>168</v>
      </c>
      <c r="B58" s="2" t="s">
        <v>149</v>
      </c>
      <c r="C58" s="2">
        <v>5</v>
      </c>
      <c r="D58" t="s">
        <v>169</v>
      </c>
      <c r="E58">
        <v>4</v>
      </c>
      <c r="F58">
        <v>98.2</v>
      </c>
      <c r="G58">
        <v>22.9672</v>
      </c>
      <c r="H58">
        <v>152</v>
      </c>
      <c r="I58">
        <v>35</v>
      </c>
      <c r="J58">
        <v>117</v>
      </c>
      <c r="K58">
        <v>76.9736842105263</v>
      </c>
      <c r="L58">
        <v>18.91</v>
      </c>
      <c r="M58">
        <v>53.97</v>
      </c>
      <c r="N58">
        <v>3.11126666666667</v>
      </c>
      <c r="O58">
        <v>24.8901333333333</v>
      </c>
      <c r="P58">
        <v>7</v>
      </c>
      <c r="Q58">
        <v>24.8901333333333</v>
      </c>
      <c r="R58">
        <v>1</v>
      </c>
      <c r="S58">
        <v>45</v>
      </c>
      <c r="T58">
        <v>64</v>
      </c>
      <c r="U58">
        <v>0.703125</v>
      </c>
      <c r="W58">
        <f t="shared" si="0"/>
        <v>79.5</v>
      </c>
      <c r="X58">
        <f t="shared" si="1"/>
        <v>43</v>
      </c>
      <c r="Y58">
        <f t="shared" si="2"/>
        <v>73</v>
      </c>
      <c r="Z58">
        <f t="shared" si="3"/>
        <v>58.5</v>
      </c>
      <c r="AA58">
        <f t="shared" si="4"/>
        <v>25</v>
      </c>
      <c r="AB58" cm="1">
        <f t="array" ref="AB58">CORREL(W58:W119,X58:X119)</f>
        <v>0.0596435602377726</v>
      </c>
      <c r="AC58" cm="1">
        <f t="array" ref="AC58">CORREL(W58:W119,Y58:Y119)</f>
        <v>0.145165601781071</v>
      </c>
      <c r="AD58" cm="1">
        <f t="array" ref="AD58">CORREL(W58:W119,Z58:Z119)</f>
        <v>0.0670325006034726</v>
      </c>
      <c r="AE58" cm="1">
        <f t="array" ref="AE58">CORREL(W58:W119,AA58:AA119)</f>
        <v>0.0146766496360136</v>
      </c>
      <c r="AG58">
        <f t="shared" si="5"/>
        <v>0.643526448686401</v>
      </c>
      <c r="AH58">
        <f t="shared" si="6"/>
        <v>0.521152775921186</v>
      </c>
      <c r="AI58">
        <f t="shared" si="7"/>
        <v>1.58022006288729</v>
      </c>
      <c r="AJ58">
        <f t="shared" si="8"/>
        <v>0.116779468475711</v>
      </c>
      <c r="AK58">
        <f t="shared" si="9"/>
        <v>0.723589629615879</v>
      </c>
      <c r="AL58">
        <f t="shared" si="10"/>
        <v>0.470774357975092</v>
      </c>
      <c r="AM58">
        <f t="shared" si="11"/>
        <v>0.158089381676109</v>
      </c>
      <c r="AN58">
        <f t="shared" si="12"/>
        <v>0.874661243647495</v>
      </c>
    </row>
    <row r="59" spans="1:40">
      <c r="A59" s="2" t="s">
        <v>170</v>
      </c>
      <c r="B59" s="2" t="s">
        <v>171</v>
      </c>
      <c r="C59" s="2">
        <v>5</v>
      </c>
      <c r="D59" t="s">
        <v>172</v>
      </c>
      <c r="E59">
        <v>4</v>
      </c>
      <c r="F59">
        <v>93.7</v>
      </c>
      <c r="G59">
        <v>23.7245</v>
      </c>
      <c r="H59">
        <v>150</v>
      </c>
      <c r="I59">
        <v>30</v>
      </c>
      <c r="J59">
        <v>120</v>
      </c>
      <c r="K59">
        <v>80</v>
      </c>
      <c r="L59">
        <v>20.93</v>
      </c>
      <c r="M59">
        <v>49.75</v>
      </c>
      <c r="N59">
        <v>2.88903333333333</v>
      </c>
      <c r="O59">
        <v>28.0014</v>
      </c>
      <c r="P59">
        <v>8.69230769230769</v>
      </c>
      <c r="Q59">
        <v>27.5569333333333</v>
      </c>
      <c r="R59">
        <v>0.984126984126984</v>
      </c>
      <c r="S59">
        <v>47</v>
      </c>
      <c r="T59">
        <v>64</v>
      </c>
      <c r="U59">
        <v>0.734375</v>
      </c>
      <c r="W59">
        <f t="shared" si="0"/>
        <v>79.5</v>
      </c>
      <c r="X59">
        <f t="shared" si="1"/>
        <v>55.5</v>
      </c>
      <c r="Y59">
        <f t="shared" si="2"/>
        <v>59</v>
      </c>
      <c r="Z59">
        <f t="shared" si="3"/>
        <v>31</v>
      </c>
      <c r="AA59">
        <f t="shared" si="4"/>
        <v>35</v>
      </c>
      <c r="AB59" cm="1">
        <f t="array" ref="AB59">CORREL(W59:W119,X59:X119)</f>
        <v>0.0583088780277901</v>
      </c>
      <c r="AC59" cm="1">
        <f t="array" ref="AC59">CORREL(W59:W119,Y59:Y119)</f>
        <v>0.14749534857517</v>
      </c>
      <c r="AD59" cm="1">
        <f t="array" ref="AD59">CORREL(W59:W119,Z59:Z119)</f>
        <v>0.0676986445682242</v>
      </c>
      <c r="AE59" cm="1">
        <f t="array" ref="AE59">CORREL(W59:W119,AA59:AA119)</f>
        <v>0.0107396248478225</v>
      </c>
      <c r="AG59">
        <f t="shared" si="5"/>
        <v>0.629076152270392</v>
      </c>
      <c r="AH59">
        <f t="shared" si="6"/>
        <v>0.530536098989357</v>
      </c>
      <c r="AI59">
        <f t="shared" si="7"/>
        <v>1.60614027954503</v>
      </c>
      <c r="AJ59">
        <f t="shared" si="8"/>
        <v>0.11096196669154</v>
      </c>
      <c r="AK59">
        <f t="shared" si="9"/>
        <v>0.730813337347897</v>
      </c>
      <c r="AL59">
        <f t="shared" si="10"/>
        <v>0.466366730729123</v>
      </c>
      <c r="AM59">
        <f t="shared" si="11"/>
        <v>0.115675970743746</v>
      </c>
      <c r="AN59">
        <f t="shared" si="12"/>
        <v>0.908109362371541</v>
      </c>
    </row>
    <row r="60" spans="1:40">
      <c r="A60" s="2" t="s">
        <v>173</v>
      </c>
      <c r="B60" s="2" t="s">
        <v>171</v>
      </c>
      <c r="C60" s="2">
        <v>5</v>
      </c>
      <c r="D60" t="s">
        <v>174</v>
      </c>
      <c r="E60">
        <v>4</v>
      </c>
      <c r="F60">
        <v>93.1</v>
      </c>
      <c r="G60">
        <v>25.8922</v>
      </c>
      <c r="H60">
        <v>176</v>
      </c>
      <c r="I60">
        <v>41</v>
      </c>
      <c r="J60">
        <v>135</v>
      </c>
      <c r="K60">
        <v>76.7045454545455</v>
      </c>
      <c r="L60">
        <v>20.58</v>
      </c>
      <c r="M60">
        <v>31.02</v>
      </c>
      <c r="N60">
        <v>3.3335</v>
      </c>
      <c r="O60">
        <v>9.3338</v>
      </c>
      <c r="P60">
        <v>1.8</v>
      </c>
      <c r="Q60">
        <v>17.7786666666667</v>
      </c>
      <c r="R60">
        <v>1.90476190476191</v>
      </c>
      <c r="S60">
        <v>28</v>
      </c>
      <c r="T60">
        <v>64</v>
      </c>
      <c r="U60">
        <v>0.4375</v>
      </c>
      <c r="W60">
        <f t="shared" si="0"/>
        <v>79.5</v>
      </c>
      <c r="X60">
        <f t="shared" si="1"/>
        <v>60</v>
      </c>
      <c r="Y60">
        <f t="shared" si="2"/>
        <v>75</v>
      </c>
      <c r="Z60">
        <f t="shared" si="3"/>
        <v>36</v>
      </c>
      <c r="AA60">
        <f t="shared" si="4"/>
        <v>82</v>
      </c>
      <c r="AB60" cm="1">
        <f t="array" ref="AB60">CORREL(W60:W119,X60:X119)</f>
        <v>0.058645976765123</v>
      </c>
      <c r="AC60" cm="1">
        <f t="array" ref="AC60">CORREL(W60:W119,Y60:Y119)</f>
        <v>0.147775443535581</v>
      </c>
      <c r="AD60" cm="1">
        <f t="array" ref="AD60">CORREL(W60:W119,Z60:Z119)</f>
        <v>0.0649974386806123</v>
      </c>
      <c r="AE60" cm="1">
        <f t="array" ref="AE60">CORREL(W60:W119,AA60:AA119)</f>
        <v>0.00787739434954761</v>
      </c>
      <c r="AG60">
        <f t="shared" si="5"/>
        <v>0.632725519943132</v>
      </c>
      <c r="AH60">
        <f t="shared" si="6"/>
        <v>0.528158200557121</v>
      </c>
      <c r="AI60">
        <f t="shared" si="7"/>
        <v>1.60925838129317</v>
      </c>
      <c r="AJ60">
        <f t="shared" si="8"/>
        <v>0.110278037609434</v>
      </c>
      <c r="AK60">
        <f t="shared" si="9"/>
        <v>0.701527266637762</v>
      </c>
      <c r="AL60">
        <f t="shared" si="10"/>
        <v>0.48437908461727</v>
      </c>
      <c r="AM60">
        <f t="shared" si="11"/>
        <v>0.0848447661376812</v>
      </c>
      <c r="AN60">
        <f t="shared" si="12"/>
        <v>0.932531062919056</v>
      </c>
    </row>
    <row r="61" spans="1:40">
      <c r="A61" s="2" t="s">
        <v>175</v>
      </c>
      <c r="B61" s="2" t="s">
        <v>140</v>
      </c>
      <c r="C61" s="2">
        <v>5</v>
      </c>
      <c r="D61" t="s">
        <v>176</v>
      </c>
      <c r="E61">
        <v>4</v>
      </c>
      <c r="F61">
        <v>86.5</v>
      </c>
      <c r="G61">
        <v>21.1639</v>
      </c>
      <c r="H61">
        <v>113</v>
      </c>
      <c r="I61">
        <v>14</v>
      </c>
      <c r="J61">
        <v>99</v>
      </c>
      <c r="K61">
        <v>87.6106194690266</v>
      </c>
      <c r="L61">
        <v>16.78</v>
      </c>
      <c r="M61">
        <v>40.92</v>
      </c>
      <c r="N61">
        <v>3.55573333333333</v>
      </c>
      <c r="O61">
        <v>28.0014</v>
      </c>
      <c r="P61">
        <v>6.875</v>
      </c>
      <c r="Q61">
        <v>25.7790666666667</v>
      </c>
      <c r="R61">
        <v>0.920634920634921</v>
      </c>
      <c r="S61">
        <v>53</v>
      </c>
      <c r="T61">
        <v>64</v>
      </c>
      <c r="U61">
        <v>0.828125</v>
      </c>
      <c r="W61">
        <f t="shared" si="0"/>
        <v>79.5</v>
      </c>
      <c r="X61">
        <f t="shared" si="1"/>
        <v>80</v>
      </c>
      <c r="Y61">
        <f t="shared" si="2"/>
        <v>10</v>
      </c>
      <c r="Z61">
        <f t="shared" si="3"/>
        <v>92</v>
      </c>
      <c r="AA61">
        <f t="shared" si="4"/>
        <v>52</v>
      </c>
      <c r="AB61" cm="1">
        <f t="array" ref="AB61">CORREL(W61:W119,X61:X119)</f>
        <v>0.0596639594283606</v>
      </c>
      <c r="AC61" cm="1">
        <f t="array" ref="AC61">CORREL(W61:W119,Y61:Y119)</f>
        <v>0.150586658271398</v>
      </c>
      <c r="AD61" cm="1">
        <f t="array" ref="AD61">CORREL(W61:W119,Z61:Z119)</f>
        <v>0.0627591824898515</v>
      </c>
      <c r="AE61" cm="1">
        <f t="array" ref="AE61">CORREL(W61:W119,AA61:AA119)</f>
        <v>0.0111236821466657</v>
      </c>
      <c r="AG61">
        <f t="shared" si="5"/>
        <v>0.643747332690494</v>
      </c>
      <c r="AH61">
        <f t="shared" si="6"/>
        <v>0.521010018975699</v>
      </c>
      <c r="AI61">
        <f t="shared" si="7"/>
        <v>1.64057573728223</v>
      </c>
      <c r="AJ61">
        <f t="shared" si="8"/>
        <v>0.103594402859657</v>
      </c>
      <c r="AK61">
        <f t="shared" si="9"/>
        <v>0.677272188746299</v>
      </c>
      <c r="AL61">
        <f t="shared" si="10"/>
        <v>0.499581767638219</v>
      </c>
      <c r="AM61">
        <f t="shared" si="11"/>
        <v>0.119813136090611</v>
      </c>
      <c r="AN61">
        <f t="shared" si="12"/>
        <v>0.904838438687205</v>
      </c>
    </row>
    <row r="62" spans="1:40">
      <c r="A62" s="2" t="s">
        <v>177</v>
      </c>
      <c r="B62" s="2" t="s">
        <v>178</v>
      </c>
      <c r="C62" s="2">
        <v>5</v>
      </c>
      <c r="D62" t="s">
        <v>179</v>
      </c>
      <c r="E62">
        <v>4</v>
      </c>
      <c r="F62">
        <v>96.7</v>
      </c>
      <c r="G62">
        <v>24.9144</v>
      </c>
      <c r="H62">
        <v>132</v>
      </c>
      <c r="I62">
        <v>18</v>
      </c>
      <c r="J62">
        <v>114</v>
      </c>
      <c r="K62">
        <v>86.3636363636364</v>
      </c>
      <c r="L62">
        <v>20.49</v>
      </c>
      <c r="M62">
        <v>55.82</v>
      </c>
      <c r="N62">
        <v>2.44456666666667</v>
      </c>
      <c r="O62">
        <v>16.0008</v>
      </c>
      <c r="P62">
        <v>5.54545454545454</v>
      </c>
      <c r="Q62">
        <v>26.668</v>
      </c>
      <c r="R62">
        <v>1.66666666666667</v>
      </c>
      <c r="S62">
        <v>38</v>
      </c>
      <c r="T62">
        <v>64</v>
      </c>
      <c r="U62">
        <v>0.59375</v>
      </c>
      <c r="W62">
        <f t="shared" si="0"/>
        <v>79.5</v>
      </c>
      <c r="X62">
        <f t="shared" si="1"/>
        <v>50</v>
      </c>
      <c r="Y62">
        <f t="shared" si="2"/>
        <v>16</v>
      </c>
      <c r="Z62">
        <f t="shared" si="3"/>
        <v>39</v>
      </c>
      <c r="AA62">
        <f t="shared" si="4"/>
        <v>21</v>
      </c>
      <c r="AB62" cm="1">
        <f t="array" ref="AB62">CORREL(W62:W119,X62:X119)</f>
        <v>0.0640260386183657</v>
      </c>
      <c r="AC62" cm="1">
        <f t="array" ref="AC62">CORREL(W62:W119,Y62:Y119)</f>
        <v>0.146660590171112</v>
      </c>
      <c r="AD62" cm="1">
        <f t="array" ref="AD62">CORREL(W62:W119,Z62:Z119)</f>
        <v>0.0687127178135298</v>
      </c>
      <c r="AE62" cm="1">
        <f t="array" ref="AE62">CORREL(W62:W119,AA62:AA119)</f>
        <v>0.0104069523660554</v>
      </c>
      <c r="AG62">
        <f t="shared" si="5"/>
        <v>0.69099931264606</v>
      </c>
      <c r="AH62">
        <f t="shared" si="6"/>
        <v>0.490946456561112</v>
      </c>
      <c r="AI62">
        <f t="shared" si="7"/>
        <v>1.59684983637538</v>
      </c>
      <c r="AJ62">
        <f t="shared" si="8"/>
        <v>0.113019872566117</v>
      </c>
      <c r="AK62">
        <f t="shared" si="9"/>
        <v>0.741811900790806</v>
      </c>
      <c r="AL62">
        <f t="shared" si="10"/>
        <v>0.459700611617519</v>
      </c>
      <c r="AM62">
        <f t="shared" si="11"/>
        <v>0.112092377490056</v>
      </c>
      <c r="AN62">
        <f t="shared" si="12"/>
        <v>0.910943899427686</v>
      </c>
    </row>
    <row r="63" spans="1:40">
      <c r="A63" s="2" t="s">
        <v>180</v>
      </c>
      <c r="B63" s="2" t="s">
        <v>181</v>
      </c>
      <c r="C63" s="2">
        <v>5</v>
      </c>
      <c r="D63" t="s">
        <v>182</v>
      </c>
      <c r="E63">
        <v>4</v>
      </c>
      <c r="F63">
        <v>89.6</v>
      </c>
      <c r="G63">
        <v>21.3171</v>
      </c>
      <c r="H63">
        <v>164</v>
      </c>
      <c r="I63">
        <v>36</v>
      </c>
      <c r="J63">
        <v>128</v>
      </c>
      <c r="K63">
        <v>78.0487804878049</v>
      </c>
      <c r="L63">
        <v>19.29</v>
      </c>
      <c r="M63">
        <v>43.96</v>
      </c>
      <c r="N63">
        <v>3.11126666666667</v>
      </c>
      <c r="O63">
        <v>13.334</v>
      </c>
      <c r="P63">
        <v>3.28571428571428</v>
      </c>
      <c r="Q63">
        <v>24.8901333333333</v>
      </c>
      <c r="R63">
        <v>1.86666666666667</v>
      </c>
      <c r="S63">
        <v>29</v>
      </c>
      <c r="T63">
        <v>64</v>
      </c>
      <c r="U63">
        <v>0.453125</v>
      </c>
      <c r="W63">
        <f t="shared" si="0"/>
        <v>79.5</v>
      </c>
      <c r="X63">
        <f t="shared" si="1"/>
        <v>71.5</v>
      </c>
      <c r="Y63">
        <f t="shared" si="2"/>
        <v>69.5</v>
      </c>
      <c r="Z63">
        <f t="shared" si="3"/>
        <v>50</v>
      </c>
      <c r="AA63">
        <f t="shared" si="4"/>
        <v>47</v>
      </c>
      <c r="AB63" cm="1">
        <f t="array" ref="AB63">CORREL(W63:W119,X63:X119)</f>
        <v>0.0636557551633753</v>
      </c>
      <c r="AC63" cm="1">
        <f t="array" ref="AC63">CORREL(W63:W119,Y63:Y119)</f>
        <v>0.142732225540904</v>
      </c>
      <c r="AD63" cm="1">
        <f t="array" ref="AD63">CORREL(W63:W119,Z63:Z119)</f>
        <v>0.0667887058706406</v>
      </c>
      <c r="AE63" cm="1">
        <f t="array" ref="AE63">CORREL(W63:W119,AA63:AA119)</f>
        <v>0.00545601686425861</v>
      </c>
      <c r="AG63">
        <f t="shared" si="5"/>
        <v>0.686986731853704</v>
      </c>
      <c r="AH63">
        <f t="shared" si="6"/>
        <v>0.493462215292171</v>
      </c>
      <c r="AI63">
        <f t="shared" si="7"/>
        <v>1.55317555075651</v>
      </c>
      <c r="AJ63">
        <f t="shared" si="8"/>
        <v>0.123105324102059</v>
      </c>
      <c r="AK63">
        <f t="shared" si="9"/>
        <v>0.720946147430478</v>
      </c>
      <c r="AL63">
        <f t="shared" si="10"/>
        <v>0.472393111118075</v>
      </c>
      <c r="AM63">
        <f t="shared" si="11"/>
        <v>0.0587639746621102</v>
      </c>
      <c r="AN63">
        <f t="shared" si="12"/>
        <v>0.953241215711835</v>
      </c>
    </row>
    <row r="64" spans="1:40">
      <c r="A64" s="2" t="s">
        <v>183</v>
      </c>
      <c r="B64" s="2" t="s">
        <v>184</v>
      </c>
      <c r="C64" s="2">
        <v>5</v>
      </c>
      <c r="D64" t="s">
        <v>185</v>
      </c>
      <c r="E64">
        <v>4</v>
      </c>
      <c r="F64">
        <v>86.6</v>
      </c>
      <c r="G64">
        <v>22.6384</v>
      </c>
      <c r="H64">
        <v>109</v>
      </c>
      <c r="I64">
        <v>26</v>
      </c>
      <c r="J64">
        <v>83</v>
      </c>
      <c r="K64">
        <v>76.1467889908257</v>
      </c>
      <c r="L64">
        <v>18.19</v>
      </c>
      <c r="M64">
        <v>45.15</v>
      </c>
      <c r="N64">
        <v>2.6668</v>
      </c>
      <c r="O64">
        <v>14.2229333333333</v>
      </c>
      <c r="P64">
        <v>4.33333333333333</v>
      </c>
      <c r="Q64">
        <v>30.2237333333333</v>
      </c>
      <c r="R64">
        <v>2.125</v>
      </c>
      <c r="S64">
        <v>35</v>
      </c>
      <c r="T64">
        <v>64</v>
      </c>
      <c r="U64">
        <v>0.546875</v>
      </c>
      <c r="W64">
        <f t="shared" si="0"/>
        <v>79.5</v>
      </c>
      <c r="X64">
        <f t="shared" si="1"/>
        <v>79</v>
      </c>
      <c r="Y64">
        <f t="shared" si="2"/>
        <v>79</v>
      </c>
      <c r="Z64">
        <f t="shared" si="3"/>
        <v>78</v>
      </c>
      <c r="AA64">
        <f t="shared" si="4"/>
        <v>44</v>
      </c>
      <c r="AB64" cm="1">
        <f t="array" ref="AB64">CORREL(W64:W119,X64:X119)</f>
        <v>0.0667637568818372</v>
      </c>
      <c r="AC64" cm="1">
        <f t="array" ref="AC64">CORREL(W64:W119,Y64:Y119)</f>
        <v>0.1445512785721</v>
      </c>
      <c r="AD64" cm="1">
        <f t="array" ref="AD64">CORREL(W64:W119,Z64:Z119)</f>
        <v>0.0662706082383586</v>
      </c>
      <c r="AE64" cm="1">
        <f t="array" ref="AE64">CORREL(W64:W119,AA64:AA119)</f>
        <v>0.00389292481489628</v>
      </c>
      <c r="AG64">
        <f t="shared" si="5"/>
        <v>0.720675631242098</v>
      </c>
      <c r="AH64">
        <f t="shared" si="6"/>
        <v>0.472558938406512</v>
      </c>
      <c r="AI64">
        <f t="shared" si="7"/>
        <v>1.57338973998783</v>
      </c>
      <c r="AJ64">
        <f t="shared" si="8"/>
        <v>0.118352183168576</v>
      </c>
      <c r="AK64">
        <f t="shared" si="9"/>
        <v>0.715328811124512</v>
      </c>
      <c r="AL64">
        <f t="shared" si="10"/>
        <v>0.475843211222404</v>
      </c>
      <c r="AM64">
        <f t="shared" si="11"/>
        <v>0.0419284011308041</v>
      </c>
      <c r="AN64">
        <f t="shared" si="12"/>
        <v>0.966627859265388</v>
      </c>
    </row>
    <row r="65" spans="1:40">
      <c r="A65" s="2" t="s">
        <v>186</v>
      </c>
      <c r="B65" s="2" t="s">
        <v>171</v>
      </c>
      <c r="C65" s="2">
        <v>5</v>
      </c>
      <c r="D65" t="s">
        <v>187</v>
      </c>
      <c r="E65">
        <v>2</v>
      </c>
      <c r="F65">
        <v>80.7</v>
      </c>
      <c r="G65">
        <v>20.6568</v>
      </c>
      <c r="H65">
        <v>144</v>
      </c>
      <c r="I65">
        <v>21</v>
      </c>
      <c r="J65">
        <v>123</v>
      </c>
      <c r="K65">
        <v>85.4166666666667</v>
      </c>
      <c r="L65">
        <v>16.41</v>
      </c>
      <c r="M65">
        <v>36.65</v>
      </c>
      <c r="N65">
        <v>2.44456666666667</v>
      </c>
      <c r="O65">
        <v>25.7790666666667</v>
      </c>
      <c r="P65">
        <v>9.54545454545454</v>
      </c>
      <c r="Q65">
        <v>25.3346</v>
      </c>
      <c r="R65">
        <v>0.982758620689655</v>
      </c>
      <c r="S65">
        <v>29</v>
      </c>
      <c r="T65">
        <v>32</v>
      </c>
      <c r="U65">
        <v>0.90625</v>
      </c>
      <c r="W65">
        <f t="shared" si="0"/>
        <v>79.5</v>
      </c>
      <c r="X65">
        <f t="shared" si="1"/>
        <v>91</v>
      </c>
      <c r="Y65">
        <f t="shared" si="2"/>
        <v>19</v>
      </c>
      <c r="Z65">
        <f t="shared" si="3"/>
        <v>99</v>
      </c>
      <c r="AA65">
        <f t="shared" si="4"/>
        <v>67</v>
      </c>
      <c r="AB65" cm="1">
        <f t="array" ref="AB65">CORREL(W65:W119,X65:X119)</f>
        <v>0.0714027625345508</v>
      </c>
      <c r="AC65" cm="1">
        <f t="array" ref="AC65">CORREL(W65:W119,Y65:Y119)</f>
        <v>0.148242886801033</v>
      </c>
      <c r="AD65" cm="1">
        <f t="array" ref="AD65">CORREL(W65:W119,Z65:Z119)</f>
        <v>0.0701561367292757</v>
      </c>
      <c r="AE65" cm="1">
        <f t="array" ref="AE65">CORREL(W65:W119,AA65:AA119)</f>
        <v>0.00183609529840066</v>
      </c>
      <c r="AG65">
        <f t="shared" si="5"/>
        <v>0.770999213019383</v>
      </c>
      <c r="AH65">
        <f t="shared" si="6"/>
        <v>0.442274997524419</v>
      </c>
      <c r="AI65">
        <f t="shared" si="7"/>
        <v>1.61446298297799</v>
      </c>
      <c r="AJ65">
        <f t="shared" si="8"/>
        <v>0.109143971039072</v>
      </c>
      <c r="AK65">
        <f t="shared" si="9"/>
        <v>0.757471108695086</v>
      </c>
      <c r="AL65">
        <f t="shared" si="10"/>
        <v>0.45030362505667</v>
      </c>
      <c r="AM65">
        <f t="shared" si="11"/>
        <v>0.0197753849008559</v>
      </c>
      <c r="AN65">
        <f t="shared" si="12"/>
        <v>0.98425652897254</v>
      </c>
    </row>
    <row r="66" spans="1:40">
      <c r="A66" s="2" t="s">
        <v>188</v>
      </c>
      <c r="B66" s="2" t="s">
        <v>189</v>
      </c>
      <c r="C66" s="2">
        <v>5</v>
      </c>
      <c r="D66" t="s">
        <v>190</v>
      </c>
      <c r="E66">
        <v>4</v>
      </c>
      <c r="F66">
        <v>89.6</v>
      </c>
      <c r="G66">
        <v>23.3544</v>
      </c>
      <c r="H66">
        <v>74</v>
      </c>
      <c r="I66">
        <v>10</v>
      </c>
      <c r="J66">
        <v>64</v>
      </c>
      <c r="K66">
        <v>86.4864864864865</v>
      </c>
      <c r="L66">
        <v>16.33</v>
      </c>
      <c r="M66">
        <v>28.22</v>
      </c>
      <c r="N66">
        <v>3.3335</v>
      </c>
      <c r="O66">
        <v>27.5569333333333</v>
      </c>
      <c r="P66">
        <v>7.26666666666667</v>
      </c>
      <c r="Q66">
        <v>21.3344</v>
      </c>
      <c r="R66">
        <v>0.774193548387097</v>
      </c>
      <c r="S66">
        <v>52</v>
      </c>
      <c r="T66">
        <v>64</v>
      </c>
      <c r="U66">
        <v>0.8125</v>
      </c>
      <c r="W66">
        <f t="shared" ref="W66:W119" si="13">_xlfn.RANK.AVG(C66,$C$2:$C$119,1)</f>
        <v>79.5</v>
      </c>
      <c r="X66">
        <f t="shared" ref="X66:X119" si="14">_xlfn.RANK.AVG(F66,$F$2:$F$119,0)</f>
        <v>71.5</v>
      </c>
      <c r="Y66">
        <f t="shared" ref="Y66:Y119" si="15">_xlfn.RANK.AVG(K66,$K$2:$K$119,0)</f>
        <v>15</v>
      </c>
      <c r="Z66">
        <f t="shared" ref="Z66:Z119" si="16">_xlfn.RANK.AVG(L66,$L$2:$L$119,0)</f>
        <v>100</v>
      </c>
      <c r="AA66">
        <f t="shared" ref="AA66:AA119" si="17">_xlfn.RANK.AVG(M66,$M$2:$M$119,0)</f>
        <v>89</v>
      </c>
      <c r="AB66" cm="1">
        <f t="array" ref="AB66">CORREL(W66:W119,X66:X119)</f>
        <v>0.0787861155668525</v>
      </c>
      <c r="AC66" cm="1">
        <f t="array" ref="AC66">CORREL(W66:W119,Y66:Y119)</f>
        <v>0.144118108417202</v>
      </c>
      <c r="AD66" cm="1">
        <f t="array" ref="AD66">CORREL(W66:W119,Z66:Z119)</f>
        <v>0.078316817949202</v>
      </c>
      <c r="AE66" cm="1">
        <f t="array" ref="AE66">CORREL(W66:W119,AA66:AA119)</f>
        <v>0.00307864679568578</v>
      </c>
      <c r="AG66">
        <f t="shared" ref="AG66:AG119" si="18">AB66*SQRT((118-2)/(1-AB66^2))</f>
        <v>0.851198347362312</v>
      </c>
      <c r="AH66">
        <f t="shared" ref="AH66:AH119" si="19">TDIST(ABS(AG66),116,2)</f>
        <v>0.39641291147761</v>
      </c>
      <c r="AI66">
        <f t="shared" ref="AI66:AI119" si="20">AC66*SQRT((118-2)/(1-AC66^2))</f>
        <v>1.5685746761453</v>
      </c>
      <c r="AJ66">
        <f t="shared" ref="AJ66:AJ119" si="21">TDIST(ABS(AI66),116,2)</f>
        <v>0.119470952380867</v>
      </c>
      <c r="AK66">
        <f t="shared" ref="AK66:AK119" si="22">AD66*SQRT((118-2)/(1-AD66^2))</f>
        <v>0.846096711917956</v>
      </c>
      <c r="AL66">
        <f t="shared" ref="AL66:AL119" si="23">TDIST(ABS(AK66),116,2)</f>
        <v>0.399240803602386</v>
      </c>
      <c r="AM66">
        <f t="shared" ref="AM66:AM119" si="24">AE66*SQRT((118-2)/(1-AE66^2))</f>
        <v>0.0331581978936169</v>
      </c>
      <c r="AN66">
        <f t="shared" ref="AN66:AN119" si="25">TDIST(ABS(AM66),116,2)</f>
        <v>0.973605420297261</v>
      </c>
    </row>
    <row r="67" spans="1:40">
      <c r="A67" s="2" t="s">
        <v>191</v>
      </c>
      <c r="B67" s="2" t="s">
        <v>192</v>
      </c>
      <c r="C67" s="2">
        <v>5</v>
      </c>
      <c r="D67" t="s">
        <v>193</v>
      </c>
      <c r="E67">
        <v>4</v>
      </c>
      <c r="F67">
        <v>94.2</v>
      </c>
      <c r="G67">
        <v>20.453</v>
      </c>
      <c r="H67">
        <v>126</v>
      </c>
      <c r="I67">
        <v>34</v>
      </c>
      <c r="J67">
        <v>92</v>
      </c>
      <c r="K67">
        <v>73.015873015873</v>
      </c>
      <c r="L67">
        <v>17.89</v>
      </c>
      <c r="M67">
        <v>48.07</v>
      </c>
      <c r="N67">
        <v>2.88903333333333</v>
      </c>
      <c r="O67">
        <v>18.6676</v>
      </c>
      <c r="P67">
        <v>5.46153846153846</v>
      </c>
      <c r="Q67">
        <v>28.4458666666667</v>
      </c>
      <c r="R67">
        <v>1.52380952380952</v>
      </c>
      <c r="S67">
        <v>41</v>
      </c>
      <c r="T67">
        <v>64</v>
      </c>
      <c r="U67">
        <v>0.640625</v>
      </c>
      <c r="W67">
        <f t="shared" si="13"/>
        <v>79.5</v>
      </c>
      <c r="X67">
        <f t="shared" si="14"/>
        <v>53</v>
      </c>
      <c r="Y67">
        <f t="shared" si="15"/>
        <v>92</v>
      </c>
      <c r="Z67">
        <f t="shared" si="16"/>
        <v>80</v>
      </c>
      <c r="AA67">
        <f t="shared" si="17"/>
        <v>39</v>
      </c>
      <c r="AB67" cm="1">
        <f t="array" ref="AB67">CORREL(W67:W119,X67:X119)</f>
        <v>0.0825098887536935</v>
      </c>
      <c r="AC67" cm="1">
        <f t="array" ref="AC67">CORREL(W67:W119,Y67:Y119)</f>
        <v>0.1394987842548</v>
      </c>
      <c r="AD67" cm="1">
        <f t="array" ref="AD67">CORREL(W67:W119,Z67:Z119)</f>
        <v>0.0873389729747095</v>
      </c>
      <c r="AE67" cm="1">
        <f t="array" ref="AE67">CORREL(W67:W119,AA67:AA119)</f>
        <v>0.00772435237524285</v>
      </c>
      <c r="AG67">
        <f t="shared" si="18"/>
        <v>0.891699173210185</v>
      </c>
      <c r="AH67">
        <f t="shared" si="19"/>
        <v>0.374400119251985</v>
      </c>
      <c r="AI67">
        <f t="shared" si="20"/>
        <v>1.51728351777794</v>
      </c>
      <c r="AJ67">
        <f t="shared" si="21"/>
        <v>0.131915715013787</v>
      </c>
      <c r="AK67">
        <f t="shared" si="22"/>
        <v>0.944277943113557</v>
      </c>
      <c r="AL67">
        <f t="shared" si="23"/>
        <v>0.346990281676875</v>
      </c>
      <c r="AM67">
        <f t="shared" si="24"/>
        <v>0.0831963031546393</v>
      </c>
      <c r="AN67">
        <f t="shared" si="25"/>
        <v>0.933838850279236</v>
      </c>
    </row>
    <row r="68" spans="1:40">
      <c r="A68" s="2" t="s">
        <v>194</v>
      </c>
      <c r="B68" s="2" t="s">
        <v>195</v>
      </c>
      <c r="C68" s="2">
        <v>5</v>
      </c>
      <c r="D68" t="s">
        <v>138</v>
      </c>
      <c r="E68">
        <v>3</v>
      </c>
      <c r="F68">
        <v>110.2</v>
      </c>
      <c r="G68">
        <v>24.7417</v>
      </c>
      <c r="H68">
        <v>144</v>
      </c>
      <c r="I68">
        <v>13</v>
      </c>
      <c r="J68">
        <v>131</v>
      </c>
      <c r="K68">
        <v>90.9722222222222</v>
      </c>
      <c r="L68">
        <v>19.19</v>
      </c>
      <c r="M68">
        <v>40.66</v>
      </c>
      <c r="N68">
        <v>4.44466666666667</v>
      </c>
      <c r="O68">
        <v>62.6698</v>
      </c>
      <c r="P68">
        <v>13.1</v>
      </c>
      <c r="Q68">
        <v>28.4458666666667</v>
      </c>
      <c r="R68">
        <v>0.453900709219858</v>
      </c>
      <c r="S68">
        <v>39</v>
      </c>
      <c r="T68">
        <v>48</v>
      </c>
      <c r="U68">
        <v>0.8125</v>
      </c>
      <c r="W68">
        <f t="shared" si="13"/>
        <v>79.5</v>
      </c>
      <c r="X68">
        <f t="shared" si="14"/>
        <v>9.5</v>
      </c>
      <c r="Y68">
        <f t="shared" si="15"/>
        <v>2.5</v>
      </c>
      <c r="Z68">
        <f t="shared" si="16"/>
        <v>53.5</v>
      </c>
      <c r="AA68">
        <f t="shared" si="17"/>
        <v>54.5</v>
      </c>
      <c r="AB68" cm="1">
        <f t="array" ref="AB68">CORREL(W68:W119,X68:X119)</f>
        <v>0.0829355404084519</v>
      </c>
      <c r="AC68" cm="1">
        <f t="array" ref="AC68">CORREL(W68:W119,Y68:Y119)</f>
        <v>0.146279427478554</v>
      </c>
      <c r="AD68" cm="1">
        <f t="array" ref="AD68">CORREL(W68:W119,Z68:Z119)</f>
        <v>0.0925872722951255</v>
      </c>
      <c r="AE68" cm="1">
        <f t="array" ref="AE68">CORREL(W68:W119,AA68:AA119)</f>
        <v>0.00483939623457413</v>
      </c>
      <c r="AG68">
        <f t="shared" si="18"/>
        <v>0.896331044686005</v>
      </c>
      <c r="AH68">
        <f t="shared" si="19"/>
        <v>0.371932336652258</v>
      </c>
      <c r="AI68">
        <f t="shared" si="20"/>
        <v>1.59260884720431</v>
      </c>
      <c r="AJ68">
        <f t="shared" si="21"/>
        <v>0.113969358456752</v>
      </c>
      <c r="AK68">
        <f t="shared" si="22"/>
        <v>1.00149729908466</v>
      </c>
      <c r="AL68">
        <f t="shared" si="23"/>
        <v>0.318671007507842</v>
      </c>
      <c r="AM68">
        <f t="shared" si="24"/>
        <v>0.0521225029321374</v>
      </c>
      <c r="AN68">
        <f t="shared" si="25"/>
        <v>0.95852073491303</v>
      </c>
    </row>
    <row r="69" spans="1:40">
      <c r="A69" s="2" t="s">
        <v>196</v>
      </c>
      <c r="B69" s="2" t="s">
        <v>197</v>
      </c>
      <c r="C69" s="2">
        <v>5</v>
      </c>
      <c r="D69" t="s">
        <v>198</v>
      </c>
      <c r="E69">
        <v>5</v>
      </c>
      <c r="F69">
        <v>105.8</v>
      </c>
      <c r="G69">
        <v>23.7456</v>
      </c>
      <c r="H69">
        <v>183</v>
      </c>
      <c r="I69">
        <v>18</v>
      </c>
      <c r="J69">
        <v>165</v>
      </c>
      <c r="K69">
        <v>90.1639344262295</v>
      </c>
      <c r="L69">
        <v>18.69</v>
      </c>
      <c r="M69">
        <v>40.7</v>
      </c>
      <c r="N69">
        <v>2.6668</v>
      </c>
      <c r="O69">
        <v>38.2241333333333</v>
      </c>
      <c r="P69">
        <v>13.3333333333333</v>
      </c>
      <c r="Q69">
        <v>26.668</v>
      </c>
      <c r="R69">
        <v>0.697674418604651</v>
      </c>
      <c r="S69">
        <v>52</v>
      </c>
      <c r="T69">
        <v>80</v>
      </c>
      <c r="U69">
        <v>0.65</v>
      </c>
      <c r="W69">
        <f t="shared" si="13"/>
        <v>79.5</v>
      </c>
      <c r="X69">
        <f t="shared" si="14"/>
        <v>25</v>
      </c>
      <c r="Y69">
        <f t="shared" si="15"/>
        <v>5.5</v>
      </c>
      <c r="Z69">
        <f t="shared" si="16"/>
        <v>67</v>
      </c>
      <c r="AA69">
        <f t="shared" si="17"/>
        <v>53</v>
      </c>
      <c r="AB69" cm="1">
        <f t="array" ref="AB69">CORREL(W69:W119,X69:X119)</f>
        <v>0.0770531003964976</v>
      </c>
      <c r="AC69" cm="1">
        <f t="array" ref="AC69">CORREL(W69:W119,Y69:Y119)</f>
        <v>0.140812669255422</v>
      </c>
      <c r="AD69" cm="1">
        <f t="array" ref="AD69">CORREL(W69:W119,Z69:Z119)</f>
        <v>0.0930303678729757</v>
      </c>
      <c r="AE69" cm="1">
        <f t="array" ref="AE69">CORREL(W69:W119,AA69:AA119)</f>
        <v>0.00425993158816655</v>
      </c>
      <c r="AG69">
        <f t="shared" si="18"/>
        <v>0.832361908962057</v>
      </c>
      <c r="AH69">
        <f t="shared" si="19"/>
        <v>0.406915045190305</v>
      </c>
      <c r="AI69">
        <f t="shared" si="20"/>
        <v>1.531861938867</v>
      </c>
      <c r="AJ69">
        <f t="shared" si="21"/>
        <v>0.128279231706067</v>
      </c>
      <c r="AK69">
        <f t="shared" si="22"/>
        <v>1.0063319141994</v>
      </c>
      <c r="AL69">
        <f t="shared" si="23"/>
        <v>0.316350504665557</v>
      </c>
      <c r="AM69">
        <f t="shared" si="24"/>
        <v>0.0458812836448991</v>
      </c>
      <c r="AN69">
        <f t="shared" si="25"/>
        <v>0.963483765206188</v>
      </c>
    </row>
    <row r="70" spans="1:40">
      <c r="A70" s="2" t="s">
        <v>199</v>
      </c>
      <c r="B70" s="2" t="s">
        <v>200</v>
      </c>
      <c r="C70" s="2">
        <v>5</v>
      </c>
      <c r="D70" t="s">
        <v>201</v>
      </c>
      <c r="E70">
        <v>4</v>
      </c>
      <c r="F70">
        <v>97.8</v>
      </c>
      <c r="G70">
        <v>25.3869</v>
      </c>
      <c r="H70">
        <v>89</v>
      </c>
      <c r="I70">
        <v>18</v>
      </c>
      <c r="J70">
        <v>71</v>
      </c>
      <c r="K70">
        <v>79.7752808988764</v>
      </c>
      <c r="L70">
        <v>16.71</v>
      </c>
      <c r="M70">
        <v>62.52</v>
      </c>
      <c r="N70">
        <v>3.11126666666667</v>
      </c>
      <c r="O70">
        <v>37.7796666666667</v>
      </c>
      <c r="P70">
        <v>11.1428571428571</v>
      </c>
      <c r="Q70">
        <v>16.0008</v>
      </c>
      <c r="R70">
        <v>0.423529411764706</v>
      </c>
      <c r="S70">
        <v>56</v>
      </c>
      <c r="T70">
        <v>64</v>
      </c>
      <c r="U70">
        <v>0.875</v>
      </c>
      <c r="W70">
        <f t="shared" si="13"/>
        <v>79.5</v>
      </c>
      <c r="X70">
        <f t="shared" si="14"/>
        <v>44.5</v>
      </c>
      <c r="Y70">
        <f t="shared" si="15"/>
        <v>61.5</v>
      </c>
      <c r="Z70">
        <f t="shared" si="16"/>
        <v>93.5</v>
      </c>
      <c r="AA70">
        <f t="shared" si="17"/>
        <v>14.5</v>
      </c>
      <c r="AB70" cm="1">
        <f t="array" ref="AB70">CORREL(W70:W119,X70:X119)</f>
        <v>0.0728153940231231</v>
      </c>
      <c r="AC70" cm="1">
        <f t="array" ref="AC70">CORREL(W70:W119,Y70:Y119)</f>
        <v>0.13498531580352</v>
      </c>
      <c r="AD70" cm="1">
        <f t="array" ref="AD70">CORREL(W70:W119,Z70:Z119)</f>
        <v>0.0959860019512947</v>
      </c>
      <c r="AE70" cm="1">
        <f t="array" ref="AE70">CORREL(W70:W119,AA70:AA119)</f>
        <v>0.00341494128967777</v>
      </c>
      <c r="AG70">
        <f t="shared" si="18"/>
        <v>0.786333166462482</v>
      </c>
      <c r="AH70">
        <f t="shared" si="19"/>
        <v>0.433275743526551</v>
      </c>
      <c r="AI70">
        <f t="shared" si="20"/>
        <v>1.46726534504707</v>
      </c>
      <c r="AJ70">
        <f t="shared" si="21"/>
        <v>0.145009942227299</v>
      </c>
      <c r="AK70">
        <f t="shared" si="22"/>
        <v>1.03859640727283</v>
      </c>
      <c r="AL70">
        <f t="shared" si="23"/>
        <v>0.301152525178109</v>
      </c>
      <c r="AM70">
        <f t="shared" si="24"/>
        <v>0.0367802577662783</v>
      </c>
      <c r="AN70">
        <f t="shared" si="25"/>
        <v>0.970723435710401</v>
      </c>
    </row>
    <row r="71" spans="1:40">
      <c r="A71" s="2" t="s">
        <v>202</v>
      </c>
      <c r="B71" s="2" t="s">
        <v>195</v>
      </c>
      <c r="C71" s="2">
        <v>5</v>
      </c>
      <c r="D71" t="s">
        <v>203</v>
      </c>
      <c r="E71">
        <v>4</v>
      </c>
      <c r="F71">
        <v>108.4</v>
      </c>
      <c r="G71">
        <v>24.5625</v>
      </c>
      <c r="H71">
        <v>149</v>
      </c>
      <c r="I71">
        <v>28</v>
      </c>
      <c r="J71">
        <v>121</v>
      </c>
      <c r="K71">
        <v>81.2080536912752</v>
      </c>
      <c r="L71">
        <v>21.82</v>
      </c>
      <c r="M71">
        <v>65.17</v>
      </c>
      <c r="N71">
        <v>2.22233333333333</v>
      </c>
      <c r="O71">
        <v>32.8905333333333</v>
      </c>
      <c r="P71">
        <v>13.8</v>
      </c>
      <c r="Q71">
        <v>31.5571333333333</v>
      </c>
      <c r="R71">
        <v>0.959459459459459</v>
      </c>
      <c r="S71">
        <v>51</v>
      </c>
      <c r="T71">
        <v>64</v>
      </c>
      <c r="U71">
        <v>0.796875</v>
      </c>
      <c r="W71">
        <f t="shared" si="13"/>
        <v>79.5</v>
      </c>
      <c r="X71">
        <f t="shared" si="14"/>
        <v>17</v>
      </c>
      <c r="Y71">
        <f t="shared" si="15"/>
        <v>51</v>
      </c>
      <c r="Z71">
        <f t="shared" si="16"/>
        <v>18</v>
      </c>
      <c r="AA71">
        <f t="shared" si="17"/>
        <v>10</v>
      </c>
      <c r="AB71" cm="1">
        <f t="array" ref="AB71">CORREL(W71:W119,X71:X119)</f>
        <v>0.0714966980387191</v>
      </c>
      <c r="AC71" cm="1">
        <f t="array" ref="AC71">CORREL(W71:W119,Y71:Y119)</f>
        <v>0.135127844517975</v>
      </c>
      <c r="AD71" cm="1">
        <f t="array" ref="AD71">CORREL(W71:W119,Z71:Z119)</f>
        <v>0.105111358263663</v>
      </c>
      <c r="AE71" cm="1">
        <f t="array" ref="AE71">CORREL(W71:W119,AA71:AA119)</f>
        <v>-0.00385701709346966</v>
      </c>
      <c r="AG71">
        <f t="shared" si="18"/>
        <v>0.772018726412192</v>
      </c>
      <c r="AH71">
        <f t="shared" si="19"/>
        <v>0.44167331913895</v>
      </c>
      <c r="AI71">
        <f t="shared" si="20"/>
        <v>1.4688434051833</v>
      </c>
      <c r="AJ71">
        <f t="shared" si="21"/>
        <v>0.144581953371102</v>
      </c>
      <c r="AK71">
        <f t="shared" si="22"/>
        <v>1.13839013475955</v>
      </c>
      <c r="AL71">
        <f t="shared" si="23"/>
        <v>0.257303260200956</v>
      </c>
      <c r="AM71">
        <f t="shared" si="24"/>
        <v>-0.0415416544245778</v>
      </c>
      <c r="AN71">
        <f t="shared" si="25"/>
        <v>0.966935503816202</v>
      </c>
    </row>
    <row r="72" spans="1:40">
      <c r="A72" s="2" t="s">
        <v>204</v>
      </c>
      <c r="B72" s="2" t="s">
        <v>140</v>
      </c>
      <c r="C72" s="2">
        <v>5</v>
      </c>
      <c r="D72" t="s">
        <v>205</v>
      </c>
      <c r="E72">
        <v>4</v>
      </c>
      <c r="F72">
        <v>106.6</v>
      </c>
      <c r="G72">
        <v>26.3015</v>
      </c>
      <c r="H72">
        <v>145</v>
      </c>
      <c r="I72">
        <v>22</v>
      </c>
      <c r="J72">
        <v>123</v>
      </c>
      <c r="K72">
        <v>84.8275862068966</v>
      </c>
      <c r="L72">
        <v>20.91</v>
      </c>
      <c r="M72">
        <v>55.79</v>
      </c>
      <c r="N72">
        <v>2.88903333333333</v>
      </c>
      <c r="O72">
        <v>25.7790666666667</v>
      </c>
      <c r="P72">
        <v>7.92307692307692</v>
      </c>
      <c r="Q72">
        <v>25.7790666666667</v>
      </c>
      <c r="R72">
        <v>1</v>
      </c>
      <c r="S72">
        <v>49</v>
      </c>
      <c r="T72">
        <v>64</v>
      </c>
      <c r="U72">
        <v>0.765625</v>
      </c>
      <c r="W72">
        <f t="shared" si="13"/>
        <v>79.5</v>
      </c>
      <c r="X72">
        <f t="shared" si="14"/>
        <v>23</v>
      </c>
      <c r="Y72">
        <f t="shared" si="15"/>
        <v>25</v>
      </c>
      <c r="Z72">
        <f t="shared" si="16"/>
        <v>32</v>
      </c>
      <c r="AA72">
        <f t="shared" si="17"/>
        <v>22</v>
      </c>
      <c r="AB72" cm="1">
        <f t="array" ref="AB72">CORREL(W72:W119,X72:X119)</f>
        <v>0.0656735808789237</v>
      </c>
      <c r="AC72" cm="1">
        <f t="array" ref="AC72">CORREL(W72:W119,Y72:Y119)</f>
        <v>0.133396034056692</v>
      </c>
      <c r="AD72" cm="1">
        <f t="array" ref="AD72">CORREL(W72:W119,Z72:Z119)</f>
        <v>0.100324140326913</v>
      </c>
      <c r="AE72" cm="1">
        <f t="array" ref="AE72">CORREL(W72:W119,AA72:AA119)</f>
        <v>-0.012507496551</v>
      </c>
      <c r="AG72">
        <f t="shared" si="18"/>
        <v>0.708856420544796</v>
      </c>
      <c r="AH72">
        <f t="shared" si="19"/>
        <v>0.479835768188988</v>
      </c>
      <c r="AI72">
        <f t="shared" si="20"/>
        <v>1.44967527594477</v>
      </c>
      <c r="AJ72">
        <f t="shared" si="21"/>
        <v>0.14984736961198</v>
      </c>
      <c r="AK72">
        <f t="shared" si="22"/>
        <v>1.08600315571112</v>
      </c>
      <c r="AL72">
        <f t="shared" si="23"/>
        <v>0.279729257259823</v>
      </c>
      <c r="AM72">
        <f t="shared" si="24"/>
        <v>-0.13472039857491</v>
      </c>
      <c r="AN72">
        <f t="shared" si="25"/>
        <v>0.893066422924719</v>
      </c>
    </row>
    <row r="73" spans="1:40">
      <c r="A73" s="2" t="s">
        <v>206</v>
      </c>
      <c r="B73" s="2" t="s">
        <v>195</v>
      </c>
      <c r="C73" s="2">
        <v>5</v>
      </c>
      <c r="D73" t="s">
        <v>207</v>
      </c>
      <c r="E73">
        <v>4</v>
      </c>
      <c r="F73">
        <v>91.7</v>
      </c>
      <c r="G73">
        <v>23.6606</v>
      </c>
      <c r="H73">
        <v>158</v>
      </c>
      <c r="I73">
        <v>30</v>
      </c>
      <c r="J73">
        <v>128</v>
      </c>
      <c r="K73">
        <v>81.0126582278481</v>
      </c>
      <c r="L73">
        <v>18.84</v>
      </c>
      <c r="M73">
        <v>28.74</v>
      </c>
      <c r="N73">
        <v>2.88903333333333</v>
      </c>
      <c r="O73">
        <v>39.1130666666667</v>
      </c>
      <c r="P73">
        <v>12.5384615384615</v>
      </c>
      <c r="Q73">
        <v>28.4458666666667</v>
      </c>
      <c r="R73">
        <v>0.727272727272727</v>
      </c>
      <c r="S73">
        <v>56</v>
      </c>
      <c r="T73">
        <v>64</v>
      </c>
      <c r="U73">
        <v>0.875</v>
      </c>
      <c r="W73">
        <f t="shared" si="13"/>
        <v>79.5</v>
      </c>
      <c r="X73">
        <f t="shared" si="14"/>
        <v>64</v>
      </c>
      <c r="Y73">
        <f t="shared" si="15"/>
        <v>52</v>
      </c>
      <c r="Z73">
        <f t="shared" si="16"/>
        <v>61.5</v>
      </c>
      <c r="AA73">
        <f t="shared" si="17"/>
        <v>88</v>
      </c>
      <c r="AB73" cm="1">
        <f t="array" ref="AB73">CORREL(W73:W119,X73:X119)</f>
        <v>0.0603915445448839</v>
      </c>
      <c r="AC73" cm="1">
        <f t="array" ref="AC73">CORREL(W73:W119,Y73:Y119)</f>
        <v>0.128039183493359</v>
      </c>
      <c r="AD73" cm="1">
        <f t="array" ref="AD73">CORREL(W73:W119,Z73:Z119)</f>
        <v>0.0972317381792039</v>
      </c>
      <c r="AE73" cm="1">
        <f t="array" ref="AE73">CORREL(W73:W119,AA73:AA119)</f>
        <v>-0.0195660711415213</v>
      </c>
      <c r="AG73">
        <f t="shared" si="18"/>
        <v>0.651626211675847</v>
      </c>
      <c r="AH73">
        <f t="shared" si="19"/>
        <v>0.515931285041836</v>
      </c>
      <c r="AI73">
        <f t="shared" si="20"/>
        <v>1.39046900725441</v>
      </c>
      <c r="AJ73">
        <f t="shared" si="21"/>
        <v>0.167048492485657</v>
      </c>
      <c r="AK73">
        <f t="shared" si="22"/>
        <v>1.05220345203689</v>
      </c>
      <c r="AL73">
        <f t="shared" si="23"/>
        <v>0.294893146584258</v>
      </c>
      <c r="AM73">
        <f t="shared" si="24"/>
        <v>-0.21077338462007</v>
      </c>
      <c r="AN73">
        <f t="shared" si="25"/>
        <v>0.8334339191359</v>
      </c>
    </row>
    <row r="74" spans="1:40">
      <c r="A74" s="2" t="s">
        <v>208</v>
      </c>
      <c r="B74" s="2" t="s">
        <v>140</v>
      </c>
      <c r="C74" s="2">
        <v>5</v>
      </c>
      <c r="D74" t="s">
        <v>209</v>
      </c>
      <c r="E74">
        <v>3</v>
      </c>
      <c r="F74">
        <v>103.2</v>
      </c>
      <c r="G74">
        <v>29.0333</v>
      </c>
      <c r="H74">
        <v>122</v>
      </c>
      <c r="I74">
        <v>30</v>
      </c>
      <c r="J74">
        <v>92</v>
      </c>
      <c r="K74">
        <v>75.4098360655738</v>
      </c>
      <c r="L74">
        <v>22.14</v>
      </c>
      <c r="M74">
        <v>46.13</v>
      </c>
      <c r="N74">
        <v>4.0002</v>
      </c>
      <c r="O74">
        <v>19.1120666666667</v>
      </c>
      <c r="P74">
        <v>3.77777777777778</v>
      </c>
      <c r="Q74">
        <v>17.7786666666667</v>
      </c>
      <c r="R74">
        <v>0.930232558139535</v>
      </c>
      <c r="S74">
        <v>36</v>
      </c>
      <c r="T74">
        <v>48</v>
      </c>
      <c r="U74">
        <v>0.75</v>
      </c>
      <c r="W74">
        <f t="shared" si="13"/>
        <v>79.5</v>
      </c>
      <c r="X74">
        <f t="shared" si="14"/>
        <v>33</v>
      </c>
      <c r="Y74">
        <f t="shared" si="15"/>
        <v>81.5</v>
      </c>
      <c r="Z74">
        <f t="shared" si="16"/>
        <v>16</v>
      </c>
      <c r="AA74">
        <f t="shared" si="17"/>
        <v>42</v>
      </c>
      <c r="AB74" cm="1">
        <f t="array" ref="AB74">CORREL(W74:W119,X74:X119)</f>
        <v>0.0625923273008186</v>
      </c>
      <c r="AC74" cm="1">
        <f t="array" ref="AC74">CORREL(W74:W119,Y74:Y119)</f>
        <v>0.12618688835231</v>
      </c>
      <c r="AD74" cm="1">
        <f t="array" ref="AD74">CORREL(W74:W119,Z74:Z119)</f>
        <v>0.0994037764150952</v>
      </c>
      <c r="AE74" cm="1">
        <f t="array" ref="AE74">CORREL(W74:W119,AA74:AA119)</f>
        <v>-0.0147264658668731</v>
      </c>
      <c r="AG74">
        <f t="shared" si="18"/>
        <v>0.675464462019303</v>
      </c>
      <c r="AH74">
        <f t="shared" si="19"/>
        <v>0.500725009930418</v>
      </c>
      <c r="AI74">
        <f t="shared" si="20"/>
        <v>1.37002569951235</v>
      </c>
      <c r="AJ74">
        <f t="shared" si="21"/>
        <v>0.173324763647868</v>
      </c>
      <c r="AK74">
        <f t="shared" si="22"/>
        <v>1.07594037655368</v>
      </c>
      <c r="AL74">
        <f t="shared" si="23"/>
        <v>0.284186629001055</v>
      </c>
      <c r="AM74">
        <f t="shared" si="24"/>
        <v>-0.158626092897135</v>
      </c>
      <c r="AN74">
        <f t="shared" si="25"/>
        <v>0.874239301435901</v>
      </c>
    </row>
    <row r="75" spans="1:40">
      <c r="A75" s="2" t="s">
        <v>210</v>
      </c>
      <c r="B75" s="2" t="s">
        <v>211</v>
      </c>
      <c r="C75" s="2">
        <v>5</v>
      </c>
      <c r="D75" t="s">
        <v>212</v>
      </c>
      <c r="E75">
        <v>4</v>
      </c>
      <c r="F75">
        <v>82.7</v>
      </c>
      <c r="G75">
        <v>13.976</v>
      </c>
      <c r="H75">
        <v>95</v>
      </c>
      <c r="I75">
        <v>64</v>
      </c>
      <c r="J75">
        <v>31</v>
      </c>
      <c r="K75">
        <v>32.6315789473684</v>
      </c>
      <c r="L75">
        <v>21.49</v>
      </c>
      <c r="M75">
        <v>18.12</v>
      </c>
      <c r="N75">
        <v>3.55573333333333</v>
      </c>
      <c r="O75">
        <v>36.8907333333333</v>
      </c>
      <c r="P75">
        <v>9.375</v>
      </c>
      <c r="Q75">
        <v>0</v>
      </c>
      <c r="R75">
        <v>0</v>
      </c>
      <c r="S75">
        <v>38</v>
      </c>
      <c r="T75">
        <v>64</v>
      </c>
      <c r="U75">
        <v>0.59375</v>
      </c>
      <c r="W75">
        <f t="shared" si="13"/>
        <v>79.5</v>
      </c>
      <c r="X75">
        <f t="shared" si="14"/>
        <v>85</v>
      </c>
      <c r="Y75">
        <f t="shared" si="15"/>
        <v>117</v>
      </c>
      <c r="Z75">
        <f t="shared" si="16"/>
        <v>19</v>
      </c>
      <c r="AA75">
        <f t="shared" si="17"/>
        <v>110</v>
      </c>
      <c r="AB75" cm="1">
        <f t="array" ref="AB75">CORREL(W75:W119,X75:X119)</f>
        <v>0.0586651227762968</v>
      </c>
      <c r="AC75" cm="1">
        <f t="array" ref="AC75">CORREL(W75:W119,Y75:Y119)</f>
        <v>0.130767808394312</v>
      </c>
      <c r="AD75" cm="1">
        <f t="array" ref="AD75">CORREL(W75:W119,Z75:Z119)</f>
        <v>0.0937065263108711</v>
      </c>
      <c r="AE75" cm="1">
        <f t="array" ref="AE75">CORREL(W75:W119,AA75:AA119)</f>
        <v>-0.0183077822795761</v>
      </c>
      <c r="AG75">
        <f t="shared" si="18"/>
        <v>0.632932797573483</v>
      </c>
      <c r="AH75">
        <f t="shared" si="19"/>
        <v>0.528023305397754</v>
      </c>
      <c r="AI75">
        <f t="shared" si="20"/>
        <v>1.42061115601639</v>
      </c>
      <c r="AJ75">
        <f t="shared" si="21"/>
        <v>0.15811223331676</v>
      </c>
      <c r="AK75">
        <f t="shared" si="22"/>
        <v>1.01371064121794</v>
      </c>
      <c r="AL75">
        <f t="shared" si="23"/>
        <v>0.312830595832078</v>
      </c>
      <c r="AM75">
        <f t="shared" si="24"/>
        <v>-0.197213903001522</v>
      </c>
      <c r="AN75">
        <f t="shared" si="25"/>
        <v>0.844005293877174</v>
      </c>
    </row>
    <row r="76" spans="1:40">
      <c r="A76" s="2" t="s">
        <v>213</v>
      </c>
      <c r="B76" s="2" t="s">
        <v>214</v>
      </c>
      <c r="C76" s="2">
        <v>5</v>
      </c>
      <c r="D76" t="s">
        <v>215</v>
      </c>
      <c r="E76">
        <v>4</v>
      </c>
      <c r="F76">
        <v>106.6</v>
      </c>
      <c r="G76">
        <v>25.9297</v>
      </c>
      <c r="H76">
        <v>89</v>
      </c>
      <c r="I76">
        <v>29</v>
      </c>
      <c r="J76">
        <v>60</v>
      </c>
      <c r="K76">
        <v>67.4157303370786</v>
      </c>
      <c r="L76">
        <v>17.39</v>
      </c>
      <c r="M76">
        <v>23.86</v>
      </c>
      <c r="N76">
        <v>2.44456666666667</v>
      </c>
      <c r="O76">
        <v>15.1118666666667</v>
      </c>
      <c r="P76">
        <v>5.18181818181818</v>
      </c>
      <c r="Q76">
        <v>24.8901333333333</v>
      </c>
      <c r="R76">
        <v>1.64705882352941</v>
      </c>
      <c r="S76">
        <v>26</v>
      </c>
      <c r="T76">
        <v>64</v>
      </c>
      <c r="U76">
        <v>0.40625</v>
      </c>
      <c r="W76">
        <f t="shared" si="13"/>
        <v>79.5</v>
      </c>
      <c r="X76">
        <f t="shared" si="14"/>
        <v>23</v>
      </c>
      <c r="Y76">
        <f t="shared" si="15"/>
        <v>104.5</v>
      </c>
      <c r="Z76">
        <f t="shared" si="16"/>
        <v>86.5</v>
      </c>
      <c r="AA76">
        <f t="shared" si="17"/>
        <v>98.5</v>
      </c>
      <c r="AB76" cm="1">
        <f t="array" ref="AB76">CORREL(W76:W119,X76:X119)</f>
        <v>0.0659821105067474</v>
      </c>
      <c r="AC76" cm="1">
        <f t="array" ref="AC76">CORREL(W76:W119,Y76:Y119)</f>
        <v>0.14742621659167</v>
      </c>
      <c r="AD76" cm="1">
        <f t="array" ref="AD76">CORREL(W76:W119,Z76:Z119)</f>
        <v>0.0880528979191332</v>
      </c>
      <c r="AE76" cm="1">
        <f t="array" ref="AE76">CORREL(W76:W119,AA76:AA119)</f>
        <v>-0.00896718159130174</v>
      </c>
      <c r="AG76">
        <f t="shared" si="18"/>
        <v>0.712201103099735</v>
      </c>
      <c r="AH76">
        <f t="shared" si="19"/>
        <v>0.477770260911074</v>
      </c>
      <c r="AI76">
        <f t="shared" si="20"/>
        <v>1.60537074222498</v>
      </c>
      <c r="AJ76">
        <f t="shared" si="21"/>
        <v>0.111131278990966</v>
      </c>
      <c r="AK76">
        <f t="shared" si="22"/>
        <v>0.952056712688372</v>
      </c>
      <c r="AL76">
        <f t="shared" si="23"/>
        <v>0.343047787296292</v>
      </c>
      <c r="AM76">
        <f t="shared" si="24"/>
        <v>-0.0965833846790646</v>
      </c>
      <c r="AN76">
        <f t="shared" si="25"/>
        <v>0.923223921017895</v>
      </c>
    </row>
    <row r="77" spans="1:40">
      <c r="A77" s="2" t="s">
        <v>216</v>
      </c>
      <c r="B77" s="2" t="s">
        <v>217</v>
      </c>
      <c r="C77" s="2">
        <v>5</v>
      </c>
      <c r="D77" t="s">
        <v>218</v>
      </c>
      <c r="E77">
        <v>4</v>
      </c>
      <c r="F77">
        <v>88.7</v>
      </c>
      <c r="G77">
        <v>21.152</v>
      </c>
      <c r="H77">
        <v>129</v>
      </c>
      <c r="I77">
        <v>26</v>
      </c>
      <c r="J77">
        <v>103</v>
      </c>
      <c r="K77">
        <v>79.8449612403101</v>
      </c>
      <c r="L77">
        <v>14.8</v>
      </c>
      <c r="M77">
        <v>38.25</v>
      </c>
      <c r="N77">
        <v>2.6668</v>
      </c>
      <c r="O77">
        <v>11.1116666666667</v>
      </c>
      <c r="P77">
        <v>3.16666666666667</v>
      </c>
      <c r="Q77">
        <v>21.7788666666667</v>
      </c>
      <c r="R77">
        <v>1.96</v>
      </c>
      <c r="S77">
        <v>23</v>
      </c>
      <c r="T77">
        <v>64</v>
      </c>
      <c r="U77">
        <v>0.359375</v>
      </c>
      <c r="W77">
        <f t="shared" si="13"/>
        <v>79.5</v>
      </c>
      <c r="X77">
        <f t="shared" si="14"/>
        <v>73</v>
      </c>
      <c r="Y77">
        <f t="shared" si="15"/>
        <v>60</v>
      </c>
      <c r="Z77">
        <f t="shared" si="16"/>
        <v>106</v>
      </c>
      <c r="AA77">
        <f t="shared" si="17"/>
        <v>63</v>
      </c>
      <c r="AB77" cm="1">
        <f t="array" ref="AB77">CORREL(W77:W119,X77:X119)</f>
        <v>0.0599724777935447</v>
      </c>
      <c r="AC77" cm="1">
        <f t="array" ref="AC77">CORREL(W77:W119,Y77:Y119)</f>
        <v>0.160973901556463</v>
      </c>
      <c r="AD77" cm="1">
        <f t="array" ref="AD77">CORREL(W77:W119,Z77:Z119)</f>
        <v>0.096362370847735</v>
      </c>
      <c r="AE77" cm="1">
        <f t="array" ref="AE77">CORREL(W77:W119,AA77:AA119)</f>
        <v>-0.00111961970742294</v>
      </c>
      <c r="AG77">
        <f t="shared" si="18"/>
        <v>0.647088092120865</v>
      </c>
      <c r="AH77">
        <f t="shared" si="19"/>
        <v>0.518853381804482</v>
      </c>
      <c r="AI77">
        <f t="shared" si="20"/>
        <v>1.75665105699696</v>
      </c>
      <c r="AJ77">
        <f t="shared" si="21"/>
        <v>0.0816160903982794</v>
      </c>
      <c r="AK77">
        <f t="shared" si="22"/>
        <v>1.04270692249748</v>
      </c>
      <c r="AL77">
        <f t="shared" si="23"/>
        <v>0.299252267114976</v>
      </c>
      <c r="AM77">
        <f t="shared" si="24"/>
        <v>-0.0120586808496482</v>
      </c>
      <c r="AN77">
        <f t="shared" si="25"/>
        <v>0.990399512670347</v>
      </c>
    </row>
    <row r="78" spans="1:40">
      <c r="A78" s="2" t="s">
        <v>219</v>
      </c>
      <c r="B78" s="2" t="s">
        <v>220</v>
      </c>
      <c r="C78" s="2">
        <v>5</v>
      </c>
      <c r="D78" t="s">
        <v>221</v>
      </c>
      <c r="E78">
        <v>4</v>
      </c>
      <c r="F78">
        <v>76.4</v>
      </c>
      <c r="G78">
        <v>21.4444</v>
      </c>
      <c r="H78">
        <v>121</v>
      </c>
      <c r="I78">
        <v>48</v>
      </c>
      <c r="J78">
        <v>73</v>
      </c>
      <c r="K78">
        <v>60.3305785123967</v>
      </c>
      <c r="L78">
        <v>14.88</v>
      </c>
      <c r="M78">
        <v>14.91</v>
      </c>
      <c r="N78">
        <v>2.44456666666667</v>
      </c>
      <c r="O78">
        <v>0.888933333333333</v>
      </c>
      <c r="P78">
        <v>-0.636363636363636</v>
      </c>
      <c r="Q78">
        <v>1.3334</v>
      </c>
      <c r="R78">
        <v>1.5</v>
      </c>
      <c r="S78">
        <v>1</v>
      </c>
      <c r="T78">
        <v>64</v>
      </c>
      <c r="U78">
        <v>0.015625</v>
      </c>
      <c r="W78">
        <f t="shared" si="13"/>
        <v>79.5</v>
      </c>
      <c r="X78">
        <f t="shared" si="14"/>
        <v>100.5</v>
      </c>
      <c r="Y78">
        <f t="shared" si="15"/>
        <v>110</v>
      </c>
      <c r="Z78">
        <f t="shared" si="16"/>
        <v>105</v>
      </c>
      <c r="AA78">
        <f t="shared" si="17"/>
        <v>116</v>
      </c>
      <c r="AB78" cm="1">
        <f t="array" ref="AB78">CORREL(W78:W119,X78:X119)</f>
        <v>0.0646303984426362</v>
      </c>
      <c r="AC78" cm="1">
        <f t="array" ref="AC78">CORREL(W78:W119,Y78:Y119)</f>
        <v>0.16119014004271</v>
      </c>
      <c r="AD78" cm="1">
        <f t="array" ref="AD78">CORREL(W78:W119,Z78:Z119)</f>
        <v>0.111531487682001</v>
      </c>
      <c r="AE78" cm="1">
        <f t="array" ref="AE78">CORREL(W78:W119,AA78:AA119)</f>
        <v>-0.000260160843471428</v>
      </c>
      <c r="AG78">
        <f t="shared" si="18"/>
        <v>0.697549080963168</v>
      </c>
      <c r="AH78">
        <f t="shared" si="19"/>
        <v>0.48685500449867</v>
      </c>
      <c r="AI78">
        <f t="shared" si="20"/>
        <v>1.75907369422593</v>
      </c>
      <c r="AJ78">
        <f t="shared" si="21"/>
        <v>0.0812017443508607</v>
      </c>
      <c r="AK78">
        <f t="shared" si="22"/>
        <v>1.20877253690068</v>
      </c>
      <c r="AL78">
        <f t="shared" si="23"/>
        <v>0.229208412876078</v>
      </c>
      <c r="AM78">
        <f t="shared" si="24"/>
        <v>-0.00280201813173895</v>
      </c>
      <c r="AN78">
        <f t="shared" si="25"/>
        <v>0.99776912898099</v>
      </c>
    </row>
    <row r="79" spans="1:40">
      <c r="A79" s="2" t="s">
        <v>222</v>
      </c>
      <c r="B79" s="2" t="s">
        <v>220</v>
      </c>
      <c r="C79" s="2">
        <v>5</v>
      </c>
      <c r="D79" t="s">
        <v>223</v>
      </c>
      <c r="E79">
        <v>4</v>
      </c>
      <c r="F79">
        <v>109.3</v>
      </c>
      <c r="G79">
        <v>23.6503</v>
      </c>
      <c r="H79">
        <v>138</v>
      </c>
      <c r="I79">
        <v>17</v>
      </c>
      <c r="J79">
        <v>121</v>
      </c>
      <c r="K79">
        <v>87.6811594202899</v>
      </c>
      <c r="L79">
        <v>22.24</v>
      </c>
      <c r="M79">
        <v>59.9</v>
      </c>
      <c r="N79">
        <v>2.88903333333333</v>
      </c>
      <c r="O79">
        <v>37.7796666666667</v>
      </c>
      <c r="P79">
        <v>12.0769230769231</v>
      </c>
      <c r="Q79">
        <v>18.2231333333333</v>
      </c>
      <c r="R79">
        <v>0.482352941176471</v>
      </c>
      <c r="S79">
        <v>52</v>
      </c>
      <c r="T79">
        <v>64</v>
      </c>
      <c r="U79">
        <v>0.8125</v>
      </c>
      <c r="W79">
        <f t="shared" si="13"/>
        <v>79.5</v>
      </c>
      <c r="X79">
        <f t="shared" si="14"/>
        <v>13</v>
      </c>
      <c r="Y79">
        <f t="shared" si="15"/>
        <v>9</v>
      </c>
      <c r="Z79">
        <f t="shared" si="16"/>
        <v>13</v>
      </c>
      <c r="AA79">
        <f t="shared" si="17"/>
        <v>19</v>
      </c>
      <c r="AB79" cm="1">
        <f t="array" ref="AB79">CORREL(W79:W119,X79:X119)</f>
        <v>0.0775878458772606</v>
      </c>
      <c r="AC79" cm="1">
        <f t="array" ref="AC79">CORREL(W79:W119,Y79:Y119)</f>
        <v>0.178976111782152</v>
      </c>
      <c r="AD79" cm="1">
        <f t="array" ref="AD79">CORREL(W79:W119,Z79:Z119)</f>
        <v>0.128216969907616</v>
      </c>
      <c r="AE79" cm="1">
        <f t="array" ref="AE79">CORREL(W79:W119,AA79:AA119)</f>
        <v>0.0125249550891591</v>
      </c>
      <c r="AG79">
        <f t="shared" si="18"/>
        <v>0.838173331288596</v>
      </c>
      <c r="AH79">
        <f t="shared" si="19"/>
        <v>0.403657124787812</v>
      </c>
      <c r="AI79">
        <f t="shared" si="20"/>
        <v>1.95926718189958</v>
      </c>
      <c r="AJ79">
        <f t="shared" si="21"/>
        <v>0.0524806563936147</v>
      </c>
      <c r="AK79">
        <f t="shared" si="22"/>
        <v>1.39243196484435</v>
      </c>
      <c r="AL79">
        <f t="shared" si="23"/>
        <v>0.166455069395665</v>
      </c>
      <c r="AM79">
        <f t="shared" si="24"/>
        <v>0.134908476979133</v>
      </c>
      <c r="AN79">
        <f t="shared" si="25"/>
        <v>0.892918047260248</v>
      </c>
    </row>
    <row r="80" spans="1:40">
      <c r="A80" s="2" t="s">
        <v>224</v>
      </c>
      <c r="B80" s="2" t="s">
        <v>220</v>
      </c>
      <c r="C80" s="2">
        <v>5</v>
      </c>
      <c r="D80" t="s">
        <v>225</v>
      </c>
      <c r="E80">
        <v>4</v>
      </c>
      <c r="F80">
        <v>111.6</v>
      </c>
      <c r="G80">
        <v>23.4401</v>
      </c>
      <c r="H80">
        <v>172</v>
      </c>
      <c r="I80">
        <v>33</v>
      </c>
      <c r="J80">
        <v>139</v>
      </c>
      <c r="K80">
        <v>80.8139534883721</v>
      </c>
      <c r="L80">
        <v>23.6</v>
      </c>
      <c r="M80">
        <v>48.09</v>
      </c>
      <c r="N80">
        <v>2.88903333333333</v>
      </c>
      <c r="O80">
        <v>34.2239333333333</v>
      </c>
      <c r="P80">
        <v>10.8461538461538</v>
      </c>
      <c r="Q80">
        <v>19.5565333333333</v>
      </c>
      <c r="R80">
        <v>0.571428571428572</v>
      </c>
      <c r="S80">
        <v>52</v>
      </c>
      <c r="T80">
        <v>64</v>
      </c>
      <c r="U80">
        <v>0.8125</v>
      </c>
      <c r="W80">
        <f t="shared" si="13"/>
        <v>79.5</v>
      </c>
      <c r="X80">
        <f t="shared" si="14"/>
        <v>2.5</v>
      </c>
      <c r="Y80">
        <f t="shared" si="15"/>
        <v>54</v>
      </c>
      <c r="Z80">
        <f t="shared" si="16"/>
        <v>3</v>
      </c>
      <c r="AA80">
        <f t="shared" si="17"/>
        <v>38</v>
      </c>
      <c r="AB80" cm="1">
        <f t="array" ref="AB80">CORREL(W80:W119,X80:X119)</f>
        <v>0.0691991245628943</v>
      </c>
      <c r="AC80" cm="1">
        <f t="array" ref="AC80">CORREL(W80:W119,Y80:Y119)</f>
        <v>0.171680203251247</v>
      </c>
      <c r="AD80" cm="1">
        <f t="array" ref="AD80">CORREL(W80:W119,Z80:Z119)</f>
        <v>0.121354913882447</v>
      </c>
      <c r="AE80" cm="1">
        <f t="array" ref="AE80">CORREL(W80:W119,AA80:AA119)</f>
        <v>0.00376706460887826</v>
      </c>
      <c r="AG80">
        <f t="shared" si="18"/>
        <v>0.747088250117593</v>
      </c>
      <c r="AH80">
        <f t="shared" si="19"/>
        <v>0.456521946928608</v>
      </c>
      <c r="AI80">
        <f t="shared" si="20"/>
        <v>1.87691950178944</v>
      </c>
      <c r="AJ80">
        <f t="shared" si="21"/>
        <v>0.0630415082065812</v>
      </c>
      <c r="AK80">
        <f t="shared" si="22"/>
        <v>1.31676439098605</v>
      </c>
      <c r="AL80">
        <f t="shared" si="23"/>
        <v>0.190513141896996</v>
      </c>
      <c r="AM80">
        <f t="shared" si="24"/>
        <v>0.0405728153967504</v>
      </c>
      <c r="AN80">
        <f t="shared" si="25"/>
        <v>0.96770620584899</v>
      </c>
    </row>
    <row r="81" spans="1:40">
      <c r="A81" s="2" t="s">
        <v>226</v>
      </c>
      <c r="B81" s="2" t="s">
        <v>171</v>
      </c>
      <c r="C81" s="2">
        <v>5</v>
      </c>
      <c r="D81" t="s">
        <v>227</v>
      </c>
      <c r="E81">
        <v>5</v>
      </c>
      <c r="F81">
        <v>101.3</v>
      </c>
      <c r="G81">
        <v>26.5245</v>
      </c>
      <c r="H81">
        <v>122</v>
      </c>
      <c r="I81">
        <v>12</v>
      </c>
      <c r="J81">
        <v>110</v>
      </c>
      <c r="K81">
        <v>90.1639344262295</v>
      </c>
      <c r="L81">
        <v>20.94</v>
      </c>
      <c r="M81">
        <v>62.77</v>
      </c>
      <c r="N81">
        <v>2.88903333333333</v>
      </c>
      <c r="O81">
        <v>7.11146666666667</v>
      </c>
      <c r="P81">
        <v>1.46153846153846</v>
      </c>
      <c r="Q81">
        <v>22.2233333333333</v>
      </c>
      <c r="R81">
        <v>3.125</v>
      </c>
      <c r="S81">
        <v>60</v>
      </c>
      <c r="T81">
        <v>80</v>
      </c>
      <c r="U81">
        <v>0.75</v>
      </c>
      <c r="W81">
        <f t="shared" si="13"/>
        <v>79.5</v>
      </c>
      <c r="X81">
        <f t="shared" si="14"/>
        <v>37</v>
      </c>
      <c r="Y81">
        <f t="shared" si="15"/>
        <v>5.5</v>
      </c>
      <c r="Z81">
        <f t="shared" si="16"/>
        <v>30</v>
      </c>
      <c r="AA81">
        <f t="shared" si="17"/>
        <v>13</v>
      </c>
      <c r="AB81" cm="1">
        <f t="array" ref="AB81">CORREL(W81:W119,X81:X119)</f>
        <v>0.0579586671658222</v>
      </c>
      <c r="AC81" cm="1">
        <f t="array" ref="AC81">CORREL(W81:W119,Y81:Y119)</f>
        <v>0.170373905500908</v>
      </c>
      <c r="AD81" cm="1">
        <f t="array" ref="AD81">CORREL(W81:W119,Z81:Z119)</f>
        <v>0.112449146373164</v>
      </c>
      <c r="AE81" cm="1">
        <f t="array" ref="AE81">CORREL(W81:W119,AA81:AA119)</f>
        <v>-0.00111592387308192</v>
      </c>
      <c r="AG81">
        <f t="shared" si="18"/>
        <v>0.625285063862901</v>
      </c>
      <c r="AH81">
        <f t="shared" si="19"/>
        <v>0.533012159085311</v>
      </c>
      <c r="AI81">
        <f t="shared" si="20"/>
        <v>1.86220958030949</v>
      </c>
      <c r="AJ81">
        <f t="shared" si="21"/>
        <v>0.0651040329802763</v>
      </c>
      <c r="AK81">
        <f t="shared" si="22"/>
        <v>1.2188449183763</v>
      </c>
      <c r="AL81">
        <f t="shared" si="23"/>
        <v>0.225375920421031</v>
      </c>
      <c r="AM81">
        <f t="shared" si="24"/>
        <v>-0.0120188754209955</v>
      </c>
      <c r="AN81">
        <f t="shared" si="25"/>
        <v>0.990431202116994</v>
      </c>
    </row>
    <row r="82" spans="1:40">
      <c r="A82" s="2" t="s">
        <v>228</v>
      </c>
      <c r="B82" s="2" t="s">
        <v>140</v>
      </c>
      <c r="C82" s="2">
        <v>5</v>
      </c>
      <c r="D82" t="s">
        <v>229</v>
      </c>
      <c r="E82">
        <v>5</v>
      </c>
      <c r="F82">
        <v>103.8</v>
      </c>
      <c r="G82">
        <v>23.3542</v>
      </c>
      <c r="H82">
        <v>179</v>
      </c>
      <c r="I82">
        <v>29</v>
      </c>
      <c r="J82">
        <v>150</v>
      </c>
      <c r="K82">
        <v>83.7988826815642</v>
      </c>
      <c r="L82">
        <v>18.73</v>
      </c>
      <c r="M82">
        <v>73.54</v>
      </c>
      <c r="N82">
        <v>3.3335</v>
      </c>
      <c r="O82">
        <v>35.5573333333333</v>
      </c>
      <c r="P82">
        <v>9.66666666666667</v>
      </c>
      <c r="Q82">
        <v>24.8901333333333</v>
      </c>
      <c r="R82">
        <v>0.7</v>
      </c>
      <c r="S82">
        <v>75</v>
      </c>
      <c r="T82">
        <v>80</v>
      </c>
      <c r="U82">
        <v>0.9375</v>
      </c>
      <c r="W82">
        <f t="shared" si="13"/>
        <v>79.5</v>
      </c>
      <c r="X82">
        <f t="shared" si="14"/>
        <v>30</v>
      </c>
      <c r="Y82">
        <f t="shared" si="15"/>
        <v>30</v>
      </c>
      <c r="Z82">
        <f t="shared" si="16"/>
        <v>65</v>
      </c>
      <c r="AA82">
        <f t="shared" si="17"/>
        <v>4</v>
      </c>
      <c r="AB82" cm="1">
        <f t="array" ref="AB82">CORREL(W82:W119,X82:X119)</f>
        <v>0.0534266706560658</v>
      </c>
      <c r="AC82" cm="1">
        <f t="array" ref="AC82">CORREL(W82:W119,Y82:Y119)</f>
        <v>0.161719491332746</v>
      </c>
      <c r="AD82" cm="1">
        <f t="array" ref="AD82">CORREL(W82:W119,Z82:Z119)</f>
        <v>0.107536391056036</v>
      </c>
      <c r="AE82" cm="1">
        <f t="array" ref="AE82">CORREL(W82:W119,AA82:AA119)</f>
        <v>-0.0127402924923305</v>
      </c>
      <c r="AG82">
        <f t="shared" si="18"/>
        <v>0.576245861605604</v>
      </c>
      <c r="AH82">
        <f t="shared" si="19"/>
        <v>0.565565411319497</v>
      </c>
      <c r="AI82">
        <f t="shared" si="20"/>
        <v>1.76500540279897</v>
      </c>
      <c r="AJ82">
        <f t="shared" si="21"/>
        <v>0.0801945363279431</v>
      </c>
      <c r="AK82">
        <f t="shared" si="22"/>
        <v>1.16495779391415</v>
      </c>
      <c r="AL82">
        <f t="shared" si="23"/>
        <v>0.246426156838951</v>
      </c>
      <c r="AM82">
        <f t="shared" si="24"/>
        <v>-0.137228287084894</v>
      </c>
      <c r="AN82">
        <f t="shared" si="25"/>
        <v>0.891088255350987</v>
      </c>
    </row>
    <row r="83" spans="1:40">
      <c r="A83" s="2" t="s">
        <v>230</v>
      </c>
      <c r="B83" s="2" t="s">
        <v>231</v>
      </c>
      <c r="C83" s="2">
        <v>5</v>
      </c>
      <c r="D83" t="s">
        <v>201</v>
      </c>
      <c r="E83">
        <v>5</v>
      </c>
      <c r="F83">
        <v>97.8</v>
      </c>
      <c r="G83">
        <v>25.3869</v>
      </c>
      <c r="H83">
        <v>89</v>
      </c>
      <c r="I83">
        <v>18</v>
      </c>
      <c r="J83">
        <v>71</v>
      </c>
      <c r="K83">
        <v>79.7752808988764</v>
      </c>
      <c r="L83">
        <v>16.71</v>
      </c>
      <c r="M83">
        <v>62.52</v>
      </c>
      <c r="N83">
        <v>2.6668</v>
      </c>
      <c r="O83">
        <v>37.3352</v>
      </c>
      <c r="P83">
        <v>13</v>
      </c>
      <c r="Q83">
        <v>27.1124666666667</v>
      </c>
      <c r="R83">
        <v>0.726190476190476</v>
      </c>
      <c r="S83">
        <v>55</v>
      </c>
      <c r="T83">
        <v>80</v>
      </c>
      <c r="U83">
        <v>0.6875</v>
      </c>
      <c r="W83">
        <f t="shared" si="13"/>
        <v>79.5</v>
      </c>
      <c r="X83">
        <f t="shared" si="14"/>
        <v>44.5</v>
      </c>
      <c r="Y83">
        <f t="shared" si="15"/>
        <v>61.5</v>
      </c>
      <c r="Z83">
        <f t="shared" si="16"/>
        <v>93.5</v>
      </c>
      <c r="AA83">
        <f t="shared" si="17"/>
        <v>14.5</v>
      </c>
      <c r="AB83" cm="1">
        <f t="array" ref="AB83">CORREL(W83:W119,X83:X119)</f>
        <v>0.0467912987919801</v>
      </c>
      <c r="AC83" cm="1">
        <f t="array" ref="AC83">CORREL(W83:W119,Y83:Y119)</f>
        <v>0.154659594448818</v>
      </c>
      <c r="AD83" cm="1">
        <f t="array" ref="AD83">CORREL(W83:W119,Z83:Z119)</f>
        <v>0.111623933074813</v>
      </c>
      <c r="AE83" cm="1">
        <f t="array" ref="AE83">CORREL(W83:W119,AA83:AA119)</f>
        <v>-0.0283034395059681</v>
      </c>
      <c r="AG83">
        <f t="shared" si="18"/>
        <v>0.50451030760459</v>
      </c>
      <c r="AH83">
        <f t="shared" si="19"/>
        <v>0.614859831369427</v>
      </c>
      <c r="AI83">
        <f t="shared" si="20"/>
        <v>1.68602132528819</v>
      </c>
      <c r="AJ83">
        <f t="shared" si="21"/>
        <v>0.0944796771847703</v>
      </c>
      <c r="AK83">
        <f t="shared" si="22"/>
        <v>1.20978709133601</v>
      </c>
      <c r="AL83">
        <f t="shared" si="23"/>
        <v>0.228820265120497</v>
      </c>
      <c r="AM83">
        <f t="shared" si="24"/>
        <v>-0.304959546381082</v>
      </c>
      <c r="AN83">
        <f t="shared" si="25"/>
        <v>0.760943452685939</v>
      </c>
    </row>
    <row r="84" spans="1:40">
      <c r="A84" s="2" t="s">
        <v>232</v>
      </c>
      <c r="B84" s="2" t="s">
        <v>140</v>
      </c>
      <c r="C84" s="2">
        <v>5</v>
      </c>
      <c r="D84" t="s">
        <v>233</v>
      </c>
      <c r="E84">
        <v>5</v>
      </c>
      <c r="F84">
        <v>99.7</v>
      </c>
      <c r="G84">
        <v>18.3929</v>
      </c>
      <c r="H84">
        <v>132</v>
      </c>
      <c r="I84">
        <v>28</v>
      </c>
      <c r="J84">
        <v>104</v>
      </c>
      <c r="K84">
        <v>78.7878787878788</v>
      </c>
      <c r="L84">
        <v>20.5</v>
      </c>
      <c r="M84">
        <v>37.33</v>
      </c>
      <c r="N84">
        <v>3.3335</v>
      </c>
      <c r="O84">
        <v>36.8907333333333</v>
      </c>
      <c r="P84">
        <v>10.0666666666667</v>
      </c>
      <c r="Q84">
        <v>20.4454666666667</v>
      </c>
      <c r="R84">
        <v>0.55421686746988</v>
      </c>
      <c r="S84">
        <v>75</v>
      </c>
      <c r="T84">
        <v>80</v>
      </c>
      <c r="U84">
        <v>0.9375</v>
      </c>
      <c r="W84">
        <f t="shared" si="13"/>
        <v>79.5</v>
      </c>
      <c r="X84">
        <f t="shared" si="14"/>
        <v>42</v>
      </c>
      <c r="Y84">
        <f t="shared" si="15"/>
        <v>64</v>
      </c>
      <c r="Z84">
        <f t="shared" si="16"/>
        <v>38</v>
      </c>
      <c r="AA84">
        <f t="shared" si="17"/>
        <v>64</v>
      </c>
      <c r="AB84" cm="1">
        <f t="array" ref="AB84">CORREL(W84:W119,X84:X119)</f>
        <v>0.0436314961397119</v>
      </c>
      <c r="AC84" cm="1">
        <f t="array" ref="AC84">CORREL(W84:W119,Y84:Y119)</f>
        <v>0.154644524858317</v>
      </c>
      <c r="AD84" cm="1">
        <f t="array" ref="AD84">CORREL(W84:W119,Z84:Z119)</f>
        <v>0.126585298254192</v>
      </c>
      <c r="AE84" cm="1">
        <f t="array" ref="AE84">CORREL(W84:W119,AA84:AA119)</f>
        <v>-0.0424904236506379</v>
      </c>
      <c r="AG84">
        <f t="shared" si="18"/>
        <v>0.470373535079458</v>
      </c>
      <c r="AH84">
        <f t="shared" si="19"/>
        <v>0.638971364820517</v>
      </c>
      <c r="AI84">
        <f t="shared" si="20"/>
        <v>1.6858530189406</v>
      </c>
      <c r="AJ84">
        <f t="shared" si="21"/>
        <v>0.0945121913528299</v>
      </c>
      <c r="AK84">
        <f t="shared" si="22"/>
        <v>1.37442161059962</v>
      </c>
      <c r="AL84">
        <f t="shared" si="23"/>
        <v>0.171960330856211</v>
      </c>
      <c r="AM84">
        <f t="shared" si="24"/>
        <v>-0.458049544560357</v>
      </c>
      <c r="AN84">
        <f t="shared" si="25"/>
        <v>0.647773744844253</v>
      </c>
    </row>
    <row r="85" spans="1:40">
      <c r="A85" s="2" t="s">
        <v>234</v>
      </c>
      <c r="B85" s="2" t="s">
        <v>235</v>
      </c>
      <c r="C85" s="2">
        <v>5</v>
      </c>
      <c r="D85" t="s">
        <v>236</v>
      </c>
      <c r="E85">
        <v>5</v>
      </c>
      <c r="F85">
        <v>92.6</v>
      </c>
      <c r="G85">
        <v>22.9384</v>
      </c>
      <c r="H85">
        <v>94</v>
      </c>
      <c r="I85">
        <v>20</v>
      </c>
      <c r="J85">
        <v>74</v>
      </c>
      <c r="K85">
        <v>78.7234042553192</v>
      </c>
      <c r="L85">
        <v>17.71</v>
      </c>
      <c r="M85">
        <v>22.12</v>
      </c>
      <c r="N85">
        <v>3.3335</v>
      </c>
      <c r="O85">
        <v>29.7792666666667</v>
      </c>
      <c r="P85">
        <v>7.93333333333333</v>
      </c>
      <c r="Q85">
        <v>24.8901333333333</v>
      </c>
      <c r="R85">
        <v>0.835820895522388</v>
      </c>
      <c r="S85">
        <v>75</v>
      </c>
      <c r="T85">
        <v>80</v>
      </c>
      <c r="U85">
        <v>0.9375</v>
      </c>
      <c r="W85">
        <f t="shared" si="13"/>
        <v>79.5</v>
      </c>
      <c r="X85">
        <f t="shared" si="14"/>
        <v>61.5</v>
      </c>
      <c r="Y85">
        <f t="shared" si="15"/>
        <v>66.5</v>
      </c>
      <c r="Z85">
        <f t="shared" si="16"/>
        <v>83.5</v>
      </c>
      <c r="AA85">
        <f t="shared" si="17"/>
        <v>103.5</v>
      </c>
      <c r="AB85" cm="1">
        <f t="array" ref="AB85">CORREL(W85:W119,X85:X119)</f>
        <v>0.0395436623092027</v>
      </c>
      <c r="AC85" cm="1">
        <f t="array" ref="AC85">CORREL(W85:W119,Y85:Y119)</f>
        <v>0.155447455220246</v>
      </c>
      <c r="AD85" cm="1">
        <f t="array" ref="AD85">CORREL(W85:W119,Z85:Z119)</f>
        <v>0.123385919138344</v>
      </c>
      <c r="AE85" cm="1">
        <f t="array" ref="AE85">CORREL(W85:W119,AA85:AA119)</f>
        <v>-0.0422620521401832</v>
      </c>
      <c r="AG85">
        <f t="shared" si="18"/>
        <v>0.426231657086046</v>
      </c>
      <c r="AH85">
        <f t="shared" si="19"/>
        <v>0.670728941915793</v>
      </c>
      <c r="AI85">
        <f t="shared" si="20"/>
        <v>1.69482231569985</v>
      </c>
      <c r="AJ85">
        <f t="shared" si="21"/>
        <v>0.0927920774516205</v>
      </c>
      <c r="AK85">
        <f t="shared" si="22"/>
        <v>1.33913970241443</v>
      </c>
      <c r="AL85">
        <f t="shared" si="23"/>
        <v>0.183143341564765</v>
      </c>
      <c r="AM85">
        <f t="shared" si="24"/>
        <v>-0.455583267877289</v>
      </c>
      <c r="AN85">
        <f t="shared" si="25"/>
        <v>0.649541335388664</v>
      </c>
    </row>
    <row r="86" spans="1:40">
      <c r="A86" s="2" t="s">
        <v>237</v>
      </c>
      <c r="B86" s="2" t="s">
        <v>238</v>
      </c>
      <c r="C86" s="2">
        <v>5</v>
      </c>
      <c r="D86" t="s">
        <v>239</v>
      </c>
      <c r="E86">
        <v>5</v>
      </c>
      <c r="F86">
        <v>84.7</v>
      </c>
      <c r="G86">
        <v>22.0421</v>
      </c>
      <c r="H86">
        <v>110</v>
      </c>
      <c r="I86">
        <v>25</v>
      </c>
      <c r="J86">
        <v>85</v>
      </c>
      <c r="K86">
        <v>77.2727272727273</v>
      </c>
      <c r="L86">
        <v>16.64</v>
      </c>
      <c r="M86">
        <v>26.39</v>
      </c>
      <c r="N86">
        <v>1.77786666666667</v>
      </c>
      <c r="O86">
        <v>7.55593333333333</v>
      </c>
      <c r="P86">
        <v>3.25</v>
      </c>
      <c r="Q86">
        <v>17.7786666666667</v>
      </c>
      <c r="R86">
        <v>2.35294117647059</v>
      </c>
      <c r="S86">
        <v>23</v>
      </c>
      <c r="T86">
        <v>80</v>
      </c>
      <c r="U86">
        <v>0.2875</v>
      </c>
      <c r="W86">
        <f t="shared" si="13"/>
        <v>79.5</v>
      </c>
      <c r="X86">
        <f t="shared" si="14"/>
        <v>83.5</v>
      </c>
      <c r="Y86">
        <f t="shared" si="15"/>
        <v>72</v>
      </c>
      <c r="Z86">
        <f t="shared" si="16"/>
        <v>95</v>
      </c>
      <c r="AA86">
        <f t="shared" si="17"/>
        <v>93</v>
      </c>
      <c r="AB86" cm="1">
        <f t="array" ref="AB86">CORREL(W86:W119,X86:X119)</f>
        <v>0.041190700552955</v>
      </c>
      <c r="AC86" cm="1">
        <f t="array" ref="AC86">CORREL(W86:W119,Y86:Y119)</f>
        <v>0.157175110285896</v>
      </c>
      <c r="AD86" cm="1">
        <f t="array" ref="AD86">CORREL(W86:W119,Z86:Z119)</f>
        <v>0.135747198675386</v>
      </c>
      <c r="AE86" cm="1">
        <f t="array" ref="AE86">CORREL(W86:W119,AA86:AA119)</f>
        <v>-0.030703408794957</v>
      </c>
      <c r="AG86">
        <f t="shared" si="18"/>
        <v>0.444014255586569</v>
      </c>
      <c r="AH86">
        <f t="shared" si="19"/>
        <v>0.65785945787596</v>
      </c>
      <c r="AI86">
        <f t="shared" si="20"/>
        <v>1.71413313555757</v>
      </c>
      <c r="AJ86">
        <f t="shared" si="21"/>
        <v>0.0891750585388807</v>
      </c>
      <c r="AK86">
        <f t="shared" si="22"/>
        <v>1.47570189719449</v>
      </c>
      <c r="AL86">
        <f t="shared" si="23"/>
        <v>0.142733231137202</v>
      </c>
      <c r="AM86">
        <f t="shared" si="24"/>
        <v>-0.330841811946501</v>
      </c>
      <c r="AN86">
        <f t="shared" si="25"/>
        <v>0.741360832365431</v>
      </c>
    </row>
    <row r="87" spans="1:40">
      <c r="A87" s="2" t="s">
        <v>240</v>
      </c>
      <c r="B87" s="2" t="s">
        <v>238</v>
      </c>
      <c r="C87" s="2">
        <v>5</v>
      </c>
      <c r="D87" t="s">
        <v>241</v>
      </c>
      <c r="E87">
        <v>5</v>
      </c>
      <c r="F87">
        <v>82.3</v>
      </c>
      <c r="G87">
        <v>31.9713</v>
      </c>
      <c r="H87">
        <v>76</v>
      </c>
      <c r="I87">
        <v>12</v>
      </c>
      <c r="J87">
        <v>64</v>
      </c>
      <c r="K87">
        <v>84.2105263157895</v>
      </c>
      <c r="L87">
        <v>18.83</v>
      </c>
      <c r="M87">
        <v>29.32</v>
      </c>
      <c r="N87">
        <v>2.0001</v>
      </c>
      <c r="O87">
        <v>24.0012</v>
      </c>
      <c r="P87">
        <v>11</v>
      </c>
      <c r="Q87">
        <v>25.3346</v>
      </c>
      <c r="R87">
        <v>1.05555555555556</v>
      </c>
      <c r="S87">
        <v>50</v>
      </c>
      <c r="T87">
        <v>80</v>
      </c>
      <c r="U87">
        <v>0.625</v>
      </c>
      <c r="W87">
        <f t="shared" si="13"/>
        <v>79.5</v>
      </c>
      <c r="X87">
        <f t="shared" si="14"/>
        <v>86</v>
      </c>
      <c r="Y87">
        <f t="shared" si="15"/>
        <v>28</v>
      </c>
      <c r="Z87">
        <f t="shared" si="16"/>
        <v>63.5</v>
      </c>
      <c r="AA87">
        <f t="shared" si="17"/>
        <v>87</v>
      </c>
      <c r="AB87" cm="1">
        <f t="array" ref="AB87">CORREL(W87:W119,X87:X119)</f>
        <v>0.0505144125779603</v>
      </c>
      <c r="AC87" cm="1">
        <f t="array" ref="AC87">CORREL(W87:W119,Y87:Y119)</f>
        <v>0.161109785506183</v>
      </c>
      <c r="AD87" cm="1">
        <f t="array" ref="AD87">CORREL(W87:W119,Z87:Z119)</f>
        <v>0.155032894513753</v>
      </c>
      <c r="AE87" cm="1">
        <f t="array" ref="AE87">CORREL(W87:W119,AA87:AA119)</f>
        <v>-0.0210803968203922</v>
      </c>
      <c r="AG87">
        <f t="shared" si="18"/>
        <v>0.544752341552543</v>
      </c>
      <c r="AH87">
        <f t="shared" si="19"/>
        <v>0.586969618560518</v>
      </c>
      <c r="AI87">
        <f t="shared" si="20"/>
        <v>1.75817340835494</v>
      </c>
      <c r="AJ87">
        <f t="shared" si="21"/>
        <v>0.0813555187495163</v>
      </c>
      <c r="AK87">
        <f t="shared" si="22"/>
        <v>1.69019095252339</v>
      </c>
      <c r="AL87">
        <f t="shared" si="23"/>
        <v>0.0936770654332902</v>
      </c>
      <c r="AM87">
        <f t="shared" si="24"/>
        <v>-0.227093285974776</v>
      </c>
      <c r="AN87">
        <f t="shared" si="25"/>
        <v>0.820750942706556</v>
      </c>
    </row>
    <row r="88" spans="1:40">
      <c r="A88" s="2" t="s">
        <v>242</v>
      </c>
      <c r="B88" s="2" t="s">
        <v>143</v>
      </c>
      <c r="C88" s="2">
        <v>5</v>
      </c>
      <c r="D88" t="s">
        <v>243</v>
      </c>
      <c r="E88">
        <v>7</v>
      </c>
      <c r="F88">
        <v>54.3</v>
      </c>
      <c r="G88">
        <v>18.8717</v>
      </c>
      <c r="H88">
        <v>94</v>
      </c>
      <c r="I88">
        <v>20</v>
      </c>
      <c r="J88">
        <v>74</v>
      </c>
      <c r="K88">
        <v>78.7234042553192</v>
      </c>
      <c r="L88">
        <v>17.71</v>
      </c>
      <c r="M88">
        <v>22.12</v>
      </c>
      <c r="N88">
        <v>1.77786666666667</v>
      </c>
      <c r="O88">
        <v>12.4450666666667</v>
      </c>
      <c r="P88">
        <v>6</v>
      </c>
      <c r="Q88">
        <v>17.7786666666667</v>
      </c>
      <c r="R88">
        <v>1.42857142857143</v>
      </c>
      <c r="S88">
        <v>52</v>
      </c>
      <c r="T88">
        <v>112</v>
      </c>
      <c r="U88">
        <v>0.464285714285714</v>
      </c>
      <c r="W88">
        <f t="shared" si="13"/>
        <v>79.5</v>
      </c>
      <c r="X88">
        <f t="shared" si="14"/>
        <v>114</v>
      </c>
      <c r="Y88">
        <f t="shared" si="15"/>
        <v>66.5</v>
      </c>
      <c r="Z88">
        <f t="shared" si="16"/>
        <v>83.5</v>
      </c>
      <c r="AA88">
        <f t="shared" si="17"/>
        <v>103.5</v>
      </c>
      <c r="AB88" cm="1">
        <f t="array" ref="AB88">CORREL(W88:W119,X88:X119)</f>
        <v>0.0616372550311441</v>
      </c>
      <c r="AC88" cm="1">
        <f t="array" ref="AC88">CORREL(W88:W119,Y88:Y119)</f>
        <v>0.151900673318523</v>
      </c>
      <c r="AD88" cm="1">
        <f t="array" ref="AD88">CORREL(W88:W119,Z88:Z119)</f>
        <v>0.161187654543819</v>
      </c>
      <c r="AE88" cm="1">
        <f t="array" ref="AE88">CORREL(W88:W119,AA88:AA119)</f>
        <v>-0.012513494595322</v>
      </c>
      <c r="AG88">
        <f t="shared" si="18"/>
        <v>0.665118197793421</v>
      </c>
      <c r="AH88">
        <f t="shared" si="19"/>
        <v>0.507295132088391</v>
      </c>
      <c r="AI88">
        <f t="shared" si="20"/>
        <v>1.65522797705935</v>
      </c>
      <c r="AJ88">
        <f t="shared" si="21"/>
        <v>0.100581359239202</v>
      </c>
      <c r="AK88">
        <f t="shared" si="22"/>
        <v>1.75904584635478</v>
      </c>
      <c r="AL88">
        <f t="shared" si="23"/>
        <v>0.0812064973553337</v>
      </c>
      <c r="AM88">
        <f t="shared" si="24"/>
        <v>-0.134785014658542</v>
      </c>
      <c r="AN88">
        <f t="shared" si="25"/>
        <v>0.893015446658503</v>
      </c>
    </row>
    <row r="89" spans="1:40">
      <c r="A89" s="2" t="s">
        <v>244</v>
      </c>
      <c r="B89" s="2" t="s">
        <v>160</v>
      </c>
      <c r="C89" s="2">
        <v>5</v>
      </c>
      <c r="D89" t="s">
        <v>245</v>
      </c>
      <c r="E89">
        <v>6</v>
      </c>
      <c r="F89">
        <v>110.7</v>
      </c>
      <c r="G89">
        <v>26.0566</v>
      </c>
      <c r="H89">
        <v>133</v>
      </c>
      <c r="I89">
        <v>22</v>
      </c>
      <c r="J89">
        <v>111</v>
      </c>
      <c r="K89">
        <v>83.4586466165414</v>
      </c>
      <c r="L89">
        <v>22.59</v>
      </c>
      <c r="M89">
        <v>37.05</v>
      </c>
      <c r="N89">
        <v>3.55573333333333</v>
      </c>
      <c r="O89">
        <v>36.8907333333333</v>
      </c>
      <c r="P89">
        <v>9.375</v>
      </c>
      <c r="Q89">
        <v>31.1126666666667</v>
      </c>
      <c r="R89">
        <v>0.843373493975904</v>
      </c>
      <c r="S89">
        <v>174</v>
      </c>
      <c r="T89">
        <v>216</v>
      </c>
      <c r="U89">
        <v>0.805555555555556</v>
      </c>
      <c r="W89">
        <f t="shared" si="13"/>
        <v>79.5</v>
      </c>
      <c r="X89">
        <f t="shared" si="14"/>
        <v>5</v>
      </c>
      <c r="Y89">
        <f t="shared" si="15"/>
        <v>32</v>
      </c>
      <c r="Z89">
        <f t="shared" si="16"/>
        <v>7</v>
      </c>
      <c r="AA89">
        <f t="shared" si="17"/>
        <v>66</v>
      </c>
      <c r="AB89" cm="1">
        <f t="array" ref="AB89">CORREL(W89:W119,X89:X119)</f>
        <v>0.086975012107006</v>
      </c>
      <c r="AC89" cm="1">
        <f t="array" ref="AC89">CORREL(W89:W119,Y89:Y119)</f>
        <v>0.15360405689859</v>
      </c>
      <c r="AD89" cm="1">
        <f t="array" ref="AD89">CORREL(W89:W119,Z89:Z119)</f>
        <v>0.177593510067928</v>
      </c>
      <c r="AE89" cm="1">
        <f t="array" ref="AE89">CORREL(W89:W119,AA89:AA119)</f>
        <v>0.00264575356850013</v>
      </c>
      <c r="AG89">
        <f t="shared" si="18"/>
        <v>0.940312870374534</v>
      </c>
      <c r="AH89">
        <f t="shared" si="19"/>
        <v>0.349011085116452</v>
      </c>
      <c r="AI89">
        <f t="shared" si="20"/>
        <v>1.67423534802961</v>
      </c>
      <c r="AJ89">
        <f t="shared" si="21"/>
        <v>0.0967785908122881</v>
      </c>
      <c r="AK89">
        <f t="shared" si="22"/>
        <v>1.94363682771599</v>
      </c>
      <c r="AL89">
        <f t="shared" si="23"/>
        <v>0.0543613668773115</v>
      </c>
      <c r="AM89">
        <f t="shared" si="24"/>
        <v>0.0284957377463017</v>
      </c>
      <c r="AN89">
        <f t="shared" si="25"/>
        <v>0.977315734564762</v>
      </c>
    </row>
    <row r="90" spans="1:40">
      <c r="A90" s="2" t="s">
        <v>246</v>
      </c>
      <c r="B90" s="2" t="s">
        <v>247</v>
      </c>
      <c r="C90" s="2">
        <v>5</v>
      </c>
      <c r="D90" t="s">
        <v>248</v>
      </c>
      <c r="E90">
        <v>6</v>
      </c>
      <c r="F90">
        <v>105.4</v>
      </c>
      <c r="G90">
        <v>29.4848</v>
      </c>
      <c r="H90">
        <v>174</v>
      </c>
      <c r="I90">
        <v>37</v>
      </c>
      <c r="J90">
        <v>137</v>
      </c>
      <c r="K90">
        <v>78.735632183908</v>
      </c>
      <c r="L90">
        <v>22.47</v>
      </c>
      <c r="M90">
        <v>44.95</v>
      </c>
      <c r="N90">
        <v>2.88903333333333</v>
      </c>
      <c r="O90">
        <v>40.8909333333333</v>
      </c>
      <c r="P90">
        <v>13.1538461538462</v>
      </c>
      <c r="Q90">
        <v>24.8901333333333</v>
      </c>
      <c r="R90">
        <v>0.608695652173913</v>
      </c>
      <c r="S90">
        <v>106</v>
      </c>
      <c r="T90">
        <v>216</v>
      </c>
      <c r="U90">
        <v>0.490740740740741</v>
      </c>
      <c r="W90">
        <f t="shared" si="13"/>
        <v>79.5</v>
      </c>
      <c r="X90">
        <f t="shared" si="14"/>
        <v>28</v>
      </c>
      <c r="Y90">
        <f t="shared" si="15"/>
        <v>65</v>
      </c>
      <c r="Z90">
        <f t="shared" si="16"/>
        <v>9</v>
      </c>
      <c r="AA90">
        <f t="shared" si="17"/>
        <v>45</v>
      </c>
      <c r="AB90" cm="1">
        <f t="array" ref="AB90">CORREL(W90:W119,X90:X119)</f>
        <v>0.0713268149371844</v>
      </c>
      <c r="AC90" cm="1">
        <f t="array" ref="AC90">CORREL(W90:W119,Y90:Y119)</f>
        <v>0.144026551734425</v>
      </c>
      <c r="AD90" cm="1">
        <f t="array" ref="AD90">CORREL(W90:W119,Z90:Z119)</f>
        <v>0.166886211198979</v>
      </c>
      <c r="AE90" cm="1">
        <f t="array" ref="AE90">CORREL(W90:W119,AA90:AA119)</f>
        <v>0.0054007453540218</v>
      </c>
      <c r="AG90">
        <f t="shared" si="18"/>
        <v>0.770174943461462</v>
      </c>
      <c r="AH90">
        <f t="shared" si="19"/>
        <v>0.442761797466873</v>
      </c>
      <c r="AI90">
        <f t="shared" si="20"/>
        <v>1.56755706179708</v>
      </c>
      <c r="AJ90">
        <f t="shared" si="21"/>
        <v>0.119708463757398</v>
      </c>
      <c r="AK90">
        <f t="shared" si="22"/>
        <v>1.82298474498649</v>
      </c>
      <c r="AL90">
        <f t="shared" si="23"/>
        <v>0.0708809812734593</v>
      </c>
      <c r="AM90">
        <f t="shared" si="24"/>
        <v>0.0581686559648767</v>
      </c>
      <c r="AN90">
        <f t="shared" si="25"/>
        <v>0.953714372358636</v>
      </c>
    </row>
    <row r="91" spans="1:40">
      <c r="A91" s="2" t="s">
        <v>249</v>
      </c>
      <c r="B91" s="2" t="s">
        <v>171</v>
      </c>
      <c r="C91" s="2">
        <v>5</v>
      </c>
      <c r="D91" t="s">
        <v>250</v>
      </c>
      <c r="E91">
        <v>6</v>
      </c>
      <c r="F91">
        <v>75.6</v>
      </c>
      <c r="G91">
        <v>26.1206</v>
      </c>
      <c r="H91">
        <v>139</v>
      </c>
      <c r="I91">
        <v>76</v>
      </c>
      <c r="J91">
        <v>63</v>
      </c>
      <c r="K91">
        <v>45.3237410071942</v>
      </c>
      <c r="L91">
        <v>20.99</v>
      </c>
      <c r="M91">
        <v>35.34</v>
      </c>
      <c r="N91">
        <v>3.3335</v>
      </c>
      <c r="O91">
        <v>39.1130666666667</v>
      </c>
      <c r="P91">
        <v>10.7333333333333</v>
      </c>
      <c r="Q91">
        <v>24.8901333333333</v>
      </c>
      <c r="R91">
        <v>0.636363636363636</v>
      </c>
      <c r="S91">
        <v>120</v>
      </c>
      <c r="T91">
        <v>216</v>
      </c>
      <c r="U91">
        <v>0.555555555555556</v>
      </c>
      <c r="W91">
        <f t="shared" si="13"/>
        <v>79.5</v>
      </c>
      <c r="X91">
        <f t="shared" si="14"/>
        <v>104</v>
      </c>
      <c r="Y91">
        <f t="shared" si="15"/>
        <v>115</v>
      </c>
      <c r="Z91">
        <f t="shared" si="16"/>
        <v>29</v>
      </c>
      <c r="AA91">
        <f t="shared" si="17"/>
        <v>70</v>
      </c>
      <c r="AB91" cm="1">
        <f t="array" ref="AB91">CORREL(W91:W119,X91:X119)</f>
        <v>0.0613555453030818</v>
      </c>
      <c r="AC91" cm="1">
        <f t="array" ref="AC91">CORREL(W91:W119,Y91:Y119)</f>
        <v>0.14485940791125</v>
      </c>
      <c r="AD91" cm="1">
        <f t="array" ref="AD91">CORREL(W91:W119,Z91:Z119)</f>
        <v>0.15531964978179</v>
      </c>
      <c r="AE91" cm="1">
        <f t="array" ref="AE91">CORREL(W91:W119,AA91:AA119)</f>
        <v>0.000313994787237715</v>
      </c>
      <c r="AG91">
        <f t="shared" si="18"/>
        <v>0.662066797801844</v>
      </c>
      <c r="AH91">
        <f t="shared" si="19"/>
        <v>0.509241565458002</v>
      </c>
      <c r="AI91">
        <f t="shared" si="20"/>
        <v>1.57681542832868</v>
      </c>
      <c r="AJ91">
        <f t="shared" si="21"/>
        <v>0.117561311264031</v>
      </c>
      <c r="AK91">
        <f t="shared" si="22"/>
        <v>1.69339440924291</v>
      </c>
      <c r="AL91">
        <f t="shared" si="23"/>
        <v>0.0930642023304175</v>
      </c>
      <c r="AM91">
        <f t="shared" si="24"/>
        <v>0.00338182752242426</v>
      </c>
      <c r="AN91">
        <f t="shared" si="25"/>
        <v>0.997307506194057</v>
      </c>
    </row>
    <row r="92" spans="1:40">
      <c r="A92" s="2" t="s">
        <v>251</v>
      </c>
      <c r="B92" s="2" t="s">
        <v>252</v>
      </c>
      <c r="C92" s="2">
        <v>5</v>
      </c>
      <c r="D92" t="s">
        <v>253</v>
      </c>
      <c r="E92">
        <v>5</v>
      </c>
      <c r="F92">
        <v>78.2</v>
      </c>
      <c r="G92">
        <v>20.7778</v>
      </c>
      <c r="H92">
        <v>119</v>
      </c>
      <c r="I92">
        <v>38</v>
      </c>
      <c r="J92">
        <v>81</v>
      </c>
      <c r="K92">
        <v>68.0672268907563</v>
      </c>
      <c r="L92">
        <v>15.76</v>
      </c>
      <c r="M92">
        <v>35.14</v>
      </c>
      <c r="N92">
        <v>2.6668</v>
      </c>
      <c r="O92">
        <v>35.5573333333333</v>
      </c>
      <c r="P92">
        <v>12.3333333333333</v>
      </c>
      <c r="Q92">
        <v>24.0012</v>
      </c>
      <c r="R92">
        <v>0.675</v>
      </c>
      <c r="S92">
        <v>135</v>
      </c>
      <c r="T92">
        <v>180</v>
      </c>
      <c r="U92">
        <v>0.75</v>
      </c>
      <c r="W92">
        <f t="shared" si="13"/>
        <v>79.5</v>
      </c>
      <c r="X92">
        <f t="shared" si="14"/>
        <v>94</v>
      </c>
      <c r="Y92">
        <f t="shared" si="15"/>
        <v>102</v>
      </c>
      <c r="Z92">
        <f t="shared" si="16"/>
        <v>103</v>
      </c>
      <c r="AA92">
        <f t="shared" si="17"/>
        <v>71</v>
      </c>
      <c r="AB92" cm="1">
        <f t="array" ref="AB92">CORREL(W92:W119,X92:X119)</f>
        <v>0.0861267424649326</v>
      </c>
      <c r="AC92" cm="1">
        <f t="array" ref="AC92">CORREL(W92:W119,Y92:Y119)</f>
        <v>0.174626652479242</v>
      </c>
      <c r="AD92" cm="1">
        <f t="array" ref="AD92">CORREL(W92:W119,Z92:Z119)</f>
        <v>0.148108089741513</v>
      </c>
      <c r="AE92" cm="1">
        <f t="array" ref="AE92">CORREL(W92:W119,AA92:AA119)</f>
        <v>0.00480077878114645</v>
      </c>
      <c r="AG92">
        <f t="shared" si="18"/>
        <v>0.931073097082683</v>
      </c>
      <c r="AH92">
        <f t="shared" si="19"/>
        <v>0.353749458512174</v>
      </c>
      <c r="AI92">
        <f t="shared" si="20"/>
        <v>1.91013638665502</v>
      </c>
      <c r="AJ92">
        <f t="shared" si="21"/>
        <v>0.0585847105485376</v>
      </c>
      <c r="AK92">
        <f t="shared" si="22"/>
        <v>1.61296201368284</v>
      </c>
      <c r="AL92">
        <f t="shared" si="23"/>
        <v>0.109470064882424</v>
      </c>
      <c r="AM92">
        <f t="shared" si="24"/>
        <v>0.0517065657345089</v>
      </c>
      <c r="AN92">
        <f t="shared" si="25"/>
        <v>0.958851440533483</v>
      </c>
    </row>
    <row r="93" spans="1:40">
      <c r="A93" s="2" t="s">
        <v>254</v>
      </c>
      <c r="B93" s="2" t="s">
        <v>255</v>
      </c>
      <c r="C93" s="2">
        <v>5</v>
      </c>
      <c r="D93" t="s">
        <v>256</v>
      </c>
      <c r="E93">
        <v>5</v>
      </c>
      <c r="F93">
        <v>93.6</v>
      </c>
      <c r="G93">
        <v>23.1146</v>
      </c>
      <c r="H93">
        <v>161</v>
      </c>
      <c r="I93">
        <v>44</v>
      </c>
      <c r="J93">
        <v>117</v>
      </c>
      <c r="K93">
        <v>72.6708074534162</v>
      </c>
      <c r="L93">
        <v>18.91</v>
      </c>
      <c r="M93">
        <v>48.66</v>
      </c>
      <c r="N93">
        <v>2.22233333333333</v>
      </c>
      <c r="O93">
        <v>33.7794666666667</v>
      </c>
      <c r="P93">
        <v>14.2</v>
      </c>
      <c r="Q93">
        <v>29.7792666666667</v>
      </c>
      <c r="R93">
        <v>0.881578947368421</v>
      </c>
      <c r="S93">
        <v>90</v>
      </c>
      <c r="T93">
        <v>180</v>
      </c>
      <c r="U93">
        <v>0.5</v>
      </c>
      <c r="W93">
        <f t="shared" si="13"/>
        <v>79.5</v>
      </c>
      <c r="X93">
        <f t="shared" si="14"/>
        <v>57.5</v>
      </c>
      <c r="Y93">
        <f t="shared" si="15"/>
        <v>94</v>
      </c>
      <c r="Z93">
        <f t="shared" si="16"/>
        <v>58.5</v>
      </c>
      <c r="AA93">
        <f t="shared" si="17"/>
        <v>37</v>
      </c>
      <c r="AB93" cm="1">
        <f t="array" ref="AB93">CORREL(W93:W119,X93:X119)</f>
        <v>0.108674544591564</v>
      </c>
      <c r="AC93" cm="1">
        <f t="array" ref="AC93">CORREL(W93:W119,Y93:Y119)</f>
        <v>0.199397857135219</v>
      </c>
      <c r="AD93" cm="1">
        <f t="array" ref="AD93">CORREL(W93:W119,Z93:Z119)</f>
        <v>0.180680922121345</v>
      </c>
      <c r="AE93" cm="1">
        <f t="array" ref="AE93">CORREL(W93:W119,AA93:AA119)</f>
        <v>0.0100862663120187</v>
      </c>
      <c r="AG93">
        <f t="shared" si="18"/>
        <v>1.17743415750969</v>
      </c>
      <c r="AH93">
        <f t="shared" si="19"/>
        <v>0.241432404750195</v>
      </c>
      <c r="AI93">
        <f t="shared" si="20"/>
        <v>2.19159082193551</v>
      </c>
      <c r="AJ93">
        <f t="shared" si="21"/>
        <v>0.0304072001019396</v>
      </c>
      <c r="AK93">
        <f t="shared" si="22"/>
        <v>1.97855663543657</v>
      </c>
      <c r="AL93">
        <f t="shared" si="23"/>
        <v>0.0502359024959974</v>
      </c>
      <c r="AM93">
        <f t="shared" si="24"/>
        <v>0.108637938917414</v>
      </c>
      <c r="AN93">
        <f t="shared" si="25"/>
        <v>0.913677365807049</v>
      </c>
    </row>
    <row r="94" spans="1:40">
      <c r="A94" s="2" t="s">
        <v>257</v>
      </c>
      <c r="B94" s="2" t="s">
        <v>258</v>
      </c>
      <c r="C94" s="2">
        <v>5</v>
      </c>
      <c r="D94">
        <v>12</v>
      </c>
      <c r="E94">
        <v>4</v>
      </c>
      <c r="F94">
        <v>76.4</v>
      </c>
      <c r="G94">
        <v>20.4155</v>
      </c>
      <c r="H94">
        <v>92</v>
      </c>
      <c r="I94">
        <v>20</v>
      </c>
      <c r="J94">
        <v>72</v>
      </c>
      <c r="K94">
        <v>78.2608695652174</v>
      </c>
      <c r="L94">
        <v>16.86</v>
      </c>
      <c r="M94">
        <v>30.88</v>
      </c>
      <c r="N94">
        <v>2.0001</v>
      </c>
      <c r="O94">
        <v>28.8903333333333</v>
      </c>
      <c r="P94">
        <v>13.4444444444444</v>
      </c>
      <c r="Q94">
        <v>26.668</v>
      </c>
      <c r="R94">
        <v>0.923076923076923</v>
      </c>
      <c r="S94">
        <v>41</v>
      </c>
      <c r="T94">
        <v>144</v>
      </c>
      <c r="U94">
        <v>0.284722222222222</v>
      </c>
      <c r="W94">
        <f t="shared" si="13"/>
        <v>79.5</v>
      </c>
      <c r="X94">
        <f t="shared" si="14"/>
        <v>100.5</v>
      </c>
      <c r="Y94">
        <f t="shared" si="15"/>
        <v>68</v>
      </c>
      <c r="Z94">
        <f t="shared" si="16"/>
        <v>91</v>
      </c>
      <c r="AA94">
        <f t="shared" si="17"/>
        <v>84</v>
      </c>
      <c r="AB94" cm="1">
        <f t="array" ref="AB94">CORREL(W94:W119,X94:X119)</f>
        <v>0.111916513749928</v>
      </c>
      <c r="AC94" cm="1">
        <f t="array" ref="AC94">CORREL(W94:W119,Y94:Y119)</f>
        <v>0.221379701462392</v>
      </c>
      <c r="AD94" cm="1">
        <f t="array" ref="AD94">CORREL(W94:W119,Z94:Z119)</f>
        <v>0.18681158400157</v>
      </c>
      <c r="AE94" cm="1">
        <f t="array" ref="AE94">CORREL(W94:W119,AA94:AA119)</f>
        <v>0.00105064214098866</v>
      </c>
      <c r="AG94">
        <f t="shared" si="18"/>
        <v>1.21299826717766</v>
      </c>
      <c r="AH94">
        <f t="shared" si="19"/>
        <v>0.227594860032878</v>
      </c>
      <c r="AI94">
        <f t="shared" si="20"/>
        <v>2.4449984170257</v>
      </c>
      <c r="AJ94">
        <f t="shared" si="21"/>
        <v>0.0159887602807526</v>
      </c>
      <c r="AK94">
        <f t="shared" si="22"/>
        <v>2.04807717464534</v>
      </c>
      <c r="AL94">
        <f t="shared" si="23"/>
        <v>0.0428099690002177</v>
      </c>
      <c r="AM94">
        <f t="shared" si="24"/>
        <v>0.0113157684105402</v>
      </c>
      <c r="AN94">
        <f t="shared" si="25"/>
        <v>0.990990954174306</v>
      </c>
    </row>
    <row r="95" spans="1:40">
      <c r="A95" s="2" t="s">
        <v>259</v>
      </c>
      <c r="B95" s="2" t="s">
        <v>260</v>
      </c>
      <c r="C95" s="2">
        <v>5</v>
      </c>
      <c r="D95" t="s">
        <v>261</v>
      </c>
      <c r="E95">
        <v>5</v>
      </c>
      <c r="F95">
        <v>110.3</v>
      </c>
      <c r="G95">
        <v>25.114</v>
      </c>
      <c r="H95">
        <v>125</v>
      </c>
      <c r="I95">
        <v>31</v>
      </c>
      <c r="J95">
        <v>94</v>
      </c>
      <c r="K95">
        <v>75.2</v>
      </c>
      <c r="L95">
        <v>21.27</v>
      </c>
      <c r="M95">
        <v>27.18</v>
      </c>
      <c r="N95">
        <v>2.88903333333333</v>
      </c>
      <c r="O95">
        <v>36.0018</v>
      </c>
      <c r="P95">
        <v>11.4615384615385</v>
      </c>
      <c r="Q95">
        <v>35.5573333333333</v>
      </c>
      <c r="R95">
        <v>0.987654320987654</v>
      </c>
      <c r="S95">
        <v>103</v>
      </c>
      <c r="T95">
        <v>180</v>
      </c>
      <c r="U95">
        <v>0.572222222222222</v>
      </c>
      <c r="W95">
        <f t="shared" si="13"/>
        <v>79.5</v>
      </c>
      <c r="X95">
        <f t="shared" si="14"/>
        <v>8</v>
      </c>
      <c r="Y95">
        <f t="shared" si="15"/>
        <v>83</v>
      </c>
      <c r="Z95">
        <f t="shared" si="16"/>
        <v>23.5</v>
      </c>
      <c r="AA95">
        <f t="shared" si="17"/>
        <v>92</v>
      </c>
      <c r="AB95" cm="1">
        <f t="array" ref="AB95">CORREL(W95:W119,X95:X119)</f>
        <v>0.144704505950014</v>
      </c>
      <c r="AC95" cm="1">
        <f t="array" ref="AC95">CORREL(W95:W119,Y95:Y119)</f>
        <v>0.227158040619553</v>
      </c>
      <c r="AD95" cm="1">
        <f t="array" ref="AD95">CORREL(W95:W119,Z95:Z119)</f>
        <v>0.217124401427236</v>
      </c>
      <c r="AE95" cm="1">
        <f t="array" ref="AE95">CORREL(W95:W119,AA95:AA119)</f>
        <v>0.0126996877482269</v>
      </c>
      <c r="AG95">
        <f t="shared" si="18"/>
        <v>1.57509321690167</v>
      </c>
      <c r="AH95">
        <f t="shared" si="19"/>
        <v>0.117958383046778</v>
      </c>
      <c r="AI95">
        <f t="shared" si="20"/>
        <v>2.51224224028177</v>
      </c>
      <c r="AJ95">
        <f t="shared" si="21"/>
        <v>0.0133711128724986</v>
      </c>
      <c r="AK95">
        <f t="shared" si="22"/>
        <v>2.39565218972879</v>
      </c>
      <c r="AL95">
        <f t="shared" si="23"/>
        <v>0.0181906405580643</v>
      </c>
      <c r="AM95">
        <f t="shared" si="24"/>
        <v>0.136790854447514</v>
      </c>
      <c r="AN95">
        <f t="shared" si="25"/>
        <v>0.891433243566485</v>
      </c>
    </row>
    <row r="96" spans="1:40">
      <c r="A96" s="2" t="s">
        <v>262</v>
      </c>
      <c r="B96" s="2" t="s">
        <v>149</v>
      </c>
      <c r="C96" s="2">
        <v>5</v>
      </c>
      <c r="D96" t="s">
        <v>263</v>
      </c>
      <c r="E96">
        <v>6</v>
      </c>
      <c r="F96">
        <v>96.6</v>
      </c>
      <c r="G96">
        <v>19.412</v>
      </c>
      <c r="H96">
        <v>114</v>
      </c>
      <c r="I96">
        <v>20</v>
      </c>
      <c r="J96">
        <v>94</v>
      </c>
      <c r="K96">
        <v>82.4561403508772</v>
      </c>
      <c r="L96">
        <v>19.9</v>
      </c>
      <c r="M96">
        <v>26.18</v>
      </c>
      <c r="N96">
        <v>2.6668</v>
      </c>
      <c r="O96">
        <v>16.0008</v>
      </c>
      <c r="P96">
        <v>5</v>
      </c>
      <c r="Q96">
        <v>25.7790666666667</v>
      </c>
      <c r="R96">
        <v>1.61111111111111</v>
      </c>
      <c r="S96">
        <v>32</v>
      </c>
      <c r="T96">
        <v>216</v>
      </c>
      <c r="U96">
        <v>0.148148148148148</v>
      </c>
      <c r="W96">
        <f t="shared" si="13"/>
        <v>79.5</v>
      </c>
      <c r="X96">
        <f t="shared" si="14"/>
        <v>52</v>
      </c>
      <c r="Y96">
        <f t="shared" si="15"/>
        <v>40</v>
      </c>
      <c r="Z96">
        <f t="shared" si="16"/>
        <v>43</v>
      </c>
      <c r="AA96">
        <f t="shared" si="17"/>
        <v>95</v>
      </c>
      <c r="AB96" cm="1">
        <f t="array" ref="AB96">CORREL(W96:W119,X96:X119)</f>
        <v>0.125827912042679</v>
      </c>
      <c r="AC96" cm="1">
        <f t="array" ref="AC96">CORREL(W96:W119,Y96:Y119)</f>
        <v>0.24423637729017</v>
      </c>
      <c r="AD96" cm="1">
        <f t="array" ref="AD96">CORREL(W96:W119,Z96:Z119)</f>
        <v>0.20764210991178</v>
      </c>
      <c r="AE96" cm="1">
        <f t="array" ref="AE96">CORREL(W96:W119,AA96:AA119)</f>
        <v>0.0297668565395869</v>
      </c>
      <c r="AG96">
        <f t="shared" si="18"/>
        <v>1.36606546147625</v>
      </c>
      <c r="AH96">
        <f t="shared" si="19"/>
        <v>0.174560973226127</v>
      </c>
      <c r="AI96">
        <f t="shared" si="20"/>
        <v>2.7126571353084</v>
      </c>
      <c r="AJ96">
        <f t="shared" si="21"/>
        <v>0.00769117387969439</v>
      </c>
      <c r="AK96">
        <f t="shared" si="22"/>
        <v>2.28620205226358</v>
      </c>
      <c r="AL96">
        <f t="shared" si="23"/>
        <v>0.0240575119717242</v>
      </c>
      <c r="AM96">
        <f t="shared" si="24"/>
        <v>0.320740986804416</v>
      </c>
      <c r="AN96">
        <f t="shared" si="25"/>
        <v>0.748983784831381</v>
      </c>
    </row>
    <row r="97" spans="1:40">
      <c r="A97" s="2" t="s">
        <v>264</v>
      </c>
      <c r="B97" s="2" t="s">
        <v>143</v>
      </c>
      <c r="C97" s="2">
        <v>5</v>
      </c>
      <c r="D97">
        <v>2458</v>
      </c>
      <c r="E97">
        <v>5</v>
      </c>
      <c r="F97">
        <v>93.2</v>
      </c>
      <c r="G97">
        <v>27.2414</v>
      </c>
      <c r="H97">
        <v>121</v>
      </c>
      <c r="I97">
        <v>16</v>
      </c>
      <c r="J97">
        <v>105</v>
      </c>
      <c r="K97">
        <v>86.7768595041322</v>
      </c>
      <c r="L97">
        <v>18.59</v>
      </c>
      <c r="M97">
        <v>52.48</v>
      </c>
      <c r="N97">
        <v>3.11126666666667</v>
      </c>
      <c r="O97">
        <v>35.1128666666667</v>
      </c>
      <c r="P97">
        <v>10.2857142857143</v>
      </c>
      <c r="Q97">
        <v>28.4458666666667</v>
      </c>
      <c r="R97">
        <v>0.810126582278481</v>
      </c>
      <c r="S97">
        <v>138</v>
      </c>
      <c r="T97">
        <v>180</v>
      </c>
      <c r="U97">
        <v>0.766666666666667</v>
      </c>
      <c r="W97">
        <f t="shared" si="13"/>
        <v>79.5</v>
      </c>
      <c r="X97">
        <f t="shared" si="14"/>
        <v>59</v>
      </c>
      <c r="Y97">
        <f t="shared" si="15"/>
        <v>14</v>
      </c>
      <c r="Z97">
        <f t="shared" si="16"/>
        <v>69</v>
      </c>
      <c r="AA97">
        <f t="shared" si="17"/>
        <v>29</v>
      </c>
      <c r="AB97" cm="1">
        <f t="array" ref="AB97">CORREL(W97:W119,X97:X119)</f>
        <v>0.126693220021828</v>
      </c>
      <c r="AC97" cm="1">
        <f t="array" ref="AC97">CORREL(W97:W119,Y97:Y119)</f>
        <v>0.236225081909765</v>
      </c>
      <c r="AD97" cm="1">
        <f t="array" ref="AD97">CORREL(W97:W119,Z97:Z119)</f>
        <v>0.206423906717214</v>
      </c>
      <c r="AE97" cm="1">
        <f t="array" ref="AE97">CORREL(W97:W119,AA97:AA119)</f>
        <v>0.0509306475834751</v>
      </c>
      <c r="AG97">
        <f t="shared" si="18"/>
        <v>1.37561249669818</v>
      </c>
      <c r="AH97">
        <f t="shared" si="19"/>
        <v>0.171592100741761</v>
      </c>
      <c r="AI97">
        <f t="shared" si="20"/>
        <v>2.61832487269976</v>
      </c>
      <c r="AJ97">
        <f t="shared" si="21"/>
        <v>0.0100152937717128</v>
      </c>
      <c r="AK97">
        <f t="shared" si="22"/>
        <v>2.27219046141188</v>
      </c>
      <c r="AL97">
        <f t="shared" si="23"/>
        <v>0.0249175116298793</v>
      </c>
      <c r="AM97">
        <f t="shared" si="24"/>
        <v>0.549252686243884</v>
      </c>
      <c r="AN97">
        <f t="shared" si="25"/>
        <v>0.583887843958709</v>
      </c>
    </row>
    <row r="98" spans="1:40">
      <c r="A98" s="2" t="s">
        <v>265</v>
      </c>
      <c r="B98" s="2" t="s">
        <v>195</v>
      </c>
      <c r="C98" s="2">
        <v>5</v>
      </c>
      <c r="D98" t="s">
        <v>266</v>
      </c>
      <c r="E98">
        <v>5</v>
      </c>
      <c r="F98">
        <v>100.2</v>
      </c>
      <c r="G98">
        <v>23.1622</v>
      </c>
      <c r="H98">
        <v>154</v>
      </c>
      <c r="I98">
        <v>45</v>
      </c>
      <c r="J98">
        <v>109</v>
      </c>
      <c r="K98">
        <v>70.7792207792208</v>
      </c>
      <c r="L98">
        <v>22.7</v>
      </c>
      <c r="M98">
        <v>16.32</v>
      </c>
      <c r="N98">
        <v>2.0001</v>
      </c>
      <c r="O98">
        <v>19.1120666666667</v>
      </c>
      <c r="P98">
        <v>8.55555555555556</v>
      </c>
      <c r="Q98">
        <v>35.5573333333333</v>
      </c>
      <c r="R98">
        <v>1.86046511627907</v>
      </c>
      <c r="S98">
        <v>64</v>
      </c>
      <c r="T98">
        <v>180</v>
      </c>
      <c r="U98">
        <v>0.355555555555556</v>
      </c>
      <c r="W98">
        <f t="shared" si="13"/>
        <v>79.5</v>
      </c>
      <c r="X98">
        <f t="shared" si="14"/>
        <v>40.5</v>
      </c>
      <c r="Y98">
        <f t="shared" si="15"/>
        <v>99</v>
      </c>
      <c r="Z98">
        <f t="shared" si="16"/>
        <v>6</v>
      </c>
      <c r="AA98">
        <f t="shared" si="17"/>
        <v>114</v>
      </c>
      <c r="AB98" cm="1">
        <f t="array" ref="AB98">CORREL(W98:W119,X98:X119)</f>
        <v>0.132439379171866</v>
      </c>
      <c r="AC98" cm="1">
        <f t="array" ref="AC98">CORREL(W98:W119,Y98:Y119)</f>
        <v>0.218441960289481</v>
      </c>
      <c r="AD98" cm="1">
        <f t="array" ref="AD98">CORREL(W98:W119,Z98:Z119)</f>
        <v>0.223160015674903</v>
      </c>
      <c r="AE98" cm="1">
        <f t="array" ref="AE98">CORREL(W98:W119,AA98:AA119)</f>
        <v>0.037450338599321</v>
      </c>
      <c r="AG98">
        <f t="shared" si="18"/>
        <v>1.43909257996361</v>
      </c>
      <c r="AH98">
        <f t="shared" si="19"/>
        <v>0.152817224392592</v>
      </c>
      <c r="AI98">
        <f t="shared" si="20"/>
        <v>2.41091566623311</v>
      </c>
      <c r="AJ98">
        <f t="shared" si="21"/>
        <v>0.0174824400346236</v>
      </c>
      <c r="AK98">
        <f t="shared" si="22"/>
        <v>2.46568705177854</v>
      </c>
      <c r="AL98">
        <f t="shared" si="23"/>
        <v>0.0151385296035465</v>
      </c>
      <c r="AM98">
        <f t="shared" si="24"/>
        <v>0.403635645317668</v>
      </c>
      <c r="AN98">
        <f t="shared" si="25"/>
        <v>0.687223764805564</v>
      </c>
    </row>
    <row r="99" spans="1:40">
      <c r="A99" s="2" t="s">
        <v>267</v>
      </c>
      <c r="B99" s="2" t="s">
        <v>149</v>
      </c>
      <c r="C99" s="2">
        <v>5</v>
      </c>
      <c r="D99" t="s">
        <v>268</v>
      </c>
      <c r="E99">
        <v>5</v>
      </c>
      <c r="F99">
        <v>75.2</v>
      </c>
      <c r="G99">
        <v>23.4727</v>
      </c>
      <c r="H99">
        <v>77</v>
      </c>
      <c r="I99">
        <v>20</v>
      </c>
      <c r="J99">
        <v>57</v>
      </c>
      <c r="K99">
        <v>74.025974025974</v>
      </c>
      <c r="L99">
        <v>16.46</v>
      </c>
      <c r="M99">
        <v>17.64</v>
      </c>
      <c r="N99">
        <v>1.77786666666667</v>
      </c>
      <c r="O99">
        <v>10.6672</v>
      </c>
      <c r="P99">
        <v>5</v>
      </c>
      <c r="Q99">
        <v>19.1120666666667</v>
      </c>
      <c r="R99">
        <v>1.79166666666667</v>
      </c>
      <c r="S99">
        <v>23</v>
      </c>
      <c r="T99">
        <v>180</v>
      </c>
      <c r="U99">
        <v>0.127777777777778</v>
      </c>
      <c r="W99">
        <f t="shared" si="13"/>
        <v>79.5</v>
      </c>
      <c r="X99">
        <f t="shared" si="14"/>
        <v>106</v>
      </c>
      <c r="Y99">
        <f t="shared" si="15"/>
        <v>90</v>
      </c>
      <c r="Z99">
        <f t="shared" si="16"/>
        <v>98</v>
      </c>
      <c r="AA99">
        <f t="shared" si="17"/>
        <v>113</v>
      </c>
      <c r="AB99" cm="1">
        <f t="array" ref="AB99">CORREL(W99:W119,X99:X119)</f>
        <v>0.126062716454508</v>
      </c>
      <c r="AC99" cm="1">
        <f t="array" ref="AC99">CORREL(W99:W119,Y99:Y119)</f>
        <v>0.254181014256007</v>
      </c>
      <c r="AD99" cm="1">
        <f t="array" ref="AD99">CORREL(W99:W119,Z99:Z119)</f>
        <v>0.204894408870776</v>
      </c>
      <c r="AE99" cm="1">
        <f t="array" ref="AE99">CORREL(W99:W119,AA99:AA119)</f>
        <v>0.076130138526205</v>
      </c>
      <c r="AG99">
        <f t="shared" si="18"/>
        <v>1.36865576941026</v>
      </c>
      <c r="AH99">
        <f t="shared" si="19"/>
        <v>0.173751642702028</v>
      </c>
      <c r="AI99">
        <f t="shared" si="20"/>
        <v>2.83057896222226</v>
      </c>
      <c r="AJ99">
        <f t="shared" si="21"/>
        <v>0.00547804299212457</v>
      </c>
      <c r="AK99">
        <f t="shared" si="22"/>
        <v>2.25461402355854</v>
      </c>
      <c r="AL99">
        <f t="shared" si="23"/>
        <v>0.0260343595824833</v>
      </c>
      <c r="AM99">
        <f t="shared" si="24"/>
        <v>0.82233318696911</v>
      </c>
      <c r="AN99">
        <f t="shared" si="25"/>
        <v>0.41257444298873</v>
      </c>
    </row>
    <row r="100" spans="1:40">
      <c r="A100" s="2" t="s">
        <v>269</v>
      </c>
      <c r="B100" s="2" t="s">
        <v>149</v>
      </c>
      <c r="C100" s="2">
        <v>5</v>
      </c>
      <c r="D100" t="s">
        <v>270</v>
      </c>
      <c r="E100">
        <v>5</v>
      </c>
      <c r="F100">
        <v>78.8</v>
      </c>
      <c r="G100">
        <v>21.8112</v>
      </c>
      <c r="H100">
        <v>131</v>
      </c>
      <c r="I100">
        <v>43</v>
      </c>
      <c r="J100">
        <v>88</v>
      </c>
      <c r="K100">
        <v>67.175572519084</v>
      </c>
      <c r="L100">
        <v>19.79</v>
      </c>
      <c r="M100">
        <v>41.78</v>
      </c>
      <c r="N100">
        <v>2.44456666666667</v>
      </c>
      <c r="O100">
        <v>13.7784666666667</v>
      </c>
      <c r="P100">
        <v>4.63636363636364</v>
      </c>
      <c r="Q100">
        <v>17.7786666666667</v>
      </c>
      <c r="R100">
        <v>1.29032258064516</v>
      </c>
      <c r="S100">
        <v>52</v>
      </c>
      <c r="T100">
        <v>180</v>
      </c>
      <c r="U100">
        <v>0.288888888888889</v>
      </c>
      <c r="W100">
        <f t="shared" si="13"/>
        <v>79.5</v>
      </c>
      <c r="X100">
        <f t="shared" si="14"/>
        <v>93</v>
      </c>
      <c r="Y100">
        <f t="shared" si="15"/>
        <v>107</v>
      </c>
      <c r="Z100">
        <f t="shared" si="16"/>
        <v>44</v>
      </c>
      <c r="AA100">
        <f t="shared" si="17"/>
        <v>48</v>
      </c>
      <c r="AB100" cm="1">
        <f t="array" ref="AB100">CORREL(W100:W119,X100:X119)</f>
        <v>0.179448233380415</v>
      </c>
      <c r="AC100" cm="1">
        <f t="array" ref="AC100">CORREL(W100:W119,Y100:Y119)</f>
        <v>0.285552576397737</v>
      </c>
      <c r="AD100" cm="1">
        <f t="array" ref="AD100">CORREL(W100:W119,Z100:Z119)</f>
        <v>0.256181179594172</v>
      </c>
      <c r="AE100" cm="1">
        <f t="array" ref="AE100">CORREL(W100:W119,AA100:AA119)</f>
        <v>0.124438159537857</v>
      </c>
      <c r="AG100">
        <f t="shared" si="18"/>
        <v>1.96460727202628</v>
      </c>
      <c r="AH100">
        <f t="shared" si="19"/>
        <v>0.0518508728535277</v>
      </c>
      <c r="AI100">
        <f t="shared" si="20"/>
        <v>3.20911306618161</v>
      </c>
      <c r="AJ100">
        <f t="shared" si="21"/>
        <v>0.00172202255907002</v>
      </c>
      <c r="AK100">
        <f t="shared" si="22"/>
        <v>2.85441091250201</v>
      </c>
      <c r="AL100">
        <f t="shared" si="23"/>
        <v>0.00510862962749388</v>
      </c>
      <c r="AM100">
        <f t="shared" si="24"/>
        <v>1.35073879403643</v>
      </c>
      <c r="AN100">
        <f t="shared" si="25"/>
        <v>0.179408159093786</v>
      </c>
    </row>
    <row r="101" spans="1:40">
      <c r="A101" s="2" t="s">
        <v>271</v>
      </c>
      <c r="B101" s="2" t="s">
        <v>195</v>
      </c>
      <c r="C101" s="2">
        <v>5</v>
      </c>
      <c r="D101">
        <v>24104</v>
      </c>
      <c r="E101">
        <v>5</v>
      </c>
      <c r="F101">
        <v>108.2</v>
      </c>
      <c r="G101">
        <v>23.1166</v>
      </c>
      <c r="H101">
        <v>151</v>
      </c>
      <c r="I101">
        <v>23</v>
      </c>
      <c r="J101">
        <v>128</v>
      </c>
      <c r="K101">
        <v>84.7682119205298</v>
      </c>
      <c r="L101">
        <v>20.73</v>
      </c>
      <c r="M101">
        <v>41.47</v>
      </c>
      <c r="N101">
        <v>2.44456666666667</v>
      </c>
      <c r="O101">
        <v>43.5577333333333</v>
      </c>
      <c r="P101">
        <v>16.8181818181818</v>
      </c>
      <c r="Q101">
        <v>32.0016</v>
      </c>
      <c r="R101">
        <v>0.73469387755102</v>
      </c>
      <c r="S101">
        <v>160</v>
      </c>
      <c r="T101">
        <v>180</v>
      </c>
      <c r="U101">
        <v>0.888888888888889</v>
      </c>
      <c r="W101">
        <f t="shared" si="13"/>
        <v>79.5</v>
      </c>
      <c r="X101">
        <f t="shared" si="14"/>
        <v>18</v>
      </c>
      <c r="Y101">
        <f t="shared" si="15"/>
        <v>26</v>
      </c>
      <c r="Z101">
        <f t="shared" si="16"/>
        <v>34</v>
      </c>
      <c r="AA101">
        <f t="shared" si="17"/>
        <v>49</v>
      </c>
      <c r="AB101" cm="1">
        <f t="array" ref="AB101">CORREL(W101:W119,X101:X119)</f>
        <v>0.22981391026096</v>
      </c>
      <c r="AC101" cm="1">
        <f t="array" ref="AC101">CORREL(W101:W119,Y101:Y119)</f>
        <v>0.349829482701554</v>
      </c>
      <c r="AD101" cm="1">
        <f t="array" ref="AD101">CORREL(W101:W119,Z101:Z119)</f>
        <v>0.256871191507636</v>
      </c>
      <c r="AE101" cm="1">
        <f t="array" ref="AE101">CORREL(W101:W119,AA101:AA119)</f>
        <v>0.123799754012699</v>
      </c>
      <c r="AG101">
        <f t="shared" si="18"/>
        <v>2.5432424921688</v>
      </c>
      <c r="AH101">
        <f t="shared" si="19"/>
        <v>0.0122990536248278</v>
      </c>
      <c r="AI101">
        <f t="shared" si="20"/>
        <v>4.0219096633555</v>
      </c>
      <c r="AJ101">
        <f t="shared" si="21"/>
        <v>0.000103131712172312</v>
      </c>
      <c r="AK101">
        <f t="shared" si="22"/>
        <v>2.86264148017826</v>
      </c>
      <c r="AL101">
        <f t="shared" si="23"/>
        <v>0.00498644445818462</v>
      </c>
      <c r="AM101">
        <f t="shared" si="24"/>
        <v>1.34370095130363</v>
      </c>
      <c r="AN101">
        <f t="shared" si="25"/>
        <v>0.181667605739461</v>
      </c>
    </row>
    <row r="102" spans="1:40">
      <c r="A102" s="2" t="s">
        <v>272</v>
      </c>
      <c r="B102" s="2" t="s">
        <v>195</v>
      </c>
      <c r="C102" s="2">
        <v>5</v>
      </c>
      <c r="D102" t="s">
        <v>273</v>
      </c>
      <c r="E102">
        <v>4</v>
      </c>
      <c r="F102">
        <v>106.7</v>
      </c>
      <c r="G102">
        <v>31.8966</v>
      </c>
      <c r="H102">
        <v>125</v>
      </c>
      <c r="I102">
        <v>15</v>
      </c>
      <c r="J102">
        <v>110</v>
      </c>
      <c r="K102">
        <v>88</v>
      </c>
      <c r="L102">
        <v>23.39</v>
      </c>
      <c r="M102">
        <v>50</v>
      </c>
      <c r="N102">
        <v>2.6668</v>
      </c>
      <c r="O102">
        <v>38.6686</v>
      </c>
      <c r="P102">
        <v>13.5</v>
      </c>
      <c r="Q102">
        <v>26.668</v>
      </c>
      <c r="R102">
        <v>0.689655172413793</v>
      </c>
      <c r="S102">
        <v>128</v>
      </c>
      <c r="T102">
        <v>144</v>
      </c>
      <c r="U102">
        <v>0.888888888888889</v>
      </c>
      <c r="W102">
        <f t="shared" si="13"/>
        <v>79.5</v>
      </c>
      <c r="X102">
        <f t="shared" si="14"/>
        <v>21</v>
      </c>
      <c r="Y102">
        <f t="shared" si="15"/>
        <v>8</v>
      </c>
      <c r="Z102">
        <f t="shared" si="16"/>
        <v>4</v>
      </c>
      <c r="AA102">
        <f t="shared" si="17"/>
        <v>33</v>
      </c>
      <c r="AB102" cm="1">
        <f t="array" ref="AB102">CORREL(W102:W119,X102:X119)</f>
        <v>0.20969417865441</v>
      </c>
      <c r="AC102" cm="1">
        <f t="array" ref="AC102">CORREL(W102:W119,Y102:Y119)</f>
        <v>0.333828932642241</v>
      </c>
      <c r="AD102" cm="1">
        <f t="array" ref="AD102">CORREL(W102:W119,Z102:Z119)</f>
        <v>0.2499110976563</v>
      </c>
      <c r="AE102" cm="1">
        <f t="array" ref="AE102">CORREL(W102:W119,AA102:AA119)</f>
        <v>0.123872610631638</v>
      </c>
      <c r="AG102">
        <f t="shared" si="18"/>
        <v>2.30982981525452</v>
      </c>
      <c r="AH102">
        <f t="shared" si="19"/>
        <v>0.0226662512023465</v>
      </c>
      <c r="AI102">
        <f t="shared" si="20"/>
        <v>3.81425758250972</v>
      </c>
      <c r="AJ102">
        <f t="shared" si="21"/>
        <v>0.000220520516284657</v>
      </c>
      <c r="AK102">
        <f t="shared" si="22"/>
        <v>2.77983234927729</v>
      </c>
      <c r="AL102">
        <f t="shared" si="23"/>
        <v>0.00634728674400833</v>
      </c>
      <c r="AM102">
        <f t="shared" si="24"/>
        <v>1.34450404371266</v>
      </c>
      <c r="AN102">
        <f t="shared" si="25"/>
        <v>0.181408703016416</v>
      </c>
    </row>
    <row r="103" spans="1:40">
      <c r="A103" s="2" t="s">
        <v>274</v>
      </c>
      <c r="B103" s="2" t="s">
        <v>140</v>
      </c>
      <c r="C103" s="2">
        <v>5</v>
      </c>
      <c r="D103" t="s">
        <v>275</v>
      </c>
      <c r="E103">
        <v>4</v>
      </c>
      <c r="F103">
        <v>107.6</v>
      </c>
      <c r="G103">
        <v>29.1066</v>
      </c>
      <c r="H103">
        <v>143</v>
      </c>
      <c r="I103">
        <v>26</v>
      </c>
      <c r="J103">
        <v>117</v>
      </c>
      <c r="K103">
        <v>81.8181818181818</v>
      </c>
      <c r="L103">
        <v>21.91</v>
      </c>
      <c r="M103">
        <v>107.6</v>
      </c>
      <c r="N103">
        <v>2.6668</v>
      </c>
      <c r="O103">
        <v>30.2237333333333</v>
      </c>
      <c r="P103">
        <v>10.3333333333333</v>
      </c>
      <c r="Q103">
        <v>32.8905333333333</v>
      </c>
      <c r="R103">
        <v>1.08823529411765</v>
      </c>
      <c r="S103">
        <v>124</v>
      </c>
      <c r="T103">
        <v>144</v>
      </c>
      <c r="U103">
        <v>0.861111111111111</v>
      </c>
      <c r="W103">
        <f t="shared" si="13"/>
        <v>79.5</v>
      </c>
      <c r="X103">
        <f t="shared" si="14"/>
        <v>19</v>
      </c>
      <c r="Y103">
        <f t="shared" si="15"/>
        <v>46</v>
      </c>
      <c r="Z103">
        <f t="shared" si="16"/>
        <v>17</v>
      </c>
      <c r="AA103">
        <f t="shared" si="17"/>
        <v>1</v>
      </c>
      <c r="AB103" cm="1">
        <f t="array" ref="AB103">CORREL(W103:W119,X103:X119)</f>
        <v>0.187782044074817</v>
      </c>
      <c r="AC103" cm="1">
        <f t="array" ref="AC103">CORREL(W103:W119,Y103:Y119)</f>
        <v>0.3103107528493</v>
      </c>
      <c r="AD103" cm="1">
        <f t="array" ref="AD103">CORREL(W103:W119,Z103:Z119)</f>
        <v>0.223554797650468</v>
      </c>
      <c r="AE103" cm="1">
        <f t="array" ref="AE103">CORREL(W103:W119,AA103:AA119)</f>
        <v>0.111080315682838</v>
      </c>
      <c r="AG103">
        <f t="shared" si="18"/>
        <v>2.05910449096361</v>
      </c>
      <c r="AH103">
        <f t="shared" si="19"/>
        <v>0.0417229953061938</v>
      </c>
      <c r="AI103">
        <f t="shared" si="20"/>
        <v>3.51570105714817</v>
      </c>
      <c r="AJ103">
        <f t="shared" si="21"/>
        <v>0.000626719292516895</v>
      </c>
      <c r="AK103">
        <f t="shared" si="22"/>
        <v>2.47027823348248</v>
      </c>
      <c r="AL103">
        <f t="shared" si="23"/>
        <v>0.0149554069780595</v>
      </c>
      <c r="AM103">
        <f t="shared" si="24"/>
        <v>1.20382154438599</v>
      </c>
      <c r="AN103">
        <f t="shared" si="25"/>
        <v>0.231109371467417</v>
      </c>
    </row>
    <row r="104" spans="1:40">
      <c r="A104" s="2" t="s">
        <v>276</v>
      </c>
      <c r="B104" s="2" t="s">
        <v>171</v>
      </c>
      <c r="C104" s="2">
        <v>5</v>
      </c>
      <c r="D104" t="s">
        <v>215</v>
      </c>
      <c r="E104">
        <v>4</v>
      </c>
      <c r="F104">
        <v>106.6</v>
      </c>
      <c r="G104">
        <v>25.9297</v>
      </c>
      <c r="H104">
        <v>89</v>
      </c>
      <c r="I104">
        <v>29</v>
      </c>
      <c r="J104">
        <v>60</v>
      </c>
      <c r="K104">
        <v>67.4157303370786</v>
      </c>
      <c r="L104">
        <v>17.39</v>
      </c>
      <c r="M104">
        <v>23.86</v>
      </c>
      <c r="N104">
        <v>2.88903333333333</v>
      </c>
      <c r="O104">
        <v>43.1132666666667</v>
      </c>
      <c r="P104">
        <v>13.9230769230769</v>
      </c>
      <c r="Q104">
        <v>17.7786666666667</v>
      </c>
      <c r="R104">
        <v>0.412371134020619</v>
      </c>
      <c r="S104">
        <v>128</v>
      </c>
      <c r="T104">
        <v>144</v>
      </c>
      <c r="U104">
        <v>0.888888888888889</v>
      </c>
      <c r="W104">
        <f t="shared" si="13"/>
        <v>79.5</v>
      </c>
      <c r="X104">
        <f t="shared" si="14"/>
        <v>23</v>
      </c>
      <c r="Y104">
        <f t="shared" si="15"/>
        <v>104.5</v>
      </c>
      <c r="Z104">
        <f t="shared" si="16"/>
        <v>86.5</v>
      </c>
      <c r="AA104">
        <f t="shared" si="17"/>
        <v>98.5</v>
      </c>
      <c r="AB104" cm="1">
        <f t="array" ref="AB104">CORREL(W104:W119,X104:X119)</f>
        <v>0.159735746189566</v>
      </c>
      <c r="AC104" cm="1">
        <f t="array" ref="AC104">CORREL(W104:W119,Y104:Y119)</f>
        <v>0.299749100864517</v>
      </c>
      <c r="AD104" cm="1">
        <f t="array" ref="AD104">CORREL(W104:W119,Z104:Z119)</f>
        <v>0.198876965598073</v>
      </c>
      <c r="AE104" cm="1">
        <f t="array" ref="AE104">CORREL(W104:W119,AA104:AA119)</f>
        <v>0.0701317801163117</v>
      </c>
      <c r="AG104">
        <f t="shared" si="18"/>
        <v>1.74278431861963</v>
      </c>
      <c r="AH104">
        <f t="shared" si="19"/>
        <v>0.0840212910449179</v>
      </c>
      <c r="AI104">
        <f t="shared" si="20"/>
        <v>3.38399944593907</v>
      </c>
      <c r="AJ104">
        <f t="shared" si="21"/>
        <v>0.000975101268019891</v>
      </c>
      <c r="AK104">
        <f t="shared" si="22"/>
        <v>2.18562959196833</v>
      </c>
      <c r="AL104">
        <f t="shared" si="23"/>
        <v>0.0308521582591018</v>
      </c>
      <c r="AM104">
        <f t="shared" si="24"/>
        <v>0.757206831914267</v>
      </c>
      <c r="AN104">
        <f t="shared" si="25"/>
        <v>0.450461295935618</v>
      </c>
    </row>
    <row r="105" spans="1:40">
      <c r="A105" s="2" t="s">
        <v>277</v>
      </c>
      <c r="B105" s="2" t="s">
        <v>171</v>
      </c>
      <c r="C105" s="2">
        <v>5</v>
      </c>
      <c r="D105" t="s">
        <v>278</v>
      </c>
      <c r="E105">
        <v>4</v>
      </c>
      <c r="F105">
        <v>117.8</v>
      </c>
      <c r="G105">
        <v>26.6082</v>
      </c>
      <c r="H105">
        <v>87</v>
      </c>
      <c r="I105">
        <v>22</v>
      </c>
      <c r="J105">
        <v>65</v>
      </c>
      <c r="K105">
        <v>74.7126436781609</v>
      </c>
      <c r="L105">
        <v>25.48</v>
      </c>
      <c r="M105">
        <v>37.17</v>
      </c>
      <c r="N105">
        <v>2.6668</v>
      </c>
      <c r="O105">
        <v>39.1130666666667</v>
      </c>
      <c r="P105">
        <v>13.6666666666667</v>
      </c>
      <c r="Q105">
        <v>39.1130666666667</v>
      </c>
      <c r="R105">
        <v>1</v>
      </c>
      <c r="S105">
        <v>128</v>
      </c>
      <c r="T105">
        <v>144</v>
      </c>
      <c r="U105">
        <v>0.888888888888889</v>
      </c>
      <c r="W105">
        <f t="shared" si="13"/>
        <v>79.5</v>
      </c>
      <c r="X105">
        <f t="shared" si="14"/>
        <v>1</v>
      </c>
      <c r="Y105">
        <f t="shared" si="15"/>
        <v>85</v>
      </c>
      <c r="Z105">
        <f t="shared" si="16"/>
        <v>2</v>
      </c>
      <c r="AA105">
        <f t="shared" si="17"/>
        <v>65</v>
      </c>
      <c r="AB105" cm="1">
        <f t="array" ref="AB105">CORREL(W105:W119,X105:X119)</f>
        <v>0.129048099279555</v>
      </c>
      <c r="AC105" cm="1">
        <f t="array" ref="AC105">CORREL(W105:W119,Y105:Y119)</f>
        <v>0.387517405064128</v>
      </c>
      <c r="AD105" cm="1">
        <f t="array" ref="AD105">CORREL(W105:W119,Z105:Z119)</f>
        <v>0.251544532110809</v>
      </c>
      <c r="AE105" cm="1">
        <f t="array" ref="AE105">CORREL(W105:W119,AA105:AA119)</f>
        <v>0.123084956786209</v>
      </c>
      <c r="AG105">
        <f t="shared" si="18"/>
        <v>1.40161036119076</v>
      </c>
      <c r="AH105">
        <f t="shared" si="19"/>
        <v>0.16370162930789</v>
      </c>
      <c r="AI105">
        <f t="shared" si="20"/>
        <v>4.52745468537972</v>
      </c>
      <c r="AJ105">
        <f t="shared" si="21"/>
        <v>1.4552666276282e-5</v>
      </c>
      <c r="AK105">
        <f t="shared" si="22"/>
        <v>2.79922455834156</v>
      </c>
      <c r="AL105">
        <f t="shared" si="23"/>
        <v>0.00600125898922382</v>
      </c>
      <c r="AM105">
        <f t="shared" si="24"/>
        <v>1.33582296954022</v>
      </c>
      <c r="AN105">
        <f t="shared" si="25"/>
        <v>0.184222067513275</v>
      </c>
    </row>
    <row r="106" spans="1:40">
      <c r="A106" s="2" t="s">
        <v>279</v>
      </c>
      <c r="B106" s="2" t="s">
        <v>171</v>
      </c>
      <c r="C106" s="2">
        <v>5</v>
      </c>
      <c r="D106" t="s">
        <v>280</v>
      </c>
      <c r="E106">
        <v>2</v>
      </c>
      <c r="F106">
        <v>100.2</v>
      </c>
      <c r="G106">
        <v>24.8353</v>
      </c>
      <c r="H106">
        <v>187</v>
      </c>
      <c r="I106">
        <v>35</v>
      </c>
      <c r="J106">
        <v>152</v>
      </c>
      <c r="K106">
        <v>81.2834224598931</v>
      </c>
      <c r="L106">
        <v>21.34</v>
      </c>
      <c r="M106">
        <v>70.63</v>
      </c>
      <c r="N106">
        <v>2.0001</v>
      </c>
      <c r="O106">
        <v>25.7790666666667</v>
      </c>
      <c r="P106">
        <v>11.8888888888889</v>
      </c>
      <c r="Q106">
        <v>31.1126666666667</v>
      </c>
      <c r="R106">
        <v>1.20689655172414</v>
      </c>
      <c r="S106">
        <v>17</v>
      </c>
      <c r="T106">
        <v>72</v>
      </c>
      <c r="U106">
        <v>0.236111111111111</v>
      </c>
      <c r="W106">
        <f t="shared" si="13"/>
        <v>79.5</v>
      </c>
      <c r="X106">
        <f t="shared" si="14"/>
        <v>40.5</v>
      </c>
      <c r="Y106">
        <f t="shared" si="15"/>
        <v>50</v>
      </c>
      <c r="Z106">
        <f t="shared" si="16"/>
        <v>20</v>
      </c>
      <c r="AA106">
        <f t="shared" si="17"/>
        <v>5</v>
      </c>
      <c r="AB106" cm="1">
        <f t="array" ref="AB106">CORREL(W106:W119,X106:X119)</f>
        <v>0.0633245527696271</v>
      </c>
      <c r="AC106" cm="1">
        <f t="array" ref="AC106">CORREL(W106:W119,Y106:Y119)</f>
        <v>0.448717881950391</v>
      </c>
      <c r="AD106" cm="1">
        <f t="array" ref="AD106">CORREL(W106:W119,Z106:Z119)</f>
        <v>0.210140589196565</v>
      </c>
      <c r="AE106" cm="1">
        <f t="array" ref="AE106">CORREL(W106:W119,AA106:AA119)</f>
        <v>0.141718272539206</v>
      </c>
      <c r="AG106">
        <f t="shared" si="18"/>
        <v>0.683397894835534</v>
      </c>
      <c r="AH106">
        <f t="shared" si="19"/>
        <v>0.495718210836301</v>
      </c>
      <c r="AI106">
        <f t="shared" si="20"/>
        <v>5.40783594967124</v>
      </c>
      <c r="AJ106">
        <f t="shared" si="21"/>
        <v>3.46733347860753e-7</v>
      </c>
      <c r="AK106">
        <f t="shared" si="22"/>
        <v>2.31497405400159</v>
      </c>
      <c r="AL106">
        <f t="shared" si="23"/>
        <v>0.0223729066503483</v>
      </c>
      <c r="AM106">
        <f t="shared" si="24"/>
        <v>1.54191500704006</v>
      </c>
      <c r="AN106">
        <f t="shared" si="25"/>
        <v>0.125817885515662</v>
      </c>
    </row>
    <row r="107" spans="1:40">
      <c r="A107" s="2" t="s">
        <v>281</v>
      </c>
      <c r="B107" s="2" t="s">
        <v>282</v>
      </c>
      <c r="C107" s="2">
        <v>5</v>
      </c>
      <c r="D107" t="s">
        <v>283</v>
      </c>
      <c r="E107">
        <v>2</v>
      </c>
      <c r="F107">
        <v>55.8</v>
      </c>
      <c r="G107">
        <v>18.3212</v>
      </c>
      <c r="H107">
        <v>112</v>
      </c>
      <c r="I107">
        <v>18</v>
      </c>
      <c r="J107">
        <v>94</v>
      </c>
      <c r="K107">
        <v>83.9285714285714</v>
      </c>
      <c r="L107">
        <v>14.3</v>
      </c>
      <c r="M107">
        <v>26.38</v>
      </c>
      <c r="N107">
        <v>1.77786666666667</v>
      </c>
      <c r="O107">
        <v>32.0016</v>
      </c>
      <c r="P107">
        <v>17</v>
      </c>
      <c r="Q107">
        <v>28.4458666666667</v>
      </c>
      <c r="R107">
        <v>0.888888888888889</v>
      </c>
      <c r="S107">
        <v>25</v>
      </c>
      <c r="T107">
        <v>72</v>
      </c>
      <c r="U107">
        <v>0.347222222222222</v>
      </c>
      <c r="W107">
        <f t="shared" si="13"/>
        <v>79.5</v>
      </c>
      <c r="X107">
        <f t="shared" si="14"/>
        <v>112</v>
      </c>
      <c r="Y107">
        <f t="shared" si="15"/>
        <v>29</v>
      </c>
      <c r="Z107">
        <f t="shared" si="16"/>
        <v>111</v>
      </c>
      <c r="AA107">
        <f t="shared" si="17"/>
        <v>94</v>
      </c>
      <c r="AB107" cm="1">
        <f t="array" ref="AB107">CORREL(W107:W119,X107:X119)</f>
        <v>0.0354651669237981</v>
      </c>
      <c r="AC107" cm="1">
        <f t="array" ref="AC107">CORREL(W107:W119,Y107:Y119)</f>
        <v>0.447789561096652</v>
      </c>
      <c r="AD107" cm="1">
        <f t="array" ref="AD107">CORREL(W107:W119,Z107:Z119)</f>
        <v>0.172590249508365</v>
      </c>
      <c r="AE107" cm="1">
        <f t="array" ref="AE107">CORREL(W107:W119,AA107:AA119)</f>
        <v>0.0896325361895805</v>
      </c>
      <c r="AG107">
        <f t="shared" si="18"/>
        <v>0.382211982148287</v>
      </c>
      <c r="AH107">
        <f t="shared" si="19"/>
        <v>0.703003477175786</v>
      </c>
      <c r="AI107">
        <f t="shared" si="20"/>
        <v>5.39383842844461</v>
      </c>
      <c r="AJ107">
        <f t="shared" si="21"/>
        <v>3.69032244249865e-7</v>
      </c>
      <c r="AK107">
        <f t="shared" si="22"/>
        <v>1.88717334880678</v>
      </c>
      <c r="AL107">
        <f t="shared" si="23"/>
        <v>0.0616363774547921</v>
      </c>
      <c r="AM107">
        <f t="shared" si="24"/>
        <v>0.969273377778652</v>
      </c>
      <c r="AN107">
        <f t="shared" si="25"/>
        <v>0.334425455047</v>
      </c>
    </row>
    <row r="108" spans="1:40">
      <c r="A108" s="2" t="s">
        <v>284</v>
      </c>
      <c r="B108" s="2" t="s">
        <v>235</v>
      </c>
      <c r="C108" s="2">
        <v>5</v>
      </c>
      <c r="D108" t="s">
        <v>285</v>
      </c>
      <c r="E108">
        <v>4</v>
      </c>
      <c r="F108">
        <v>97.6</v>
      </c>
      <c r="G108">
        <v>23.3294</v>
      </c>
      <c r="H108">
        <v>155</v>
      </c>
      <c r="I108">
        <v>17</v>
      </c>
      <c r="J108">
        <v>138</v>
      </c>
      <c r="K108">
        <v>89.0322580645161</v>
      </c>
      <c r="L108">
        <v>22.32</v>
      </c>
      <c r="M108">
        <v>50.84</v>
      </c>
      <c r="N108">
        <v>2.6668</v>
      </c>
      <c r="O108">
        <v>40.4464666666667</v>
      </c>
      <c r="P108">
        <v>14.1666666666667</v>
      </c>
      <c r="Q108">
        <v>25.7790666666667</v>
      </c>
      <c r="R108">
        <v>0.637362637362637</v>
      </c>
      <c r="S108">
        <v>56</v>
      </c>
      <c r="T108">
        <v>144</v>
      </c>
      <c r="U108">
        <v>0.388888888888889</v>
      </c>
      <c r="W108">
        <f t="shared" si="13"/>
        <v>79.5</v>
      </c>
      <c r="X108">
        <f t="shared" si="14"/>
        <v>46.5</v>
      </c>
      <c r="Y108">
        <f t="shared" si="15"/>
        <v>7</v>
      </c>
      <c r="Z108">
        <f t="shared" si="16"/>
        <v>11.5</v>
      </c>
      <c r="AA108">
        <f t="shared" si="17"/>
        <v>31</v>
      </c>
      <c r="AB108" cm="1">
        <f t="array" ref="AB108">CORREL(W108:W119,X108:X119)</f>
        <v>0.164654782505967</v>
      </c>
      <c r="AC108" cm="1">
        <f t="array" ref="AC108">CORREL(W108:W119,Y108:Y119)</f>
        <v>0.42065803993611</v>
      </c>
      <c r="AD108" cm="1">
        <f t="array" ref="AD108">CORREL(W108:W119,Z108:Z119)</f>
        <v>0.317250494503257</v>
      </c>
      <c r="AE108" cm="1">
        <f t="array" ref="AE108">CORREL(W108:W119,AA108:AA119)</f>
        <v>0.161159834688005</v>
      </c>
      <c r="AG108">
        <f t="shared" si="18"/>
        <v>1.79792570566891</v>
      </c>
      <c r="AH108">
        <f t="shared" si="19"/>
        <v>0.0747899252708921</v>
      </c>
      <c r="AI108">
        <f t="shared" si="20"/>
        <v>4.99396989070001</v>
      </c>
      <c r="AJ108">
        <f t="shared" si="21"/>
        <v>2.1074459153559e-6</v>
      </c>
      <c r="AK108">
        <f t="shared" si="22"/>
        <v>3.60301790268452</v>
      </c>
      <c r="AL108">
        <f t="shared" si="23"/>
        <v>0.000464536338115032</v>
      </c>
      <c r="AM108">
        <f t="shared" si="24"/>
        <v>1.75873415121166</v>
      </c>
      <c r="AN108">
        <f t="shared" si="25"/>
        <v>0.0812597123068909</v>
      </c>
    </row>
    <row r="109" spans="1:40">
      <c r="A109" s="2" t="s">
        <v>286</v>
      </c>
      <c r="B109" s="2" t="s">
        <v>287</v>
      </c>
      <c r="C109" s="2">
        <v>5</v>
      </c>
      <c r="D109" t="s">
        <v>288</v>
      </c>
      <c r="E109">
        <v>3</v>
      </c>
      <c r="F109">
        <v>92.6</v>
      </c>
      <c r="G109">
        <v>25.094</v>
      </c>
      <c r="H109">
        <v>138</v>
      </c>
      <c r="I109">
        <v>23</v>
      </c>
      <c r="J109">
        <v>115</v>
      </c>
      <c r="K109">
        <v>83.3333333333333</v>
      </c>
      <c r="L109">
        <v>21.28</v>
      </c>
      <c r="M109">
        <v>79.82</v>
      </c>
      <c r="N109">
        <v>1.77786666666667</v>
      </c>
      <c r="O109">
        <v>9.3338</v>
      </c>
      <c r="P109">
        <v>4.25</v>
      </c>
      <c r="Q109">
        <v>26.668</v>
      </c>
      <c r="R109">
        <v>2.85714285714286</v>
      </c>
      <c r="S109">
        <v>3</v>
      </c>
      <c r="T109">
        <v>108</v>
      </c>
      <c r="U109">
        <v>0.0277777777777778</v>
      </c>
      <c r="W109">
        <f t="shared" si="13"/>
        <v>79.5</v>
      </c>
      <c r="X109">
        <f t="shared" si="14"/>
        <v>61.5</v>
      </c>
      <c r="Y109">
        <f t="shared" si="15"/>
        <v>33</v>
      </c>
      <c r="Z109">
        <f t="shared" si="16"/>
        <v>22</v>
      </c>
      <c r="AA109">
        <f t="shared" si="17"/>
        <v>2</v>
      </c>
      <c r="AB109" cm="1">
        <f t="array" ref="AB109">CORREL(W109:W119,X109:X119)</f>
        <v>0.149326838371627</v>
      </c>
      <c r="AC109" cm="1">
        <f t="array" ref="AC109">CORREL(W109:W119,Y109:Y119)</f>
        <v>0.371242430511342</v>
      </c>
      <c r="AD109" cm="1">
        <f t="array" ref="AD109">CORREL(W109:W119,Z109:Z119)</f>
        <v>0.261368534542919</v>
      </c>
      <c r="AE109" cm="1">
        <f t="array" ref="AE109">CORREL(W109:W119,AA109:AA119)</f>
        <v>0.131460553626609</v>
      </c>
      <c r="AG109">
        <f t="shared" si="18"/>
        <v>1.62653616872841</v>
      </c>
      <c r="AH109">
        <f t="shared" si="19"/>
        <v>0.106549222983579</v>
      </c>
      <c r="AI109">
        <f t="shared" si="20"/>
        <v>4.30613724070189</v>
      </c>
      <c r="AJ109">
        <f t="shared" si="21"/>
        <v>3.49279283094357e-5</v>
      </c>
      <c r="AK109">
        <f t="shared" si="22"/>
        <v>2.91640207559446</v>
      </c>
      <c r="AL109">
        <f t="shared" si="23"/>
        <v>0.00425199593507749</v>
      </c>
      <c r="AM109">
        <f t="shared" si="24"/>
        <v>1.42826886458481</v>
      </c>
      <c r="AN109">
        <f t="shared" si="25"/>
        <v>0.155901433001505</v>
      </c>
    </row>
    <row r="110" spans="1:40">
      <c r="A110" s="2" t="s">
        <v>289</v>
      </c>
      <c r="B110" s="2" t="s">
        <v>149</v>
      </c>
      <c r="C110" s="2">
        <v>5</v>
      </c>
      <c r="D110" t="s">
        <v>290</v>
      </c>
      <c r="E110">
        <v>4</v>
      </c>
      <c r="F110">
        <v>109.6</v>
      </c>
      <c r="G110">
        <v>23.5748</v>
      </c>
      <c r="H110">
        <v>149</v>
      </c>
      <c r="I110">
        <v>35</v>
      </c>
      <c r="J110">
        <v>114</v>
      </c>
      <c r="K110">
        <v>76.510067114094</v>
      </c>
      <c r="L110">
        <v>20.51</v>
      </c>
      <c r="M110">
        <v>69.06</v>
      </c>
      <c r="N110">
        <v>3.3335</v>
      </c>
      <c r="O110">
        <v>46.669</v>
      </c>
      <c r="P110">
        <v>13</v>
      </c>
      <c r="Q110">
        <v>24.8901333333333</v>
      </c>
      <c r="R110">
        <v>0.533333333333333</v>
      </c>
      <c r="S110">
        <v>112</v>
      </c>
      <c r="T110">
        <v>144</v>
      </c>
      <c r="U110">
        <v>0.777777777777778</v>
      </c>
      <c r="W110">
        <f t="shared" si="13"/>
        <v>79.5</v>
      </c>
      <c r="X110">
        <f t="shared" si="14"/>
        <v>11.5</v>
      </c>
      <c r="Y110">
        <f t="shared" si="15"/>
        <v>76</v>
      </c>
      <c r="Z110">
        <f t="shared" si="16"/>
        <v>37</v>
      </c>
      <c r="AA110">
        <f t="shared" si="17"/>
        <v>6</v>
      </c>
      <c r="AB110" cm="1">
        <f t="array" ref="AB110">CORREL(W110:W119,X110:X119)</f>
        <v>0.173339451886908</v>
      </c>
      <c r="AC110" cm="1">
        <f t="array" ref="AC110">CORREL(W110:W119,Y110:Y119)</f>
        <v>0.318760423387759</v>
      </c>
      <c r="AD110" cm="1">
        <f t="array" ref="AD110">CORREL(W110:W119,Z110:Z119)</f>
        <v>0.198215729490718</v>
      </c>
      <c r="AE110" cm="1">
        <f t="array" ref="AE110">CORREL(W110:W119,AA110:AA119)</f>
        <v>0.0344144023036968</v>
      </c>
      <c r="AG110">
        <f t="shared" si="18"/>
        <v>1.8956186419655</v>
      </c>
      <c r="AH110">
        <f t="shared" si="19"/>
        <v>0.0604988910515195</v>
      </c>
      <c r="AI110">
        <f t="shared" si="20"/>
        <v>3.6221005463951</v>
      </c>
      <c r="AJ110">
        <f t="shared" si="21"/>
        <v>0.000434816776405503</v>
      </c>
      <c r="AK110">
        <f t="shared" si="22"/>
        <v>2.17806499634502</v>
      </c>
      <c r="AL110">
        <f t="shared" si="23"/>
        <v>0.0314249384677125</v>
      </c>
      <c r="AM110">
        <f t="shared" si="24"/>
        <v>0.370874143952539</v>
      </c>
      <c r="AN110">
        <f t="shared" si="25"/>
        <v>0.711407703538544</v>
      </c>
    </row>
    <row r="111" spans="1:40">
      <c r="A111" s="2" t="s">
        <v>291</v>
      </c>
      <c r="B111" s="2" t="s">
        <v>143</v>
      </c>
      <c r="C111" s="2">
        <v>5</v>
      </c>
      <c r="D111" t="s">
        <v>292</v>
      </c>
      <c r="E111">
        <v>6</v>
      </c>
      <c r="F111">
        <v>96.7</v>
      </c>
      <c r="G111">
        <v>23.958</v>
      </c>
      <c r="H111">
        <v>129</v>
      </c>
      <c r="I111">
        <v>19</v>
      </c>
      <c r="J111">
        <v>110</v>
      </c>
      <c r="K111">
        <v>85.2713178294574</v>
      </c>
      <c r="L111">
        <v>18.55</v>
      </c>
      <c r="M111">
        <v>39.74</v>
      </c>
      <c r="N111">
        <v>3.11126666666667</v>
      </c>
      <c r="O111">
        <v>52.4470666666667</v>
      </c>
      <c r="P111">
        <v>15.8571428571429</v>
      </c>
      <c r="Q111">
        <v>24.0012</v>
      </c>
      <c r="R111">
        <v>0.457627118644068</v>
      </c>
      <c r="S111">
        <v>198</v>
      </c>
      <c r="T111">
        <v>216</v>
      </c>
      <c r="U111">
        <v>0.916666666666667</v>
      </c>
      <c r="W111">
        <f t="shared" si="13"/>
        <v>79.5</v>
      </c>
      <c r="X111">
        <f t="shared" si="14"/>
        <v>50</v>
      </c>
      <c r="Y111">
        <f t="shared" si="15"/>
        <v>21</v>
      </c>
      <c r="Z111">
        <f t="shared" si="16"/>
        <v>72</v>
      </c>
      <c r="AA111">
        <f t="shared" si="17"/>
        <v>59</v>
      </c>
      <c r="AB111" cm="1">
        <f t="array" ref="AB111">CORREL(W111:W119,X111:X119)</f>
        <v>0.0418011994367182</v>
      </c>
      <c r="AC111" cm="1">
        <f t="array" ref="AC111">CORREL(W111:W119,Y111:Y119)</f>
        <v>0.371259844640519</v>
      </c>
      <c r="AD111" cm="1">
        <f t="array" ref="AD111">CORREL(W111:W119,Z111:Z119)</f>
        <v>0.14838619659328</v>
      </c>
      <c r="AE111" cm="1">
        <f t="array" ref="AE111">CORREL(W111:W119,AA111:AA119)</f>
        <v>-0.11368767565935</v>
      </c>
      <c r="AG111">
        <f t="shared" si="18"/>
        <v>0.450606549815732</v>
      </c>
      <c r="AH111">
        <f t="shared" si="19"/>
        <v>0.653114252741162</v>
      </c>
      <c r="AI111">
        <f t="shared" si="20"/>
        <v>4.30637152297905</v>
      </c>
      <c r="AJ111">
        <f t="shared" si="21"/>
        <v>3.48960859666444e-5</v>
      </c>
      <c r="AK111">
        <f t="shared" si="22"/>
        <v>1.61605884271304</v>
      </c>
      <c r="AL111">
        <f t="shared" si="23"/>
        <v>0.108798115661438</v>
      </c>
      <c r="AM111">
        <f t="shared" si="24"/>
        <v>-1.23244424466174</v>
      </c>
      <c r="AN111">
        <f t="shared" si="25"/>
        <v>0.220275291747132</v>
      </c>
    </row>
    <row r="112" spans="1:40">
      <c r="A112" s="2" t="s">
        <v>293</v>
      </c>
      <c r="B112" s="2" t="s">
        <v>171</v>
      </c>
      <c r="C112" s="2">
        <v>5</v>
      </c>
      <c r="D112" t="s">
        <v>294</v>
      </c>
      <c r="E112">
        <v>6</v>
      </c>
      <c r="F112">
        <v>93.8</v>
      </c>
      <c r="G112">
        <v>17.6881</v>
      </c>
      <c r="H112">
        <v>150</v>
      </c>
      <c r="I112">
        <v>23</v>
      </c>
      <c r="J112">
        <v>127</v>
      </c>
      <c r="K112">
        <v>84.6666666666667</v>
      </c>
      <c r="L112">
        <v>19.16</v>
      </c>
      <c r="M112">
        <v>49.88</v>
      </c>
      <c r="N112">
        <v>3.3335</v>
      </c>
      <c r="O112">
        <v>19.1120666666667</v>
      </c>
      <c r="P112">
        <v>4.73333333333333</v>
      </c>
      <c r="Q112">
        <v>40.8909333333333</v>
      </c>
      <c r="R112">
        <v>2.13953488372093</v>
      </c>
      <c r="S112">
        <v>98</v>
      </c>
      <c r="T112">
        <v>216</v>
      </c>
      <c r="U112">
        <v>0.453703703703704</v>
      </c>
      <c r="W112">
        <f t="shared" si="13"/>
        <v>79.5</v>
      </c>
      <c r="X112">
        <f t="shared" si="14"/>
        <v>54</v>
      </c>
      <c r="Y112">
        <f t="shared" si="15"/>
        <v>27</v>
      </c>
      <c r="Z112">
        <f t="shared" si="16"/>
        <v>55</v>
      </c>
      <c r="AA112">
        <f t="shared" si="17"/>
        <v>34</v>
      </c>
      <c r="AB112" cm="1">
        <f t="array" ref="AB112">CORREL(W112:W119,X112:X119)</f>
        <v>0.00202430262226781</v>
      </c>
      <c r="AC112" cm="1">
        <f t="array" ref="AC112">CORREL(W112:W119,Y112:Y119)</f>
        <v>0.253953044454484</v>
      </c>
      <c r="AD112" cm="1">
        <f t="array" ref="AD112">CORREL(W112:W119,Z112:Z119)</f>
        <v>0.218968077204251</v>
      </c>
      <c r="AE112" cm="1">
        <f t="array" ref="AE112">CORREL(W112:W119,AA112:AA119)</f>
        <v>-0.134233483096447</v>
      </c>
      <c r="AG112">
        <f t="shared" si="18"/>
        <v>0.0218024511519534</v>
      </c>
      <c r="AH112">
        <f t="shared" si="19"/>
        <v>0.982642997999866</v>
      </c>
      <c r="AI112">
        <f t="shared" si="20"/>
        <v>2.82786517689894</v>
      </c>
      <c r="AJ112">
        <f t="shared" si="21"/>
        <v>0.00552162254155612</v>
      </c>
      <c r="AK112">
        <f t="shared" si="22"/>
        <v>2.41701441618614</v>
      </c>
      <c r="AL112">
        <f t="shared" si="23"/>
        <v>0.017206385252261</v>
      </c>
      <c r="AM112">
        <f t="shared" si="24"/>
        <v>-1.45894267998114</v>
      </c>
      <c r="AN112">
        <f t="shared" si="25"/>
        <v>0.147283431814544</v>
      </c>
    </row>
    <row r="113" spans="1:40">
      <c r="A113" s="2" t="s">
        <v>295</v>
      </c>
      <c r="B113" s="2" t="s">
        <v>195</v>
      </c>
      <c r="C113" s="2">
        <v>5</v>
      </c>
      <c r="D113" t="s">
        <v>296</v>
      </c>
      <c r="E113">
        <v>6</v>
      </c>
      <c r="F113">
        <v>86.2</v>
      </c>
      <c r="G113">
        <v>17.268</v>
      </c>
      <c r="H113">
        <v>142</v>
      </c>
      <c r="I113">
        <v>36</v>
      </c>
      <c r="J113">
        <v>106</v>
      </c>
      <c r="K113">
        <v>74.6478873239437</v>
      </c>
      <c r="L113">
        <v>18.23</v>
      </c>
      <c r="M113">
        <v>44.28</v>
      </c>
      <c r="N113">
        <v>2.44456666666667</v>
      </c>
      <c r="O113">
        <v>27.5569333333333</v>
      </c>
      <c r="P113">
        <v>10.2727272727273</v>
      </c>
      <c r="Q113">
        <v>26.2235333333333</v>
      </c>
      <c r="R113">
        <v>0.951612903225806</v>
      </c>
      <c r="S113">
        <v>60</v>
      </c>
      <c r="T113">
        <v>216</v>
      </c>
      <c r="U113">
        <v>0.277777777777778</v>
      </c>
      <c r="W113">
        <f t="shared" si="13"/>
        <v>79.5</v>
      </c>
      <c r="X113">
        <f t="shared" si="14"/>
        <v>81</v>
      </c>
      <c r="Y113">
        <f t="shared" si="15"/>
        <v>86</v>
      </c>
      <c r="Z113">
        <f t="shared" si="16"/>
        <v>77</v>
      </c>
      <c r="AA113">
        <f t="shared" si="17"/>
        <v>46</v>
      </c>
      <c r="AB113" cm="1">
        <f t="array" ref="AB113">CORREL(W113:W119,X113:X119)</f>
        <v>-0.0336951413388006</v>
      </c>
      <c r="AC113" cm="1">
        <f t="array" ref="AC113">CORREL(W113:W119,Y113:Y119)</f>
        <v>0.0295212273375888</v>
      </c>
      <c r="AD113" cm="1">
        <f t="array" ref="AD113">CORREL(W113:W119,Z113:Z119)</f>
        <v>0.233643487872015</v>
      </c>
      <c r="AE113" cm="1">
        <f t="array" ref="AE113">CORREL(W113:W119,AA113:AA119)</f>
        <v>-0.290234145204011</v>
      </c>
      <c r="AG113">
        <f t="shared" si="18"/>
        <v>-0.363113970161948</v>
      </c>
      <c r="AH113">
        <f t="shared" si="19"/>
        <v>0.71718059224338</v>
      </c>
      <c r="AI113">
        <f t="shared" si="20"/>
        <v>0.318091988295642</v>
      </c>
      <c r="AJ113">
        <f t="shared" si="21"/>
        <v>0.750987101782128</v>
      </c>
      <c r="AK113">
        <f t="shared" si="22"/>
        <v>2.58804851996177</v>
      </c>
      <c r="AL113">
        <f t="shared" si="23"/>
        <v>0.0108857144896469</v>
      </c>
      <c r="AM113">
        <f t="shared" si="24"/>
        <v>-3.26652271365039</v>
      </c>
      <c r="AN113">
        <f t="shared" si="25"/>
        <v>0.00143209095328321</v>
      </c>
    </row>
    <row r="114" spans="1:40">
      <c r="A114" s="2" t="s">
        <v>297</v>
      </c>
      <c r="B114" s="2" t="s">
        <v>195</v>
      </c>
      <c r="C114" s="2">
        <v>5</v>
      </c>
      <c r="D114" t="s">
        <v>298</v>
      </c>
      <c r="E114">
        <v>4</v>
      </c>
      <c r="F114">
        <v>90.6</v>
      </c>
      <c r="G114">
        <v>25.5309</v>
      </c>
      <c r="H114">
        <v>117</v>
      </c>
      <c r="I114">
        <v>21</v>
      </c>
      <c r="J114">
        <v>96</v>
      </c>
      <c r="K114">
        <v>82.051282051282</v>
      </c>
      <c r="L114">
        <v>18.84</v>
      </c>
      <c r="M114">
        <v>17.81</v>
      </c>
      <c r="N114">
        <v>2.22233333333333</v>
      </c>
      <c r="O114">
        <v>20.8899333333333</v>
      </c>
      <c r="P114">
        <v>8.4</v>
      </c>
      <c r="Q114">
        <v>22.2233333333333</v>
      </c>
      <c r="R114">
        <v>1.06382978723404</v>
      </c>
      <c r="S114">
        <v>19</v>
      </c>
      <c r="T114">
        <v>144</v>
      </c>
      <c r="U114">
        <v>0.131944444444444</v>
      </c>
      <c r="W114">
        <f t="shared" si="13"/>
        <v>79.5</v>
      </c>
      <c r="X114">
        <f t="shared" si="14"/>
        <v>68</v>
      </c>
      <c r="Y114">
        <f t="shared" si="15"/>
        <v>44</v>
      </c>
      <c r="Z114">
        <f t="shared" si="16"/>
        <v>61.5</v>
      </c>
      <c r="AA114">
        <f t="shared" si="17"/>
        <v>112</v>
      </c>
      <c r="AB114" cm="1">
        <f t="array" ref="AB114">CORREL(W114:W119,X114:X119)</f>
        <v>0.119697217528314</v>
      </c>
      <c r="AC114" cm="1">
        <f t="array" ref="AC114">CORREL(W114:W119,Y114:Y119)</f>
        <v>0.14128383309145</v>
      </c>
      <c r="AD114" cm="1">
        <f t="array" ref="AD114">CORREL(W114:W119,Z114:Z119)</f>
        <v>0.423697834297107</v>
      </c>
      <c r="AE114" cm="1">
        <f t="array" ref="AE114">CORREL(W114:W119,AA114:AA119)</f>
        <v>-0.477880737706488</v>
      </c>
      <c r="AG114">
        <f t="shared" si="18"/>
        <v>1.2985142284994</v>
      </c>
      <c r="AH114">
        <f t="shared" si="19"/>
        <v>0.196686239824333</v>
      </c>
      <c r="AI114">
        <f t="shared" si="20"/>
        <v>1.53709181966382</v>
      </c>
      <c r="AJ114">
        <f t="shared" si="21"/>
        <v>0.12699408125024</v>
      </c>
      <c r="AK114">
        <f t="shared" si="22"/>
        <v>5.03791923358054</v>
      </c>
      <c r="AL114">
        <f t="shared" si="23"/>
        <v>1.74665410988441e-6</v>
      </c>
      <c r="AM114">
        <f t="shared" si="24"/>
        <v>-5.85927616197006</v>
      </c>
      <c r="AN114">
        <f t="shared" si="25"/>
        <v>4.44140278131356e-8</v>
      </c>
    </row>
    <row r="115" spans="1:40">
      <c r="A115" s="2" t="s">
        <v>299</v>
      </c>
      <c r="B115" s="2" t="s">
        <v>238</v>
      </c>
      <c r="C115" s="2">
        <v>5</v>
      </c>
      <c r="D115" t="s">
        <v>300</v>
      </c>
      <c r="E115">
        <v>5</v>
      </c>
      <c r="F115">
        <v>102.1</v>
      </c>
      <c r="G115">
        <v>18.489</v>
      </c>
      <c r="H115">
        <v>213</v>
      </c>
      <c r="I115">
        <v>58</v>
      </c>
      <c r="J115">
        <v>155</v>
      </c>
      <c r="K115">
        <v>72.7699530516432</v>
      </c>
      <c r="L115">
        <v>25.5</v>
      </c>
      <c r="M115">
        <v>33.08</v>
      </c>
      <c r="N115">
        <v>3.11126666666667</v>
      </c>
      <c r="O115">
        <v>28.8903333333333</v>
      </c>
      <c r="P115">
        <v>8.28571428571429</v>
      </c>
      <c r="Q115">
        <v>36.6685</v>
      </c>
      <c r="R115">
        <v>1.26923076923077</v>
      </c>
      <c r="S115">
        <v>63</v>
      </c>
      <c r="T115">
        <v>180</v>
      </c>
      <c r="U115">
        <v>0.35</v>
      </c>
      <c r="W115">
        <f t="shared" si="13"/>
        <v>79.5</v>
      </c>
      <c r="X115">
        <f t="shared" si="14"/>
        <v>35</v>
      </c>
      <c r="Y115">
        <f t="shared" si="15"/>
        <v>93</v>
      </c>
      <c r="Z115">
        <f t="shared" si="16"/>
        <v>1</v>
      </c>
      <c r="AA115">
        <f t="shared" si="17"/>
        <v>78</v>
      </c>
      <c r="AB115" cm="1">
        <f t="array" ref="AB115">CORREL(W115:W119,X115:X119)</f>
        <v>0.284999654174485</v>
      </c>
      <c r="AC115" cm="1">
        <f t="array" ref="AC115">CORREL(W115:W119,Y115:Y119)</f>
        <v>-0.345062443334582</v>
      </c>
      <c r="AD115" cm="1">
        <f t="array" ref="AD115">CORREL(W115:W119,Z115:Z119)</f>
        <v>0.653321001577233</v>
      </c>
      <c r="AE115" cm="1">
        <f t="array" ref="AE115">CORREL(W115:W119,AA115:AA119)</f>
        <v>-0.248316476695597</v>
      </c>
      <c r="AG115">
        <f t="shared" si="18"/>
        <v>3.20234926291126</v>
      </c>
      <c r="AH115">
        <f t="shared" si="19"/>
        <v>0.00175957023134568</v>
      </c>
      <c r="AI115">
        <f t="shared" si="20"/>
        <v>-3.95963830465744</v>
      </c>
      <c r="AJ115">
        <f t="shared" si="21"/>
        <v>0.000129894705868168</v>
      </c>
      <c r="AK115">
        <f t="shared" si="22"/>
        <v>9.29422658470137</v>
      </c>
      <c r="AL115">
        <f t="shared" si="23"/>
        <v>1.06991802447753e-15</v>
      </c>
      <c r="AM115">
        <f t="shared" si="24"/>
        <v>-2.76092535639718</v>
      </c>
      <c r="AN115">
        <f t="shared" si="25"/>
        <v>0.00670207230747165</v>
      </c>
    </row>
    <row r="116" spans="1:40">
      <c r="A116" s="2" t="s">
        <v>301</v>
      </c>
      <c r="B116" s="2" t="s">
        <v>302</v>
      </c>
      <c r="C116" s="2">
        <v>7</v>
      </c>
      <c r="D116" t="s">
        <v>303</v>
      </c>
      <c r="E116">
        <v>6</v>
      </c>
      <c r="F116">
        <v>93.6</v>
      </c>
      <c r="G116">
        <v>22.7882</v>
      </c>
      <c r="H116">
        <v>104</v>
      </c>
      <c r="I116">
        <v>27</v>
      </c>
      <c r="J116">
        <v>77</v>
      </c>
      <c r="K116">
        <v>74.0384615384615</v>
      </c>
      <c r="L116">
        <v>21.22</v>
      </c>
      <c r="M116">
        <v>40.12</v>
      </c>
      <c r="N116">
        <v>3.11126666666667</v>
      </c>
      <c r="O116">
        <v>42.2243333333333</v>
      </c>
      <c r="P116">
        <v>12.5714285714286</v>
      </c>
      <c r="Q116">
        <v>28.4458666666667</v>
      </c>
      <c r="R116">
        <v>0.673684210526316</v>
      </c>
      <c r="S116">
        <v>96</v>
      </c>
      <c r="T116">
        <v>216</v>
      </c>
      <c r="U116">
        <v>0.444444444444444</v>
      </c>
      <c r="W116">
        <f t="shared" si="13"/>
        <v>116</v>
      </c>
      <c r="X116">
        <f t="shared" si="14"/>
        <v>57.5</v>
      </c>
      <c r="Y116">
        <f t="shared" si="15"/>
        <v>89</v>
      </c>
      <c r="Z116">
        <f t="shared" si="16"/>
        <v>25</v>
      </c>
      <c r="AA116">
        <f t="shared" si="17"/>
        <v>57</v>
      </c>
      <c r="AB116" cm="1">
        <f t="array" ref="AB116">CORREL(W116:W119,X116:X119)</f>
        <v>-0.804267462142837</v>
      </c>
      <c r="AC116" cm="1">
        <f t="array" ref="AC116">CORREL(W116:W119,Y116:Y119)</f>
        <v>-0.502239189391854</v>
      </c>
      <c r="AD116" cm="1">
        <f t="array" ref="AD116">CORREL(W116:W119,Z116:Z119)</f>
        <v>-0.38763861899489</v>
      </c>
      <c r="AE116" cm="1">
        <f t="array" ref="AE116">CORREL(W116:W119,AA116:AA119)</f>
        <v>-0.769192373228254</v>
      </c>
      <c r="AG116">
        <f t="shared" si="18"/>
        <v>-14.5763074964588</v>
      </c>
      <c r="AH116">
        <f t="shared" si="19"/>
        <v>5.537277273222e-28</v>
      </c>
      <c r="AI116">
        <f t="shared" si="20"/>
        <v>-6.25546643057065</v>
      </c>
      <c r="AJ116">
        <f t="shared" si="21"/>
        <v>6.84895707526619e-9</v>
      </c>
      <c r="AK116">
        <f t="shared" si="22"/>
        <v>-4.52912123886048</v>
      </c>
      <c r="AL116">
        <f t="shared" si="23"/>
        <v>1.445553640981e-5</v>
      </c>
      <c r="AM116">
        <f t="shared" si="24"/>
        <v>-12.9643682043934</v>
      </c>
      <c r="AN116">
        <f t="shared" si="25"/>
        <v>2.62843854380569e-24</v>
      </c>
    </row>
    <row r="117" spans="1:40">
      <c r="A117" s="2" t="s">
        <v>304</v>
      </c>
      <c r="B117" s="2" t="s">
        <v>305</v>
      </c>
      <c r="C117" s="2">
        <v>7</v>
      </c>
      <c r="D117" t="s">
        <v>306</v>
      </c>
      <c r="E117">
        <v>5</v>
      </c>
      <c r="F117">
        <v>66.2</v>
      </c>
      <c r="G117">
        <v>20.0365</v>
      </c>
      <c r="H117">
        <v>92</v>
      </c>
      <c r="I117">
        <v>30</v>
      </c>
      <c r="J117">
        <v>62</v>
      </c>
      <c r="K117">
        <v>67.3913043478261</v>
      </c>
      <c r="L117">
        <v>15.77</v>
      </c>
      <c r="M117">
        <v>13.09</v>
      </c>
      <c r="N117">
        <v>2.0001</v>
      </c>
      <c r="O117">
        <v>11.5561333333333</v>
      </c>
      <c r="P117">
        <v>4.77777777777778</v>
      </c>
      <c r="Q117">
        <v>23.5567333333333</v>
      </c>
      <c r="R117">
        <v>2.03846153846154</v>
      </c>
      <c r="S117">
        <v>33</v>
      </c>
      <c r="T117">
        <v>180</v>
      </c>
      <c r="U117">
        <v>0.183333333333333</v>
      </c>
      <c r="W117">
        <f t="shared" si="13"/>
        <v>116</v>
      </c>
      <c r="X117">
        <f t="shared" si="14"/>
        <v>109</v>
      </c>
      <c r="Y117">
        <f t="shared" si="15"/>
        <v>106</v>
      </c>
      <c r="Z117">
        <f t="shared" si="16"/>
        <v>102</v>
      </c>
      <c r="AA117">
        <f t="shared" si="17"/>
        <v>117</v>
      </c>
      <c r="AB117" cm="1">
        <f t="array" ref="AB117">CORREL(W117:W119,X117:X119)</f>
        <v>-0.874996044044479</v>
      </c>
      <c r="AC117" cm="1">
        <f t="array" ref="AC117">CORREL(W117:W119,Y117:Y119)</f>
        <v>-0.440162270463791</v>
      </c>
      <c r="AD117" cm="1">
        <f t="array" ref="AD117">CORREL(W117:W119,Z117:Z119)</f>
        <v>-0.938652204581148</v>
      </c>
      <c r="AE117" cm="1">
        <f t="array" ref="AE117">CORREL(W117:W119,AA117:AA119)</f>
        <v>-0.829631750675581</v>
      </c>
      <c r="AG117">
        <f t="shared" si="18"/>
        <v>-19.4658345455767</v>
      </c>
      <c r="AH117">
        <f t="shared" si="19"/>
        <v>2.40573574078159e-38</v>
      </c>
      <c r="AI117">
        <f t="shared" si="20"/>
        <v>-5.27964852061631</v>
      </c>
      <c r="AJ117">
        <f t="shared" si="21"/>
        <v>6.11585397239274e-7</v>
      </c>
      <c r="AK117">
        <f t="shared" si="22"/>
        <v>-29.3146198811363</v>
      </c>
      <c r="AL117">
        <f t="shared" si="23"/>
        <v>1.83277469294212e-55</v>
      </c>
      <c r="AM117">
        <f t="shared" si="24"/>
        <v>-16.004355315136</v>
      </c>
      <c r="AN117">
        <f t="shared" si="25"/>
        <v>3.8536703742918e-31</v>
      </c>
    </row>
    <row r="118" spans="1:40">
      <c r="A118" s="2" t="s">
        <v>307</v>
      </c>
      <c r="B118" s="2" t="s">
        <v>308</v>
      </c>
      <c r="C118" s="2">
        <v>7</v>
      </c>
      <c r="D118" t="s">
        <v>309</v>
      </c>
      <c r="E118">
        <v>6</v>
      </c>
      <c r="F118">
        <v>92.3</v>
      </c>
      <c r="G118">
        <v>15.097</v>
      </c>
      <c r="H118">
        <v>100</v>
      </c>
      <c r="I118">
        <v>19</v>
      </c>
      <c r="J118">
        <v>81</v>
      </c>
      <c r="K118">
        <v>81</v>
      </c>
      <c r="L118">
        <v>17.8</v>
      </c>
      <c r="M118">
        <v>40.13</v>
      </c>
      <c r="N118">
        <v>3.3335</v>
      </c>
      <c r="O118">
        <v>56.4472666666667</v>
      </c>
      <c r="P118">
        <v>15.9333333333333</v>
      </c>
      <c r="Q118">
        <v>29.7792666666667</v>
      </c>
      <c r="R118">
        <v>0.52755905511811</v>
      </c>
      <c r="S118">
        <v>138</v>
      </c>
      <c r="T118">
        <v>216</v>
      </c>
      <c r="U118">
        <v>0.638888888888889</v>
      </c>
      <c r="W118">
        <f t="shared" si="13"/>
        <v>116</v>
      </c>
      <c r="X118">
        <f t="shared" si="14"/>
        <v>63</v>
      </c>
      <c r="Y118">
        <f t="shared" si="15"/>
        <v>53</v>
      </c>
      <c r="Z118">
        <f t="shared" si="16"/>
        <v>81</v>
      </c>
      <c r="AA118">
        <f t="shared" si="17"/>
        <v>56</v>
      </c>
      <c r="AB118" cm="1">
        <f t="array" ref="AB118">CORREL(W118:W119,X118:X119)</f>
        <v>-1</v>
      </c>
      <c r="AC118" cm="1">
        <f t="array" ref="AC118">CORREL(W118:W119,Y118:Y119)</f>
        <v>1</v>
      </c>
      <c r="AD118" cm="1">
        <f t="array" ref="AD118">CORREL(W118:W119,Z118:Z119)</f>
        <v>-1</v>
      </c>
      <c r="AE118" cm="1">
        <f t="array" ref="AE118">CORREL(W118:W119,AA118:AA119)</f>
        <v>-1</v>
      </c>
      <c r="AG118" t="e">
        <f t="shared" si="18"/>
        <v>#DIV/0!</v>
      </c>
      <c r="AH118" t="e">
        <f t="shared" si="19"/>
        <v>#DIV/0!</v>
      </c>
      <c r="AI118" t="e">
        <f t="shared" si="20"/>
        <v>#DIV/0!</v>
      </c>
      <c r="AJ118" t="e">
        <f t="shared" si="21"/>
        <v>#DIV/0!</v>
      </c>
      <c r="AK118" t="e">
        <f t="shared" si="22"/>
        <v>#DIV/0!</v>
      </c>
      <c r="AL118" t="e">
        <f t="shared" si="23"/>
        <v>#DIV/0!</v>
      </c>
      <c r="AM118" t="e">
        <f t="shared" si="24"/>
        <v>#DIV/0!</v>
      </c>
      <c r="AN118" t="e">
        <f t="shared" si="25"/>
        <v>#DIV/0!</v>
      </c>
    </row>
    <row r="119" spans="1:40">
      <c r="A119" s="2" t="s">
        <v>310</v>
      </c>
      <c r="B119" s="2" t="s">
        <v>311</v>
      </c>
      <c r="C119" s="2">
        <v>9</v>
      </c>
      <c r="D119" t="s">
        <v>312</v>
      </c>
      <c r="E119">
        <v>4</v>
      </c>
      <c r="F119">
        <v>109.2</v>
      </c>
      <c r="G119">
        <v>24.4737</v>
      </c>
      <c r="H119">
        <v>152</v>
      </c>
      <c r="I119">
        <v>30</v>
      </c>
      <c r="J119">
        <v>122</v>
      </c>
      <c r="K119">
        <v>80.2631578947368</v>
      </c>
      <c r="L119">
        <v>20.03</v>
      </c>
      <c r="M119">
        <v>66.86</v>
      </c>
      <c r="N119">
        <v>2.6668</v>
      </c>
      <c r="O119">
        <v>36.4462666666667</v>
      </c>
      <c r="P119">
        <v>12.6666666666667</v>
      </c>
      <c r="Q119">
        <v>27.1124666666667</v>
      </c>
      <c r="R119">
        <v>0.74390243902439</v>
      </c>
      <c r="S119">
        <v>52</v>
      </c>
      <c r="T119">
        <v>64</v>
      </c>
      <c r="U119">
        <v>0.8125</v>
      </c>
      <c r="W119">
        <f t="shared" si="13"/>
        <v>118</v>
      </c>
      <c r="X119">
        <f t="shared" si="14"/>
        <v>14</v>
      </c>
      <c r="Y119">
        <f t="shared" si="15"/>
        <v>57</v>
      </c>
      <c r="Z119">
        <f t="shared" si="16"/>
        <v>42</v>
      </c>
      <c r="AA119">
        <f t="shared" si="17"/>
        <v>8</v>
      </c>
      <c r="AB119" t="e" cm="1">
        <f t="array" ref="AB119">CORREL(W119:W119,X119:X119)</f>
        <v>#DIV/0!</v>
      </c>
      <c r="AC119" t="e" cm="1">
        <f t="array" ref="AC119">CORREL(W119:W119,Y119:Y119)</f>
        <v>#DIV/0!</v>
      </c>
      <c r="AD119" t="e" cm="1">
        <f t="array" ref="AD119">CORREL(W119:W119,Z119:Z119)</f>
        <v>#DIV/0!</v>
      </c>
      <c r="AE119" t="e" cm="1">
        <f t="array" ref="AE119">CORREL(W119:W119,AA119:AA119)</f>
        <v>#DIV/0!</v>
      </c>
      <c r="AG119" t="e">
        <f t="shared" si="18"/>
        <v>#DIV/0!</v>
      </c>
      <c r="AH119" t="e">
        <f t="shared" si="19"/>
        <v>#DIV/0!</v>
      </c>
      <c r="AI119" t="e">
        <f t="shared" si="20"/>
        <v>#DIV/0!</v>
      </c>
      <c r="AJ119" t="e">
        <f t="shared" si="21"/>
        <v>#DIV/0!</v>
      </c>
      <c r="AK119" t="e">
        <f t="shared" si="22"/>
        <v>#DIV/0!</v>
      </c>
      <c r="AL119" t="e">
        <f t="shared" si="23"/>
        <v>#DIV/0!</v>
      </c>
      <c r="AM119" t="e">
        <f t="shared" si="24"/>
        <v>#DIV/0!</v>
      </c>
      <c r="AN119" t="e">
        <f t="shared" si="25"/>
        <v>#DIV/0!</v>
      </c>
    </row>
  </sheetData>
  <sortState ref="A2:U119">
    <sortCondition ref="C2"/>
  </sortState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4"/>
  <sheetViews>
    <sheetView workbookViewId="0">
      <selection activeCell="A1" sqref="A1"/>
    </sheetView>
  </sheetViews>
  <sheetFormatPr defaultColWidth="8.72727272727273" defaultRowHeight="14"/>
  <cols>
    <col min="11" max="11" width="12.8181818181818"/>
    <col min="14" max="18" width="12.8181818181818"/>
    <col min="21" max="21" width="9.54545454545454"/>
  </cols>
  <sheetData>
    <row r="1" spans="1:21">
      <c r="A1" s="1" t="s">
        <v>0</v>
      </c>
      <c r="B1" s="2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 t="s">
        <v>40</v>
      </c>
      <c r="B2" s="2" t="s">
        <v>41</v>
      </c>
      <c r="C2" s="2">
        <v>3</v>
      </c>
      <c r="D2" t="s">
        <v>42</v>
      </c>
      <c r="E2">
        <v>4</v>
      </c>
      <c r="F2">
        <v>100.6</v>
      </c>
      <c r="G2">
        <v>22.9857</v>
      </c>
      <c r="H2">
        <v>171</v>
      </c>
      <c r="I2">
        <v>25</v>
      </c>
      <c r="J2">
        <v>146</v>
      </c>
      <c r="K2">
        <v>0.853801169590643</v>
      </c>
      <c r="L2">
        <v>18.58</v>
      </c>
      <c r="M2">
        <v>77.58</v>
      </c>
      <c r="N2">
        <v>3.55573333333333</v>
      </c>
      <c r="O2">
        <v>42.6688</v>
      </c>
      <c r="P2">
        <v>11</v>
      </c>
      <c r="Q2">
        <v>30.8904333333333</v>
      </c>
      <c r="R2">
        <v>0.723958333333333</v>
      </c>
      <c r="S2">
        <v>33</v>
      </c>
      <c r="T2">
        <v>64</v>
      </c>
      <c r="U2">
        <v>0.515625</v>
      </c>
    </row>
    <row r="3" spans="1:21">
      <c r="A3" s="2" t="s">
        <v>43</v>
      </c>
      <c r="B3" s="2" t="s">
        <v>41</v>
      </c>
      <c r="C3" s="2">
        <v>3</v>
      </c>
      <c r="D3" t="s">
        <v>44</v>
      </c>
      <c r="E3">
        <v>4</v>
      </c>
      <c r="F3">
        <v>109.6</v>
      </c>
      <c r="G3">
        <v>26.0078</v>
      </c>
      <c r="H3">
        <v>119</v>
      </c>
      <c r="I3">
        <v>15</v>
      </c>
      <c r="J3">
        <v>104</v>
      </c>
      <c r="K3">
        <v>0.873949579831933</v>
      </c>
      <c r="L3">
        <v>18.66</v>
      </c>
      <c r="M3">
        <v>63.74</v>
      </c>
      <c r="N3">
        <v>3.3335</v>
      </c>
      <c r="O3">
        <v>39.1130666666667</v>
      </c>
      <c r="P3">
        <v>10.7333333333333</v>
      </c>
      <c r="Q3">
        <v>24.0012</v>
      </c>
      <c r="R3">
        <v>0.613636363636364</v>
      </c>
      <c r="S3">
        <v>35</v>
      </c>
      <c r="T3">
        <v>64</v>
      </c>
      <c r="U3">
        <v>0.546875</v>
      </c>
    </row>
    <row r="4" spans="1:21">
      <c r="A4" s="2" t="s">
        <v>45</v>
      </c>
      <c r="B4" s="2" t="s">
        <v>41</v>
      </c>
      <c r="C4" s="2">
        <v>3</v>
      </c>
      <c r="D4" t="s">
        <v>46</v>
      </c>
      <c r="E4">
        <v>3</v>
      </c>
      <c r="F4">
        <v>103.2</v>
      </c>
      <c r="G4">
        <v>25.7391</v>
      </c>
      <c r="H4">
        <v>139</v>
      </c>
      <c r="I4">
        <v>21</v>
      </c>
      <c r="J4">
        <v>118</v>
      </c>
      <c r="K4">
        <v>0.848920863309353</v>
      </c>
      <c r="L4">
        <v>21.06</v>
      </c>
      <c r="M4">
        <v>46.91</v>
      </c>
      <c r="N4">
        <v>2.0001</v>
      </c>
      <c r="O4">
        <v>23.1122666666667</v>
      </c>
      <c r="P4">
        <v>10.5555555555556</v>
      </c>
      <c r="Q4">
        <v>26.668</v>
      </c>
      <c r="R4">
        <v>1.15384615384615</v>
      </c>
      <c r="S4">
        <v>40</v>
      </c>
      <c r="T4">
        <v>48</v>
      </c>
      <c r="U4">
        <v>0.833333333333333</v>
      </c>
    </row>
    <row r="5" spans="1:21">
      <c r="A5" s="2" t="s">
        <v>47</v>
      </c>
      <c r="B5" s="2" t="s">
        <v>41</v>
      </c>
      <c r="C5" s="2">
        <v>3</v>
      </c>
      <c r="D5" t="s">
        <v>48</v>
      </c>
      <c r="E5">
        <v>4</v>
      </c>
      <c r="F5">
        <v>111.6</v>
      </c>
      <c r="G5">
        <v>26.9862</v>
      </c>
      <c r="H5">
        <v>146</v>
      </c>
      <c r="I5">
        <v>25</v>
      </c>
      <c r="J5">
        <v>121</v>
      </c>
      <c r="K5">
        <v>0.828767123287671</v>
      </c>
      <c r="L5">
        <v>22.34</v>
      </c>
      <c r="M5">
        <v>66.94</v>
      </c>
      <c r="N5">
        <v>2.88903333333333</v>
      </c>
      <c r="O5">
        <v>24.8901333333333</v>
      </c>
      <c r="P5">
        <v>7.61538461538462</v>
      </c>
      <c r="Q5">
        <v>34.6684</v>
      </c>
      <c r="R5">
        <v>1.39285714285714</v>
      </c>
      <c r="S5">
        <v>39</v>
      </c>
      <c r="T5">
        <v>64</v>
      </c>
      <c r="U5">
        <v>0.609375</v>
      </c>
    </row>
    <row r="6" spans="1:21">
      <c r="A6" s="2" t="s">
        <v>49</v>
      </c>
      <c r="B6" s="2" t="s">
        <v>50</v>
      </c>
      <c r="C6" s="2">
        <v>3</v>
      </c>
      <c r="D6" t="s">
        <v>51</v>
      </c>
      <c r="E6">
        <v>4</v>
      </c>
      <c r="F6">
        <v>90.2</v>
      </c>
      <c r="G6">
        <v>27.6301</v>
      </c>
      <c r="H6">
        <v>143</v>
      </c>
      <c r="I6">
        <v>18</v>
      </c>
      <c r="J6">
        <v>125</v>
      </c>
      <c r="K6">
        <v>0.874125874125874</v>
      </c>
      <c r="L6">
        <v>19.22</v>
      </c>
      <c r="M6">
        <v>53.4</v>
      </c>
      <c r="N6">
        <v>3.11126666666667</v>
      </c>
      <c r="O6">
        <v>12.4450666666667</v>
      </c>
      <c r="P6">
        <v>3</v>
      </c>
      <c r="Q6">
        <v>22.2233333333333</v>
      </c>
      <c r="R6">
        <v>1.78571428571429</v>
      </c>
      <c r="S6">
        <v>32</v>
      </c>
      <c r="T6">
        <v>64</v>
      </c>
      <c r="U6">
        <v>0.5</v>
      </c>
    </row>
    <row r="7" spans="1:21">
      <c r="A7" s="2" t="s">
        <v>52</v>
      </c>
      <c r="B7" s="2" t="s">
        <v>53</v>
      </c>
      <c r="C7" s="2">
        <v>3</v>
      </c>
      <c r="D7" t="s">
        <v>54</v>
      </c>
      <c r="E7">
        <v>4</v>
      </c>
      <c r="F7">
        <v>97.6</v>
      </c>
      <c r="G7">
        <v>26.3256</v>
      </c>
      <c r="H7">
        <v>123</v>
      </c>
      <c r="I7">
        <v>35</v>
      </c>
      <c r="J7">
        <v>88</v>
      </c>
      <c r="K7">
        <v>0.715447154471545</v>
      </c>
      <c r="L7">
        <v>16.87</v>
      </c>
      <c r="M7">
        <v>53.78</v>
      </c>
      <c r="N7">
        <v>3.3335</v>
      </c>
      <c r="O7">
        <v>26.2235333333333</v>
      </c>
      <c r="P7">
        <v>6.86666666666667</v>
      </c>
      <c r="Q7">
        <v>30.6682</v>
      </c>
      <c r="R7">
        <v>1.16949152542373</v>
      </c>
      <c r="S7">
        <v>51</v>
      </c>
      <c r="T7">
        <v>64</v>
      </c>
      <c r="U7">
        <v>0.796875</v>
      </c>
    </row>
    <row r="8" spans="1:21">
      <c r="A8" s="2" t="s">
        <v>55</v>
      </c>
      <c r="B8" s="2" t="s">
        <v>56</v>
      </c>
      <c r="C8" s="2">
        <v>3</v>
      </c>
      <c r="D8" t="s">
        <v>57</v>
      </c>
      <c r="E8">
        <v>4</v>
      </c>
      <c r="F8">
        <v>108.7</v>
      </c>
      <c r="G8">
        <v>29.4677</v>
      </c>
      <c r="H8">
        <v>135</v>
      </c>
      <c r="I8">
        <v>13</v>
      </c>
      <c r="J8">
        <v>122</v>
      </c>
      <c r="K8">
        <v>0.903703703703704</v>
      </c>
      <c r="L8">
        <v>22.52</v>
      </c>
      <c r="M8">
        <v>61.7</v>
      </c>
      <c r="N8">
        <v>3.11126666666667</v>
      </c>
      <c r="O8">
        <v>33.7794666666667</v>
      </c>
      <c r="P8">
        <v>9.85714285714286</v>
      </c>
      <c r="Q8">
        <v>23.5567333333333</v>
      </c>
      <c r="R8">
        <v>0.697368421052632</v>
      </c>
      <c r="S8">
        <v>60</v>
      </c>
      <c r="T8">
        <v>64</v>
      </c>
      <c r="U8">
        <v>0.9375</v>
      </c>
    </row>
    <row r="9" spans="1:21">
      <c r="A9" s="2" t="s">
        <v>58</v>
      </c>
      <c r="B9" s="2" t="s">
        <v>59</v>
      </c>
      <c r="C9" s="2">
        <v>3</v>
      </c>
      <c r="D9" t="s">
        <v>60</v>
      </c>
      <c r="E9">
        <v>5</v>
      </c>
      <c r="F9">
        <v>77.2</v>
      </c>
      <c r="G9">
        <v>27.4654</v>
      </c>
      <c r="H9">
        <v>81</v>
      </c>
      <c r="I9">
        <v>16</v>
      </c>
      <c r="J9">
        <v>65</v>
      </c>
      <c r="K9">
        <v>0.802469135802469</v>
      </c>
      <c r="L9">
        <v>14.39</v>
      </c>
      <c r="M9">
        <v>24.4</v>
      </c>
      <c r="N9">
        <v>2.44456666666667</v>
      </c>
      <c r="O9">
        <v>33.7794666666667</v>
      </c>
      <c r="P9">
        <v>12.8181818181818</v>
      </c>
      <c r="Q9">
        <v>28.4458666666667</v>
      </c>
      <c r="R9">
        <v>0.842105263157895</v>
      </c>
      <c r="S9">
        <v>75</v>
      </c>
      <c r="T9">
        <v>80</v>
      </c>
      <c r="U9">
        <v>0.9375</v>
      </c>
    </row>
    <row r="10" spans="1:21">
      <c r="A10" s="2" t="s">
        <v>61</v>
      </c>
      <c r="B10" s="2" t="s">
        <v>59</v>
      </c>
      <c r="C10" s="2">
        <v>3</v>
      </c>
      <c r="D10" t="s">
        <v>62</v>
      </c>
      <c r="E10">
        <v>5</v>
      </c>
      <c r="F10">
        <v>108.6</v>
      </c>
      <c r="G10">
        <v>26.7235</v>
      </c>
      <c r="H10">
        <v>175</v>
      </c>
      <c r="I10">
        <v>26</v>
      </c>
      <c r="J10">
        <v>149</v>
      </c>
      <c r="K10">
        <v>0.851428571428571</v>
      </c>
      <c r="L10">
        <v>22.32</v>
      </c>
      <c r="M10">
        <v>54.68</v>
      </c>
      <c r="N10">
        <v>2.6668</v>
      </c>
      <c r="O10">
        <v>32.0016</v>
      </c>
      <c r="P10">
        <v>11</v>
      </c>
      <c r="Q10">
        <v>20.4454666666667</v>
      </c>
      <c r="R10">
        <v>0.638888888888889</v>
      </c>
      <c r="S10">
        <v>65</v>
      </c>
      <c r="T10">
        <v>80</v>
      </c>
      <c r="U10">
        <v>0.8125</v>
      </c>
    </row>
    <row r="11" spans="1:21">
      <c r="A11" s="2" t="s">
        <v>63</v>
      </c>
      <c r="B11" s="2" t="s">
        <v>56</v>
      </c>
      <c r="C11" s="2">
        <v>3</v>
      </c>
      <c r="D11" t="s">
        <v>64</v>
      </c>
      <c r="E11">
        <v>5</v>
      </c>
      <c r="F11">
        <v>93.7</v>
      </c>
      <c r="G11">
        <v>23.3152</v>
      </c>
      <c r="H11">
        <v>133</v>
      </c>
      <c r="I11">
        <v>23</v>
      </c>
      <c r="J11">
        <v>110</v>
      </c>
      <c r="K11">
        <v>0.827067669172932</v>
      </c>
      <c r="L11">
        <v>20.45</v>
      </c>
      <c r="M11">
        <v>49.32</v>
      </c>
      <c r="N11">
        <v>2.88903333333333</v>
      </c>
      <c r="O11">
        <v>39.5575333333333</v>
      </c>
      <c r="P11">
        <v>12.6923076923077</v>
      </c>
      <c r="Q11">
        <v>25.7790666666667</v>
      </c>
      <c r="R11">
        <v>0.651685393258427</v>
      </c>
      <c r="S11">
        <v>60</v>
      </c>
      <c r="T11">
        <v>80</v>
      </c>
      <c r="U11">
        <v>0.75</v>
      </c>
    </row>
    <row r="12" spans="1:21">
      <c r="A12" s="2" t="s">
        <v>65</v>
      </c>
      <c r="B12" s="2" t="s">
        <v>66</v>
      </c>
      <c r="C12" s="2">
        <v>3</v>
      </c>
      <c r="D12" t="s">
        <v>67</v>
      </c>
      <c r="E12">
        <v>5</v>
      </c>
      <c r="F12">
        <v>105.7</v>
      </c>
      <c r="G12">
        <v>28.9288</v>
      </c>
      <c r="H12">
        <v>104</v>
      </c>
      <c r="I12">
        <v>24</v>
      </c>
      <c r="J12">
        <v>80</v>
      </c>
      <c r="K12">
        <v>0.769230769230769</v>
      </c>
      <c r="L12">
        <v>19.08</v>
      </c>
      <c r="M12">
        <v>47.8</v>
      </c>
      <c r="N12">
        <v>4.6669</v>
      </c>
      <c r="O12">
        <v>40.4464666666667</v>
      </c>
      <c r="P12">
        <v>7.66666666666667</v>
      </c>
      <c r="Q12">
        <v>22.2233333333333</v>
      </c>
      <c r="R12">
        <v>0.549450549450549</v>
      </c>
      <c r="S12">
        <v>65</v>
      </c>
      <c r="T12">
        <v>80</v>
      </c>
      <c r="U12">
        <v>0.8125</v>
      </c>
    </row>
    <row r="13" spans="1:21">
      <c r="A13" s="2" t="s">
        <v>68</v>
      </c>
      <c r="B13" s="2" t="s">
        <v>56</v>
      </c>
      <c r="C13" s="2">
        <v>3</v>
      </c>
      <c r="D13" t="s">
        <v>69</v>
      </c>
      <c r="E13">
        <v>5</v>
      </c>
      <c r="F13">
        <v>107.4</v>
      </c>
      <c r="G13">
        <v>22.749</v>
      </c>
      <c r="H13">
        <v>124</v>
      </c>
      <c r="I13">
        <v>32</v>
      </c>
      <c r="J13">
        <v>92</v>
      </c>
      <c r="K13">
        <v>0.741935483870968</v>
      </c>
      <c r="L13">
        <v>20.75</v>
      </c>
      <c r="M13">
        <v>32.5</v>
      </c>
      <c r="N13">
        <v>3.55573333333333</v>
      </c>
      <c r="O13">
        <v>35.1128666666667</v>
      </c>
      <c r="P13">
        <v>8.875</v>
      </c>
      <c r="Q13">
        <v>25.7790666666667</v>
      </c>
      <c r="R13">
        <v>0.734177215189873</v>
      </c>
      <c r="S13">
        <v>75</v>
      </c>
      <c r="T13">
        <v>80</v>
      </c>
      <c r="U13">
        <v>0.9375</v>
      </c>
    </row>
    <row r="14" spans="1:21">
      <c r="A14" s="2" t="s">
        <v>70</v>
      </c>
      <c r="B14" s="2" t="s">
        <v>71</v>
      </c>
      <c r="C14" s="2">
        <v>3</v>
      </c>
      <c r="D14" t="s">
        <v>72</v>
      </c>
      <c r="E14">
        <v>5</v>
      </c>
      <c r="F14">
        <v>105.2</v>
      </c>
      <c r="G14">
        <v>23.3546</v>
      </c>
      <c r="H14">
        <v>109</v>
      </c>
      <c r="I14">
        <v>21</v>
      </c>
      <c r="J14">
        <v>88</v>
      </c>
      <c r="K14">
        <v>0.807339449541284</v>
      </c>
      <c r="L14">
        <v>19.26</v>
      </c>
      <c r="M14">
        <v>23.42</v>
      </c>
      <c r="N14">
        <v>2.88903333333333</v>
      </c>
      <c r="O14">
        <v>32.0016</v>
      </c>
      <c r="P14">
        <v>10.0769230769231</v>
      </c>
      <c r="Q14">
        <v>26.668</v>
      </c>
      <c r="R14">
        <v>0.833333333333333</v>
      </c>
      <c r="S14">
        <v>65</v>
      </c>
      <c r="T14">
        <v>80</v>
      </c>
      <c r="U14">
        <v>0.8125</v>
      </c>
    </row>
    <row r="15" spans="1:21">
      <c r="A15" s="2" t="s">
        <v>73</v>
      </c>
      <c r="B15" s="2" t="s">
        <v>71</v>
      </c>
      <c r="C15" s="2">
        <v>3</v>
      </c>
      <c r="D15" t="s">
        <v>74</v>
      </c>
      <c r="E15">
        <v>5</v>
      </c>
      <c r="F15">
        <v>110.6</v>
      </c>
      <c r="G15">
        <v>24.2016</v>
      </c>
      <c r="H15">
        <v>121</v>
      </c>
      <c r="I15">
        <v>22</v>
      </c>
      <c r="J15">
        <v>99</v>
      </c>
      <c r="K15">
        <v>0.818181818181818</v>
      </c>
      <c r="L15">
        <v>22.22</v>
      </c>
      <c r="M15">
        <v>33.74</v>
      </c>
      <c r="N15">
        <v>2.6668</v>
      </c>
      <c r="O15">
        <v>37.3352</v>
      </c>
      <c r="P15">
        <v>13</v>
      </c>
      <c r="Q15">
        <v>25.3346</v>
      </c>
      <c r="R15">
        <v>0.678571428571429</v>
      </c>
      <c r="S15">
        <v>70</v>
      </c>
      <c r="T15">
        <v>80</v>
      </c>
      <c r="U15">
        <v>0.875</v>
      </c>
    </row>
    <row r="16" spans="1:21">
      <c r="A16" s="2" t="s">
        <v>75</v>
      </c>
      <c r="B16" s="2" t="s">
        <v>41</v>
      </c>
      <c r="C16" s="2">
        <v>3</v>
      </c>
      <c r="D16" t="s">
        <v>76</v>
      </c>
      <c r="E16">
        <v>5</v>
      </c>
      <c r="F16">
        <v>75.7</v>
      </c>
      <c r="G16">
        <v>28.7778</v>
      </c>
      <c r="H16">
        <v>96</v>
      </c>
      <c r="I16">
        <v>27</v>
      </c>
      <c r="J16">
        <v>69</v>
      </c>
      <c r="K16">
        <v>0.71875</v>
      </c>
      <c r="L16">
        <v>14.41</v>
      </c>
      <c r="M16">
        <v>23.14</v>
      </c>
      <c r="N16">
        <v>2.22233333333333</v>
      </c>
      <c r="O16">
        <v>29.7792666666667</v>
      </c>
      <c r="P16">
        <v>12.4</v>
      </c>
      <c r="Q16">
        <v>28.4458666666667</v>
      </c>
      <c r="R16">
        <v>0.955223880597015</v>
      </c>
      <c r="S16">
        <v>70</v>
      </c>
      <c r="T16">
        <v>80</v>
      </c>
      <c r="U16">
        <v>0.875</v>
      </c>
    </row>
    <row r="17" spans="1:21">
      <c r="A17" s="2" t="s">
        <v>77</v>
      </c>
      <c r="B17" s="2" t="s">
        <v>66</v>
      </c>
      <c r="C17" s="2">
        <v>3</v>
      </c>
      <c r="D17" t="s">
        <v>78</v>
      </c>
      <c r="E17">
        <v>5</v>
      </c>
      <c r="F17">
        <v>75.6</v>
      </c>
      <c r="G17">
        <v>19.2759</v>
      </c>
      <c r="H17">
        <v>129</v>
      </c>
      <c r="I17">
        <v>70</v>
      </c>
      <c r="J17">
        <v>59</v>
      </c>
      <c r="K17">
        <v>0.457364341085271</v>
      </c>
      <c r="L17">
        <v>14.75</v>
      </c>
      <c r="M17">
        <v>22.51</v>
      </c>
      <c r="N17">
        <v>3.3335</v>
      </c>
      <c r="O17">
        <v>59.5585333333333</v>
      </c>
      <c r="P17">
        <v>16.8666666666667</v>
      </c>
      <c r="Q17">
        <v>21.3344</v>
      </c>
      <c r="R17">
        <v>0.358208955223881</v>
      </c>
      <c r="S17">
        <v>135</v>
      </c>
      <c r="T17">
        <v>180</v>
      </c>
      <c r="U17">
        <v>0.75</v>
      </c>
    </row>
    <row r="18" spans="1:21">
      <c r="A18" s="2" t="s">
        <v>79</v>
      </c>
      <c r="B18" s="2" t="s">
        <v>56</v>
      </c>
      <c r="C18" s="2">
        <v>3</v>
      </c>
      <c r="D18" t="s">
        <v>80</v>
      </c>
      <c r="E18">
        <v>6</v>
      </c>
      <c r="F18">
        <v>21.09</v>
      </c>
      <c r="G18">
        <v>24.3171</v>
      </c>
      <c r="H18">
        <v>168</v>
      </c>
      <c r="I18">
        <v>37</v>
      </c>
      <c r="J18">
        <v>131</v>
      </c>
      <c r="K18">
        <v>0.779761904761905</v>
      </c>
      <c r="L18">
        <v>21.09</v>
      </c>
      <c r="M18">
        <v>36.6</v>
      </c>
      <c r="N18">
        <v>2.88903333333333</v>
      </c>
      <c r="O18">
        <v>29.3348</v>
      </c>
      <c r="P18">
        <v>9.15384615384615</v>
      </c>
      <c r="Q18">
        <v>26.668</v>
      </c>
      <c r="R18">
        <v>0.909090909090909</v>
      </c>
      <c r="S18">
        <v>126</v>
      </c>
      <c r="T18">
        <v>216</v>
      </c>
      <c r="U18">
        <v>0.583333333333333</v>
      </c>
    </row>
    <row r="19" spans="1:21">
      <c r="A19" s="2" t="s">
        <v>81</v>
      </c>
      <c r="B19" s="2" t="s">
        <v>56</v>
      </c>
      <c r="C19" s="2">
        <v>3</v>
      </c>
      <c r="D19" t="s">
        <v>82</v>
      </c>
      <c r="E19">
        <v>7</v>
      </c>
      <c r="F19">
        <v>72.1</v>
      </c>
      <c r="G19">
        <v>28.9455</v>
      </c>
      <c r="H19">
        <v>94</v>
      </c>
      <c r="I19">
        <v>14</v>
      </c>
      <c r="J19">
        <v>80</v>
      </c>
      <c r="K19">
        <v>0.851063829787234</v>
      </c>
      <c r="L19">
        <v>14.17</v>
      </c>
      <c r="M19">
        <v>41.06</v>
      </c>
      <c r="N19">
        <v>2.44456666666667</v>
      </c>
      <c r="O19">
        <v>37.3352</v>
      </c>
      <c r="P19">
        <v>14.2727272727273</v>
      </c>
      <c r="Q19">
        <v>32.8905333333333</v>
      </c>
      <c r="R19">
        <v>0.880952380952381</v>
      </c>
      <c r="S19">
        <v>194</v>
      </c>
      <c r="T19">
        <v>252</v>
      </c>
      <c r="U19">
        <v>0.76984126984127</v>
      </c>
    </row>
    <row r="20" spans="1:21">
      <c r="A20" s="2" t="s">
        <v>83</v>
      </c>
      <c r="B20" s="2" t="s">
        <v>84</v>
      </c>
      <c r="C20" s="2">
        <v>3</v>
      </c>
      <c r="D20" t="s">
        <v>85</v>
      </c>
      <c r="E20">
        <v>4</v>
      </c>
      <c r="F20">
        <v>105.6</v>
      </c>
      <c r="G20">
        <v>22.381</v>
      </c>
      <c r="H20">
        <v>164</v>
      </c>
      <c r="I20">
        <v>39</v>
      </c>
      <c r="J20">
        <v>125</v>
      </c>
      <c r="K20">
        <v>0.76219512195122</v>
      </c>
      <c r="L20">
        <v>19.47</v>
      </c>
      <c r="M20">
        <v>16.26</v>
      </c>
      <c r="N20">
        <v>1.77786666666667</v>
      </c>
      <c r="O20">
        <v>17.3342</v>
      </c>
      <c r="P20">
        <v>8.75</v>
      </c>
      <c r="Q20">
        <v>15.1118666666667</v>
      </c>
      <c r="R20">
        <v>0.871794871794872</v>
      </c>
      <c r="S20">
        <v>36</v>
      </c>
      <c r="T20">
        <v>144</v>
      </c>
      <c r="U20">
        <v>0.25</v>
      </c>
    </row>
    <row r="21" spans="1:21">
      <c r="A21" s="2" t="s">
        <v>86</v>
      </c>
      <c r="B21" s="2" t="s">
        <v>87</v>
      </c>
      <c r="C21" s="2">
        <v>3</v>
      </c>
      <c r="D21" t="s">
        <v>88</v>
      </c>
      <c r="E21">
        <v>4</v>
      </c>
      <c r="F21">
        <v>87.2</v>
      </c>
      <c r="G21">
        <v>16.7591</v>
      </c>
      <c r="H21">
        <v>86</v>
      </c>
      <c r="I21">
        <v>53</v>
      </c>
      <c r="J21">
        <v>33</v>
      </c>
      <c r="K21">
        <v>0.383720930232558</v>
      </c>
      <c r="L21">
        <v>18.48</v>
      </c>
      <c r="M21">
        <v>20.99</v>
      </c>
      <c r="N21">
        <v>2.44456666666667</v>
      </c>
      <c r="O21">
        <v>52.0026</v>
      </c>
      <c r="P21">
        <v>20.2727272727273</v>
      </c>
      <c r="Q21">
        <v>43.5577333333333</v>
      </c>
      <c r="R21">
        <v>0.837606837606838</v>
      </c>
      <c r="S21">
        <v>57</v>
      </c>
      <c r="T21">
        <v>144</v>
      </c>
      <c r="U21">
        <v>0.395833333333333</v>
      </c>
    </row>
    <row r="22" spans="1:21">
      <c r="A22" s="2" t="s">
        <v>89</v>
      </c>
      <c r="B22" s="2" t="s">
        <v>41</v>
      </c>
      <c r="C22" s="2">
        <v>3</v>
      </c>
      <c r="D22" t="s">
        <v>90</v>
      </c>
      <c r="E22">
        <v>3</v>
      </c>
      <c r="F22">
        <v>57.7</v>
      </c>
      <c r="G22">
        <v>18.0805</v>
      </c>
      <c r="H22">
        <v>106</v>
      </c>
      <c r="I22">
        <v>19</v>
      </c>
      <c r="J22">
        <v>87</v>
      </c>
      <c r="K22">
        <v>0.820754716981132</v>
      </c>
      <c r="L22">
        <v>14.45</v>
      </c>
      <c r="M22">
        <v>33.21</v>
      </c>
      <c r="N22">
        <v>2.0001</v>
      </c>
      <c r="O22">
        <v>39.5575333333333</v>
      </c>
      <c r="P22">
        <v>18.7777777777778</v>
      </c>
      <c r="Q22">
        <v>17.7786666666667</v>
      </c>
      <c r="R22">
        <v>0.449438202247191</v>
      </c>
      <c r="S22">
        <v>39</v>
      </c>
      <c r="T22">
        <v>108</v>
      </c>
      <c r="U22">
        <v>0.361111111111111</v>
      </c>
    </row>
    <row r="23" spans="1:21">
      <c r="A23" s="2" t="s">
        <v>91</v>
      </c>
      <c r="B23" s="2" t="s">
        <v>41</v>
      </c>
      <c r="C23" s="2">
        <v>3</v>
      </c>
      <c r="D23" t="s">
        <v>92</v>
      </c>
      <c r="E23">
        <v>3</v>
      </c>
      <c r="F23">
        <v>74.6</v>
      </c>
      <c r="G23">
        <v>17.166</v>
      </c>
      <c r="H23">
        <v>65</v>
      </c>
      <c r="I23">
        <v>11</v>
      </c>
      <c r="J23">
        <v>54</v>
      </c>
      <c r="K23">
        <v>0.830769230769231</v>
      </c>
      <c r="L23">
        <v>17.77</v>
      </c>
      <c r="M23">
        <v>20.33</v>
      </c>
      <c r="N23">
        <v>1.77786666666667</v>
      </c>
      <c r="O23">
        <v>29.3348</v>
      </c>
      <c r="P23">
        <v>15.5</v>
      </c>
      <c r="Q23">
        <v>26.668</v>
      </c>
      <c r="R23">
        <v>0.909090909090909</v>
      </c>
      <c r="S23">
        <v>128</v>
      </c>
      <c r="T23">
        <v>108</v>
      </c>
      <c r="U23">
        <v>1.18518518518519</v>
      </c>
    </row>
    <row r="24" spans="1:21">
      <c r="A24" s="2" t="s">
        <v>93</v>
      </c>
      <c r="B24" s="2" t="s">
        <v>41</v>
      </c>
      <c r="C24" s="2">
        <v>3</v>
      </c>
      <c r="D24" t="s">
        <v>94</v>
      </c>
      <c r="E24">
        <v>4</v>
      </c>
      <c r="F24">
        <v>86.8</v>
      </c>
      <c r="G24">
        <v>23.3111</v>
      </c>
      <c r="H24">
        <v>159</v>
      </c>
      <c r="I24">
        <v>85</v>
      </c>
      <c r="J24">
        <v>74</v>
      </c>
      <c r="K24">
        <v>0.465408805031447</v>
      </c>
      <c r="L24">
        <v>18.39</v>
      </c>
      <c r="M24">
        <v>39.9</v>
      </c>
      <c r="N24">
        <v>2.0001</v>
      </c>
      <c r="O24">
        <v>26.2235333333333</v>
      </c>
      <c r="P24">
        <v>12.1111111111111</v>
      </c>
      <c r="Q24">
        <v>20.4454666666667</v>
      </c>
      <c r="R24">
        <v>0.779661016949153</v>
      </c>
      <c r="S24">
        <v>79</v>
      </c>
      <c r="T24">
        <v>144</v>
      </c>
      <c r="U24">
        <v>0.548611111111111</v>
      </c>
    </row>
    <row r="25" spans="1:21">
      <c r="A25" s="2" t="s">
        <v>95</v>
      </c>
      <c r="B25" s="2" t="s">
        <v>71</v>
      </c>
      <c r="C25" s="2">
        <v>3</v>
      </c>
      <c r="D25" t="s">
        <v>96</v>
      </c>
      <c r="E25">
        <v>4</v>
      </c>
      <c r="F25">
        <v>80.7</v>
      </c>
      <c r="G25">
        <v>14.7255</v>
      </c>
      <c r="H25">
        <v>131</v>
      </c>
      <c r="I25">
        <v>24</v>
      </c>
      <c r="J25">
        <v>107</v>
      </c>
      <c r="K25">
        <v>0.816793893129771</v>
      </c>
      <c r="L25">
        <v>14.23</v>
      </c>
      <c r="M25">
        <v>30.01</v>
      </c>
      <c r="N25">
        <v>2.22233333333333</v>
      </c>
      <c r="O25">
        <v>36.4462666666667</v>
      </c>
      <c r="P25">
        <v>15.4</v>
      </c>
      <c r="Q25">
        <v>17.7786666666667</v>
      </c>
      <c r="R25">
        <v>0.48780487804878</v>
      </c>
      <c r="S25">
        <v>38</v>
      </c>
      <c r="T25">
        <v>144</v>
      </c>
      <c r="U25">
        <v>0.263888888888889</v>
      </c>
    </row>
    <row r="26" spans="1:21">
      <c r="A26" s="2" t="s">
        <v>97</v>
      </c>
      <c r="B26" s="2" t="s">
        <v>71</v>
      </c>
      <c r="C26" s="2">
        <v>3</v>
      </c>
      <c r="D26" t="s">
        <v>98</v>
      </c>
      <c r="E26">
        <v>3</v>
      </c>
      <c r="F26">
        <v>53.4</v>
      </c>
      <c r="G26">
        <v>18.221</v>
      </c>
      <c r="H26">
        <v>71</v>
      </c>
      <c r="I26">
        <v>23</v>
      </c>
      <c r="J26">
        <v>48</v>
      </c>
      <c r="K26">
        <v>0.676056338028169</v>
      </c>
      <c r="L26">
        <v>13.99</v>
      </c>
      <c r="M26">
        <v>31.3</v>
      </c>
      <c r="N26">
        <v>1.77786666666667</v>
      </c>
      <c r="O26">
        <v>30.2237333333333</v>
      </c>
      <c r="P26">
        <v>16</v>
      </c>
      <c r="Q26">
        <v>30.2237333333333</v>
      </c>
      <c r="R26">
        <v>1</v>
      </c>
      <c r="S26">
        <v>38</v>
      </c>
      <c r="T26">
        <v>108</v>
      </c>
      <c r="U26">
        <v>0.351851851851852</v>
      </c>
    </row>
    <row r="27" spans="1:21">
      <c r="A27" s="2" t="s">
        <v>99</v>
      </c>
      <c r="B27" s="2" t="s">
        <v>71</v>
      </c>
      <c r="C27" s="2">
        <v>3</v>
      </c>
      <c r="D27" t="s">
        <v>100</v>
      </c>
      <c r="E27">
        <v>5</v>
      </c>
      <c r="F27">
        <v>55.4</v>
      </c>
      <c r="G27">
        <v>17.705</v>
      </c>
      <c r="H27">
        <v>107</v>
      </c>
      <c r="I27">
        <v>18</v>
      </c>
      <c r="J27">
        <v>89</v>
      </c>
      <c r="K27">
        <v>0.831775700934579</v>
      </c>
      <c r="L27">
        <v>13.2</v>
      </c>
      <c r="M27">
        <v>33.76</v>
      </c>
      <c r="N27">
        <v>2.0001</v>
      </c>
      <c r="O27">
        <v>20.8899333333333</v>
      </c>
      <c r="P27">
        <v>9.44444444444445</v>
      </c>
      <c r="Q27">
        <v>30.2237333333333</v>
      </c>
      <c r="R27">
        <v>1.4468085106383</v>
      </c>
      <c r="S27">
        <v>37</v>
      </c>
      <c r="T27">
        <v>180</v>
      </c>
      <c r="U27">
        <v>0.205555555555556</v>
      </c>
    </row>
    <row r="28" spans="1:21">
      <c r="A28" s="2" t="s">
        <v>101</v>
      </c>
      <c r="B28" s="2" t="s">
        <v>41</v>
      </c>
      <c r="C28" s="2">
        <v>3</v>
      </c>
      <c r="D28" t="s">
        <v>102</v>
      </c>
      <c r="E28">
        <v>4</v>
      </c>
      <c r="F28">
        <v>87.2</v>
      </c>
      <c r="G28">
        <v>24.7</v>
      </c>
      <c r="H28">
        <v>123</v>
      </c>
      <c r="I28">
        <v>33</v>
      </c>
      <c r="J28">
        <v>90</v>
      </c>
      <c r="K28">
        <v>0.731707317073171</v>
      </c>
      <c r="L28">
        <v>19.53</v>
      </c>
      <c r="M28">
        <v>38.27</v>
      </c>
      <c r="N28">
        <v>2.0001</v>
      </c>
      <c r="O28">
        <v>5.77806666666667</v>
      </c>
      <c r="P28">
        <v>1.88888888888889</v>
      </c>
      <c r="Q28">
        <v>11.7783666666667</v>
      </c>
      <c r="R28">
        <v>2.03846153846154</v>
      </c>
      <c r="S28">
        <v>6</v>
      </c>
      <c r="T28">
        <v>144</v>
      </c>
      <c r="U28">
        <v>0.0416666666666667</v>
      </c>
    </row>
    <row r="29" spans="1:21">
      <c r="A29" s="2" t="s">
        <v>103</v>
      </c>
      <c r="B29" s="2" t="s">
        <v>71</v>
      </c>
      <c r="C29" s="2">
        <v>3</v>
      </c>
      <c r="D29" t="s">
        <v>104</v>
      </c>
      <c r="E29">
        <v>5</v>
      </c>
      <c r="F29">
        <v>75.6</v>
      </c>
      <c r="G29">
        <v>24.8477</v>
      </c>
      <c r="H29">
        <v>86</v>
      </c>
      <c r="I29">
        <v>22</v>
      </c>
      <c r="J29">
        <v>64</v>
      </c>
      <c r="K29">
        <v>0.744186046511628</v>
      </c>
      <c r="L29">
        <v>17.08</v>
      </c>
      <c r="M29">
        <v>50.55</v>
      </c>
      <c r="N29">
        <v>2.22233333333333</v>
      </c>
      <c r="O29">
        <v>10.6672</v>
      </c>
      <c r="P29">
        <v>3.8</v>
      </c>
      <c r="Q29">
        <v>26.668</v>
      </c>
      <c r="R29">
        <v>2.5</v>
      </c>
      <c r="S29">
        <v>10</v>
      </c>
      <c r="T29">
        <v>180</v>
      </c>
      <c r="U29">
        <v>0.0555555555555556</v>
      </c>
    </row>
    <row r="30" spans="1:21">
      <c r="A30" s="2" t="s">
        <v>105</v>
      </c>
      <c r="B30" s="2" t="s">
        <v>41</v>
      </c>
      <c r="C30" s="2">
        <v>3</v>
      </c>
      <c r="D30" t="s">
        <v>106</v>
      </c>
      <c r="E30">
        <v>2</v>
      </c>
      <c r="F30">
        <v>44.8</v>
      </c>
      <c r="G30">
        <v>17.2174</v>
      </c>
      <c r="H30">
        <v>56</v>
      </c>
      <c r="I30">
        <v>8</v>
      </c>
      <c r="J30">
        <v>48</v>
      </c>
      <c r="K30">
        <v>0.857142857142857</v>
      </c>
      <c r="L30">
        <v>8.93</v>
      </c>
      <c r="M30">
        <v>17.85</v>
      </c>
      <c r="N30">
        <v>0.6667</v>
      </c>
      <c r="O30">
        <v>8.88933333333333</v>
      </c>
      <c r="P30">
        <v>12.3333333333333</v>
      </c>
      <c r="Q30">
        <v>14.2229333333333</v>
      </c>
      <c r="R30">
        <v>1.6</v>
      </c>
      <c r="S30">
        <v>4</v>
      </c>
      <c r="T30">
        <v>72</v>
      </c>
      <c r="U30">
        <v>0.0555555555555556</v>
      </c>
    </row>
    <row r="31" spans="1:21">
      <c r="A31" s="2" t="s">
        <v>107</v>
      </c>
      <c r="B31" s="2" t="s">
        <v>108</v>
      </c>
      <c r="C31" s="2">
        <v>3</v>
      </c>
      <c r="D31" t="s">
        <v>109</v>
      </c>
      <c r="E31">
        <v>3</v>
      </c>
      <c r="F31">
        <v>86.7</v>
      </c>
      <c r="G31">
        <v>19.9182</v>
      </c>
      <c r="H31">
        <v>70</v>
      </c>
      <c r="I31">
        <v>17</v>
      </c>
      <c r="J31">
        <v>53</v>
      </c>
      <c r="K31">
        <v>0.757142857142857</v>
      </c>
      <c r="L31">
        <v>16.09</v>
      </c>
      <c r="M31">
        <v>27.86</v>
      </c>
      <c r="N31">
        <v>0.6667</v>
      </c>
      <c r="O31">
        <v>8.0004</v>
      </c>
      <c r="P31">
        <v>11</v>
      </c>
      <c r="Q31">
        <v>28.4458666666667</v>
      </c>
      <c r="R31">
        <v>3.55555555555556</v>
      </c>
      <c r="S31">
        <v>9</v>
      </c>
      <c r="T31">
        <v>108</v>
      </c>
      <c r="U31">
        <v>0.0833333333333333</v>
      </c>
    </row>
    <row r="32" spans="1:21">
      <c r="A32" s="2" t="s">
        <v>110</v>
      </c>
      <c r="B32" s="2" t="s">
        <v>41</v>
      </c>
      <c r="C32" s="2">
        <v>3</v>
      </c>
      <c r="D32" t="s">
        <v>111</v>
      </c>
      <c r="E32">
        <v>2</v>
      </c>
      <c r="F32">
        <v>77.8</v>
      </c>
      <c r="G32">
        <v>23.188</v>
      </c>
      <c r="H32">
        <v>121</v>
      </c>
      <c r="I32">
        <v>36</v>
      </c>
      <c r="J32">
        <v>85</v>
      </c>
      <c r="K32">
        <v>0.702479338842975</v>
      </c>
      <c r="L32">
        <v>18.43</v>
      </c>
      <c r="M32">
        <v>34.02</v>
      </c>
      <c r="N32">
        <v>1.77786666666667</v>
      </c>
      <c r="O32">
        <v>11.1116666666667</v>
      </c>
      <c r="P32">
        <v>5.25</v>
      </c>
      <c r="Q32">
        <v>17.7786666666667</v>
      </c>
      <c r="R32">
        <v>1.6</v>
      </c>
      <c r="S32">
        <v>6</v>
      </c>
      <c r="T32">
        <v>72</v>
      </c>
      <c r="U32">
        <v>0.0833333333333333</v>
      </c>
    </row>
    <row r="33" spans="1:21">
      <c r="A33" s="2" t="s">
        <v>112</v>
      </c>
      <c r="B33" s="2" t="s">
        <v>41</v>
      </c>
      <c r="C33" s="2">
        <v>3</v>
      </c>
      <c r="D33" t="s">
        <v>113</v>
      </c>
      <c r="E33">
        <v>3</v>
      </c>
      <c r="F33">
        <v>91.4</v>
      </c>
      <c r="G33">
        <v>27.8318</v>
      </c>
      <c r="H33">
        <v>90</v>
      </c>
      <c r="I33">
        <v>27</v>
      </c>
      <c r="J33">
        <v>63</v>
      </c>
      <c r="K33">
        <v>0.7</v>
      </c>
      <c r="L33">
        <v>20.21</v>
      </c>
      <c r="M33">
        <v>30.93</v>
      </c>
      <c r="N33">
        <v>2.22233333333333</v>
      </c>
      <c r="O33">
        <v>18.2231333333333</v>
      </c>
      <c r="P33">
        <v>7.2</v>
      </c>
      <c r="Q33">
        <v>2.22233333333333</v>
      </c>
      <c r="R33">
        <v>0.121951219512195</v>
      </c>
      <c r="S33">
        <v>19</v>
      </c>
      <c r="T33">
        <v>108</v>
      </c>
      <c r="U33">
        <v>0.175925925925926</v>
      </c>
    </row>
    <row r="34" spans="1:21">
      <c r="A34" s="2" t="s">
        <v>114</v>
      </c>
      <c r="B34" s="2" t="s">
        <v>71</v>
      </c>
      <c r="C34" s="2">
        <v>3</v>
      </c>
      <c r="D34" t="s">
        <v>115</v>
      </c>
      <c r="E34">
        <v>1</v>
      </c>
      <c r="F34">
        <v>46.5</v>
      </c>
      <c r="G34">
        <v>17.833</v>
      </c>
      <c r="H34">
        <v>72</v>
      </c>
      <c r="I34">
        <v>18</v>
      </c>
      <c r="J34">
        <v>54</v>
      </c>
      <c r="K34">
        <v>0.75</v>
      </c>
      <c r="L34">
        <v>11.62</v>
      </c>
      <c r="M34">
        <v>21.14</v>
      </c>
      <c r="N34">
        <v>2.22233333333333</v>
      </c>
      <c r="O34">
        <v>3.55573333333333</v>
      </c>
      <c r="P34">
        <v>0.6</v>
      </c>
      <c r="Q34">
        <v>17.7786666666667</v>
      </c>
      <c r="R34">
        <v>5</v>
      </c>
      <c r="S34">
        <v>2</v>
      </c>
      <c r="T34">
        <v>36</v>
      </c>
      <c r="U34">
        <v>0.0555555555555556</v>
      </c>
    </row>
    <row r="35" spans="1:21">
      <c r="A35" s="2" t="s">
        <v>116</v>
      </c>
      <c r="B35" s="2" t="s">
        <v>41</v>
      </c>
      <c r="C35" s="2">
        <v>3</v>
      </c>
      <c r="D35" t="s">
        <v>117</v>
      </c>
      <c r="E35">
        <v>4</v>
      </c>
      <c r="F35">
        <v>77.6</v>
      </c>
      <c r="G35">
        <v>23.019</v>
      </c>
      <c r="H35">
        <v>149</v>
      </c>
      <c r="I35">
        <v>54</v>
      </c>
      <c r="J35">
        <v>95</v>
      </c>
      <c r="K35">
        <v>0.63758389261745</v>
      </c>
      <c r="L35">
        <v>19.57</v>
      </c>
      <c r="M35">
        <v>34.67</v>
      </c>
      <c r="N35">
        <v>2.0001</v>
      </c>
      <c r="O35">
        <v>7.55593333333333</v>
      </c>
      <c r="P35">
        <v>2.77777777777778</v>
      </c>
      <c r="Q35">
        <v>1.55563333333333</v>
      </c>
      <c r="R35">
        <v>0.205882352941176</v>
      </c>
      <c r="S35">
        <v>4</v>
      </c>
      <c r="T35">
        <v>144</v>
      </c>
      <c r="U35">
        <v>0.0277777777777778</v>
      </c>
    </row>
    <row r="36" spans="1:21">
      <c r="A36" s="2" t="s">
        <v>118</v>
      </c>
      <c r="B36" s="2" t="s">
        <v>71</v>
      </c>
      <c r="C36" s="2">
        <v>3</v>
      </c>
      <c r="D36" t="s">
        <v>119</v>
      </c>
      <c r="E36">
        <v>6</v>
      </c>
      <c r="F36">
        <v>87.4</v>
      </c>
      <c r="G36">
        <v>21.8426</v>
      </c>
      <c r="H36">
        <v>130</v>
      </c>
      <c r="I36">
        <v>23</v>
      </c>
      <c r="J36">
        <v>107</v>
      </c>
      <c r="K36">
        <v>0.823076923076923</v>
      </c>
      <c r="L36">
        <v>15.61</v>
      </c>
      <c r="M36">
        <v>38.8</v>
      </c>
      <c r="N36">
        <v>4.0002</v>
      </c>
      <c r="O36">
        <v>54.2249333333333</v>
      </c>
      <c r="P36">
        <v>12.5555555555556</v>
      </c>
      <c r="Q36">
        <v>27.1124666666667</v>
      </c>
      <c r="R36">
        <v>0.5</v>
      </c>
      <c r="S36">
        <v>192</v>
      </c>
      <c r="T36">
        <v>216</v>
      </c>
      <c r="U36">
        <v>0.888888888888889</v>
      </c>
    </row>
    <row r="37" spans="1:21">
      <c r="A37" s="2" t="s">
        <v>120</v>
      </c>
      <c r="B37" s="2" t="s">
        <v>41</v>
      </c>
      <c r="C37" s="2">
        <v>3</v>
      </c>
      <c r="D37" t="s">
        <v>121</v>
      </c>
      <c r="E37">
        <v>6</v>
      </c>
      <c r="F37">
        <v>96.7</v>
      </c>
      <c r="G37">
        <v>26.9571</v>
      </c>
      <c r="H37">
        <v>104</v>
      </c>
      <c r="I37">
        <v>56</v>
      </c>
      <c r="J37">
        <v>48</v>
      </c>
      <c r="K37">
        <v>0.461538461538462</v>
      </c>
      <c r="L37">
        <v>21.05</v>
      </c>
      <c r="M37">
        <v>30.71</v>
      </c>
      <c r="N37">
        <v>3.11126666666667</v>
      </c>
      <c r="O37">
        <v>32.8905333333333</v>
      </c>
      <c r="P37">
        <v>9.57142857142857</v>
      </c>
      <c r="Q37">
        <v>26.668</v>
      </c>
      <c r="R37">
        <v>0.810810810810811</v>
      </c>
      <c r="S37">
        <v>144</v>
      </c>
      <c r="T37">
        <v>216</v>
      </c>
      <c r="U37">
        <v>0.666666666666667</v>
      </c>
    </row>
    <row r="38" spans="1:21">
      <c r="A38" s="2" t="s">
        <v>122</v>
      </c>
      <c r="B38" s="2" t="s">
        <v>123</v>
      </c>
      <c r="C38" s="2">
        <v>3</v>
      </c>
      <c r="D38" t="s">
        <v>124</v>
      </c>
      <c r="E38">
        <v>6</v>
      </c>
      <c r="F38">
        <v>90.4</v>
      </c>
      <c r="G38">
        <v>23.8315</v>
      </c>
      <c r="H38">
        <v>163</v>
      </c>
      <c r="I38">
        <v>46</v>
      </c>
      <c r="J38">
        <v>117</v>
      </c>
      <c r="K38">
        <v>0.717791411042945</v>
      </c>
      <c r="L38">
        <v>18.57</v>
      </c>
      <c r="M38">
        <v>46.07</v>
      </c>
      <c r="N38">
        <v>3.77796666666667</v>
      </c>
      <c r="O38">
        <v>22.2233333333333</v>
      </c>
      <c r="P38">
        <v>4.88235294117647</v>
      </c>
      <c r="Q38">
        <v>36.4462666666667</v>
      </c>
      <c r="R38">
        <v>1.64</v>
      </c>
      <c r="S38">
        <v>126</v>
      </c>
      <c r="T38">
        <v>216</v>
      </c>
      <c r="U38">
        <v>0.583333333333333</v>
      </c>
    </row>
    <row r="39" spans="1:21">
      <c r="A39" s="2" t="s">
        <v>125</v>
      </c>
      <c r="B39" s="2" t="s">
        <v>126</v>
      </c>
      <c r="C39" s="2">
        <v>3</v>
      </c>
      <c r="D39" t="s">
        <v>127</v>
      </c>
      <c r="E39">
        <v>6</v>
      </c>
      <c r="F39">
        <v>58.6</v>
      </c>
      <c r="G39">
        <v>22.3049</v>
      </c>
      <c r="H39">
        <v>46</v>
      </c>
      <c r="I39">
        <v>8</v>
      </c>
      <c r="J39">
        <v>38</v>
      </c>
      <c r="K39">
        <v>0.826086956521739</v>
      </c>
      <c r="L39">
        <v>10.41</v>
      </c>
      <c r="M39">
        <v>20.94</v>
      </c>
      <c r="N39">
        <v>2.88903333333333</v>
      </c>
      <c r="O39">
        <v>19.5565333333333</v>
      </c>
      <c r="P39">
        <v>5.76923076923077</v>
      </c>
      <c r="Q39">
        <v>35.5573333333333</v>
      </c>
      <c r="R39">
        <v>1.81818181818182</v>
      </c>
      <c r="S39">
        <v>59</v>
      </c>
      <c r="T39">
        <v>216</v>
      </c>
      <c r="U39">
        <v>0.273148148148148</v>
      </c>
    </row>
    <row r="40" spans="1:21">
      <c r="A40" s="2" t="s">
        <v>128</v>
      </c>
      <c r="B40" s="2" t="s">
        <v>41</v>
      </c>
      <c r="C40" s="2">
        <v>3</v>
      </c>
      <c r="D40" t="s">
        <v>129</v>
      </c>
      <c r="E40">
        <v>5</v>
      </c>
      <c r="F40">
        <v>78.1</v>
      </c>
      <c r="G40">
        <v>21.6515</v>
      </c>
      <c r="H40">
        <v>144</v>
      </c>
      <c r="I40">
        <v>59</v>
      </c>
      <c r="J40">
        <v>85</v>
      </c>
      <c r="K40">
        <v>0.590277777777778</v>
      </c>
      <c r="L40">
        <v>19.45</v>
      </c>
      <c r="M40">
        <v>34.71</v>
      </c>
      <c r="N40">
        <v>2.6668</v>
      </c>
      <c r="O40">
        <v>22.6678</v>
      </c>
      <c r="P40">
        <v>7.5</v>
      </c>
      <c r="Q40">
        <v>24.8901333333333</v>
      </c>
      <c r="R40">
        <v>1.09803921568627</v>
      </c>
      <c r="S40">
        <v>47</v>
      </c>
      <c r="T40">
        <v>180</v>
      </c>
      <c r="U40">
        <v>0.261111111111111</v>
      </c>
    </row>
    <row r="41" spans="1:21">
      <c r="A41" s="2" t="s">
        <v>130</v>
      </c>
      <c r="B41" s="2" t="s">
        <v>131</v>
      </c>
      <c r="C41" s="2">
        <v>3</v>
      </c>
      <c r="D41" t="s">
        <v>132</v>
      </c>
      <c r="E41">
        <v>5</v>
      </c>
      <c r="F41">
        <v>84.7</v>
      </c>
      <c r="G41">
        <v>22.2139</v>
      </c>
      <c r="H41">
        <v>122</v>
      </c>
      <c r="I41">
        <v>30</v>
      </c>
      <c r="J41">
        <v>92</v>
      </c>
      <c r="K41">
        <v>0.754098360655738</v>
      </c>
      <c r="L41">
        <v>18.85</v>
      </c>
      <c r="M41">
        <v>52.89</v>
      </c>
      <c r="N41">
        <v>2.88903333333333</v>
      </c>
      <c r="O41">
        <v>16.8897333333333</v>
      </c>
      <c r="P41">
        <v>4.84615384615385</v>
      </c>
      <c r="Q41">
        <v>26.668</v>
      </c>
      <c r="R41">
        <v>1.57894736842105</v>
      </c>
      <c r="S41">
        <v>21</v>
      </c>
      <c r="T41">
        <v>180</v>
      </c>
      <c r="U41">
        <v>0.116666666666667</v>
      </c>
    </row>
    <row r="42" spans="1:21">
      <c r="A42" s="2" t="s">
        <v>133</v>
      </c>
      <c r="B42" s="2" t="s">
        <v>41</v>
      </c>
      <c r="C42" s="2">
        <v>3</v>
      </c>
      <c r="D42" t="s">
        <v>134</v>
      </c>
      <c r="E42">
        <v>4</v>
      </c>
      <c r="F42">
        <v>100.6</v>
      </c>
      <c r="G42">
        <v>22.5992</v>
      </c>
      <c r="H42">
        <v>103</v>
      </c>
      <c r="I42">
        <v>17</v>
      </c>
      <c r="J42">
        <v>86</v>
      </c>
      <c r="K42">
        <v>0.83495145631068</v>
      </c>
      <c r="L42">
        <v>16.48</v>
      </c>
      <c r="M42">
        <v>35.46</v>
      </c>
      <c r="N42">
        <v>2.6668</v>
      </c>
      <c r="O42">
        <v>25.7790666666667</v>
      </c>
      <c r="P42">
        <v>8.66666666666667</v>
      </c>
      <c r="Q42">
        <v>23.1122666666667</v>
      </c>
      <c r="R42">
        <v>0.896551724137931</v>
      </c>
      <c r="S42">
        <v>80</v>
      </c>
      <c r="T42">
        <v>144</v>
      </c>
      <c r="U42">
        <v>0.555555555555556</v>
      </c>
    </row>
    <row r="43" spans="1:21">
      <c r="A43" s="2" t="s">
        <v>135</v>
      </c>
      <c r="B43" s="2" t="s">
        <v>41</v>
      </c>
      <c r="C43" s="2">
        <v>3</v>
      </c>
      <c r="D43" t="s">
        <v>136</v>
      </c>
      <c r="E43">
        <v>3</v>
      </c>
      <c r="F43">
        <v>85.2</v>
      </c>
      <c r="G43">
        <v>21.6</v>
      </c>
      <c r="H43">
        <v>173</v>
      </c>
      <c r="I43">
        <v>41</v>
      </c>
      <c r="J43">
        <v>132</v>
      </c>
      <c r="K43">
        <v>0.763005780346821</v>
      </c>
      <c r="L43">
        <v>18.83</v>
      </c>
      <c r="M43">
        <v>51.09</v>
      </c>
      <c r="N43">
        <v>2.0001</v>
      </c>
      <c r="O43">
        <v>18.6676</v>
      </c>
      <c r="P43">
        <v>8.33333333333333</v>
      </c>
      <c r="Q43">
        <v>25.7790666666667</v>
      </c>
      <c r="R43">
        <v>1.38095238095238</v>
      </c>
      <c r="S43">
        <v>44</v>
      </c>
      <c r="T43">
        <v>108</v>
      </c>
      <c r="U43">
        <v>0.407407407407407</v>
      </c>
    </row>
    <row r="44" spans="1:21">
      <c r="A44" s="2" t="s">
        <v>137</v>
      </c>
      <c r="B44" s="2" t="s">
        <v>41</v>
      </c>
      <c r="C44" s="2">
        <v>3</v>
      </c>
      <c r="D44" t="s">
        <v>138</v>
      </c>
      <c r="E44">
        <v>5</v>
      </c>
      <c r="F44">
        <v>110.2</v>
      </c>
      <c r="G44">
        <v>24.7417</v>
      </c>
      <c r="H44">
        <v>144</v>
      </c>
      <c r="I44">
        <v>13</v>
      </c>
      <c r="J44">
        <v>131</v>
      </c>
      <c r="K44">
        <v>0.909722222222222</v>
      </c>
      <c r="L44">
        <v>19.19</v>
      </c>
      <c r="M44">
        <v>40.66</v>
      </c>
      <c r="N44">
        <v>2.6668</v>
      </c>
      <c r="O44">
        <v>40.8909333333333</v>
      </c>
      <c r="P44">
        <v>14.3333333333333</v>
      </c>
      <c r="Q44">
        <v>32.8905333333333</v>
      </c>
      <c r="R44">
        <v>0.804347826086957</v>
      </c>
      <c r="S44">
        <v>135</v>
      </c>
      <c r="T44">
        <v>180</v>
      </c>
      <c r="U44">
        <v>0.75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9"/>
  <sheetViews>
    <sheetView workbookViewId="0">
      <selection activeCell="W8" sqref="W1:AB8"/>
    </sheetView>
  </sheetViews>
  <sheetFormatPr defaultColWidth="8.72727272727273" defaultRowHeight="14"/>
  <cols>
    <col min="11" max="11" width="12.8181818181818"/>
    <col min="14" max="18" width="12.8181818181818"/>
    <col min="21" max="21" width="9.54545454545454"/>
    <col min="23" max="28" width="12.8181818181818"/>
  </cols>
  <sheetData>
    <row r="1" spans="1:21">
      <c r="A1" s="2" t="s">
        <v>157</v>
      </c>
      <c r="B1" s="2" t="s">
        <v>140</v>
      </c>
      <c r="C1" s="2">
        <v>5</v>
      </c>
      <c r="D1" t="s">
        <v>158</v>
      </c>
      <c r="E1">
        <v>4</v>
      </c>
      <c r="F1">
        <v>81.7</v>
      </c>
      <c r="G1">
        <v>20.668</v>
      </c>
      <c r="H1">
        <v>122</v>
      </c>
      <c r="I1">
        <v>34</v>
      </c>
      <c r="J1">
        <v>88</v>
      </c>
      <c r="K1">
        <v>0.721311475409836</v>
      </c>
      <c r="L1">
        <v>19.74</v>
      </c>
      <c r="M1">
        <v>25.54</v>
      </c>
      <c r="N1">
        <v>3.11126666666667</v>
      </c>
      <c r="O1">
        <v>34.6684</v>
      </c>
      <c r="P1">
        <v>10.1428571428571</v>
      </c>
      <c r="Q1">
        <v>28.0014</v>
      </c>
      <c r="R1">
        <v>0.807692307692308</v>
      </c>
      <c r="S1">
        <v>50</v>
      </c>
      <c r="T1">
        <v>64</v>
      </c>
      <c r="U1">
        <v>0.78125</v>
      </c>
    </row>
    <row r="2" spans="1:21">
      <c r="A2" s="2" t="s">
        <v>159</v>
      </c>
      <c r="B2" s="2" t="s">
        <v>160</v>
      </c>
      <c r="C2" s="2">
        <v>5</v>
      </c>
      <c r="D2" t="s">
        <v>161</v>
      </c>
      <c r="E2">
        <v>4</v>
      </c>
      <c r="F2">
        <v>77.6</v>
      </c>
      <c r="G2">
        <v>24.1688</v>
      </c>
      <c r="H2">
        <v>144</v>
      </c>
      <c r="I2">
        <v>25</v>
      </c>
      <c r="J2">
        <v>119</v>
      </c>
      <c r="K2">
        <v>0.826388888888889</v>
      </c>
      <c r="L2">
        <v>17.53</v>
      </c>
      <c r="M2">
        <v>61.02</v>
      </c>
      <c r="N2">
        <v>2.88903333333333</v>
      </c>
      <c r="O2">
        <v>26.2235333333333</v>
      </c>
      <c r="P2">
        <v>8.07692307692308</v>
      </c>
      <c r="Q2">
        <v>26.668</v>
      </c>
      <c r="R2">
        <v>1.01694915254237</v>
      </c>
      <c r="S2">
        <v>37</v>
      </c>
      <c r="T2">
        <v>64</v>
      </c>
      <c r="U2">
        <v>0.578125</v>
      </c>
    </row>
    <row r="3" spans="1:21">
      <c r="A3" s="2" t="s">
        <v>162</v>
      </c>
      <c r="B3" s="2" t="s">
        <v>140</v>
      </c>
      <c r="C3" s="2">
        <v>5</v>
      </c>
      <c r="D3" t="s">
        <v>163</v>
      </c>
      <c r="E3">
        <v>4</v>
      </c>
      <c r="F3">
        <v>80.7</v>
      </c>
      <c r="G3">
        <v>24.8986</v>
      </c>
      <c r="H3">
        <v>127</v>
      </c>
      <c r="I3">
        <v>45</v>
      </c>
      <c r="J3">
        <v>82</v>
      </c>
      <c r="K3">
        <v>0.645669291338583</v>
      </c>
      <c r="L3">
        <v>18.72</v>
      </c>
      <c r="M3">
        <v>32.29</v>
      </c>
      <c r="N3">
        <v>2.6668</v>
      </c>
      <c r="O3">
        <v>32.0016</v>
      </c>
      <c r="P3">
        <v>11</v>
      </c>
      <c r="Q3">
        <v>26.8902333333333</v>
      </c>
      <c r="R3">
        <v>0.840277777777778</v>
      </c>
      <c r="S3">
        <v>37</v>
      </c>
      <c r="T3">
        <v>64</v>
      </c>
      <c r="U3">
        <v>0.578125</v>
      </c>
    </row>
    <row r="4" spans="1:21">
      <c r="A4" s="2" t="s">
        <v>164</v>
      </c>
      <c r="B4" s="2" t="s">
        <v>149</v>
      </c>
      <c r="C4" s="2">
        <v>5</v>
      </c>
      <c r="D4" t="s">
        <v>165</v>
      </c>
      <c r="E4">
        <v>4</v>
      </c>
      <c r="F4">
        <v>81.7</v>
      </c>
      <c r="G4">
        <v>24.7044</v>
      </c>
      <c r="H4">
        <v>117</v>
      </c>
      <c r="I4">
        <v>23</v>
      </c>
      <c r="J4">
        <v>94</v>
      </c>
      <c r="K4">
        <v>0.803418803418803</v>
      </c>
      <c r="L4">
        <v>19.05</v>
      </c>
      <c r="M4">
        <v>61.11</v>
      </c>
      <c r="N4">
        <v>2.22233333333333</v>
      </c>
      <c r="O4">
        <v>14.6674</v>
      </c>
      <c r="P4">
        <v>5.6</v>
      </c>
      <c r="Q4">
        <v>17.7786666666667</v>
      </c>
      <c r="R4">
        <v>1.21212121212121</v>
      </c>
      <c r="S4">
        <v>38</v>
      </c>
      <c r="T4">
        <v>64</v>
      </c>
      <c r="U4">
        <v>0.59375</v>
      </c>
    </row>
    <row r="5" spans="1:21">
      <c r="A5" s="2" t="s">
        <v>166</v>
      </c>
      <c r="B5" s="2" t="s">
        <v>140</v>
      </c>
      <c r="C5" s="2">
        <v>5</v>
      </c>
      <c r="D5" t="s">
        <v>167</v>
      </c>
      <c r="E5">
        <v>4</v>
      </c>
      <c r="F5">
        <v>90.8</v>
      </c>
      <c r="G5">
        <v>24.6644</v>
      </c>
      <c r="H5">
        <v>152</v>
      </c>
      <c r="I5">
        <v>22</v>
      </c>
      <c r="J5">
        <v>130</v>
      </c>
      <c r="K5">
        <v>0.855263157894737</v>
      </c>
      <c r="L5">
        <v>21.33</v>
      </c>
      <c r="M5">
        <v>54.07</v>
      </c>
      <c r="N5">
        <v>3.55573333333333</v>
      </c>
      <c r="O5">
        <v>36.4462666666667</v>
      </c>
      <c r="P5">
        <v>9.25</v>
      </c>
      <c r="Q5">
        <v>22.6678</v>
      </c>
      <c r="R5">
        <v>0.621951219512195</v>
      </c>
      <c r="S5">
        <v>49</v>
      </c>
      <c r="T5">
        <v>64</v>
      </c>
      <c r="U5">
        <v>0.765625</v>
      </c>
    </row>
    <row r="6" spans="1:21">
      <c r="A6" s="2" t="s">
        <v>168</v>
      </c>
      <c r="B6" s="2" t="s">
        <v>149</v>
      </c>
      <c r="C6" s="2">
        <v>5</v>
      </c>
      <c r="D6" t="s">
        <v>169</v>
      </c>
      <c r="E6">
        <v>4</v>
      </c>
      <c r="F6">
        <v>98.2</v>
      </c>
      <c r="G6">
        <v>22.9672</v>
      </c>
      <c r="H6">
        <v>152</v>
      </c>
      <c r="I6">
        <v>35</v>
      </c>
      <c r="J6">
        <v>117</v>
      </c>
      <c r="K6">
        <v>0.769736842105263</v>
      </c>
      <c r="L6">
        <v>18.91</v>
      </c>
      <c r="M6">
        <v>53.97</v>
      </c>
      <c r="N6">
        <v>3.11126666666667</v>
      </c>
      <c r="O6">
        <v>24.8901333333333</v>
      </c>
      <c r="P6">
        <v>7</v>
      </c>
      <c r="Q6">
        <v>24.8901333333333</v>
      </c>
      <c r="R6">
        <v>1</v>
      </c>
      <c r="S6">
        <v>45</v>
      </c>
      <c r="T6">
        <v>64</v>
      </c>
      <c r="U6">
        <v>0.703125</v>
      </c>
    </row>
    <row r="7" spans="1:21">
      <c r="A7" s="2" t="s">
        <v>170</v>
      </c>
      <c r="B7" s="2" t="s">
        <v>171</v>
      </c>
      <c r="C7" s="2">
        <v>5</v>
      </c>
      <c r="D7" t="s">
        <v>172</v>
      </c>
      <c r="E7">
        <v>4</v>
      </c>
      <c r="F7">
        <v>93.7</v>
      </c>
      <c r="G7">
        <v>23.7245</v>
      </c>
      <c r="H7">
        <v>150</v>
      </c>
      <c r="I7">
        <v>30</v>
      </c>
      <c r="J7">
        <v>120</v>
      </c>
      <c r="K7">
        <v>0.8</v>
      </c>
      <c r="L7">
        <v>20.93</v>
      </c>
      <c r="M7">
        <v>49.75</v>
      </c>
      <c r="N7">
        <v>2.88903333333333</v>
      </c>
      <c r="O7">
        <v>28.0014</v>
      </c>
      <c r="P7">
        <v>8.69230769230769</v>
      </c>
      <c r="Q7">
        <v>27.5569333333333</v>
      </c>
      <c r="R7">
        <v>0.984126984126984</v>
      </c>
      <c r="S7">
        <v>47</v>
      </c>
      <c r="T7">
        <v>64</v>
      </c>
      <c r="U7">
        <v>0.734375</v>
      </c>
    </row>
    <row r="8" spans="1:21">
      <c r="A8" s="2" t="s">
        <v>173</v>
      </c>
      <c r="B8" s="2" t="s">
        <v>171</v>
      </c>
      <c r="C8" s="2">
        <v>5</v>
      </c>
      <c r="D8" t="s">
        <v>174</v>
      </c>
      <c r="E8">
        <v>4</v>
      </c>
      <c r="F8">
        <v>93.1</v>
      </c>
      <c r="G8">
        <v>25.8922</v>
      </c>
      <c r="H8">
        <v>176</v>
      </c>
      <c r="I8">
        <v>41</v>
      </c>
      <c r="J8">
        <v>135</v>
      </c>
      <c r="K8">
        <v>0.767045454545455</v>
      </c>
      <c r="L8">
        <v>20.58</v>
      </c>
      <c r="M8">
        <v>31.02</v>
      </c>
      <c r="N8">
        <v>3.3335</v>
      </c>
      <c r="O8">
        <v>9.3338</v>
      </c>
      <c r="P8">
        <v>1.8</v>
      </c>
      <c r="Q8">
        <v>17.7786666666667</v>
      </c>
      <c r="R8">
        <v>1.90476190476191</v>
      </c>
      <c r="S8">
        <v>28</v>
      </c>
      <c r="T8">
        <v>64</v>
      </c>
      <c r="U8">
        <v>0.4375</v>
      </c>
    </row>
    <row r="9" spans="1:21">
      <c r="A9" s="2" t="s">
        <v>175</v>
      </c>
      <c r="B9" s="2" t="s">
        <v>140</v>
      </c>
      <c r="C9" s="2">
        <v>5</v>
      </c>
      <c r="D9" t="s">
        <v>176</v>
      </c>
      <c r="E9">
        <v>4</v>
      </c>
      <c r="F9">
        <v>86.5</v>
      </c>
      <c r="G9">
        <v>21.1639</v>
      </c>
      <c r="H9">
        <v>113</v>
      </c>
      <c r="I9">
        <v>14</v>
      </c>
      <c r="J9">
        <v>99</v>
      </c>
      <c r="K9">
        <v>0.876106194690266</v>
      </c>
      <c r="L9">
        <v>16.78</v>
      </c>
      <c r="M9">
        <v>40.92</v>
      </c>
      <c r="N9">
        <v>3.55573333333333</v>
      </c>
      <c r="O9">
        <v>28.0014</v>
      </c>
      <c r="P9">
        <v>6.875</v>
      </c>
      <c r="Q9">
        <v>25.7790666666667</v>
      </c>
      <c r="R9">
        <v>0.920634920634921</v>
      </c>
      <c r="S9">
        <v>53</v>
      </c>
      <c r="T9">
        <v>64</v>
      </c>
      <c r="U9">
        <v>0.828125</v>
      </c>
    </row>
    <row r="10" spans="1:21">
      <c r="A10" s="2" t="s">
        <v>177</v>
      </c>
      <c r="B10" s="2" t="s">
        <v>178</v>
      </c>
      <c r="C10" s="2">
        <v>5</v>
      </c>
      <c r="D10" t="s">
        <v>179</v>
      </c>
      <c r="E10">
        <v>4</v>
      </c>
      <c r="F10">
        <v>96.7</v>
      </c>
      <c r="G10">
        <v>24.9144</v>
      </c>
      <c r="H10">
        <v>132</v>
      </c>
      <c r="I10">
        <v>18</v>
      </c>
      <c r="J10">
        <v>114</v>
      </c>
      <c r="K10">
        <v>0.863636363636364</v>
      </c>
      <c r="L10">
        <v>20.49</v>
      </c>
      <c r="M10">
        <v>55.82</v>
      </c>
      <c r="N10">
        <v>2.44456666666667</v>
      </c>
      <c r="O10">
        <v>16.0008</v>
      </c>
      <c r="P10">
        <v>5.54545454545454</v>
      </c>
      <c r="Q10">
        <v>26.668</v>
      </c>
      <c r="R10">
        <v>1.66666666666667</v>
      </c>
      <c r="S10">
        <v>38</v>
      </c>
      <c r="T10">
        <v>64</v>
      </c>
      <c r="U10">
        <v>0.59375</v>
      </c>
    </row>
    <row r="11" spans="1:21">
      <c r="A11" s="2" t="s">
        <v>180</v>
      </c>
      <c r="B11" s="2" t="s">
        <v>181</v>
      </c>
      <c r="C11" s="2">
        <v>5</v>
      </c>
      <c r="D11" t="s">
        <v>182</v>
      </c>
      <c r="E11">
        <v>4</v>
      </c>
      <c r="F11">
        <v>89.6</v>
      </c>
      <c r="G11">
        <v>21.3171</v>
      </c>
      <c r="H11">
        <v>164</v>
      </c>
      <c r="I11">
        <v>36</v>
      </c>
      <c r="J11">
        <v>128</v>
      </c>
      <c r="K11">
        <v>0.780487804878049</v>
      </c>
      <c r="L11">
        <v>19.29</v>
      </c>
      <c r="M11">
        <v>43.96</v>
      </c>
      <c r="N11">
        <v>3.11126666666667</v>
      </c>
      <c r="O11">
        <v>13.334</v>
      </c>
      <c r="P11">
        <v>3.28571428571428</v>
      </c>
      <c r="Q11">
        <v>24.8901333333333</v>
      </c>
      <c r="R11">
        <v>1.86666666666667</v>
      </c>
      <c r="S11">
        <v>29</v>
      </c>
      <c r="T11">
        <v>64</v>
      </c>
      <c r="U11">
        <v>0.453125</v>
      </c>
    </row>
    <row r="12" spans="1:21">
      <c r="A12" s="2" t="s">
        <v>183</v>
      </c>
      <c r="B12" s="2" t="s">
        <v>184</v>
      </c>
      <c r="C12" s="2">
        <v>5</v>
      </c>
      <c r="D12" t="s">
        <v>185</v>
      </c>
      <c r="E12">
        <v>4</v>
      </c>
      <c r="F12">
        <v>86.6</v>
      </c>
      <c r="G12">
        <v>22.6384</v>
      </c>
      <c r="H12">
        <v>109</v>
      </c>
      <c r="I12">
        <v>26</v>
      </c>
      <c r="J12">
        <v>83</v>
      </c>
      <c r="K12">
        <v>0.761467889908257</v>
      </c>
      <c r="L12">
        <v>18.19</v>
      </c>
      <c r="M12">
        <v>45.15</v>
      </c>
      <c r="N12">
        <v>2.6668</v>
      </c>
      <c r="O12">
        <v>14.2229333333333</v>
      </c>
      <c r="P12">
        <v>4.33333333333333</v>
      </c>
      <c r="Q12">
        <v>30.2237333333333</v>
      </c>
      <c r="R12">
        <v>2.125</v>
      </c>
      <c r="S12">
        <v>35</v>
      </c>
      <c r="T12">
        <v>64</v>
      </c>
      <c r="U12">
        <v>0.546875</v>
      </c>
    </row>
    <row r="13" spans="1:21">
      <c r="A13" s="2" t="s">
        <v>186</v>
      </c>
      <c r="B13" s="2" t="s">
        <v>171</v>
      </c>
      <c r="C13" s="2">
        <v>5</v>
      </c>
      <c r="D13" t="s">
        <v>187</v>
      </c>
      <c r="E13">
        <v>2</v>
      </c>
      <c r="F13">
        <v>80.7</v>
      </c>
      <c r="G13">
        <v>20.6568</v>
      </c>
      <c r="H13">
        <v>144</v>
      </c>
      <c r="I13">
        <v>21</v>
      </c>
      <c r="J13">
        <v>123</v>
      </c>
      <c r="K13">
        <v>0.854166666666667</v>
      </c>
      <c r="L13">
        <v>16.41</v>
      </c>
      <c r="M13">
        <v>36.65</v>
      </c>
      <c r="N13">
        <v>2.44456666666667</v>
      </c>
      <c r="O13">
        <v>25.7790666666667</v>
      </c>
      <c r="P13">
        <v>9.54545454545454</v>
      </c>
      <c r="Q13">
        <v>25.3346</v>
      </c>
      <c r="R13">
        <v>0.982758620689655</v>
      </c>
      <c r="S13">
        <v>29</v>
      </c>
      <c r="T13">
        <v>32</v>
      </c>
      <c r="U13">
        <v>0.90625</v>
      </c>
    </row>
    <row r="14" spans="1:21">
      <c r="A14" s="2" t="s">
        <v>188</v>
      </c>
      <c r="B14" s="2" t="s">
        <v>189</v>
      </c>
      <c r="C14" s="2">
        <v>5</v>
      </c>
      <c r="D14" t="s">
        <v>190</v>
      </c>
      <c r="E14">
        <v>4</v>
      </c>
      <c r="F14">
        <v>89.6</v>
      </c>
      <c r="G14">
        <v>23.3544</v>
      </c>
      <c r="H14">
        <v>74</v>
      </c>
      <c r="I14">
        <v>10</v>
      </c>
      <c r="J14">
        <v>64</v>
      </c>
      <c r="K14">
        <v>0.864864864864865</v>
      </c>
      <c r="L14">
        <v>16.33</v>
      </c>
      <c r="M14">
        <v>28.22</v>
      </c>
      <c r="N14">
        <v>3.3335</v>
      </c>
      <c r="O14">
        <v>27.5569333333333</v>
      </c>
      <c r="P14">
        <v>7.26666666666667</v>
      </c>
      <c r="Q14">
        <v>21.3344</v>
      </c>
      <c r="R14">
        <v>0.774193548387097</v>
      </c>
      <c r="S14">
        <v>52</v>
      </c>
      <c r="T14">
        <v>64</v>
      </c>
      <c r="U14">
        <v>0.8125</v>
      </c>
    </row>
    <row r="15" spans="1:21">
      <c r="A15" s="2" t="s">
        <v>191</v>
      </c>
      <c r="B15" s="2" t="s">
        <v>192</v>
      </c>
      <c r="C15" s="2">
        <v>5</v>
      </c>
      <c r="D15" t="s">
        <v>193</v>
      </c>
      <c r="E15">
        <v>4</v>
      </c>
      <c r="F15">
        <v>94.2</v>
      </c>
      <c r="G15">
        <v>20.453</v>
      </c>
      <c r="H15">
        <v>126</v>
      </c>
      <c r="I15">
        <v>34</v>
      </c>
      <c r="J15">
        <v>92</v>
      </c>
      <c r="K15">
        <v>0.73015873015873</v>
      </c>
      <c r="L15">
        <v>17.89</v>
      </c>
      <c r="M15">
        <v>48.07</v>
      </c>
      <c r="N15">
        <v>2.88903333333333</v>
      </c>
      <c r="O15">
        <v>18.6676</v>
      </c>
      <c r="P15">
        <v>5.46153846153846</v>
      </c>
      <c r="Q15">
        <v>28.4458666666667</v>
      </c>
      <c r="R15">
        <v>1.52380952380952</v>
      </c>
      <c r="S15">
        <v>41</v>
      </c>
      <c r="T15">
        <v>64</v>
      </c>
      <c r="U15">
        <v>0.640625</v>
      </c>
    </row>
    <row r="16" spans="1:21">
      <c r="A16" s="2" t="s">
        <v>194</v>
      </c>
      <c r="B16" s="2" t="s">
        <v>195</v>
      </c>
      <c r="C16" s="2">
        <v>5</v>
      </c>
      <c r="D16" t="s">
        <v>138</v>
      </c>
      <c r="E16">
        <v>3</v>
      </c>
      <c r="F16">
        <v>110.2</v>
      </c>
      <c r="G16">
        <v>24.7417</v>
      </c>
      <c r="H16">
        <v>144</v>
      </c>
      <c r="I16">
        <v>13</v>
      </c>
      <c r="J16">
        <v>131</v>
      </c>
      <c r="K16">
        <v>0.909722222222222</v>
      </c>
      <c r="L16">
        <v>19.19</v>
      </c>
      <c r="M16">
        <v>40.66</v>
      </c>
      <c r="N16">
        <v>4.44466666666667</v>
      </c>
      <c r="O16">
        <v>62.6698</v>
      </c>
      <c r="P16">
        <v>13.1</v>
      </c>
      <c r="Q16">
        <v>28.4458666666667</v>
      </c>
      <c r="R16">
        <v>0.453900709219858</v>
      </c>
      <c r="S16">
        <v>39</v>
      </c>
      <c r="T16">
        <v>48</v>
      </c>
      <c r="U16">
        <v>0.8125</v>
      </c>
    </row>
    <row r="17" spans="1:21">
      <c r="A17" s="2" t="s">
        <v>196</v>
      </c>
      <c r="B17" s="2" t="s">
        <v>197</v>
      </c>
      <c r="C17" s="2">
        <v>5</v>
      </c>
      <c r="D17" t="s">
        <v>198</v>
      </c>
      <c r="E17">
        <v>5</v>
      </c>
      <c r="F17">
        <v>105.8</v>
      </c>
      <c r="G17">
        <v>23.7456</v>
      </c>
      <c r="H17">
        <v>183</v>
      </c>
      <c r="I17">
        <v>18</v>
      </c>
      <c r="J17">
        <v>165</v>
      </c>
      <c r="K17">
        <v>0.901639344262295</v>
      </c>
      <c r="L17">
        <v>18.69</v>
      </c>
      <c r="M17">
        <v>40.7</v>
      </c>
      <c r="N17">
        <v>2.6668</v>
      </c>
      <c r="O17">
        <v>38.2241333333333</v>
      </c>
      <c r="P17">
        <v>13.3333333333333</v>
      </c>
      <c r="Q17">
        <v>26.668</v>
      </c>
      <c r="R17">
        <v>0.697674418604651</v>
      </c>
      <c r="S17">
        <v>52</v>
      </c>
      <c r="T17">
        <v>80</v>
      </c>
      <c r="U17">
        <v>0.65</v>
      </c>
    </row>
    <row r="18" spans="1:21">
      <c r="A18" s="2" t="s">
        <v>199</v>
      </c>
      <c r="B18" s="2" t="s">
        <v>200</v>
      </c>
      <c r="C18" s="2">
        <v>5</v>
      </c>
      <c r="D18" t="s">
        <v>201</v>
      </c>
      <c r="E18">
        <v>4</v>
      </c>
      <c r="F18">
        <v>97.8</v>
      </c>
      <c r="G18">
        <v>25.3869</v>
      </c>
      <c r="H18">
        <v>89</v>
      </c>
      <c r="I18">
        <v>18</v>
      </c>
      <c r="J18">
        <v>71</v>
      </c>
      <c r="K18">
        <v>0.797752808988764</v>
      </c>
      <c r="L18">
        <v>16.71</v>
      </c>
      <c r="M18">
        <v>62.52</v>
      </c>
      <c r="N18">
        <v>3.11126666666667</v>
      </c>
      <c r="O18">
        <v>37.7796666666667</v>
      </c>
      <c r="P18">
        <v>11.1428571428571</v>
      </c>
      <c r="Q18">
        <v>16.0008</v>
      </c>
      <c r="R18">
        <v>0.423529411764706</v>
      </c>
      <c r="S18">
        <v>56</v>
      </c>
      <c r="T18">
        <v>64</v>
      </c>
      <c r="U18">
        <v>0.875</v>
      </c>
    </row>
    <row r="19" spans="1:21">
      <c r="A19" s="2" t="s">
        <v>202</v>
      </c>
      <c r="B19" s="2" t="s">
        <v>195</v>
      </c>
      <c r="C19" s="2">
        <v>5</v>
      </c>
      <c r="D19" t="s">
        <v>203</v>
      </c>
      <c r="E19">
        <v>4</v>
      </c>
      <c r="F19">
        <v>108.4</v>
      </c>
      <c r="G19">
        <v>24.5625</v>
      </c>
      <c r="H19">
        <v>149</v>
      </c>
      <c r="I19">
        <v>28</v>
      </c>
      <c r="J19">
        <v>121</v>
      </c>
      <c r="K19">
        <v>0.812080536912752</v>
      </c>
      <c r="L19">
        <v>21.82</v>
      </c>
      <c r="M19">
        <v>65.17</v>
      </c>
      <c r="N19">
        <v>2.22233333333333</v>
      </c>
      <c r="O19">
        <v>32.8905333333333</v>
      </c>
      <c r="P19">
        <v>13.8</v>
      </c>
      <c r="Q19">
        <v>31.5571333333333</v>
      </c>
      <c r="R19">
        <v>0.959459459459459</v>
      </c>
      <c r="S19">
        <v>51</v>
      </c>
      <c r="T19">
        <v>64</v>
      </c>
      <c r="U19">
        <v>0.796875</v>
      </c>
    </row>
    <row r="20" spans="1:21">
      <c r="A20" s="2" t="s">
        <v>204</v>
      </c>
      <c r="B20" s="2" t="s">
        <v>140</v>
      </c>
      <c r="C20" s="2">
        <v>5</v>
      </c>
      <c r="D20" t="s">
        <v>205</v>
      </c>
      <c r="E20">
        <v>4</v>
      </c>
      <c r="F20">
        <v>106.6</v>
      </c>
      <c r="G20">
        <v>26.3015</v>
      </c>
      <c r="H20">
        <v>145</v>
      </c>
      <c r="I20">
        <v>22</v>
      </c>
      <c r="J20">
        <v>123</v>
      </c>
      <c r="K20">
        <v>0.848275862068966</v>
      </c>
      <c r="L20">
        <v>20.91</v>
      </c>
      <c r="M20">
        <v>55.79</v>
      </c>
      <c r="N20">
        <v>2.88903333333333</v>
      </c>
      <c r="O20">
        <v>25.7790666666667</v>
      </c>
      <c r="P20">
        <v>7.92307692307692</v>
      </c>
      <c r="Q20">
        <v>25.7790666666667</v>
      </c>
      <c r="R20">
        <v>1</v>
      </c>
      <c r="S20">
        <v>49</v>
      </c>
      <c r="T20">
        <v>64</v>
      </c>
      <c r="U20">
        <v>0.765625</v>
      </c>
    </row>
    <row r="21" spans="1:21">
      <c r="A21" s="2" t="s">
        <v>206</v>
      </c>
      <c r="B21" s="2" t="s">
        <v>195</v>
      </c>
      <c r="C21" s="2">
        <v>5</v>
      </c>
      <c r="D21" t="s">
        <v>207</v>
      </c>
      <c r="E21">
        <v>4</v>
      </c>
      <c r="F21">
        <v>91.7</v>
      </c>
      <c r="G21">
        <v>23.6606</v>
      </c>
      <c r="H21">
        <v>158</v>
      </c>
      <c r="I21">
        <v>30</v>
      </c>
      <c r="J21">
        <v>128</v>
      </c>
      <c r="K21">
        <v>0.810126582278481</v>
      </c>
      <c r="L21">
        <v>18.84</v>
      </c>
      <c r="M21">
        <v>28.74</v>
      </c>
      <c r="N21">
        <v>2.88903333333333</v>
      </c>
      <c r="O21">
        <v>39.1130666666667</v>
      </c>
      <c r="P21">
        <v>12.5384615384615</v>
      </c>
      <c r="Q21">
        <v>28.4458666666667</v>
      </c>
      <c r="R21">
        <v>0.727272727272727</v>
      </c>
      <c r="S21">
        <v>56</v>
      </c>
      <c r="T21">
        <v>64</v>
      </c>
      <c r="U21">
        <v>0.875</v>
      </c>
    </row>
    <row r="22" spans="1:21">
      <c r="A22" s="2" t="s">
        <v>208</v>
      </c>
      <c r="B22" s="2" t="s">
        <v>140</v>
      </c>
      <c r="C22" s="2">
        <v>5</v>
      </c>
      <c r="D22" t="s">
        <v>209</v>
      </c>
      <c r="E22">
        <v>3</v>
      </c>
      <c r="F22">
        <v>103.2</v>
      </c>
      <c r="G22">
        <v>29.0333</v>
      </c>
      <c r="H22">
        <v>122</v>
      </c>
      <c r="I22">
        <v>30</v>
      </c>
      <c r="J22">
        <v>92</v>
      </c>
      <c r="K22">
        <v>0.754098360655738</v>
      </c>
      <c r="L22">
        <v>22.14</v>
      </c>
      <c r="M22">
        <v>46.13</v>
      </c>
      <c r="N22">
        <v>4.0002</v>
      </c>
      <c r="O22">
        <v>19.1120666666667</v>
      </c>
      <c r="P22">
        <v>3.77777777777778</v>
      </c>
      <c r="Q22">
        <v>17.7786666666667</v>
      </c>
      <c r="R22">
        <v>0.930232558139535</v>
      </c>
      <c r="S22">
        <v>36</v>
      </c>
      <c r="T22">
        <v>48</v>
      </c>
      <c r="U22">
        <v>0.75</v>
      </c>
    </row>
    <row r="23" spans="1:21">
      <c r="A23" s="2" t="s">
        <v>210</v>
      </c>
      <c r="B23" s="2" t="s">
        <v>211</v>
      </c>
      <c r="C23" s="2">
        <v>5</v>
      </c>
      <c r="D23" t="s">
        <v>212</v>
      </c>
      <c r="E23">
        <v>4</v>
      </c>
      <c r="F23">
        <v>82.7</v>
      </c>
      <c r="G23">
        <v>13.976</v>
      </c>
      <c r="H23">
        <v>95</v>
      </c>
      <c r="I23">
        <v>64</v>
      </c>
      <c r="J23">
        <v>31</v>
      </c>
      <c r="K23">
        <v>0.326315789473684</v>
      </c>
      <c r="L23">
        <v>21.49</v>
      </c>
      <c r="M23">
        <v>18.12</v>
      </c>
      <c r="N23">
        <v>3.55573333333333</v>
      </c>
      <c r="O23">
        <v>36.8907333333333</v>
      </c>
      <c r="P23">
        <v>9.375</v>
      </c>
      <c r="Q23">
        <v>0</v>
      </c>
      <c r="R23">
        <v>0</v>
      </c>
      <c r="S23">
        <v>38</v>
      </c>
      <c r="T23">
        <v>64</v>
      </c>
      <c r="U23">
        <v>0.59375</v>
      </c>
    </row>
    <row r="24" spans="1:21">
      <c r="A24" s="2" t="s">
        <v>213</v>
      </c>
      <c r="B24" s="2" t="s">
        <v>214</v>
      </c>
      <c r="C24" s="2">
        <v>5</v>
      </c>
      <c r="D24" t="s">
        <v>215</v>
      </c>
      <c r="E24">
        <v>4</v>
      </c>
      <c r="F24">
        <v>106.6</v>
      </c>
      <c r="G24">
        <v>25.9297</v>
      </c>
      <c r="H24">
        <v>89</v>
      </c>
      <c r="I24">
        <v>29</v>
      </c>
      <c r="J24">
        <v>60</v>
      </c>
      <c r="K24">
        <v>0.674157303370786</v>
      </c>
      <c r="L24">
        <v>17.39</v>
      </c>
      <c r="M24">
        <v>23.86</v>
      </c>
      <c r="N24">
        <v>2.44456666666667</v>
      </c>
      <c r="O24">
        <v>15.1118666666667</v>
      </c>
      <c r="P24">
        <v>5.18181818181818</v>
      </c>
      <c r="Q24">
        <v>24.8901333333333</v>
      </c>
      <c r="R24">
        <v>1.64705882352941</v>
      </c>
      <c r="S24">
        <v>26</v>
      </c>
      <c r="T24">
        <v>64</v>
      </c>
      <c r="U24">
        <v>0.40625</v>
      </c>
    </row>
    <row r="25" spans="1:21">
      <c r="A25" s="2" t="s">
        <v>216</v>
      </c>
      <c r="B25" s="2" t="s">
        <v>217</v>
      </c>
      <c r="C25" s="2">
        <v>5</v>
      </c>
      <c r="D25" t="s">
        <v>218</v>
      </c>
      <c r="E25">
        <v>4</v>
      </c>
      <c r="F25">
        <v>88.7</v>
      </c>
      <c r="G25">
        <v>21.152</v>
      </c>
      <c r="H25">
        <v>129</v>
      </c>
      <c r="I25">
        <v>26</v>
      </c>
      <c r="J25">
        <v>103</v>
      </c>
      <c r="K25">
        <v>0.798449612403101</v>
      </c>
      <c r="L25">
        <v>14.8</v>
      </c>
      <c r="M25">
        <v>38.25</v>
      </c>
      <c r="N25">
        <v>2.6668</v>
      </c>
      <c r="O25">
        <v>11.1116666666667</v>
      </c>
      <c r="P25">
        <v>3.16666666666667</v>
      </c>
      <c r="Q25">
        <v>21.7788666666667</v>
      </c>
      <c r="R25">
        <v>1.96</v>
      </c>
      <c r="S25">
        <v>23</v>
      </c>
      <c r="T25">
        <v>64</v>
      </c>
      <c r="U25">
        <v>0.359375</v>
      </c>
    </row>
    <row r="26" spans="1:21">
      <c r="A26" s="2" t="s">
        <v>219</v>
      </c>
      <c r="B26" s="2" t="s">
        <v>220</v>
      </c>
      <c r="C26" s="2">
        <v>5</v>
      </c>
      <c r="D26" t="s">
        <v>221</v>
      </c>
      <c r="E26">
        <v>4</v>
      </c>
      <c r="F26">
        <v>76.4</v>
      </c>
      <c r="G26">
        <v>21.4444</v>
      </c>
      <c r="H26">
        <v>121</v>
      </c>
      <c r="I26">
        <v>48</v>
      </c>
      <c r="J26">
        <v>73</v>
      </c>
      <c r="K26">
        <v>0.603305785123967</v>
      </c>
      <c r="L26">
        <v>14.88</v>
      </c>
      <c r="M26">
        <v>14.91</v>
      </c>
      <c r="N26">
        <v>2.44456666666667</v>
      </c>
      <c r="O26">
        <v>0.888933333333333</v>
      </c>
      <c r="P26">
        <v>-0.636363636363636</v>
      </c>
      <c r="Q26">
        <v>1.3334</v>
      </c>
      <c r="R26">
        <v>1.5</v>
      </c>
      <c r="S26">
        <v>1</v>
      </c>
      <c r="T26">
        <v>64</v>
      </c>
      <c r="U26">
        <v>0.015625</v>
      </c>
    </row>
    <row r="27" spans="1:21">
      <c r="A27" s="2" t="s">
        <v>222</v>
      </c>
      <c r="B27" s="2" t="s">
        <v>220</v>
      </c>
      <c r="C27" s="2">
        <v>5</v>
      </c>
      <c r="D27" t="s">
        <v>223</v>
      </c>
      <c r="E27">
        <v>4</v>
      </c>
      <c r="F27">
        <v>109.3</v>
      </c>
      <c r="G27">
        <v>23.6503</v>
      </c>
      <c r="H27">
        <v>138</v>
      </c>
      <c r="I27">
        <v>17</v>
      </c>
      <c r="J27">
        <v>121</v>
      </c>
      <c r="K27">
        <v>0.876811594202899</v>
      </c>
      <c r="L27">
        <v>22.24</v>
      </c>
      <c r="M27">
        <v>59.9</v>
      </c>
      <c r="N27">
        <v>2.88903333333333</v>
      </c>
      <c r="O27">
        <v>37.7796666666667</v>
      </c>
      <c r="P27">
        <v>12.0769230769231</v>
      </c>
      <c r="Q27">
        <v>18.2231333333333</v>
      </c>
      <c r="R27">
        <v>0.482352941176471</v>
      </c>
      <c r="S27">
        <v>52</v>
      </c>
      <c r="T27">
        <v>64</v>
      </c>
      <c r="U27">
        <v>0.8125</v>
      </c>
    </row>
    <row r="28" spans="1:21">
      <c r="A28" s="2" t="s">
        <v>224</v>
      </c>
      <c r="B28" s="2" t="s">
        <v>220</v>
      </c>
      <c r="C28" s="2">
        <v>5</v>
      </c>
      <c r="D28" t="s">
        <v>225</v>
      </c>
      <c r="E28">
        <v>4</v>
      </c>
      <c r="F28">
        <v>111.6</v>
      </c>
      <c r="G28">
        <v>23.4401</v>
      </c>
      <c r="H28">
        <v>172</v>
      </c>
      <c r="I28">
        <v>33</v>
      </c>
      <c r="J28">
        <v>139</v>
      </c>
      <c r="K28">
        <v>0.808139534883721</v>
      </c>
      <c r="L28">
        <v>23.6</v>
      </c>
      <c r="M28">
        <v>48.09</v>
      </c>
      <c r="N28">
        <v>2.88903333333333</v>
      </c>
      <c r="O28">
        <v>34.2239333333333</v>
      </c>
      <c r="P28">
        <v>10.8461538461538</v>
      </c>
      <c r="Q28">
        <v>19.5565333333333</v>
      </c>
      <c r="R28">
        <v>0.571428571428572</v>
      </c>
      <c r="S28">
        <v>52</v>
      </c>
      <c r="T28">
        <v>64</v>
      </c>
      <c r="U28">
        <v>0.8125</v>
      </c>
    </row>
    <row r="29" spans="1:21">
      <c r="A29" s="2" t="s">
        <v>226</v>
      </c>
      <c r="B29" s="2" t="s">
        <v>171</v>
      </c>
      <c r="C29" s="2">
        <v>5</v>
      </c>
      <c r="D29" t="s">
        <v>227</v>
      </c>
      <c r="E29">
        <v>5</v>
      </c>
      <c r="F29">
        <v>101.3</v>
      </c>
      <c r="G29">
        <v>26.5245</v>
      </c>
      <c r="H29">
        <v>122</v>
      </c>
      <c r="I29">
        <v>12</v>
      </c>
      <c r="J29">
        <v>110</v>
      </c>
      <c r="K29">
        <v>0.901639344262295</v>
      </c>
      <c r="L29">
        <v>20.94</v>
      </c>
      <c r="M29">
        <v>62.77</v>
      </c>
      <c r="N29">
        <v>2.88903333333333</v>
      </c>
      <c r="O29">
        <v>7.11146666666667</v>
      </c>
      <c r="P29">
        <v>1.46153846153846</v>
      </c>
      <c r="Q29">
        <v>22.2233333333333</v>
      </c>
      <c r="R29">
        <v>3.125</v>
      </c>
      <c r="S29">
        <v>60</v>
      </c>
      <c r="T29">
        <v>80</v>
      </c>
      <c r="U29">
        <v>0.75</v>
      </c>
    </row>
    <row r="30" spans="1:21">
      <c r="A30" s="2" t="s">
        <v>228</v>
      </c>
      <c r="B30" s="2" t="s">
        <v>140</v>
      </c>
      <c r="C30" s="2">
        <v>5</v>
      </c>
      <c r="D30" t="s">
        <v>229</v>
      </c>
      <c r="E30">
        <v>5</v>
      </c>
      <c r="F30">
        <v>103.8</v>
      </c>
      <c r="G30">
        <v>23.3542</v>
      </c>
      <c r="H30">
        <v>179</v>
      </c>
      <c r="I30">
        <v>29</v>
      </c>
      <c r="J30">
        <v>150</v>
      </c>
      <c r="K30">
        <v>0.837988826815642</v>
      </c>
      <c r="L30">
        <v>18.73</v>
      </c>
      <c r="M30">
        <v>73.54</v>
      </c>
      <c r="N30">
        <v>3.3335</v>
      </c>
      <c r="O30">
        <v>35.5573333333333</v>
      </c>
      <c r="P30">
        <v>9.66666666666667</v>
      </c>
      <c r="Q30">
        <v>24.8901333333333</v>
      </c>
      <c r="R30">
        <v>0.7</v>
      </c>
      <c r="S30">
        <v>75</v>
      </c>
      <c r="T30">
        <v>80</v>
      </c>
      <c r="U30">
        <v>0.9375</v>
      </c>
    </row>
    <row r="31" spans="1:21">
      <c r="A31" s="2" t="s">
        <v>230</v>
      </c>
      <c r="B31" s="2" t="s">
        <v>231</v>
      </c>
      <c r="C31" s="2">
        <v>5</v>
      </c>
      <c r="D31" t="s">
        <v>201</v>
      </c>
      <c r="E31">
        <v>5</v>
      </c>
      <c r="F31">
        <v>97.8</v>
      </c>
      <c r="G31">
        <v>25.3869</v>
      </c>
      <c r="H31">
        <v>89</v>
      </c>
      <c r="I31">
        <v>18</v>
      </c>
      <c r="J31">
        <v>71</v>
      </c>
      <c r="K31">
        <v>0.797752808988764</v>
      </c>
      <c r="L31">
        <v>16.71</v>
      </c>
      <c r="M31">
        <v>62.52</v>
      </c>
      <c r="N31">
        <v>2.6668</v>
      </c>
      <c r="O31">
        <v>37.3352</v>
      </c>
      <c r="P31">
        <v>13</v>
      </c>
      <c r="Q31">
        <v>27.1124666666667</v>
      </c>
      <c r="R31">
        <v>0.726190476190476</v>
      </c>
      <c r="S31">
        <v>55</v>
      </c>
      <c r="T31">
        <v>80</v>
      </c>
      <c r="U31">
        <v>0.6875</v>
      </c>
    </row>
    <row r="32" spans="1:21">
      <c r="A32" s="2" t="s">
        <v>232</v>
      </c>
      <c r="B32" s="2" t="s">
        <v>140</v>
      </c>
      <c r="C32" s="2">
        <v>5</v>
      </c>
      <c r="D32" t="s">
        <v>233</v>
      </c>
      <c r="E32">
        <v>5</v>
      </c>
      <c r="F32">
        <v>99.7</v>
      </c>
      <c r="G32">
        <v>18.3929</v>
      </c>
      <c r="H32">
        <v>132</v>
      </c>
      <c r="I32">
        <v>28</v>
      </c>
      <c r="J32">
        <v>104</v>
      </c>
      <c r="K32">
        <v>0.787878787878788</v>
      </c>
      <c r="L32">
        <v>20.5</v>
      </c>
      <c r="M32">
        <v>37.33</v>
      </c>
      <c r="N32">
        <v>3.3335</v>
      </c>
      <c r="O32">
        <v>36.8907333333333</v>
      </c>
      <c r="P32">
        <v>10.0666666666667</v>
      </c>
      <c r="Q32">
        <v>20.4454666666667</v>
      </c>
      <c r="R32">
        <v>0.55421686746988</v>
      </c>
      <c r="S32">
        <v>75</v>
      </c>
      <c r="T32">
        <v>80</v>
      </c>
      <c r="U32">
        <v>0.9375</v>
      </c>
    </row>
    <row r="33" spans="1:21">
      <c r="A33" s="2" t="s">
        <v>234</v>
      </c>
      <c r="B33" s="2" t="s">
        <v>235</v>
      </c>
      <c r="C33" s="2">
        <v>5</v>
      </c>
      <c r="D33" t="s">
        <v>236</v>
      </c>
      <c r="E33">
        <v>5</v>
      </c>
      <c r="F33">
        <v>92.6</v>
      </c>
      <c r="G33">
        <v>22.9384</v>
      </c>
      <c r="H33">
        <v>94</v>
      </c>
      <c r="I33">
        <v>20</v>
      </c>
      <c r="J33">
        <v>74</v>
      </c>
      <c r="K33">
        <v>0.787234042553192</v>
      </c>
      <c r="L33">
        <v>17.71</v>
      </c>
      <c r="M33">
        <v>22.12</v>
      </c>
      <c r="N33">
        <v>3.3335</v>
      </c>
      <c r="O33">
        <v>29.7792666666667</v>
      </c>
      <c r="P33">
        <v>7.93333333333333</v>
      </c>
      <c r="Q33">
        <v>24.8901333333333</v>
      </c>
      <c r="R33">
        <v>0.835820895522388</v>
      </c>
      <c r="S33">
        <v>75</v>
      </c>
      <c r="T33">
        <v>80</v>
      </c>
      <c r="U33">
        <v>0.9375</v>
      </c>
    </row>
    <row r="34" spans="1:21">
      <c r="A34" s="2" t="s">
        <v>237</v>
      </c>
      <c r="B34" s="2" t="s">
        <v>238</v>
      </c>
      <c r="C34" s="2">
        <v>5</v>
      </c>
      <c r="D34" t="s">
        <v>239</v>
      </c>
      <c r="E34">
        <v>5</v>
      </c>
      <c r="F34">
        <v>84.7</v>
      </c>
      <c r="G34">
        <v>22.0421</v>
      </c>
      <c r="H34">
        <v>110</v>
      </c>
      <c r="I34">
        <v>25</v>
      </c>
      <c r="J34">
        <v>85</v>
      </c>
      <c r="K34">
        <v>0.772727272727273</v>
      </c>
      <c r="L34">
        <v>16.64</v>
      </c>
      <c r="M34">
        <v>26.39</v>
      </c>
      <c r="N34">
        <v>1.77786666666667</v>
      </c>
      <c r="O34">
        <v>7.55593333333333</v>
      </c>
      <c r="P34">
        <v>3.25</v>
      </c>
      <c r="Q34">
        <v>17.7786666666667</v>
      </c>
      <c r="R34">
        <v>2.35294117647059</v>
      </c>
      <c r="S34">
        <v>23</v>
      </c>
      <c r="T34">
        <v>80</v>
      </c>
      <c r="U34">
        <v>0.2875</v>
      </c>
    </row>
    <row r="35" spans="1:21">
      <c r="A35" s="2" t="s">
        <v>240</v>
      </c>
      <c r="B35" s="2" t="s">
        <v>238</v>
      </c>
      <c r="C35" s="2">
        <v>5</v>
      </c>
      <c r="D35" t="s">
        <v>241</v>
      </c>
      <c r="E35">
        <v>5</v>
      </c>
      <c r="F35">
        <v>82.3</v>
      </c>
      <c r="G35">
        <v>31.9713</v>
      </c>
      <c r="H35">
        <v>76</v>
      </c>
      <c r="I35">
        <v>12</v>
      </c>
      <c r="J35">
        <v>64</v>
      </c>
      <c r="K35">
        <v>0.842105263157895</v>
      </c>
      <c r="L35">
        <v>18.83</v>
      </c>
      <c r="M35">
        <v>29.32</v>
      </c>
      <c r="N35">
        <v>2.0001</v>
      </c>
      <c r="O35">
        <v>24.0012</v>
      </c>
      <c r="P35">
        <v>11</v>
      </c>
      <c r="Q35">
        <v>25.3346</v>
      </c>
      <c r="R35">
        <v>1.05555555555556</v>
      </c>
      <c r="S35">
        <v>50</v>
      </c>
      <c r="T35">
        <v>80</v>
      </c>
      <c r="U35">
        <v>0.625</v>
      </c>
    </row>
    <row r="36" spans="1:21">
      <c r="A36" s="2" t="s">
        <v>242</v>
      </c>
      <c r="B36" s="2" t="s">
        <v>143</v>
      </c>
      <c r="C36" s="2">
        <v>5</v>
      </c>
      <c r="D36" t="s">
        <v>243</v>
      </c>
      <c r="E36">
        <v>7</v>
      </c>
      <c r="F36">
        <v>54.3</v>
      </c>
      <c r="G36">
        <v>18.8717</v>
      </c>
      <c r="H36">
        <v>94</v>
      </c>
      <c r="I36">
        <v>20</v>
      </c>
      <c r="J36">
        <v>74</v>
      </c>
      <c r="K36">
        <v>0.787234042553192</v>
      </c>
      <c r="L36">
        <v>17.71</v>
      </c>
      <c r="M36">
        <v>22.12</v>
      </c>
      <c r="N36">
        <v>1.77786666666667</v>
      </c>
      <c r="O36">
        <v>12.4450666666667</v>
      </c>
      <c r="P36">
        <v>6</v>
      </c>
      <c r="Q36">
        <v>17.7786666666667</v>
      </c>
      <c r="R36">
        <v>1.42857142857143</v>
      </c>
      <c r="S36">
        <v>52</v>
      </c>
      <c r="T36">
        <v>112</v>
      </c>
      <c r="U36">
        <v>0.464285714285714</v>
      </c>
    </row>
    <row r="37" spans="1:21">
      <c r="A37" s="2" t="s">
        <v>244</v>
      </c>
      <c r="B37" s="2" t="s">
        <v>160</v>
      </c>
      <c r="C37" s="2">
        <v>5</v>
      </c>
      <c r="D37" t="s">
        <v>245</v>
      </c>
      <c r="E37">
        <v>6</v>
      </c>
      <c r="F37">
        <v>110.7</v>
      </c>
      <c r="G37">
        <v>26.0566</v>
      </c>
      <c r="H37">
        <v>133</v>
      </c>
      <c r="I37">
        <v>22</v>
      </c>
      <c r="J37">
        <v>111</v>
      </c>
      <c r="K37">
        <v>0.834586466165414</v>
      </c>
      <c r="L37">
        <v>22.59</v>
      </c>
      <c r="M37">
        <v>37.05</v>
      </c>
      <c r="N37">
        <v>3.55573333333333</v>
      </c>
      <c r="O37">
        <v>36.8907333333333</v>
      </c>
      <c r="P37">
        <v>9.375</v>
      </c>
      <c r="Q37">
        <v>31.1126666666667</v>
      </c>
      <c r="R37">
        <v>0.843373493975904</v>
      </c>
      <c r="S37">
        <v>174</v>
      </c>
      <c r="T37">
        <v>216</v>
      </c>
      <c r="U37">
        <v>0.805555555555556</v>
      </c>
    </row>
    <row r="38" spans="1:21">
      <c r="A38" s="2" t="s">
        <v>246</v>
      </c>
      <c r="B38" s="2" t="s">
        <v>247</v>
      </c>
      <c r="C38" s="2">
        <v>5</v>
      </c>
      <c r="D38" t="s">
        <v>248</v>
      </c>
      <c r="E38">
        <v>6</v>
      </c>
      <c r="F38">
        <v>105.4</v>
      </c>
      <c r="G38">
        <v>29.4848</v>
      </c>
      <c r="H38">
        <v>174</v>
      </c>
      <c r="I38">
        <v>37</v>
      </c>
      <c r="J38">
        <v>137</v>
      </c>
      <c r="K38">
        <v>0.78735632183908</v>
      </c>
      <c r="L38">
        <v>22.47</v>
      </c>
      <c r="M38">
        <v>44.95</v>
      </c>
      <c r="N38">
        <v>2.88903333333333</v>
      </c>
      <c r="O38">
        <v>40.8909333333333</v>
      </c>
      <c r="P38">
        <v>13.1538461538462</v>
      </c>
      <c r="Q38">
        <v>24.8901333333333</v>
      </c>
      <c r="R38">
        <v>0.608695652173913</v>
      </c>
      <c r="S38">
        <v>106</v>
      </c>
      <c r="T38">
        <v>216</v>
      </c>
      <c r="U38">
        <v>0.490740740740741</v>
      </c>
    </row>
    <row r="39" spans="1:21">
      <c r="A39" s="2" t="s">
        <v>249</v>
      </c>
      <c r="B39" s="2" t="s">
        <v>171</v>
      </c>
      <c r="C39" s="2">
        <v>5</v>
      </c>
      <c r="D39" t="s">
        <v>250</v>
      </c>
      <c r="E39">
        <v>6</v>
      </c>
      <c r="F39">
        <v>75.6</v>
      </c>
      <c r="G39">
        <v>26.1206</v>
      </c>
      <c r="H39">
        <v>139</v>
      </c>
      <c r="I39">
        <v>76</v>
      </c>
      <c r="J39">
        <v>63</v>
      </c>
      <c r="K39">
        <v>0.453237410071942</v>
      </c>
      <c r="L39">
        <v>20.99</v>
      </c>
      <c r="M39">
        <v>35.34</v>
      </c>
      <c r="N39">
        <v>3.3335</v>
      </c>
      <c r="O39">
        <v>39.1130666666667</v>
      </c>
      <c r="P39">
        <v>10.7333333333333</v>
      </c>
      <c r="Q39">
        <v>24.8901333333333</v>
      </c>
      <c r="R39">
        <v>0.636363636363636</v>
      </c>
      <c r="S39">
        <v>120</v>
      </c>
      <c r="T39">
        <v>216</v>
      </c>
      <c r="U39">
        <v>0.555555555555556</v>
      </c>
    </row>
    <row r="40" spans="1:21">
      <c r="A40" s="2" t="s">
        <v>251</v>
      </c>
      <c r="B40" s="2" t="s">
        <v>252</v>
      </c>
      <c r="C40" s="2">
        <v>5</v>
      </c>
      <c r="D40" t="s">
        <v>253</v>
      </c>
      <c r="E40">
        <v>5</v>
      </c>
      <c r="F40">
        <v>78.2</v>
      </c>
      <c r="G40">
        <v>20.7778</v>
      </c>
      <c r="H40">
        <v>119</v>
      </c>
      <c r="I40">
        <v>38</v>
      </c>
      <c r="J40">
        <v>81</v>
      </c>
      <c r="K40">
        <v>0.680672268907563</v>
      </c>
      <c r="L40">
        <v>15.76</v>
      </c>
      <c r="M40">
        <v>35.14</v>
      </c>
      <c r="N40">
        <v>2.6668</v>
      </c>
      <c r="O40">
        <v>35.5573333333333</v>
      </c>
      <c r="P40">
        <v>12.3333333333333</v>
      </c>
      <c r="Q40">
        <v>24.0012</v>
      </c>
      <c r="R40">
        <v>0.675</v>
      </c>
      <c r="S40">
        <v>135</v>
      </c>
      <c r="T40">
        <v>180</v>
      </c>
      <c r="U40">
        <v>0.75</v>
      </c>
    </row>
    <row r="41" spans="1:21">
      <c r="A41" s="2" t="s">
        <v>254</v>
      </c>
      <c r="B41" s="2" t="s">
        <v>255</v>
      </c>
      <c r="C41" s="2">
        <v>5</v>
      </c>
      <c r="D41" t="s">
        <v>256</v>
      </c>
      <c r="E41">
        <v>5</v>
      </c>
      <c r="F41">
        <v>93.6</v>
      </c>
      <c r="G41">
        <v>23.1146</v>
      </c>
      <c r="H41">
        <v>161</v>
      </c>
      <c r="I41">
        <v>44</v>
      </c>
      <c r="J41">
        <v>117</v>
      </c>
      <c r="K41">
        <v>0.726708074534162</v>
      </c>
      <c r="L41">
        <v>18.91</v>
      </c>
      <c r="M41">
        <v>48.66</v>
      </c>
      <c r="N41">
        <v>2.22233333333333</v>
      </c>
      <c r="O41">
        <v>33.7794666666667</v>
      </c>
      <c r="P41">
        <v>14.2</v>
      </c>
      <c r="Q41">
        <v>29.7792666666667</v>
      </c>
      <c r="R41">
        <v>0.881578947368421</v>
      </c>
      <c r="S41">
        <v>90</v>
      </c>
      <c r="T41">
        <v>180</v>
      </c>
      <c r="U41">
        <v>0.5</v>
      </c>
    </row>
    <row r="42" spans="1:21">
      <c r="A42" s="2" t="s">
        <v>257</v>
      </c>
      <c r="B42" s="2" t="s">
        <v>258</v>
      </c>
      <c r="C42" s="2">
        <v>5</v>
      </c>
      <c r="D42">
        <v>12</v>
      </c>
      <c r="E42">
        <v>4</v>
      </c>
      <c r="F42">
        <v>76.4</v>
      </c>
      <c r="G42">
        <v>20.4155</v>
      </c>
      <c r="H42">
        <v>92</v>
      </c>
      <c r="I42">
        <v>20</v>
      </c>
      <c r="J42">
        <v>72</v>
      </c>
      <c r="K42">
        <v>0.782608695652174</v>
      </c>
      <c r="L42">
        <v>16.86</v>
      </c>
      <c r="M42">
        <v>30.88</v>
      </c>
      <c r="N42">
        <v>2.0001</v>
      </c>
      <c r="O42">
        <v>28.8903333333333</v>
      </c>
      <c r="P42">
        <v>13.4444444444444</v>
      </c>
      <c r="Q42">
        <v>26.668</v>
      </c>
      <c r="R42">
        <v>0.923076923076923</v>
      </c>
      <c r="S42">
        <v>41</v>
      </c>
      <c r="T42">
        <v>144</v>
      </c>
      <c r="U42">
        <v>0.284722222222222</v>
      </c>
    </row>
    <row r="43" spans="1:21">
      <c r="A43" s="2" t="s">
        <v>259</v>
      </c>
      <c r="B43" s="2" t="s">
        <v>260</v>
      </c>
      <c r="C43" s="2">
        <v>5</v>
      </c>
      <c r="D43" t="s">
        <v>261</v>
      </c>
      <c r="E43">
        <v>5</v>
      </c>
      <c r="F43">
        <v>110.3</v>
      </c>
      <c r="G43">
        <v>25.114</v>
      </c>
      <c r="H43">
        <v>125</v>
      </c>
      <c r="I43">
        <v>31</v>
      </c>
      <c r="J43">
        <v>94</v>
      </c>
      <c r="K43">
        <v>0.752</v>
      </c>
      <c r="L43">
        <v>21.27</v>
      </c>
      <c r="M43">
        <v>27.18</v>
      </c>
      <c r="N43">
        <v>2.88903333333333</v>
      </c>
      <c r="O43">
        <v>36.0018</v>
      </c>
      <c r="P43">
        <v>11.4615384615385</v>
      </c>
      <c r="Q43">
        <v>35.5573333333333</v>
      </c>
      <c r="R43">
        <v>0.987654320987654</v>
      </c>
      <c r="S43">
        <v>103</v>
      </c>
      <c r="T43">
        <v>180</v>
      </c>
      <c r="U43">
        <v>0.572222222222222</v>
      </c>
    </row>
    <row r="44" spans="1:21">
      <c r="A44" s="2" t="s">
        <v>262</v>
      </c>
      <c r="B44" s="2" t="s">
        <v>149</v>
      </c>
      <c r="C44" s="2">
        <v>5</v>
      </c>
      <c r="D44" t="s">
        <v>263</v>
      </c>
      <c r="E44">
        <v>6</v>
      </c>
      <c r="F44">
        <v>96.6</v>
      </c>
      <c r="G44">
        <v>19.412</v>
      </c>
      <c r="H44">
        <v>114</v>
      </c>
      <c r="I44">
        <v>20</v>
      </c>
      <c r="J44">
        <v>94</v>
      </c>
      <c r="K44">
        <v>0.824561403508772</v>
      </c>
      <c r="L44">
        <v>19.9</v>
      </c>
      <c r="M44">
        <v>26.18</v>
      </c>
      <c r="N44">
        <v>2.6668</v>
      </c>
      <c r="O44">
        <v>16.0008</v>
      </c>
      <c r="P44">
        <v>5</v>
      </c>
      <c r="Q44">
        <v>25.7790666666667</v>
      </c>
      <c r="R44">
        <v>1.61111111111111</v>
      </c>
      <c r="S44">
        <v>32</v>
      </c>
      <c r="T44">
        <v>216</v>
      </c>
      <c r="U44">
        <v>0.148148148148148</v>
      </c>
    </row>
    <row r="45" spans="1:21">
      <c r="A45" s="2" t="s">
        <v>264</v>
      </c>
      <c r="B45" s="2" t="s">
        <v>143</v>
      </c>
      <c r="C45" s="2">
        <v>5</v>
      </c>
      <c r="D45">
        <v>2458</v>
      </c>
      <c r="E45">
        <v>5</v>
      </c>
      <c r="F45">
        <v>93.2</v>
      </c>
      <c r="G45">
        <v>27.2414</v>
      </c>
      <c r="H45">
        <v>121</v>
      </c>
      <c r="I45">
        <v>16</v>
      </c>
      <c r="J45">
        <v>105</v>
      </c>
      <c r="K45">
        <v>0.867768595041322</v>
      </c>
      <c r="L45">
        <v>18.59</v>
      </c>
      <c r="M45">
        <v>52.48</v>
      </c>
      <c r="N45">
        <v>3.11126666666667</v>
      </c>
      <c r="O45">
        <v>35.1128666666667</v>
      </c>
      <c r="P45">
        <v>10.2857142857143</v>
      </c>
      <c r="Q45">
        <v>28.4458666666667</v>
      </c>
      <c r="R45">
        <v>0.810126582278481</v>
      </c>
      <c r="S45">
        <v>138</v>
      </c>
      <c r="T45">
        <v>180</v>
      </c>
      <c r="U45">
        <v>0.766666666666667</v>
      </c>
    </row>
    <row r="46" spans="1:21">
      <c r="A46" s="2" t="s">
        <v>265</v>
      </c>
      <c r="B46" s="2" t="s">
        <v>195</v>
      </c>
      <c r="C46" s="2">
        <v>5</v>
      </c>
      <c r="D46" t="s">
        <v>266</v>
      </c>
      <c r="E46">
        <v>5</v>
      </c>
      <c r="F46">
        <v>100.2</v>
      </c>
      <c r="G46">
        <v>23.1622</v>
      </c>
      <c r="H46">
        <v>154</v>
      </c>
      <c r="I46">
        <v>45</v>
      </c>
      <c r="J46">
        <v>109</v>
      </c>
      <c r="K46">
        <v>0.707792207792208</v>
      </c>
      <c r="L46">
        <v>22.7</v>
      </c>
      <c r="M46">
        <v>16.32</v>
      </c>
      <c r="N46">
        <v>2.0001</v>
      </c>
      <c r="O46">
        <v>19.1120666666667</v>
      </c>
      <c r="P46">
        <v>8.55555555555556</v>
      </c>
      <c r="Q46">
        <v>35.5573333333333</v>
      </c>
      <c r="R46">
        <v>1.86046511627907</v>
      </c>
      <c r="S46">
        <v>64</v>
      </c>
      <c r="T46">
        <v>180</v>
      </c>
      <c r="U46">
        <v>0.355555555555556</v>
      </c>
    </row>
    <row r="47" spans="1:21">
      <c r="A47" s="2" t="s">
        <v>267</v>
      </c>
      <c r="B47" s="2" t="s">
        <v>149</v>
      </c>
      <c r="C47" s="2">
        <v>5</v>
      </c>
      <c r="D47" t="s">
        <v>268</v>
      </c>
      <c r="E47">
        <v>5</v>
      </c>
      <c r="F47">
        <v>75.2</v>
      </c>
      <c r="G47">
        <v>23.4727</v>
      </c>
      <c r="H47">
        <v>77</v>
      </c>
      <c r="I47">
        <v>20</v>
      </c>
      <c r="J47">
        <v>57</v>
      </c>
      <c r="K47">
        <v>0.74025974025974</v>
      </c>
      <c r="L47">
        <v>16.46</v>
      </c>
      <c r="M47">
        <v>17.64</v>
      </c>
      <c r="N47">
        <v>1.77786666666667</v>
      </c>
      <c r="O47">
        <v>10.6672</v>
      </c>
      <c r="P47">
        <v>5</v>
      </c>
      <c r="Q47">
        <v>19.1120666666667</v>
      </c>
      <c r="R47">
        <v>1.79166666666667</v>
      </c>
      <c r="S47">
        <v>23</v>
      </c>
      <c r="T47">
        <v>180</v>
      </c>
      <c r="U47">
        <v>0.127777777777778</v>
      </c>
    </row>
    <row r="48" spans="1:21">
      <c r="A48" s="2" t="s">
        <v>269</v>
      </c>
      <c r="B48" s="2" t="s">
        <v>149</v>
      </c>
      <c r="C48" s="2">
        <v>5</v>
      </c>
      <c r="D48" t="s">
        <v>270</v>
      </c>
      <c r="E48">
        <v>5</v>
      </c>
      <c r="F48">
        <v>78.8</v>
      </c>
      <c r="G48">
        <v>21.8112</v>
      </c>
      <c r="H48">
        <v>131</v>
      </c>
      <c r="I48">
        <v>43</v>
      </c>
      <c r="J48">
        <v>88</v>
      </c>
      <c r="K48">
        <v>0.67175572519084</v>
      </c>
      <c r="L48">
        <v>19.79</v>
      </c>
      <c r="M48">
        <v>41.78</v>
      </c>
      <c r="N48">
        <v>2.44456666666667</v>
      </c>
      <c r="O48">
        <v>13.7784666666667</v>
      </c>
      <c r="P48">
        <v>4.63636363636364</v>
      </c>
      <c r="Q48">
        <v>17.7786666666667</v>
      </c>
      <c r="R48">
        <v>1.29032258064516</v>
      </c>
      <c r="S48">
        <v>52</v>
      </c>
      <c r="T48">
        <v>180</v>
      </c>
      <c r="U48">
        <v>0.288888888888889</v>
      </c>
    </row>
    <row r="49" spans="1:21">
      <c r="A49" s="2" t="s">
        <v>271</v>
      </c>
      <c r="B49" s="2" t="s">
        <v>195</v>
      </c>
      <c r="C49" s="2">
        <v>5</v>
      </c>
      <c r="D49">
        <v>24104</v>
      </c>
      <c r="E49">
        <v>5</v>
      </c>
      <c r="F49">
        <v>108.2</v>
      </c>
      <c r="G49">
        <v>23.1166</v>
      </c>
      <c r="H49">
        <v>151</v>
      </c>
      <c r="I49">
        <v>23</v>
      </c>
      <c r="J49">
        <v>128</v>
      </c>
      <c r="K49">
        <v>0.847682119205298</v>
      </c>
      <c r="L49">
        <v>20.73</v>
      </c>
      <c r="M49">
        <v>41.47</v>
      </c>
      <c r="N49">
        <v>2.44456666666667</v>
      </c>
      <c r="O49">
        <v>43.5577333333333</v>
      </c>
      <c r="P49">
        <v>16.8181818181818</v>
      </c>
      <c r="Q49">
        <v>32.0016</v>
      </c>
      <c r="R49">
        <v>0.73469387755102</v>
      </c>
      <c r="S49">
        <v>160</v>
      </c>
      <c r="T49">
        <v>180</v>
      </c>
      <c r="U49">
        <v>0.888888888888889</v>
      </c>
    </row>
    <row r="50" spans="1:21">
      <c r="A50" s="2" t="s">
        <v>272</v>
      </c>
      <c r="B50" s="2" t="s">
        <v>195</v>
      </c>
      <c r="C50" s="2">
        <v>5</v>
      </c>
      <c r="D50" t="s">
        <v>273</v>
      </c>
      <c r="E50">
        <v>4</v>
      </c>
      <c r="F50">
        <v>106.7</v>
      </c>
      <c r="G50">
        <v>31.8966</v>
      </c>
      <c r="H50">
        <v>125</v>
      </c>
      <c r="I50">
        <v>15</v>
      </c>
      <c r="J50">
        <v>110</v>
      </c>
      <c r="K50">
        <v>0.88</v>
      </c>
      <c r="L50">
        <v>23.39</v>
      </c>
      <c r="M50">
        <v>50</v>
      </c>
      <c r="N50">
        <v>2.6668</v>
      </c>
      <c r="O50">
        <v>38.6686</v>
      </c>
      <c r="P50">
        <v>13.5</v>
      </c>
      <c r="Q50">
        <v>26.668</v>
      </c>
      <c r="R50">
        <v>0.689655172413793</v>
      </c>
      <c r="S50">
        <v>128</v>
      </c>
      <c r="T50">
        <v>144</v>
      </c>
      <c r="U50">
        <v>0.888888888888889</v>
      </c>
    </row>
    <row r="51" spans="1:21">
      <c r="A51" s="2" t="s">
        <v>274</v>
      </c>
      <c r="B51" s="2" t="s">
        <v>140</v>
      </c>
      <c r="C51" s="2">
        <v>5</v>
      </c>
      <c r="D51" t="s">
        <v>275</v>
      </c>
      <c r="E51">
        <v>4</v>
      </c>
      <c r="F51">
        <v>107.6</v>
      </c>
      <c r="G51">
        <v>29.1066</v>
      </c>
      <c r="H51">
        <v>143</v>
      </c>
      <c r="I51">
        <v>26</v>
      </c>
      <c r="J51">
        <v>117</v>
      </c>
      <c r="K51">
        <v>0.818181818181818</v>
      </c>
      <c r="L51">
        <v>21.91</v>
      </c>
      <c r="M51">
        <v>107.6</v>
      </c>
      <c r="N51">
        <v>2.6668</v>
      </c>
      <c r="O51">
        <v>30.2237333333333</v>
      </c>
      <c r="P51">
        <v>10.3333333333333</v>
      </c>
      <c r="Q51">
        <v>32.8905333333333</v>
      </c>
      <c r="R51">
        <v>1.08823529411765</v>
      </c>
      <c r="S51">
        <v>124</v>
      </c>
      <c r="T51">
        <v>144</v>
      </c>
      <c r="U51">
        <v>0.861111111111111</v>
      </c>
    </row>
    <row r="52" spans="1:21">
      <c r="A52" s="2" t="s">
        <v>276</v>
      </c>
      <c r="B52" s="2" t="s">
        <v>171</v>
      </c>
      <c r="C52" s="2">
        <v>5</v>
      </c>
      <c r="D52" t="s">
        <v>215</v>
      </c>
      <c r="E52">
        <v>4</v>
      </c>
      <c r="F52">
        <v>106.6</v>
      </c>
      <c r="G52">
        <v>25.9297</v>
      </c>
      <c r="H52">
        <v>89</v>
      </c>
      <c r="I52">
        <v>29</v>
      </c>
      <c r="J52">
        <v>60</v>
      </c>
      <c r="K52">
        <v>0.674157303370786</v>
      </c>
      <c r="L52">
        <v>17.39</v>
      </c>
      <c r="M52">
        <v>23.86</v>
      </c>
      <c r="N52">
        <v>2.88903333333333</v>
      </c>
      <c r="O52">
        <v>43.1132666666667</v>
      </c>
      <c r="P52">
        <v>13.9230769230769</v>
      </c>
      <c r="Q52">
        <v>17.7786666666667</v>
      </c>
      <c r="R52">
        <v>0.412371134020619</v>
      </c>
      <c r="S52">
        <v>128</v>
      </c>
      <c r="T52">
        <v>144</v>
      </c>
      <c r="U52">
        <v>0.888888888888889</v>
      </c>
    </row>
    <row r="53" spans="1:21">
      <c r="A53" s="2" t="s">
        <v>279</v>
      </c>
      <c r="B53" s="2" t="s">
        <v>171</v>
      </c>
      <c r="C53" s="2">
        <v>5</v>
      </c>
      <c r="D53" t="s">
        <v>280</v>
      </c>
      <c r="E53">
        <v>2</v>
      </c>
      <c r="F53">
        <v>100.2</v>
      </c>
      <c r="G53">
        <v>24.8353</v>
      </c>
      <c r="H53">
        <v>187</v>
      </c>
      <c r="I53">
        <v>35</v>
      </c>
      <c r="J53">
        <v>152</v>
      </c>
      <c r="K53">
        <v>0.812834224598931</v>
      </c>
      <c r="L53">
        <v>21.34</v>
      </c>
      <c r="M53">
        <v>70.63</v>
      </c>
      <c r="N53">
        <v>2.0001</v>
      </c>
      <c r="O53">
        <v>25.7790666666667</v>
      </c>
      <c r="P53">
        <v>11.8888888888889</v>
      </c>
      <c r="Q53">
        <v>31.1126666666667</v>
      </c>
      <c r="R53">
        <v>1.20689655172414</v>
      </c>
      <c r="S53">
        <v>17</v>
      </c>
      <c r="T53">
        <v>72</v>
      </c>
      <c r="U53">
        <v>0.236111111111111</v>
      </c>
    </row>
    <row r="54" spans="1:21">
      <c r="A54" s="2" t="s">
        <v>281</v>
      </c>
      <c r="B54" s="2" t="s">
        <v>282</v>
      </c>
      <c r="C54" s="2">
        <v>5</v>
      </c>
      <c r="D54" t="s">
        <v>283</v>
      </c>
      <c r="E54">
        <v>2</v>
      </c>
      <c r="F54">
        <v>55.8</v>
      </c>
      <c r="G54">
        <v>18.3212</v>
      </c>
      <c r="H54">
        <v>112</v>
      </c>
      <c r="I54">
        <v>18</v>
      </c>
      <c r="J54">
        <v>94</v>
      </c>
      <c r="K54">
        <v>0.839285714285714</v>
      </c>
      <c r="L54">
        <v>14.3</v>
      </c>
      <c r="M54">
        <v>26.38</v>
      </c>
      <c r="N54">
        <v>1.77786666666667</v>
      </c>
      <c r="O54">
        <v>32.0016</v>
      </c>
      <c r="P54">
        <v>17</v>
      </c>
      <c r="Q54">
        <v>28.4458666666667</v>
      </c>
      <c r="R54">
        <v>0.888888888888889</v>
      </c>
      <c r="S54">
        <v>25</v>
      </c>
      <c r="T54">
        <v>72</v>
      </c>
      <c r="U54">
        <v>0.347222222222222</v>
      </c>
    </row>
    <row r="55" spans="1:21">
      <c r="A55" s="2" t="s">
        <v>284</v>
      </c>
      <c r="B55" s="2" t="s">
        <v>235</v>
      </c>
      <c r="C55" s="2">
        <v>5</v>
      </c>
      <c r="D55" t="s">
        <v>285</v>
      </c>
      <c r="E55">
        <v>4</v>
      </c>
      <c r="F55">
        <v>97.6</v>
      </c>
      <c r="G55">
        <v>23.3294</v>
      </c>
      <c r="H55">
        <v>155</v>
      </c>
      <c r="I55">
        <v>17</v>
      </c>
      <c r="J55">
        <v>138</v>
      </c>
      <c r="K55">
        <v>0.890322580645161</v>
      </c>
      <c r="L55">
        <v>22.32</v>
      </c>
      <c r="M55">
        <v>50.84</v>
      </c>
      <c r="N55">
        <v>2.6668</v>
      </c>
      <c r="O55">
        <v>40.4464666666667</v>
      </c>
      <c r="P55">
        <v>14.1666666666667</v>
      </c>
      <c r="Q55">
        <v>25.7790666666667</v>
      </c>
      <c r="R55">
        <v>0.637362637362637</v>
      </c>
      <c r="S55">
        <v>56</v>
      </c>
      <c r="T55">
        <v>144</v>
      </c>
      <c r="U55">
        <v>0.388888888888889</v>
      </c>
    </row>
    <row r="56" spans="1:21">
      <c r="A56" s="2" t="s">
        <v>286</v>
      </c>
      <c r="B56" s="2" t="s">
        <v>287</v>
      </c>
      <c r="C56" s="2">
        <v>5</v>
      </c>
      <c r="D56" t="s">
        <v>288</v>
      </c>
      <c r="E56">
        <v>3</v>
      </c>
      <c r="F56">
        <v>92.6</v>
      </c>
      <c r="G56">
        <v>25.094</v>
      </c>
      <c r="H56">
        <v>138</v>
      </c>
      <c r="I56">
        <v>23</v>
      </c>
      <c r="J56">
        <v>115</v>
      </c>
      <c r="K56">
        <v>0.833333333333333</v>
      </c>
      <c r="L56">
        <v>21.28</v>
      </c>
      <c r="M56">
        <v>79.82</v>
      </c>
      <c r="N56">
        <v>1.77786666666667</v>
      </c>
      <c r="O56">
        <v>9.3338</v>
      </c>
      <c r="P56">
        <v>4.25</v>
      </c>
      <c r="Q56">
        <v>26.668</v>
      </c>
      <c r="R56">
        <v>2.85714285714286</v>
      </c>
      <c r="S56">
        <v>3</v>
      </c>
      <c r="T56">
        <v>108</v>
      </c>
      <c r="U56">
        <v>0.0277777777777778</v>
      </c>
    </row>
    <row r="57" spans="1:21">
      <c r="A57" s="2" t="s">
        <v>289</v>
      </c>
      <c r="B57" s="2" t="s">
        <v>149</v>
      </c>
      <c r="C57" s="2">
        <v>5</v>
      </c>
      <c r="D57" t="s">
        <v>290</v>
      </c>
      <c r="E57">
        <v>4</v>
      </c>
      <c r="F57">
        <v>109.6</v>
      </c>
      <c r="G57">
        <v>23.5748</v>
      </c>
      <c r="H57">
        <v>149</v>
      </c>
      <c r="I57">
        <v>35</v>
      </c>
      <c r="J57">
        <v>114</v>
      </c>
      <c r="K57">
        <v>0.76510067114094</v>
      </c>
      <c r="L57">
        <v>20.51</v>
      </c>
      <c r="M57">
        <v>69.06</v>
      </c>
      <c r="N57">
        <v>3.3335</v>
      </c>
      <c r="O57">
        <v>46.669</v>
      </c>
      <c r="P57">
        <v>13</v>
      </c>
      <c r="Q57">
        <v>24.8901333333333</v>
      </c>
      <c r="R57">
        <v>0.533333333333333</v>
      </c>
      <c r="S57">
        <v>112</v>
      </c>
      <c r="T57">
        <v>144</v>
      </c>
      <c r="U57">
        <v>0.777777777777778</v>
      </c>
    </row>
    <row r="58" spans="1:21">
      <c r="A58" s="2" t="s">
        <v>291</v>
      </c>
      <c r="B58" s="2" t="s">
        <v>143</v>
      </c>
      <c r="C58" s="2">
        <v>5</v>
      </c>
      <c r="D58" t="s">
        <v>292</v>
      </c>
      <c r="E58">
        <v>6</v>
      </c>
      <c r="F58">
        <v>96.7</v>
      </c>
      <c r="G58">
        <v>23.958</v>
      </c>
      <c r="H58">
        <v>129</v>
      </c>
      <c r="I58">
        <v>19</v>
      </c>
      <c r="J58">
        <v>110</v>
      </c>
      <c r="K58">
        <v>0.852713178294574</v>
      </c>
      <c r="L58">
        <v>18.55</v>
      </c>
      <c r="M58">
        <v>39.74</v>
      </c>
      <c r="N58">
        <v>3.11126666666667</v>
      </c>
      <c r="O58">
        <v>52.4470666666667</v>
      </c>
      <c r="P58">
        <v>15.8571428571429</v>
      </c>
      <c r="Q58">
        <v>24.0012</v>
      </c>
      <c r="R58">
        <v>0.457627118644068</v>
      </c>
      <c r="S58">
        <v>198</v>
      </c>
      <c r="T58">
        <v>216</v>
      </c>
      <c r="U58">
        <v>0.916666666666667</v>
      </c>
    </row>
    <row r="59" spans="1:21">
      <c r="A59" s="2" t="s">
        <v>293</v>
      </c>
      <c r="B59" s="2" t="s">
        <v>171</v>
      </c>
      <c r="C59" s="2">
        <v>5</v>
      </c>
      <c r="D59" t="s">
        <v>294</v>
      </c>
      <c r="E59">
        <v>6</v>
      </c>
      <c r="F59">
        <v>93.8</v>
      </c>
      <c r="G59">
        <v>17.6881</v>
      </c>
      <c r="H59">
        <v>150</v>
      </c>
      <c r="I59">
        <v>23</v>
      </c>
      <c r="J59">
        <v>127</v>
      </c>
      <c r="K59">
        <v>0.846666666666667</v>
      </c>
      <c r="L59">
        <v>19.16</v>
      </c>
      <c r="M59">
        <v>49.88</v>
      </c>
      <c r="N59">
        <v>3.3335</v>
      </c>
      <c r="O59">
        <v>19.1120666666667</v>
      </c>
      <c r="P59">
        <v>4.73333333333333</v>
      </c>
      <c r="Q59">
        <v>40.8909333333333</v>
      </c>
      <c r="R59">
        <v>2.13953488372093</v>
      </c>
      <c r="S59">
        <v>98</v>
      </c>
      <c r="T59">
        <v>216</v>
      </c>
      <c r="U59">
        <v>0.453703703703704</v>
      </c>
    </row>
    <row r="60" spans="1:21">
      <c r="A60" s="2" t="s">
        <v>295</v>
      </c>
      <c r="B60" s="2" t="s">
        <v>195</v>
      </c>
      <c r="C60" s="2">
        <v>5</v>
      </c>
      <c r="D60" t="s">
        <v>296</v>
      </c>
      <c r="E60">
        <v>6</v>
      </c>
      <c r="F60">
        <v>86.2</v>
      </c>
      <c r="G60">
        <v>17.268</v>
      </c>
      <c r="H60">
        <v>142</v>
      </c>
      <c r="I60">
        <v>36</v>
      </c>
      <c r="J60">
        <v>106</v>
      </c>
      <c r="K60">
        <v>0.746478873239437</v>
      </c>
      <c r="L60">
        <v>18.23</v>
      </c>
      <c r="M60">
        <v>44.28</v>
      </c>
      <c r="N60">
        <v>2.44456666666667</v>
      </c>
      <c r="O60">
        <v>27.5569333333333</v>
      </c>
      <c r="P60">
        <v>10.2727272727273</v>
      </c>
      <c r="Q60">
        <v>26.2235333333333</v>
      </c>
      <c r="R60">
        <v>0.951612903225806</v>
      </c>
      <c r="S60">
        <v>60</v>
      </c>
      <c r="T60">
        <v>216</v>
      </c>
      <c r="U60">
        <v>0.277777777777778</v>
      </c>
    </row>
    <row r="61" spans="1:21">
      <c r="A61" s="2" t="s">
        <v>297</v>
      </c>
      <c r="B61" s="2" t="s">
        <v>195</v>
      </c>
      <c r="C61" s="2">
        <v>5</v>
      </c>
      <c r="D61" t="s">
        <v>298</v>
      </c>
      <c r="E61">
        <v>4</v>
      </c>
      <c r="F61">
        <v>90.6</v>
      </c>
      <c r="G61">
        <v>25.5309</v>
      </c>
      <c r="H61">
        <v>117</v>
      </c>
      <c r="I61">
        <v>21</v>
      </c>
      <c r="J61">
        <v>96</v>
      </c>
      <c r="K61">
        <v>0.82051282051282</v>
      </c>
      <c r="L61">
        <v>18.84</v>
      </c>
      <c r="M61">
        <v>17.81</v>
      </c>
      <c r="N61">
        <v>2.22233333333333</v>
      </c>
      <c r="O61">
        <v>20.8899333333333</v>
      </c>
      <c r="P61">
        <v>8.4</v>
      </c>
      <c r="Q61">
        <v>22.2233333333333</v>
      </c>
      <c r="R61">
        <v>1.06382978723404</v>
      </c>
      <c r="S61">
        <v>19</v>
      </c>
      <c r="T61">
        <v>144</v>
      </c>
      <c r="U61">
        <v>0.131944444444444</v>
      </c>
    </row>
    <row r="62" spans="1:21">
      <c r="A62" s="2" t="s">
        <v>299</v>
      </c>
      <c r="B62" s="2" t="s">
        <v>238</v>
      </c>
      <c r="C62" s="2">
        <v>5</v>
      </c>
      <c r="D62" t="s">
        <v>300</v>
      </c>
      <c r="E62">
        <v>5</v>
      </c>
      <c r="F62">
        <v>102.1</v>
      </c>
      <c r="G62">
        <v>18.489</v>
      </c>
      <c r="H62">
        <v>213</v>
      </c>
      <c r="I62">
        <v>58</v>
      </c>
      <c r="J62">
        <v>155</v>
      </c>
      <c r="K62">
        <v>0.727699530516432</v>
      </c>
      <c r="L62">
        <v>25.5</v>
      </c>
      <c r="M62">
        <v>33.08</v>
      </c>
      <c r="N62">
        <v>3.11126666666667</v>
      </c>
      <c r="O62">
        <v>28.8903333333333</v>
      </c>
      <c r="P62">
        <v>8.28571428571429</v>
      </c>
      <c r="Q62">
        <v>36.6685</v>
      </c>
      <c r="R62">
        <v>1.26923076923077</v>
      </c>
      <c r="S62">
        <v>63</v>
      </c>
      <c r="T62">
        <v>180</v>
      </c>
      <c r="U62">
        <v>0.35</v>
      </c>
    </row>
    <row r="65" spans="11:11">
      <c r="K65" t="e">
        <f>#REF!*100</f>
        <v>#REF!</v>
      </c>
    </row>
    <row r="66" spans="11:11">
      <c r="K66" t="e">
        <f>#REF!*100</f>
        <v>#REF!</v>
      </c>
    </row>
    <row r="67" spans="11:11">
      <c r="K67" t="e">
        <f>#REF!*100</f>
        <v>#REF!</v>
      </c>
    </row>
    <row r="68" spans="11:11">
      <c r="K68" t="e">
        <f>#REF!*100</f>
        <v>#REF!</v>
      </c>
    </row>
    <row r="69" spans="11:11">
      <c r="K69" t="e">
        <f>#REF!*100</f>
        <v>#REF!</v>
      </c>
    </row>
    <row r="70" spans="11:11">
      <c r="K70" t="e">
        <f>#REF!*100</f>
        <v>#REF!</v>
      </c>
    </row>
    <row r="71" spans="11:11">
      <c r="K71" t="e">
        <f>#REF!*100</f>
        <v>#REF!</v>
      </c>
    </row>
    <row r="72" spans="11:11">
      <c r="K72">
        <f>K1*100</f>
        <v>72.1311475409836</v>
      </c>
    </row>
    <row r="73" spans="11:11">
      <c r="K73">
        <f>K2*100</f>
        <v>82.6388888888889</v>
      </c>
    </row>
    <row r="74" spans="11:11">
      <c r="K74">
        <f>K3*100</f>
        <v>64.5669291338583</v>
      </c>
    </row>
    <row r="75" spans="11:11">
      <c r="K75">
        <f>K4*100</f>
        <v>80.3418803418803</v>
      </c>
    </row>
    <row r="76" spans="11:11">
      <c r="K76">
        <f>K5*100</f>
        <v>85.5263157894737</v>
      </c>
    </row>
    <row r="77" spans="11:11">
      <c r="K77">
        <f>K6*100</f>
        <v>76.9736842105263</v>
      </c>
    </row>
    <row r="78" spans="11:11">
      <c r="K78">
        <f>K7*100</f>
        <v>80</v>
      </c>
    </row>
    <row r="79" spans="11:11">
      <c r="K79">
        <f>K8*100</f>
        <v>76.7045454545455</v>
      </c>
    </row>
    <row r="80" spans="11:11">
      <c r="K80">
        <f>K9*100</f>
        <v>87.6106194690266</v>
      </c>
    </row>
    <row r="81" spans="11:11">
      <c r="K81">
        <f>K10*100</f>
        <v>86.3636363636364</v>
      </c>
    </row>
    <row r="82" spans="11:11">
      <c r="K82">
        <f>K11*100</f>
        <v>78.0487804878049</v>
      </c>
    </row>
    <row r="83" spans="11:11">
      <c r="K83">
        <f>K12*100</f>
        <v>76.1467889908257</v>
      </c>
    </row>
    <row r="84" spans="11:11">
      <c r="K84">
        <f>K13*100</f>
        <v>85.4166666666667</v>
      </c>
    </row>
    <row r="85" spans="11:11">
      <c r="K85">
        <f>K14*100</f>
        <v>86.4864864864865</v>
      </c>
    </row>
    <row r="86" spans="11:11">
      <c r="K86">
        <f>K15*100</f>
        <v>73.015873015873</v>
      </c>
    </row>
    <row r="87" spans="11:11">
      <c r="K87">
        <f>K16*100</f>
        <v>90.9722222222222</v>
      </c>
    </row>
    <row r="88" spans="11:11">
      <c r="K88">
        <f>K17*100</f>
        <v>90.1639344262295</v>
      </c>
    </row>
    <row r="89" spans="11:11">
      <c r="K89">
        <f>K18*100</f>
        <v>79.7752808988764</v>
      </c>
    </row>
    <row r="90" spans="11:11">
      <c r="K90">
        <f>K19*100</f>
        <v>81.2080536912752</v>
      </c>
    </row>
    <row r="91" spans="11:11">
      <c r="K91">
        <f>K20*100</f>
        <v>84.8275862068966</v>
      </c>
    </row>
    <row r="92" spans="11:11">
      <c r="K92">
        <f>K21*100</f>
        <v>81.0126582278481</v>
      </c>
    </row>
    <row r="93" spans="11:11">
      <c r="K93">
        <f>K22*100</f>
        <v>75.4098360655738</v>
      </c>
    </row>
    <row r="94" spans="11:11">
      <c r="K94">
        <f>K23*100</f>
        <v>32.6315789473684</v>
      </c>
    </row>
    <row r="95" spans="11:11">
      <c r="K95">
        <f>K24*100</f>
        <v>67.4157303370786</v>
      </c>
    </row>
    <row r="96" spans="11:11">
      <c r="K96">
        <f>K25*100</f>
        <v>79.8449612403101</v>
      </c>
    </row>
    <row r="97" spans="11:11">
      <c r="K97">
        <f>K26*100</f>
        <v>60.3305785123967</v>
      </c>
    </row>
    <row r="98" spans="11:11">
      <c r="K98">
        <f t="shared" ref="K98:K121" si="0">K27*100</f>
        <v>87.6811594202899</v>
      </c>
    </row>
    <row r="99" spans="11:11">
      <c r="K99">
        <f t="shared" si="0"/>
        <v>80.8139534883721</v>
      </c>
    </row>
    <row r="100" spans="11:11">
      <c r="K100">
        <f t="shared" si="0"/>
        <v>90.1639344262295</v>
      </c>
    </row>
    <row r="101" spans="11:11">
      <c r="K101">
        <f t="shared" si="0"/>
        <v>83.7988826815642</v>
      </c>
    </row>
    <row r="102" spans="11:11">
      <c r="K102">
        <f t="shared" si="0"/>
        <v>79.7752808988764</v>
      </c>
    </row>
    <row r="103" spans="11:11">
      <c r="K103">
        <f t="shared" si="0"/>
        <v>78.7878787878788</v>
      </c>
    </row>
    <row r="104" spans="11:11">
      <c r="K104">
        <f t="shared" si="0"/>
        <v>78.7234042553192</v>
      </c>
    </row>
    <row r="105" spans="11:11">
      <c r="K105">
        <f t="shared" si="0"/>
        <v>77.2727272727273</v>
      </c>
    </row>
    <row r="106" spans="11:11">
      <c r="K106">
        <f t="shared" si="0"/>
        <v>84.2105263157895</v>
      </c>
    </row>
    <row r="107" spans="11:11">
      <c r="K107">
        <f t="shared" si="0"/>
        <v>78.7234042553192</v>
      </c>
    </row>
    <row r="108" spans="11:11">
      <c r="K108">
        <f t="shared" si="0"/>
        <v>83.4586466165414</v>
      </c>
    </row>
    <row r="109" spans="11:11">
      <c r="K109">
        <f t="shared" si="0"/>
        <v>78.735632183908</v>
      </c>
    </row>
    <row r="110" spans="11:11">
      <c r="K110">
        <f t="shared" si="0"/>
        <v>45.3237410071942</v>
      </c>
    </row>
    <row r="111" spans="11:11">
      <c r="K111">
        <f t="shared" si="0"/>
        <v>68.0672268907563</v>
      </c>
    </row>
    <row r="112" spans="11:11">
      <c r="K112">
        <f t="shared" si="0"/>
        <v>72.6708074534162</v>
      </c>
    </row>
    <row r="113" spans="11:11">
      <c r="K113">
        <f t="shared" si="0"/>
        <v>78.2608695652174</v>
      </c>
    </row>
    <row r="114" spans="11:11">
      <c r="K114">
        <f t="shared" si="0"/>
        <v>75.2</v>
      </c>
    </row>
    <row r="115" spans="11:11">
      <c r="K115">
        <f t="shared" si="0"/>
        <v>82.4561403508772</v>
      </c>
    </row>
    <row r="116" spans="11:11">
      <c r="K116">
        <f t="shared" si="0"/>
        <v>86.7768595041322</v>
      </c>
    </row>
    <row r="117" spans="11:11">
      <c r="K117">
        <f t="shared" si="0"/>
        <v>70.7792207792208</v>
      </c>
    </row>
    <row r="118" spans="11:11">
      <c r="K118">
        <f t="shared" si="0"/>
        <v>74.025974025974</v>
      </c>
    </row>
    <row r="119" spans="11:11">
      <c r="K119">
        <f t="shared" si="0"/>
        <v>67.175572519084</v>
      </c>
    </row>
    <row r="120" spans="11:11">
      <c r="K120">
        <f t="shared" si="0"/>
        <v>84.7682119205298</v>
      </c>
    </row>
    <row r="121" spans="11:11">
      <c r="K121">
        <f t="shared" si="0"/>
        <v>88</v>
      </c>
    </row>
    <row r="122" spans="11:11">
      <c r="K122">
        <f t="shared" ref="K122:K130" si="1">K51*100</f>
        <v>81.8181818181818</v>
      </c>
    </row>
    <row r="123" spans="11:11">
      <c r="K123">
        <f t="shared" si="1"/>
        <v>67.4157303370786</v>
      </c>
    </row>
    <row r="124" spans="11:11">
      <c r="K124">
        <f t="shared" si="1"/>
        <v>81.2834224598931</v>
      </c>
    </row>
    <row r="125" spans="11:11">
      <c r="K125">
        <f t="shared" si="1"/>
        <v>83.9285714285714</v>
      </c>
    </row>
    <row r="126" spans="11:11">
      <c r="K126">
        <f t="shared" si="1"/>
        <v>89.0322580645161</v>
      </c>
    </row>
    <row r="127" spans="11:11">
      <c r="K127">
        <f t="shared" si="1"/>
        <v>83.3333333333333</v>
      </c>
    </row>
    <row r="128" spans="11:11">
      <c r="K128">
        <f t="shared" si="1"/>
        <v>76.510067114094</v>
      </c>
    </row>
    <row r="129" spans="11:11">
      <c r="K129">
        <f t="shared" si="1"/>
        <v>85.2713178294574</v>
      </c>
    </row>
    <row r="130" spans="11:11">
      <c r="K130">
        <f t="shared" si="1"/>
        <v>84.6666666666667</v>
      </c>
    </row>
    <row r="131" spans="11:11">
      <c r="K131">
        <f t="shared" ref="K131:K139" si="2">K60*100</f>
        <v>74.6478873239437</v>
      </c>
    </row>
    <row r="132" spans="11:11">
      <c r="K132">
        <f t="shared" si="2"/>
        <v>82.051282051282</v>
      </c>
    </row>
    <row r="133" spans="11:11">
      <c r="K133">
        <f t="shared" si="2"/>
        <v>72.7699530516432</v>
      </c>
    </row>
    <row r="134" spans="11:11">
      <c r="K134">
        <f t="shared" si="2"/>
        <v>0</v>
      </c>
    </row>
    <row r="135" spans="11:11">
      <c r="K135">
        <f t="shared" si="2"/>
        <v>0</v>
      </c>
    </row>
    <row r="136" spans="11:11">
      <c r="K136" t="e">
        <f t="shared" si="2"/>
        <v>#REF!</v>
      </c>
    </row>
    <row r="137" spans="11:11">
      <c r="K137" t="e">
        <f t="shared" si="2"/>
        <v>#REF!</v>
      </c>
    </row>
    <row r="138" spans="11:11">
      <c r="K138" t="e">
        <f t="shared" si="2"/>
        <v>#REF!</v>
      </c>
    </row>
    <row r="139" spans="11:11">
      <c r="K139" t="e">
        <f t="shared" si="2"/>
        <v>#REF!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workbookViewId="0">
      <selection activeCell="A1" sqref="A1"/>
    </sheetView>
  </sheetViews>
  <sheetFormatPr defaultColWidth="8.72727272727273" defaultRowHeight="14" outlineLevelRow="3"/>
  <cols>
    <col min="11" max="11" width="12.8181818181818"/>
  </cols>
  <sheetData>
    <row r="1" spans="1:21">
      <c r="A1" s="1" t="s">
        <v>0</v>
      </c>
      <c r="B1" s="2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 t="s">
        <v>301</v>
      </c>
      <c r="B2" s="2" t="s">
        <v>302</v>
      </c>
      <c r="C2" s="2">
        <v>7</v>
      </c>
      <c r="D2" t="s">
        <v>303</v>
      </c>
      <c r="E2">
        <v>6</v>
      </c>
      <c r="F2">
        <v>93.6</v>
      </c>
      <c r="G2">
        <v>22.7882</v>
      </c>
      <c r="H2">
        <v>104</v>
      </c>
      <c r="I2">
        <v>27</v>
      </c>
      <c r="J2">
        <v>77</v>
      </c>
      <c r="K2">
        <v>0.740384615384615</v>
      </c>
      <c r="L2">
        <v>21.22</v>
      </c>
      <c r="M2">
        <v>40.12</v>
      </c>
      <c r="N2">
        <v>3.11126666666667</v>
      </c>
      <c r="O2">
        <v>42.2243333333333</v>
      </c>
      <c r="P2">
        <v>12.5714285714286</v>
      </c>
      <c r="Q2">
        <v>28.4458666666667</v>
      </c>
      <c r="R2">
        <v>0.673684210526316</v>
      </c>
      <c r="S2">
        <v>96</v>
      </c>
      <c r="T2">
        <v>216</v>
      </c>
      <c r="U2">
        <v>0.444444444444444</v>
      </c>
    </row>
    <row r="3" spans="1:21">
      <c r="A3" s="2" t="s">
        <v>304</v>
      </c>
      <c r="B3" s="2" t="s">
        <v>305</v>
      </c>
      <c r="C3" s="2">
        <v>7</v>
      </c>
      <c r="D3" t="s">
        <v>306</v>
      </c>
      <c r="E3">
        <v>5</v>
      </c>
      <c r="F3">
        <v>66.2</v>
      </c>
      <c r="G3">
        <v>20.0365</v>
      </c>
      <c r="H3">
        <v>92</v>
      </c>
      <c r="I3">
        <v>30</v>
      </c>
      <c r="J3">
        <v>62</v>
      </c>
      <c r="K3">
        <v>0.673913043478261</v>
      </c>
      <c r="L3">
        <v>15.77</v>
      </c>
      <c r="M3">
        <v>13.09</v>
      </c>
      <c r="N3">
        <v>2.0001</v>
      </c>
      <c r="O3">
        <v>11.5561333333333</v>
      </c>
      <c r="P3">
        <v>4.77777777777778</v>
      </c>
      <c r="Q3">
        <v>23.5567333333333</v>
      </c>
      <c r="R3">
        <v>2.03846153846154</v>
      </c>
      <c r="S3">
        <v>33</v>
      </c>
      <c r="T3">
        <v>180</v>
      </c>
      <c r="U3">
        <v>0.183333333333333</v>
      </c>
    </row>
    <row r="4" spans="1:21">
      <c r="A4" s="2" t="s">
        <v>307</v>
      </c>
      <c r="B4" s="2" t="s">
        <v>308</v>
      </c>
      <c r="C4" s="2">
        <v>7</v>
      </c>
      <c r="D4" t="s">
        <v>309</v>
      </c>
      <c r="E4">
        <v>6</v>
      </c>
      <c r="F4">
        <v>92.3</v>
      </c>
      <c r="G4">
        <v>15.097</v>
      </c>
      <c r="H4">
        <v>100</v>
      </c>
      <c r="I4">
        <v>19</v>
      </c>
      <c r="J4">
        <v>81</v>
      </c>
      <c r="K4">
        <v>0.81</v>
      </c>
      <c r="L4">
        <v>17.8</v>
      </c>
      <c r="M4">
        <v>40.13</v>
      </c>
      <c r="N4">
        <v>3.3335</v>
      </c>
      <c r="O4">
        <v>56.4472666666667</v>
      </c>
      <c r="P4">
        <v>15.9333333333333</v>
      </c>
      <c r="Q4">
        <v>29.7792666666667</v>
      </c>
      <c r="R4">
        <v>0.52755905511811</v>
      </c>
      <c r="S4">
        <v>138</v>
      </c>
      <c r="T4">
        <v>216</v>
      </c>
      <c r="U4">
        <v>0.638888888888889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3级</vt:lpstr>
      <vt:lpstr>5级</vt:lpstr>
      <vt:lpstr>7级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26029</dc:creator>
  <cp:lastModifiedBy>苏霍伊的信仰</cp:lastModifiedBy>
  <dcterms:created xsi:type="dcterms:W3CDTF">2026-05-20T03:21:00Z</dcterms:created>
  <dcterms:modified xsi:type="dcterms:W3CDTF">2026-08-31T08:41:21Z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5AD6B73487CD497DAA0ABD8FA9A42915_13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