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78f1d0f9c624d36" /></Relationships>
</file>

<file path=xl/workbook.xml><?xml version="1.0" encoding="utf-8"?>
<x:workbook xmlns:x="http://schemas.openxmlformats.org/spreadsheetml/2006/main">
  <x:sheets>
    <x:sheet xmlns:r="http://schemas.openxmlformats.org/officeDocument/2006/relationships" name="Supplementary_Dataset_S2" sheetId="1" r:id="Rda5076fa4b2d46f8"/>
    <x:sheet xmlns:r="http://schemas.openxmlformats.org/officeDocument/2006/relationships" name="VD_Rubric" sheetId="2" r:id="Rfd526f8d6fd54a32"/>
    <x:sheet xmlns:r="http://schemas.openxmlformats.org/officeDocument/2006/relationships" name="VD_Summary" sheetId="3" r:id="R328ba4c60fad4c58"/>
    <x:sheet xmlns:r="http://schemas.openxmlformats.org/officeDocument/2006/relationships" name="AD_Rubric" sheetId="4" r:id="R3c6a0d0080a64d7d"/>
    <x:sheet xmlns:r="http://schemas.openxmlformats.org/officeDocument/2006/relationships" name="AD_Summary" sheetId="5" r:id="R7ec4fc05132048d0"/>
  </x:sheets>
</x:workbook>
</file>

<file path=xl/sharedStrings.xml><?xml version="1.0" encoding="utf-8"?>
<x:sst xmlns:x="http://schemas.openxmlformats.org/spreadsheetml/2006/main">
  <x:si>
    <x:t xml:space="preserve">Supplementary Dataset S2. Maritime Accident T3-DEF Operational Coding, Recalculated Automation Density, Verification Diversity, and Case-Level Verification Dataset</x:t>
  </x:si>
  <x:si>
    <x:t xml:space="preserve">Integrated from the original maritime Supplementary Dataset S2 and A11 case-level coding data. The original A11 AD is retained for provenance; Recalculated/Final AD is computed as (P + R + E + (1 − O)) / 4 for all 100 cases.</x:t>
  </x:si>
  <x:si>
    <x:t xml:space="preserve">Final adjudication incorporates case-level review for Cases 29, 35, 44, 46, 68, 71, and 78. Original Coder 1/Coder 2 assignments are retained as an audit trail. VD was coded independently of AD using four verification dimensions (information-source independence, interpretive diversity, cross-check/challenge capability, and independent intervention authority) from the case-level summaries supplied in this workbook. Where verification architecture was not explicitly documented, a neutral ordinal anchor of 0.50 was retained; therefore VD values are exploratory and should be independently verified against full accident reports before being treated as validated measurements.</x:t>
  </x:si>
  <x:si>
    <x:t xml:space="preserve">Case ID</x:t>
  </x:si>
  <x:si>
    <x:t xml:space="preserve">Year</x:t>
  </x:si>
  <x:si>
    <x:t xml:space="preserve">Vessel</x:t>
  </x:si>
  <x:si>
    <x:t xml:space="preserve">Vessel Type</x:t>
  </x:si>
  <x:si>
    <x:t xml:space="preserve">Investigating Agency</x:t>
  </x:si>
  <x:si>
    <x:t xml:space="preserve">Report Identifier</x:t>
  </x:si>
  <x:si>
    <x:t xml:space="preserve">Accident Category</x:t>
  </x:si>
  <x:si>
    <x:t xml:space="preserve">Key Issue</x:t>
  </x:si>
  <x:si>
    <x:t xml:space="preserve">Era</x:t>
  </x:si>
  <x:si>
    <x:t xml:space="preserve">P
Automated 
Perception</x:t>
  </x:si>
  <x:si>
    <x:t xml:space="preserve">R
Operational 
Recommendation</x:t>
  </x:si>
  <x:si>
    <x:t xml:space="preserve">E
Autonomous 
Execution</x:t>
  </x:si>
  <x:si>
    <x:t xml:space="preserve">O
Human Override 
Capability</x:t>
  </x:si>
  <x:si>
    <x:t xml:space="preserve">Original AD
(A11)</x:t>
  </x:si>
  <x:si>
    <x:t xml:space="preserve">Recalculated / Final AD
(P+R+E+(1−O))/4</x:t>
  </x:si>
  <x:si>
    <x:t xml:space="preserve">AD 
Verification</x:t>
  </x:si>
  <x:si>
    <x:t xml:space="preserve">Failure Type
(Final)</x:t>
  </x:si>
  <x:si>
    <x:t xml:space="preserve">Coder 1
(Original)</x:t>
  </x:si>
  <x:si>
    <x:t xml:space="preserve">Coder 2
(Original)</x:t>
  </x:si>
  <x:si>
    <x:t xml:space="preserve">Final 
Agreement Status</x:t>
  </x:si>
  <x:si>
    <x:t xml:space="preserve">Final Coding 
Rationale</x:t>
  </x:si>
  <x:si>
    <x:t xml:space="preserve">Adjudication Status</x:t>
  </x:si>
  <x:si>
    <x:t xml:space="preserve">V1
Information-Source 
Independence</x:t>
  </x:si>
  <x:si>
    <x:t xml:space="preserve">V2
Interpretive 
Diversity</x:t>
  </x:si>
  <x:si>
    <x:t xml:space="preserve">V3
Cross-Check / 
Challenge Capability</x:t>
  </x:si>
  <x:si>
    <x:t xml:space="preserve">V4
Independent 
Intervention Authority</x:t>
  </x:si>
  <x:si>
    <x:t xml:space="preserve">Final VD
Average(V1:V4)</x:t>
  </x:si>
  <x:si>
    <x:t xml:space="preserve">VD Evidence Confidence</x:t>
  </x:si>
  <x:si>
    <x:t xml:space="preserve">VD Coding Rationale</x:t>
  </x:si>
  <x:si>
    <x:t xml:space="preserve">Braer</x:t>
  </x:si>
  <x:si>
    <x:t xml:space="preserve">Tanker</x:t>
  </x:si>
  <x:si>
    <x:t xml:space="preserve">Marine Accident Investigation Branch (UK)</x:t>
  </x:si>
  <x:si>
    <x:t xml:space="preserve">Report No. 1/1994</x:t>
  </x:si>
  <x:si>
    <x:t xml:space="preserve">Grounding</x:t>
  </x:si>
  <x:si>
    <x:t xml:space="preserve">Mechanical failure</x:t>
  </x:si>
  <x:si>
    <x:t xml:space="preserve">Era 1</x:t>
  </x:si>
  <x:si>
    <x:t xml:space="preserve">T</x:t>
  </x:si>
  <x:si>
    <x:t xml:space="preserve">Mechanical failure, manual control</x:t>
  </x:si>
  <x:si>
    <x:t xml:space="preserve">Not required</x:t>
  </x:si>
  <x:si>
    <x:t xml:space="preserve">Low</x:t>
  </x:si>
  <x:si>
    <x:t xml:space="preserve">direct human intervention capability retained</x:t>
  </x:si>
  <x:si>
    <x:t xml:space="preserve">Estonia</x:t>
  </x:si>
  <x:si>
    <x:t xml:space="preserve">Ferry</x:t>
  </x:si>
  <x:si>
    <x:t xml:space="preserve">Joint Accident Investigation Commission</x:t>
  </x:si>
  <x:si>
    <x:t xml:space="preserve">Final Investigation Report</x:t>
  </x:si>
  <x:si>
    <x:t xml:space="preserve">Sinking</x:t>
  </x:si>
  <x:si>
    <x:t xml:space="preserve">Structural failure</x:t>
  </x:si>
  <x:si>
    <x:t xml:space="preserve">Structural failure (Bow visor)</x:t>
  </x:si>
  <x:si>
    <x:t xml:space="preserve">verification architecture not sufficiently documented in supplied case summary; neutral anchors retained</x:t>
  </x:si>
  <x:si>
    <x:t xml:space="preserve">Spice Islander I</x:t>
  </x:si>
  <x:si>
    <x:t xml:space="preserve">Zanzibar Maritime Authority</x:t>
  </x:si>
  <x:si>
    <x:t xml:space="preserve">Capsizing</x:t>
  </x:si>
  <x:si>
    <x:t xml:space="preserve">Overloading</x:t>
  </x:si>
  <x:si>
    <x:t xml:space="preserve">Era 2</x:t>
  </x:si>
  <x:si>
    <x:t xml:space="preserve">I</x:t>
  </x:si>
  <x:si>
    <x:t xml:space="preserve">Overloading, stability misjudgment</x:t>
  </x:si>
  <x:si>
    <x:t xml:space="preserve">interpretation/decision appears concentrated with limited independent challenge</x:t>
  </x:si>
  <x:si>
    <x:t xml:space="preserve">Aegean Sea</x:t>
  </x:si>
  <x:si>
    <x:t xml:space="preserve">Commission for the Investigation of Maritime Accidents (Spain)</x:t>
  </x:si>
  <x:si>
    <x:t xml:space="preserve">Heavy weather</x:t>
  </x:si>
  <x:si>
    <x:t xml:space="preserve">Heavy weather, physical stress</x:t>
  </x:si>
  <x:si>
    <x:t xml:space="preserve">Apollo Sea</x:t>
  </x:si>
  <x:si>
    <x:t xml:space="preserve">Bulk</x:t>
  </x:si>
  <x:si>
    <x:t xml:space="preserve">South African Maritime Safety Authority</x:t>
  </x:si>
  <x:si>
    <x:t xml:space="preserve">Structural stress</x:t>
  </x:si>
  <x:si>
    <x:t xml:space="preserve">Structural stress, low automation</x:t>
  </x:si>
  <x:si>
    <x:t xml:space="preserve">Iron Baron</x:t>
  </x:si>
  <x:si>
    <x:t xml:space="preserve">Australian Transport Safety Bureau</x:t>
  </x:si>
  <x:si>
    <x:t xml:space="preserve">Report No. 83</x:t>
  </x:si>
  <x:si>
    <x:t xml:space="preserve">Navigation error</x:t>
  </x:si>
  <x:si>
    <x:t xml:space="preserve">Navigation error, pilotage failure</x:t>
  </x:si>
  <x:si>
    <x:t xml:space="preserve">Sea Empress</x:t>
  </x:si>
  <x:si>
    <x:t xml:space="preserve">Pilotage error</x:t>
  </x:si>
  <x:si>
    <x:t xml:space="preserve">Pilotage error, radar misinterpretation</x:t>
  </x:si>
  <x:si>
    <x:t xml:space="preserve">Low-Moderate</x:t>
  </x:si>
  <x:si>
    <x:t xml:space="preserve">interpretation/decision appears concentrated with limited independent challenge; cross-check/challenge capability was weak, neglected, or ineffective</x:t>
  </x:si>
  <x:si>
    <x:t xml:space="preserve">MSC Carla</x:t>
  </x:si>
  <x:si>
    <x:t xml:space="preserve">Container</x:t>
  </x:si>
  <x:si>
    <x:t xml:space="preserve">Bureau d'Enquêtes sur les Événements de Mer (France)</x:t>
  </x:si>
  <x:si>
    <x:t xml:space="preserve">Structural</x:t>
  </x:si>
  <x:si>
    <x:t xml:space="preserve">Hull failure</x:t>
  </x:si>
  <x:si>
    <x:t xml:space="preserve">Hull failure, structural defect</x:t>
  </x:si>
  <x:si>
    <x:t xml:space="preserve">Nakhodka</x:t>
  </x:si>
  <x:si>
    <x:t xml:space="preserve">Japan Transport Safety Board</x:t>
  </x:si>
  <x:si>
    <x:t xml:space="preserve">Hull failure, aging vessel</x:t>
  </x:si>
  <x:si>
    <x:t xml:space="preserve">MV Pallas</x:t>
  </x:si>
  <x:si>
    <x:t xml:space="preserve">Cargo</x:t>
  </x:si>
  <x:si>
    <x:t xml:space="preserve">Federal Bureau for Maritime Casualty Investigation (Germany)</x:t>
  </x:si>
  <x:si>
    <x:t xml:space="preserve">Fire</x:t>
  </x:si>
  <x:si>
    <x:t xml:space="preserve">Cargo fire</x:t>
  </x:si>
  <x:si>
    <x:t xml:space="preserve">Cargo fire, mechanical origin</x:t>
  </x:si>
  <x:si>
    <x:t xml:space="preserve">Erika</x:t>
  </x:si>
  <x:si>
    <x:t xml:space="preserve">Hull corrosion</x:t>
  </x:si>
  <x:si>
    <x:t xml:space="preserve">Hull corrosion, structural failure</x:t>
  </x:si>
  <x:si>
    <x:t xml:space="preserve">Al Salam Boccaccio 98</x:t>
  </x:si>
  <x:si>
    <x:t xml:space="preserve">Egyptian Authority for Maritime Safety</x:t>
  </x:si>
  <x:si>
    <x:t xml:space="preserve">Fire/Stability failure</x:t>
  </x:si>
  <x:si>
    <x:t xml:space="preserve">Fire/Stability, physical failure</x:t>
  </x:si>
  <x:si>
    <x:t xml:space="preserve">Ievoli Sun</x:t>
  </x:si>
  <x:si>
    <x:t xml:space="preserve">Chemical</x:t>
  </x:si>
  <x:si>
    <x:t xml:space="preserve">Chemical leak</x:t>
  </x:si>
  <x:si>
    <x:t xml:space="preserve">Chemical leak, valve failure</x:t>
  </x:si>
  <x:si>
    <x:t xml:space="preserve">Prestige</x:t>
  </x:si>
  <x:si>
    <x:t xml:space="preserve">Hull failure, structural fatigue</x:t>
  </x:si>
  <x:si>
    <x:t xml:space="preserve">Tricolor</x:t>
  </x:si>
  <x:si>
    <x:t xml:space="preserve">Car Carrier</x:t>
  </x:si>
  <x:si>
    <x:t xml:space="preserve">Collision</x:t>
  </x:si>
  <x:si>
    <x:t xml:space="preserve">Collision, navigation misjudgment</x:t>
  </x:si>
  <x:si>
    <x:t xml:space="preserve">Le Joola</x:t>
  </x:si>
  <x:si>
    <x:t xml:space="preserve">Government of Senegal</x:t>
  </x:si>
  <x:si>
    <x:t xml:space="preserve">Overloading, physical capsizing</x:t>
  </x:si>
  <x:si>
    <x:t xml:space="preserve">Jessica</x:t>
  </x:si>
  <x:si>
    <x:t xml:space="preserve">Directorate General of Merchant Marine (Ecuador)</x:t>
  </x:si>
  <x:si>
    <x:t xml:space="preserve">Grounding, navigation error</x:t>
  </x:si>
  <x:si>
    <x:t xml:space="preserve">Tasman Spirit</x:t>
  </x:si>
  <x:si>
    <x:t xml:space="preserve">Karachi Port Trust (Pakistan)</x:t>
  </x:si>
  <x:si>
    <x:t xml:space="preserve">Structural failure during grounding</x:t>
  </x:si>
  <x:si>
    <x:t xml:space="preserve">Rocknes</x:t>
  </x:si>
  <x:si>
    <x:t xml:space="preserve">Accident Investigation Board Norway</x:t>
  </x:si>
  <x:si>
    <x:t xml:space="preserve">Stability failure</x:t>
  </x:si>
  <x:si>
    <x:t xml:space="preserve">Stability failure, physical limit</x:t>
  </x:si>
  <x:si>
    <x:t xml:space="preserve">Athos I</x:t>
  </x:si>
  <x:si>
    <x:t xml:space="preserve">National Transportation Safety Board (USA)</x:t>
  </x:si>
  <x:si>
    <x:t xml:space="preserve">Report No. MAR-06/01</x:t>
  </x:si>
  <x:si>
    <x:t xml:space="preserve">Submerged object</x:t>
  </x:si>
  <x:si>
    <x:t xml:space="preserve">Submerged object, physical impact</x:t>
  </x:si>
  <x:si>
    <x:t xml:space="preserve">Star Princess</x:t>
  </x:si>
  <x:si>
    <x:t xml:space="preserve">Passenger</x:t>
  </x:si>
  <x:si>
    <x:t xml:space="preserve">Report No. 28/2006</x:t>
  </x:si>
  <x:si>
    <x:t xml:space="preserve">Balcony fire</x:t>
  </x:si>
  <x:si>
    <x:t xml:space="preserve">Fire, electrical/physical origin</x:t>
  </x:si>
  <x:si>
    <x:t xml:space="preserve">Hyundai Fortune</x:t>
  </x:si>
  <x:si>
    <x:t xml:space="preserve">Panama Maritime Authority</x:t>
  </x:si>
  <x:si>
    <x:t xml:space="preserve">Explosion</x:t>
  </x:si>
  <x:si>
    <x:t xml:space="preserve">Cargo explosion</x:t>
  </x:si>
  <x:si>
    <x:t xml:space="preserve">Explosion, cargo/physical failure</x:t>
  </x:si>
  <x:si>
    <x:t xml:space="preserve">Cosco Busan</x:t>
  </x:si>
  <x:si>
    <x:t xml:space="preserve">Report No. MAR-09/01</x:t>
  </x:si>
  <x:si>
    <x:t xml:space="preserve">Allision</x:t>
  </x:si>
  <x:si>
    <x:t xml:space="preserve">Communication failure</x:t>
  </x:si>
  <x:si>
    <x:t xml:space="preserve">Communication/Radar misinterpretation</x:t>
  </x:si>
  <x:si>
    <x:t xml:space="preserve">MSC Napoli</x:t>
  </x:si>
  <x:si>
    <x:t xml:space="preserve">Report No. 9/2008</x:t>
  </x:si>
  <x:si>
    <x:t xml:space="preserve">Design flaw</x:t>
  </x:si>
  <x:si>
    <x:t xml:space="preserve">Design flaw, structural failure</x:t>
  </x:si>
  <x:si>
    <x:t xml:space="preserve">Hebei Spirit</x:t>
  </x:si>
  <x:si>
    <x:t xml:space="preserve">Korea Maritime Safety Tribunal</x:t>
  </x:si>
  <x:si>
    <x:t xml:space="preserve">Anchoring error</x:t>
  </x:si>
  <x:si>
    <x:t xml:space="preserve">Anchoring error, VTS neglect</x:t>
  </x:si>
  <x:si>
    <x:t xml:space="preserve">external VTS oversight channel documented; cross-check/challenge capability was weak, neglected, or ineffective</x:t>
  </x:si>
  <x:si>
    <x:t xml:space="preserve">Princess of the Stars</x:t>
  </x:si>
  <x:si>
    <x:t xml:space="preserve">Board of Marine Inquiry (Philippines)</x:t>
  </x:si>
  <x:si>
    <x:t xml:space="preserve">Typhoon conditions</x:t>
  </x:si>
  <x:si>
    <x:t xml:space="preserve">Typhoon, physical capsizing</x:t>
  </x:si>
  <x:si>
    <x:t xml:space="preserve">Arctic Sea</x:t>
  </x:si>
  <x:si>
    <x:t xml:space="preserve">Danish Maritime Accident Investigation Board (DMAIB)</x:t>
  </x:si>
  <x:si>
    <x:t xml:space="preserve">Hijacking</x:t>
  </x:si>
  <x:si>
    <x:t xml:space="preserve">Security failure</x:t>
  </x:si>
  <x:si>
    <x:t xml:space="preserve">Security failure, human factor</x:t>
  </x:si>
  <x:si>
    <x:t xml:space="preserve">Montara</x:t>
  </x:si>
  <x:si>
    <x:t xml:space="preserve">Rig</x:t>
  </x:si>
  <x:si>
    <x:t xml:space="preserve">Australian Maritime Safety Authority</x:t>
  </x:si>
  <x:si>
    <x:t xml:space="preserve">Blowout</x:t>
  </x:si>
  <x:si>
    <x:t xml:space="preserve">Well control failure</x:t>
  </x:si>
  <x:si>
    <x:t xml:space="preserve">Well control, mechanical failure</x:t>
  </x:si>
  <x:si>
    <x:t xml:space="preserve">Deepwater Horizon</x:t>
  </x:si>
  <x:si>
    <x:t xml:space="preserve">USCG–BOEMRE Joint Investigation</x:t>
  </x:si>
  <x:si>
    <x:t xml:space="preserve">Reconciled Agreement</x:t>
  </x:si>
  <x:si>
    <x:t xml:space="preserve">Primary classification revised to Interpretive: the critical failure involved human misinterpretation of pressure-test/sensor evidence and well-control information rather than a purely mechanical failure.</x:t>
  </x:si>
  <x:si>
    <x:t xml:space="preserve">Reconciled after case-level review</x:t>
  </x:si>
  <x:si>
    <x:t xml:space="preserve">multiple information/monitoring channels explicitly referenced; interpretation/decision appears concentrated with limited independent challenge; cross-check/challenge capability was weak, neglected, or ineffective</x:t>
  </x:si>
  <x:si>
    <x:t xml:space="preserve">Rena</x:t>
  </x:si>
  <x:si>
    <x:t xml:space="preserve">Transport Accident Investigation Commission (NZ)</x:t>
  </x:si>
  <x:si>
    <x:t xml:space="preserve">Report No. MO-2011-204</x:t>
  </x:si>
  <x:si>
    <x:t xml:space="preserve">Threshold: Alarm overload</x:t>
  </x:si>
  <x:si>
    <x:t xml:space="preserve">dependence/fixation on a dominant mediated information pathway; interpretation/decision appears concentrated with limited independent challenge; cross-check/challenge capability was weak, neglected, or ineffective</x:t>
  </x:si>
  <x:si>
    <x:t xml:space="preserve">Costa Concordia</x:t>
  </x:si>
  <x:si>
    <x:t xml:space="preserve">Italy Ministry of Infrastructure and Transport</x:t>
  </x:si>
  <x:si>
    <x:t xml:space="preserve">Navigation error, over-reliance</x:t>
  </x:si>
  <x:si>
    <x:t xml:space="preserve">Baltic Ace</x:t>
  </x:si>
  <x:si>
    <x:t xml:space="preserve">Dutch Safety Board</x:t>
  </x:si>
  <x:si>
    <x:t xml:space="preserve">Collision, situational awareness</x:t>
  </x:si>
  <x:si>
    <x:t xml:space="preserve">MOL Comfort</x:t>
  </x:si>
  <x:si>
    <x:t xml:space="preserve">Hull girder failure</x:t>
  </x:si>
  <x:si>
    <x:t xml:space="preserve">Hull girder, structural failure</x:t>
  </x:si>
  <x:si>
    <x:t xml:space="preserve">Sewol</x:t>
  </x:si>
  <x:si>
    <x:t xml:space="preserve">Overloading, stability failure</x:t>
  </x:si>
  <x:si>
    <x:t xml:space="preserve">El Faro</x:t>
  </x:si>
  <x:si>
    <x:t xml:space="preserve">Report No. MAR-17/01</x:t>
  </x:si>
  <x:si>
    <x:t xml:space="preserve">Primary classification revised to Interpretive: route and operational decisions were strongly shaped by delayed/limited weather information and its interpretation, rather than heavy weather alone.</x:t>
  </x:si>
  <x:si>
    <x:t xml:space="preserve">Stellar Daisy</x:t>
  </x:si>
  <x:si>
    <x:t xml:space="preserve">VLOC</x:t>
  </x:si>
  <x:si>
    <x:t xml:space="preserve">Era 3</x:t>
  </x:si>
  <x:si>
    <x:t xml:space="preserve">Structural, high-tech monitoring</x:t>
  </x:si>
  <x:si>
    <x:t xml:space="preserve">Sanchi</x:t>
  </x:si>
  <x:si>
    <x:t xml:space="preserve">China Maritime Safety Administration</x:t>
  </x:si>
  <x:si>
    <x:t xml:space="preserve">Watchkeeping failure</x:t>
  </x:si>
  <x:si>
    <x:t xml:space="preserve">Watchkeeping, AIS/Radar neglect</x:t>
  </x:si>
  <x:si>
    <x:t xml:space="preserve">Golden Ray</x:t>
  </x:si>
  <x:si>
    <x:t xml:space="preserve">Report No. MAR-21/03</x:t>
  </x:si>
  <x:si>
    <x:t xml:space="preserve">Stability, calculation error</x:t>
  </x:si>
  <x:si>
    <x:t xml:space="preserve">Wakashio</x:t>
  </x:si>
  <x:si>
    <x:t xml:space="preserve">Report No. MA2023-10</x:t>
  </x:si>
  <x:si>
    <x:t xml:space="preserve">Navigation, Wi-Fi/Auto-pilot fixation</x:t>
  </x:si>
  <x:si>
    <x:t xml:space="preserve">Ever Given</x:t>
  </x:si>
  <x:si>
    <x:t xml:space="preserve">Suez Canal Authority</x:t>
  </x:si>
  <x:si>
    <x:t xml:space="preserve">Wind/Navigation</x:t>
  </x:si>
  <x:si>
    <x:t xml:space="preserve">Wind/Navigation, pilotage interpretation</x:t>
  </x:si>
  <x:si>
    <x:t xml:space="preserve">X-Press Pearl</x:t>
  </x:si>
  <x:si>
    <x:t xml:space="preserve">Sri Lanka Merchant Shipping Secretariat</x:t>
  </x:si>
  <x:si>
    <x:t xml:space="preserve">Chemical leak, physical origin</x:t>
  </x:si>
  <x:si>
    <x:t xml:space="preserve">Zim Kingston</x:t>
  </x:si>
  <x:si>
    <x:t xml:space="preserve">Transportation Safety Board of Canada</x:t>
  </x:si>
  <x:si>
    <x:t xml:space="preserve">Cargo loss</x:t>
  </x:si>
  <x:si>
    <x:t xml:space="preserve">Cargo loss, heavy weather</x:t>
  </x:si>
  <x:si>
    <x:t xml:space="preserve">Felicity Ace</x:t>
  </x:si>
  <x:si>
    <x:t xml:space="preserve">EV Battery fire</x:t>
  </x:si>
  <x:si>
    <x:t xml:space="preserve">EV Battery fire, physical origin</x:t>
  </x:si>
  <x:si>
    <x:t xml:space="preserve">Verity</x:t>
  </x:si>
  <x:si>
    <x:t xml:space="preserve">Reconciled: original 0.73 → final 0.70</x:t>
  </x:si>
  <x:si>
    <x:t xml:space="preserve">Agree</x:t>
  </x:si>
  <x:si>
    <x:t xml:space="preserve">Interpretive failure confirmed: collision in a highly automated navigation environment involved the interaction and interpretation of AIS/radar information and navigational judgment.</x:t>
  </x:si>
  <x:si>
    <x:t xml:space="preserve">Confirmed after case-level review</x:t>
  </x:si>
  <x:si>
    <x:t xml:space="preserve">multiple information/monitoring channels explicitly referenced; interpretation/decision appears concentrated with limited independent challenge</x:t>
  </x:si>
  <x:si>
    <x:t xml:space="preserve">Fremantle Highway</x:t>
  </x:si>
  <x:si>
    <x:t xml:space="preserve">Dali</x:t>
  </x:si>
  <x:si>
    <x:t xml:space="preserve">Report No. MIR-25-40</x:t>
  </x:si>
  <x:si>
    <x:t xml:space="preserve">Power failure</x:t>
  </x:si>
  <x:si>
    <x:t xml:space="preserve">Primary classification revised/confirmed as Technical: sudden electrical power loss (blackout) was the initiating physical/technical failure that caused loss of control.</x:t>
  </x:si>
  <x:si>
    <x:t xml:space="preserve">intervention capability/authority was constrained or delayed</x:t>
  </x:si>
  <x:si>
    <x:t xml:space="preserve">Herald of Free Enterprise</x:t>
  </x:si>
  <x:si>
    <x:t xml:space="preserve">UK Formal Investigation Court</x:t>
  </x:si>
  <x:si>
    <x:t xml:space="preserve">Report No. 8074</x:t>
  </x:si>
  <x:si>
    <x:t xml:space="preserve">Bow door open</x:t>
  </x:si>
  <x:si>
    <x:t xml:space="preserve">Bow door, manual/physical failure</x:t>
  </x:si>
  <x:si>
    <x:t xml:space="preserve">Dona Paz</x:t>
  </x:si>
  <x:si>
    <x:t xml:space="preserve">Philippine Coast Guard</x:t>
  </x:si>
  <x:si>
    <x:t xml:space="preserve">Navigation error, manual era</x:t>
  </x:si>
  <x:si>
    <x:t xml:space="preserve">Exxon Valdez</x:t>
  </x:si>
  <x:si>
    <x:t xml:space="preserve">Report No. MAR-90/04</x:t>
  </x:si>
  <x:si>
    <x:t xml:space="preserve">Navigation error, fatigue</x:t>
  </x:si>
  <x:si>
    <x:t xml:space="preserve">Scandinavian Star</x:t>
  </x:si>
  <x:si>
    <x:t xml:space="preserve">Arson/Safety failure</x:t>
  </x:si>
  <x:si>
    <x:t xml:space="preserve">Fire, safety system failure</x:t>
  </x:si>
  <x:si>
    <x:t xml:space="preserve">Moby Prince</x:t>
  </x:si>
  <x:si>
    <x:t xml:space="preserve">Fog/Navigation</x:t>
  </x:si>
  <x:si>
    <x:t xml:space="preserve">Fog/Navigation, radar era</x:t>
  </x:si>
  <x:si>
    <x:t xml:space="preserve">Salem Express</x:t>
  </x:si>
  <x:si>
    <x:t xml:space="preserve">Government of Egypt</x:t>
  </x:si>
  <x:si>
    <x:t xml:space="preserve">Navigation error, grounding</x:t>
  </x:si>
  <x:si>
    <x:t xml:space="preserve">Haven</x:t>
  </x:si>
  <x:si>
    <x:t xml:space="preserve">Maintenance failure</x:t>
  </x:si>
  <x:si>
    <x:t xml:space="preserve">Maintenance, mechanical failure</x:t>
  </x:si>
  <x:si>
    <x:t xml:space="preserve">Derbyshire</x:t>
  </x:si>
  <x:si>
    <x:t xml:space="preserve">Hatch cover failure</x:t>
  </x:si>
  <x:si>
    <x:t xml:space="preserve">Hatch cover, structural failure</x:t>
  </x:si>
  <x:si>
    <x:t xml:space="preserve">Sea Diamond</x:t>
  </x:si>
  <x:si>
    <x:t xml:space="preserve">Hellenic Bureau for Marine Casualties Investigation</x:t>
  </x:si>
  <x:si>
    <x:t xml:space="preserve">Charting error</x:t>
  </x:si>
  <x:si>
    <x:t xml:space="preserve">Charting error, ECDIS/Paper mismatch</x:t>
  </x:si>
  <x:si>
    <x:t xml:space="preserve">multiple information/monitoring channels explicitly referenced; cross-check/challenge capability was weak, neglected, or ineffective</x:t>
  </x:si>
  <x:si>
    <x:t xml:space="preserve">Bourbon Dolphin</x:t>
  </x:si>
  <x:si>
    <x:t xml:space="preserve">AHTS</x:t>
  </x:si>
  <x:si>
    <x:t xml:space="preserve">Stability, physical limit</x:t>
  </x:si>
  <x:si>
    <x:t xml:space="preserve">Fedra</x:t>
  </x:si>
  <x:si>
    <x:t xml:space="preserve">Gibraltar Maritime Administration</x:t>
  </x:si>
  <x:si>
    <x:t xml:space="preserve">Engine failure</x:t>
  </x:si>
  <x:si>
    <x:t xml:space="preserve">Engine failure, heavy weather</x:t>
  </x:si>
  <x:si>
    <x:t xml:space="preserve">Full City</x:t>
  </x:si>
  <x:si>
    <x:t xml:space="preserve">Anchoring, VTS/Weather interpretation</x:t>
  </x:si>
  <x:si>
    <x:t xml:space="preserve">multiple information/monitoring channels explicitly referenced; external VTS oversight channel documented</x:t>
  </x:si>
  <x:si>
    <x:t xml:space="preserve">Luno</x:t>
  </x:si>
  <x:si>
    <x:t xml:space="preserve">Engine failure, grounding</x:t>
  </x:si>
  <x:si>
    <x:t xml:space="preserve">Norman Atlantic</x:t>
  </x:si>
  <x:si>
    <x:t xml:space="preserve">Cargo fire, physical origin</x:t>
  </x:si>
  <x:si>
    <x:t xml:space="preserve">Cheshire</x:t>
  </x:si>
  <x:si>
    <x:t xml:space="preserve">Fertilizer cargo</x:t>
  </x:si>
  <x:si>
    <x:t xml:space="preserve">Fertilizer cargo, chemical reaction</x:t>
  </x:si>
  <x:si>
    <x:t xml:space="preserve">Maersk Honam</x:t>
  </x:si>
  <x:si>
    <x:t xml:space="preserve">Dangerous goods</x:t>
  </x:si>
  <x:si>
    <x:t xml:space="preserve">Dangerous goods, fire origin</x:t>
  </x:si>
  <x:si>
    <x:t xml:space="preserve">Viking Sky</x:t>
  </x:si>
  <x:si>
    <x:t xml:space="preserve">Low oil pressure</x:t>
  </x:si>
  <x:si>
    <x:t xml:space="preserve">Low oil pressure, sensor/physical</x:t>
  </x:si>
  <x:si>
    <x:t xml:space="preserve">ONE Apus</x:t>
  </x:si>
  <x:si>
    <x:t xml:space="preserve">Cargo Loss</x:t>
  </x:si>
  <x:si>
    <x:t xml:space="preserve">Heavy weather, cargo loss</x:t>
  </x:si>
  <x:si>
    <x:t xml:space="preserve">Eemslift Hendrika</x:t>
  </x:si>
  <x:si>
    <x:t xml:space="preserve">Stability</x:t>
  </x:si>
  <x:si>
    <x:t xml:space="preserve">Cargo shift</x:t>
  </x:si>
  <x:si>
    <x:t xml:space="preserve">Cargo shift, stability</x:t>
  </x:si>
  <x:si>
    <x:t xml:space="preserve">Almirante Storni</x:t>
  </x:si>
  <x:si>
    <x:t xml:space="preserve">Swedish Maritime Administration</x:t>
  </x:si>
  <x:si>
    <x:t xml:space="preserve">Timber cargo</x:t>
  </x:si>
  <x:si>
    <x:t xml:space="preserve">Timber cargo, fire origin</x:t>
  </x:si>
  <x:si>
    <x:t xml:space="preserve">Euroferry Olympia</x:t>
  </x:si>
  <x:si>
    <x:t xml:space="preserve">Cargo deck fire</x:t>
  </x:si>
  <x:si>
    <x:t xml:space="preserve">Cargo deck fire, physical</x:t>
  </x:si>
  <x:si>
    <x:t xml:space="preserve">Shiant Island</x:t>
  </x:si>
  <x:si>
    <x:t xml:space="preserve">Interpretive failure confirmed: excessive reliance on autopilot/automated navigation and inadequate monitoring are consistent with automation complacency and navigational interpretation failure.</x:t>
  </x:si>
  <x:si>
    <x:t xml:space="preserve">MSC Zoe</x:t>
  </x:si>
  <x:si>
    <x:t xml:space="preserve">Grande America</x:t>
  </x:si>
  <x:si>
    <x:t xml:space="preserve">Ro-Ro</x:t>
  </x:si>
  <x:si>
    <x:t xml:space="preserve">Vehicle fire</x:t>
  </x:si>
  <x:si>
    <x:t xml:space="preserve">Vehicle fire, physical origin</x:t>
  </x:si>
  <x:si>
    <x:t xml:space="preserve">Stellar Banner</x:t>
  </x:si>
  <x:si>
    <x:t xml:space="preserve">Interpretive failure confirmed: the grounding is classified primarily as a navigation/route-decision failure within the operational control loop rather than as an initiating mechanical failure.</x:t>
  </x:si>
  <x:si>
    <x:t xml:space="preserve">interpretation/decision appears concentrated with limited independent challenge; intervention capability/authority was constrained or delayed</x:t>
  </x:si>
  <x:si>
    <x:t xml:space="preserve">Gulf Livestock 1</x:t>
  </x:si>
  <x:si>
    <x:t xml:space="preserve">Livestock</x:t>
  </x:si>
  <x:si>
    <x:t xml:space="preserve">Engine failure, typhoon</x:t>
  </x:si>
  <x:si>
    <x:t xml:space="preserve">New Diamond</x:t>
  </x:si>
  <x:si>
    <x:t xml:space="preserve">Marine Environmental Protection Authority (Sri Lanka)</x:t>
  </x:si>
  <x:si>
    <x:t xml:space="preserve">Boiler explosion</x:t>
  </x:si>
  <x:si>
    <x:t xml:space="preserve">Boiler explosion, physical</x:t>
  </x:si>
  <x:si>
    <x:t xml:space="preserve">MV Smart</x:t>
  </x:si>
  <x:si>
    <x:t xml:space="preserve">Heavy weather, grounding</x:t>
  </x:si>
  <x:si>
    <x:t xml:space="preserve">Thorco Cloud</x:t>
  </x:si>
  <x:si>
    <x:t xml:space="preserve">Collision, navigation error</x:t>
  </x:si>
  <x:si>
    <x:t xml:space="preserve">Hanjin Pennsylvania</x:t>
  </x:si>
  <x:si>
    <x:t xml:space="preserve">Cargo explosion, physical</x:t>
  </x:si>
  <x:si>
    <x:t xml:space="preserve">CP Valour</x:t>
  </x:si>
  <x:si>
    <x:t xml:space="preserve">Explorer</x:t>
  </x:si>
  <x:si>
    <x:t xml:space="preserve">Report No. 28/2008</x:t>
  </x:si>
  <x:si>
    <x:t xml:space="preserve">Ice collision</x:t>
  </x:si>
  <x:si>
    <x:t xml:space="preserve">Primary classification revised to Interpretive: assessment of ice condition/thickness and associated navigational judgment were treated as the dominant failure mechanism.</x:t>
  </x:si>
  <x:si>
    <x:t xml:space="preserve">Pasha Bulker</x:t>
  </x:si>
  <x:si>
    <x:t xml:space="preserve">Report No. 243</x:t>
  </x:si>
  <x:si>
    <x:t xml:space="preserve">Shen Neng 1</x:t>
  </x:si>
  <x:si>
    <x:t xml:space="preserve">Report No. 264</x:t>
  </x:si>
  <x:si>
    <x:t xml:space="preserve">Vinalines Queen</x:t>
  </x:si>
  <x:si>
    <x:t xml:space="preserve">Vietnam Maritime Administration</x:t>
  </x:si>
  <x:si>
    <x:t xml:space="preserve">Cargo liquefaction</x:t>
  </x:si>
  <x:si>
    <x:t xml:space="preserve">Cargo liquefaction, physical</x:t>
  </x:si>
  <x:si>
    <x:t xml:space="preserve">Bow Mariner</x:t>
  </x:si>
  <x:si>
    <x:t xml:space="preserve">Report No. MAR-05/02</x:t>
  </x:si>
  <x:si>
    <x:t xml:space="preserve">Tank cleaning</x:t>
  </x:si>
  <x:si>
    <x:t xml:space="preserve">Tank cleaning, explosion</x:t>
  </x:si>
  <x:si>
    <x:t xml:space="preserve">Selendang Ayu</x:t>
  </x:si>
  <x:si>
    <x:t xml:space="preserve">Empress of the North</x:t>
  </x:si>
  <x:si>
    <x:t xml:space="preserve">Report No. MAR-08/02</x:t>
  </x:si>
  <x:si>
    <x:t xml:space="preserve">Morning Glory</x:t>
  </x:si>
  <x:si>
    <x:t xml:space="preserve">Eastern Star</x:t>
  </x:si>
  <x:si>
    <x:t xml:space="preserve">Tornado conditions</x:t>
  </x:si>
  <x:si>
    <x:t xml:space="preserve">Tornado, physical capsizing</x:t>
  </x:si>
  <x:si>
    <x:t xml:space="preserve">TS Taipei</x:t>
  </x:si>
  <x:si>
    <x:t xml:space="preserve">Taiwan Transportation Safety Board (TTSB)</x:t>
  </x:si>
  <x:si>
    <x:t xml:space="preserve">Structural failure, grounding</x:t>
  </x:si>
  <x:si>
    <x:t xml:space="preserve">Kea Trader</x:t>
  </x:si>
  <x:si>
    <x:t xml:space="preserve">ECDIS/Auto-pilot fixation</x:t>
  </x:si>
  <x:si>
    <x:t xml:space="preserve">Finnbirch</x:t>
  </x:si>
  <x:si>
    <x:t xml:space="preserve">Swedish Accident Investigation Authority (SHK)</x:t>
  </x:si>
  <x:si>
    <x:t xml:space="preserve">Stability failure, capsizing</x:t>
  </x:si>
  <x:si>
    <x:t xml:space="preserve">Server</x:t>
  </x:si>
  <x:si>
    <x:t xml:space="preserve">Godafoss</x:t>
  </x:si>
  <x:si>
    <x:t xml:space="preserve">Bareli</x:t>
  </x:si>
  <x:si>
    <x:t xml:space="preserve">Stolt Valor</x:t>
  </x:si>
  <x:si>
    <x:t xml:space="preserve">Hansa Brandenburg</x:t>
  </x:si>
  <x:si>
    <x:t xml:space="preserve">Yusuf Cepnioglu</x:t>
  </x:si>
  <x:si>
    <x:t xml:space="preserve">Flaminia</x:t>
  </x:si>
  <x:si>
    <x:t xml:space="preserve">Chemical reaction</x:t>
  </x:si>
  <x:si>
    <x:t xml:space="preserve">Chemical reaction, fire</x:t>
  </x:si>
  <x:si>
    <x:t xml:space="preserve">Maersk Kampala</x:t>
  </x:si>
  <x:si>
    <x:t xml:space="preserve">Hoegh Osaka</x:t>
  </x:si>
  <x:si>
    <x:t xml:space="preserve">Report No. 6/2016</x:t>
  </x:si>
  <x:si>
    <x:t xml:space="preserve">Navigation error, stability</x:t>
  </x:si>
  <x:si>
    <x:t xml:space="preserve">Modern Express</x:t>
  </x:si>
  <x:si>
    <x:t xml:space="preserve">Yantian Express</x:t>
  </x:si>
  <x:si>
    <x:t xml:space="preserve">Verification Diversity (VD) Coding Rubric — Exploratory Documentary-Summary Coding</x:t>
  </x:si>
  <x:si>
    <x:t xml:space="preserve">Dimension</x:t>
  </x:si>
  <x:si>
    <x:t xml:space="preserve">0.25 — Low</x:t>
  </x:si>
  <x:si>
    <x:t xml:space="preserve">0.50 — Neutral/Insufficient Evidence</x:t>
  </x:si>
  <x:si>
    <x:t xml:space="preserve">0.75 — Distributed/Independent Evidence</x:t>
  </x:si>
  <x:si>
    <x:t xml:space="preserve">1.00 — Strong Evidence</x:t>
  </x:si>
  <x:si>
    <x:t xml:space="preserve">Coding Principle</x:t>
  </x:si>
  <x:si>
    <x:t xml:space="preserve">Independence Rule</x:t>
  </x:si>
  <x:si>
    <x:t xml:space="preserve">V1 Information-Source Independence</x:t>
  </x:si>
  <x:si>
    <x:t xml:space="preserve">Dominant/single mediated pathway, fixation, or overreliance documented</x:t>
  </x:si>
  <x:si>
    <x:t xml:space="preserve">Available summary does not establish independence or convergence</x:t>
  </x:si>
  <x:si>
    <x:t xml:space="preserve">Multiple distinct information/monitoring channels explicitly documented</x:t>
  </x:si>
  <x:si>
    <x:t xml:space="preserve">Multiple demonstrably independent sources with separate failure modes</x:t>
  </x:si>
  <x:si>
    <x:t xml:space="preserve">Assess information-source independence only</x:t>
  </x:si>
  <x:si>
    <x:t xml:space="preserve">Do not infer from AD, ERA, or failure type</x:t>
  </x:si>
  <x:si>
    <x:t xml:space="preserve">V2 Interpretive Diversity</x:t>
  </x:si>
  <x:si>
    <x:t xml:space="preserve">Interpretation/decision concentrated with limited independent challenge</x:t>
  </x:si>
  <x:si>
    <x:t xml:space="preserve">Actor/interpretive diversity not sufficiently documented</x:t>
  </x:si>
  <x:si>
    <x:t xml:space="preserve">Multiple organizational/human interpretive actors documented</x:t>
  </x:si>
  <x:si>
    <x:t xml:space="preserve">Multiple independent interpretive communities with challenge authority</x:t>
  </x:si>
  <x:si>
    <x:t xml:space="preserve">Assess heterogeneity of interpretation and judgment</x:t>
  </x:si>
  <x:si>
    <x:t xml:space="preserve">Do not infer from number of devices alone</x:t>
  </x:si>
  <x:si>
    <x:t xml:space="preserve">V3 Cross-Check / Challenge Capability</x:t>
  </x:si>
  <x:si>
    <x:t xml:space="preserve">Cross-check neglected, ineffective, fixation/overreliance/misinterpretation documented</x:t>
  </x:si>
  <x:si>
    <x:t xml:space="preserve">Cross-checking capability not sufficiently documented</x:t>
  </x:si>
  <x:si>
    <x:t xml:space="preserve">Independent cross-checking mechanisms explicitly available and used</x:t>
  </x:si>
  <x:si>
    <x:t xml:space="preserve">Multiple independent challenge paths demonstrated effective</x:t>
  </x:si>
  <x:si>
    <x:t xml:space="preserve">Assess functional challenge/correction capability</x:t>
  </x:si>
  <x:si>
    <x:t xml:space="preserve">Nominal redundancy is not sufficient</x:t>
  </x:si>
  <x:si>
    <x:t xml:space="preserve">V4 Independent Intervention Authority</x:t>
  </x:si>
  <x:si>
    <x:t xml:space="preserve">Intervention capability/authority constrained, delayed, or ambiguous</x:t>
  </x:si>
  <x:si>
    <x:t xml:space="preserve">Intervention authority not sufficiently documented</x:t>
  </x:si>
  <x:si>
    <x:t xml:space="preserve">Independent intervention/override pathway explicitly retained</x:t>
  </x:si>
  <x:si>
    <x:t xml:space="preserve">Multiple independent intervention authorities with effective override</x:t>
  </x:si>
  <x:si>
    <x:t xml:space="preserve">Assess ability to act on discrepant evidence</x:t>
  </x:si>
  <x:si>
    <x:t xml:space="preserve">Do not infer from nominal human-in-the-loop status</x:t>
  </x:si>
  <x:si>
    <x:t xml:space="preserve">Final VD = arithmetic mean of V1–V4 for comparative normalization only. The scores are ordinal heuristic anchors, not validated interval-scale measurements or engineering thresholds. The current 100-case recoding is based on the supplied case summaries/rationales; full source-report verification remains recommended.</x:t>
  </x:si>
  <x:si>
    <x:t xml:space="preserve">T3-DEF Maritime 100-Case AD–VD Exploratory Summary</x:t>
  </x:si>
  <x:si>
    <x:t xml:space="preserve">Metric</x:t>
  </x:si>
  <x:si>
    <x:t xml:space="preserve">Value</x:t>
  </x:si>
  <x:si>
    <x:t xml:space="preserve">Final VD</x:t>
  </x:si>
  <x:si>
    <x:t xml:space="preserve">Case Count</x:t>
  </x:si>
  <x:si>
    <x:t xml:space="preserve">Cases</x:t>
  </x:si>
  <x:si>
    <x:t xml:space="preserve">Mean Final AD</x:t>
  </x:si>
  <x:si>
    <x:t xml:space="preserve">Mean Final VD</x:t>
  </x:si>
  <x:si>
    <x:t xml:space="preserve">Pearson r (AD, VD)</x:t>
  </x:si>
  <x:si>
    <x:t xml:space="preserve">VD Low-confidence cases</x:t>
  </x:si>
  <x:si>
    <x:t xml:space="preserve">Interpretation</x:t>
  </x:si>
  <x:si>
    <x:t xml:space="preserve">The AD–VD correlation is descriptive and exploratory. It does not imply causation.</x:t>
  </x:si>
  <x:si>
    <x:t xml:space="preserve">VD was coded independently of AD from the supplied case summaries; 0.50 was retained when verification architecture was insufficiently documented.</x:t>
  </x:si>
  <x:si>
    <x:t xml:space="preserve">Because many cases have low documentary-detail confidence, the correlation should not be treated as a validated empirical parameter until source-report re-verification is completed.</x:t>
  </x:si>
</x:sst>
</file>

<file path=xl/styles.xml><?xml version="1.0" encoding="utf-8"?>
<x:styleSheet xmlns:x="http://schemas.openxmlformats.org/spreadsheetml/2006/main">
  <x:numFmts count="2">
    <x:numFmt numFmtId="176" formatCode="0.0000"/>
    <x:numFmt numFmtId="200" formatCode="0.000"/>
  </x:numFmts>
  <x:fonts count="10">
    <x:font>
      <x:sz val="11"/>
      <x:name val="Carlito"/>
    </x:font>
    <x:font>
      <x:b/>
      <x:sz val="14"/>
      <x:color rgb="FFFFFFFF"/>
      <x:name val="Carlito"/>
    </x:font>
    <x:font>
      <x:sz val="9"/>
      <x:name val="Carlito"/>
    </x:font>
    <x:font>
      <x:sz val="10"/>
      <x:color rgb="FF1F1F1F"/>
      <x:name val="Carlito"/>
    </x:font>
    <x:font>
      <x:b/>
      <x:sz val="10"/>
      <x:color rgb="FFFFFFFF"/>
      <x:name val="Carlito"/>
    </x:font>
    <x:font>
      <x:b/>
      <x:sz val="11"/>
      <x:color rgb="FFFFFFFF"/>
      <x:name val="Carlito"/>
    </x:font>
    <x:font>
      <x:i/>
      <x:sz val="11"/>
      <x:name val="Carlito"/>
    </x:font>
    <x:font>
      <x:b/>
      <x:sz val="11"/>
      <x:name val="Carlito"/>
    </x:font>
    <x:font>
      <x:sz val="11"/>
      <x:name val="Carlito"/>
    </x:font>
    <x:font>
      <x:sz val="8"/>
      <x:name val="돋움"/>
    </x:font>
  </x:fonts>
  <x:fills count="9">
    <x:fill>
      <x:patternFill patternType="none"/>
    </x:fill>
    <x:fill>
      <x:patternFill patternType="gray125"/>
    </x:fill>
    <x:fill>
      <x:patternFill patternType="solid">
        <x:fgColor rgb="FFD9EAF7"/>
      </x:patternFill>
    </x:fill>
    <x:fill>
      <x:patternFill patternType="solid">
        <x:fgColor rgb="FF1F4E78"/>
      </x:patternFill>
    </x:fill>
    <x:fill>
      <x:patternFill patternType="solid">
        <x:fgColor rgb="FF1F4E78"/>
      </x:patternFill>
    </x:fill>
    <x:fill>
      <x:patternFill patternType="solid">
        <x:fgColor rgb="FFEAF2F8"/>
      </x:patternFill>
    </x:fill>
    <x:fill>
      <x:patternFill patternType="solid">
        <x:fgColor rgb="FFD9EAF7"/>
      </x:patternFill>
    </x:fill>
    <x:fill>
      <x:patternFill patternType="solid">
        <x:fgColor rgb="FF1F4E78"/>
      </x:patternFill>
    </x:fill>
    <x:fill>
      <x:patternFill patternType="solid">
        <x:fgColor rgb="FFDDEBF7"/>
      </x:patternFill>
    </x:fill>
  </x:fills>
  <x:borders count="23">
    <x:border/>
    <x:border/>
    <x:border/>
    <x:border/>
    <x:border/>
    <x:border/>
    <x:border/>
    <x:border>
      <x:left style="thin">
        <x:color rgb="FFD9E2F3"/>
      </x:left>
      <x:top style="thin">
        <x:color rgb="FFD9E2F3"/>
      </x:top>
    </x:border>
    <x:border>
      <x:top style="thin">
        <x:color rgb="FFD9E2F3"/>
      </x:top>
    </x:border>
    <x:border>
      <x:right style="thin">
        <x:color rgb="FFD9E2F3"/>
      </x:right>
      <x:top style="thin">
        <x:color rgb="FFD9E2F3"/>
      </x:top>
    </x:border>
    <x:border>
      <x:left style="thin">
        <x:color rgb="FFD9E2F3"/>
      </x:left>
    </x:border>
    <x:border>
      <x:right style="thin">
        <x:color rgb="FFD9E2F3"/>
      </x:right>
    </x:border>
    <x:border>
      <x:left style="thin">
        <x:color rgb="FFD9E2F3"/>
      </x:left>
      <x:bottom style="thin">
        <x:color rgb="FFD9E2F3"/>
      </x:bottom>
    </x:border>
    <x:border>
      <x:bottom style="thin">
        <x:color rgb="FFD9E2F3"/>
      </x:bottom>
    </x:border>
    <x:border>
      <x:right style="thin">
        <x:color rgb="FFD9E2F3"/>
      </x:right>
      <x:bottom style="thin">
        <x:color rgb="FFD9E2F3"/>
      </x:bottom>
    </x:border>
    <x:border>
      <x:left style="thin">
        <x:color rgb="FFD9E2F3"/>
      </x:left>
      <x:top style="thin">
        <x:color rgb="FFD9E2F3"/>
      </x:top>
    </x:border>
    <x:border>
      <x:top style="thin">
        <x:color rgb="FFD9E2F3"/>
      </x:top>
    </x:border>
    <x:border>
      <x:right style="thin">
        <x:color rgb="FFD9E2F3"/>
      </x:right>
      <x:top style="thin">
        <x:color rgb="FFD9E2F3"/>
      </x:top>
    </x:border>
    <x:border>
      <x:left style="thin">
        <x:color rgb="FFD9E2F3"/>
      </x:left>
    </x:border>
    <x:border>
      <x:right style="thin">
        <x:color rgb="FFD9E2F3"/>
      </x:right>
    </x:border>
    <x:border>
      <x:left style="thin">
        <x:color rgb="FFD9E2F3"/>
      </x:left>
      <x:bottom style="thin">
        <x:color rgb="FFD9E2F3"/>
      </x:bottom>
    </x:border>
    <x:border>
      <x:bottom style="thin">
        <x:color rgb="FFD9E2F3"/>
      </x:bottom>
    </x:border>
    <x:border>
      <x:right style="thin">
        <x:color rgb="FFD9E2F3"/>
      </x:right>
      <x:bottom style="thin">
        <x:color rgb="FFD9E2F3"/>
      </x:bottom>
    </x:border>
  </x:borders>
  <x:cellStyleXfs count="2">
    <x:xf numFmtId="0" fontId="0" fillId="0" borderId="0"/>
    <x:xf numFmtId="0" fontId="8" fillId="0" borderId="0"/>
  </x:cellStyleXfs>
  <x:cellXfs count="128">
    <x:xf numFmtId="0" fontId="0" fillId="0" borderId="0" xfId="0"/>
    <x:xf numFmtId="0" fontId="2" fillId="0" borderId="0" xfId="1" applyNumberFormat="1" applyFont="1" applyFill="1" applyBorder="1" applyAlignment="1">
      <x:alignment vertical="top" wrapText="1"/>
    </x:xf>
    <x:xf numFmtId="0" fontId="2" fillId="0" borderId="0" xfId="1" applyNumberFormat="1" applyFont="1" applyFill="1" applyBorder="1" applyAlignment="1">
      <x:alignment horizontal="center" vertical="top" wrapText="1"/>
    </x:xf>
    <x:xf numFmtId="2" fontId="2" fillId="0" borderId="0" xfId="1" applyNumberFormat="1" applyFont="1" applyFill="1" applyBorder="1" applyAlignment="1">
      <x:alignment horizontal="center" vertical="top" wrapText="1"/>
    </x:xf>
    <x:xf numFmtId="0" fontId="2" fillId="0" borderId="2" xfId="1" applyNumberFormat="1" applyFont="1" applyFill="1" applyBorder="1" applyAlignment="1">
      <x:alignment vertical="top" wrapText="1"/>
    </x:xf>
    <x:xf numFmtId="0" fontId="2" fillId="0" borderId="4" xfId="1" applyNumberFormat="1" applyFont="1" applyFill="1" applyBorder="1" applyAlignment="1">
      <x:alignment vertical="top" wrapText="1"/>
    </x:xf>
    <x:xf numFmtId="0" fontId="2" fillId="0" borderId="4" xfId="1" applyNumberFormat="1" applyFont="1" applyFill="1" applyBorder="1" applyAlignment="1">
      <x:alignment horizontal="center" vertical="top" wrapText="1"/>
    </x:xf>
    <x:xf numFmtId="2" fontId="2" fillId="0" borderId="4" xfId="1" applyNumberFormat="1" applyFont="1" applyFill="1" applyBorder="1" applyAlignment="1">
      <x:alignment horizontal="center" vertical="top" wrapText="1"/>
    </x:xf>
    <x:xf numFmtId="0" fontId="2" fillId="0" borderId="5" xfId="1" applyNumberFormat="1" applyFont="1" applyFill="1" applyBorder="1" applyAlignment="1">
      <x:alignment vertical="top" wrapText="1"/>
    </x:xf>
    <x:xf numFmtId="0" fontId="1" fillId="3" borderId="0" xfId="1" applyNumberFormat="1" applyFont="1" applyFill="1" applyBorder="1" applyAlignment="1">
      <x:alignment horizontal="left" vertical="center" wrapText="1"/>
    </x:xf>
    <x:xf numFmtId="1" fontId="2" fillId="0" borderId="1" xfId="1" applyNumberFormat="1" applyFont="1" applyFill="1" applyBorder="1" applyAlignment="1">
      <x:alignment horizontal="center" vertical="top" wrapText="1"/>
    </x:xf>
    <x:xf numFmtId="1" fontId="2" fillId="0" borderId="0" xfId="1" applyNumberFormat="1" applyFont="1" applyFill="1" applyBorder="1" applyAlignment="1">
      <x:alignment horizontal="center" vertical="top" wrapText="1"/>
    </x:xf>
    <x:xf numFmtId="0" fontId="0" fillId="0" borderId="0" xfId="1" applyNumberFormat="1" applyFont="1" applyFill="1" applyBorder="1" applyAlignment="1">
      <x:alignment wrapText="1"/>
    </x:xf>
    <x:xf numFmtId="1" fontId="2" fillId="0" borderId="3" xfId="1" applyNumberFormat="1" applyFont="1" applyFill="1" applyBorder="1" applyAlignment="1">
      <x:alignment horizontal="center" vertical="top" wrapText="1"/>
    </x:xf>
    <x:xf numFmtId="1" fontId="2" fillId="0" borderId="4" xfId="1" applyNumberFormat="1" applyFont="1" applyFill="1" applyBorder="1" applyAlignment="1">
      <x:alignment horizontal="center" vertical="top" wrapText="1"/>
    </x:xf>
    <x:xf numFmtId="0" fontId="3" fillId="2" borderId="0" xfId="1" applyNumberFormat="1" applyFont="1" applyFill="1" applyBorder="1" applyAlignment="1">
      <x:alignment vertical="center" wrapText="1"/>
    </x:xf>
    <x:xf numFmtId="0" fontId="4" fillId="4" borderId="0" xfId="1" applyNumberFormat="1" applyFont="1" applyFill="1" applyBorder="1" applyAlignment="1">
      <x:alignment horizontal="center" vertical="center" wrapText="1"/>
    </x:xf>
    <x:xf numFmtId="0" fontId="5" fillId="4" borderId="0" xfId="1" applyNumberFormat="1" applyFont="1" applyFill="1" applyBorder="1" applyAlignment="1">
      <x:alignment horizontal="center" vertical="center" wrapText="1"/>
    </x:xf>
    <x:xf numFmtId="0" fontId="0" fillId="0" borderId="0" xfId="1" applyNumberFormat="1" applyFont="1" applyFill="1" applyBorder="1" applyAlignment="1">
      <x:alignment horizontal="center"/>
    </x:xf>
    <x:xf numFmtId="176" fontId="0" fillId="0" borderId="0" xfId="1" applyNumberFormat="1" applyFont="1" applyFill="1" applyBorder="1" applyAlignment="1">
      <x:alignment horizontal="center"/>
    </x:xf>
    <x:xf numFmtId="0" fontId="0" fillId="0" borderId="0" xfId="1" applyNumberFormat="1" applyFont="1" applyFill="1" applyBorder="1" applyAlignment="1">
      <x:alignment vertical="top" wrapText="1"/>
    </x:xf>
    <x:xf numFmtId="176" fontId="0" fillId="0" borderId="0" xfId="1" applyNumberFormat="1" applyFont="1" applyFill="1" applyBorder="1"/>
    <x:xf numFmtId="0" fontId="1" fillId="3" borderId="0" xfId="1" applyNumberFormat="1" applyFont="1" applyFill="1" applyBorder="1" applyAlignment="1">
      <x:alignment horizontal="left" vertical="center" wrapText="1"/>
    </x:xf>
    <x:xf numFmtId="0" fontId="3" fillId="2" borderId="0" xfId="1" applyNumberFormat="1" applyFont="1" applyFill="1" applyBorder="1" applyAlignment="1">
      <x:alignment horizontal="left" vertical="center" wrapText="1"/>
    </x:xf>
    <x:xf numFmtId="0" fontId="1" fillId="4" borderId="0" xfId="1" applyNumberFormat="1" applyFont="1" applyFill="1" applyBorder="1" applyAlignment="1">
      <x:alignment horizontal="center" vertical="center"/>
    </x:xf>
    <x:xf numFmtId="0" fontId="0" fillId="0" borderId="0" xfId="0"/>
    <x:xf numFmtId="0" fontId="6" fillId="5" borderId="0" xfId="1" applyNumberFormat="1" applyFont="1" applyFill="1" applyBorder="1" applyAlignment="1">
      <x:alignment wrapText="1"/>
    </x:xf>
    <x:xf numFmtId="0" fontId="1" fillId="4" borderId="0" xfId="1" applyNumberFormat="1" applyFont="1" applyFill="1" applyBorder="1" applyAlignment="1">
      <x:alignment horizontal="center"/>
    </x:xf>
    <x:xf numFmtId="0" fontId="7" fillId="6" borderId="0" xfId="1" applyNumberFormat="1" applyFont="1" applyFill="1" applyBorder="1"/>
    <x:xf numFmtId="0" fontId="0" fillId="0" borderId="0" xfId="1" applyNumberFormat="1" applyFont="1" applyFill="1" applyBorder="1" applyAlignment="1">
      <x:alignment wrapText="1"/>
    </x:xf>
    <x:xf numFmtId="0" fontId="0" fillId="0" borderId="6" xfId="0" applyNumberFormat="1" applyFont="1" applyFill="1" applyBorder="1"/>
    <x:xf numFmtId="0" fontId="2" fillId="0" borderId="6" xfId="0" applyNumberFormat="1" applyFont="1" applyFill="1" applyBorder="1" applyAlignment="1">
      <x:alignment vertical="top" wrapText="1"/>
    </x:xf>
    <x:xf numFmtId="0" fontId="2" fillId="0" borderId="6" xfId="0" applyNumberFormat="1" applyFont="1" applyFill="1" applyBorder="1" applyAlignment="1">
      <x:alignment horizontal="center" vertical="top" wrapText="1"/>
    </x:xf>
    <x:xf numFmtId="2" fontId="2" fillId="0" borderId="6" xfId="0" applyNumberFormat="1" applyFont="1" applyFill="1" applyBorder="1" applyAlignment="1">
      <x:alignment horizontal="center" vertical="top" wrapText="1"/>
    </x:xf>
    <x:xf numFmtId="0" fontId="1" fillId="3" borderId="6" xfId="0" applyNumberFormat="1" applyFont="1" applyFill="1" applyBorder="1" applyAlignment="1">
      <x:alignment horizontal="left" vertical="center" wrapText="1"/>
    </x:xf>
    <x:xf numFmtId="1" fontId="2" fillId="0" borderId="6" xfId="0" applyNumberFormat="1" applyFont="1" applyFill="1" applyBorder="1" applyAlignment="1">
      <x:alignment horizontal="center" vertical="top" wrapText="1"/>
    </x:xf>
    <x:xf numFmtId="0" fontId="0" fillId="0" borderId="6" xfId="0" applyNumberFormat="1" applyFont="1" applyFill="1" applyBorder="1" applyAlignment="1">
      <x:alignment wrapText="1"/>
    </x:xf>
    <x:xf numFmtId="0" fontId="3" fillId="2" borderId="6" xfId="0" applyNumberFormat="1" applyFont="1" applyFill="1" applyBorder="1" applyAlignment="1">
      <x:alignment vertical="center" wrapText="1"/>
    </x:xf>
    <x:xf numFmtId="0" fontId="4" fillId="3" borderId="6" xfId="0" applyNumberFormat="1" applyFont="1" applyFill="1" applyBorder="1" applyAlignment="1">
      <x:alignment horizontal="center" vertical="center" wrapText="1"/>
    </x:xf>
    <x:xf numFmtId="0" fontId="5" fillId="3" borderId="6" xfId="0" applyNumberFormat="1" applyFont="1" applyFill="1" applyBorder="1" applyAlignment="1">
      <x:alignment horizontal="center" vertical="center" wrapText="1"/>
    </x:xf>
    <x:xf numFmtId="0" fontId="0" fillId="0" borderId="6" xfId="0" applyNumberFormat="1" applyFont="1" applyFill="1" applyBorder="1" applyAlignment="1">
      <x:alignment horizontal="center"/>
    </x:xf>
    <x:xf numFmtId="176" fontId="0" fillId="0" borderId="6" xfId="0" applyNumberFormat="1" applyFont="1" applyFill="1" applyBorder="1" applyAlignment="1">
      <x:alignment horizontal="center"/>
    </x:xf>
    <x:xf numFmtId="0" fontId="0" fillId="0" borderId="6" xfId="0" applyNumberFormat="1" applyFont="1" applyFill="1" applyBorder="1" applyAlignment="1">
      <x:alignment vertical="top" wrapText="1"/>
    </x:xf>
    <x:xf numFmtId="176" fontId="0" fillId="0" borderId="6" xfId="0" applyNumberFormat="1" applyFont="1" applyFill="1" applyBorder="1"/>
    <x:xf numFmtId="0" fontId="3" fillId="2" borderId="6" xfId="0" applyNumberFormat="1" applyFont="1" applyFill="1" applyBorder="1" applyAlignment="1">
      <x:alignment horizontal="left" vertical="center" wrapText="1"/>
    </x:xf>
    <x:xf numFmtId="0" fontId="1" fillId="3" borderId="6" xfId="0" applyNumberFormat="1" applyFont="1" applyFill="1" applyBorder="1" applyAlignment="1">
      <x:alignment horizontal="center" vertical="center"/>
    </x:xf>
    <x:xf numFmtId="0" fontId="6" fillId="5" borderId="6" xfId="0" applyNumberFormat="1" applyFont="1" applyFill="1" applyBorder="1" applyAlignment="1">
      <x:alignment wrapText="1"/>
    </x:xf>
    <x:xf numFmtId="0" fontId="1" fillId="3" borderId="6" xfId="0" applyNumberFormat="1" applyFont="1" applyFill="1" applyBorder="1" applyAlignment="1">
      <x:alignment horizontal="center"/>
    </x:xf>
    <x:xf numFmtId="0" fontId="7" fillId="2" borderId="6" xfId="0" applyNumberFormat="1" applyFont="1" applyFill="1" applyBorder="1"/>
    <x:xf numFmtId="0" fontId="0" fillId="7" borderId="0" xfId="0" applyNumberFormat="1" applyFont="1" applyFill="1" applyBorder="1"/>
    <x:xf numFmtId="0" fontId="1" fillId="7" borderId="0" xfId="0" applyNumberFormat="1" applyFont="1" applyFill="1" applyBorder="1"/>
    <x:xf numFmtId="0" fontId="1" fillId="7" borderId="0" xfId="0" applyNumberFormat="1" applyFont="1" applyFill="1" applyBorder="1" applyAlignment="1">
      <x:alignment horizontal="center"/>
    </x:xf>
    <x:xf numFmtId="0" fontId="1" fillId="7" borderId="0" xfId="0" applyNumberFormat="1" applyFont="1" applyFill="1" applyBorder="1" applyAlignment="1">
      <x:alignment horizontal="center" vertical="center"/>
    </x:xf>
    <x:xf numFmtId="0" fontId="0" fillId="7" borderId="6" xfId="0" applyNumberFormat="1" applyFont="1" applyFill="1" applyBorder="1"/>
    <x:xf numFmtId="0" fontId="1" fillId="7" borderId="6" xfId="0" applyNumberFormat="1" applyFont="1" applyFill="1" applyBorder="1"/>
    <x:xf numFmtId="0" fontId="1" fillId="7" borderId="6" xfId="0" applyNumberFormat="1" applyFont="1" applyFill="1" applyBorder="1" applyAlignment="1">
      <x:alignment horizontal="center"/>
    </x:xf>
    <x:xf numFmtId="0" fontId="1" fillId="7" borderId="6" xfId="0" applyNumberFormat="1" applyFont="1" applyFill="1" applyBorder="1" applyAlignment="1">
      <x:alignment horizontal="center" vertical="center"/>
    </x:xf>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center" wrapText="1"/>
    </x:xf>
    <x:xf numFmtId="0" fontId="5" fillId="7" borderId="0" xfId="0" applyNumberFormat="1" applyFont="1" applyFill="1" applyBorder="1" applyAlignment="1">
      <x:alignment horizontal="center" vertical="center" wrapText="1"/>
    </x:xf>
    <x:xf numFmtId="0" fontId="5" fillId="7" borderId="6" xfId="0" applyNumberFormat="1" applyFont="1" applyFill="1" applyBorder="1"/>
    <x:xf numFmtId="0" fontId="5" fillId="7" borderId="6" xfId="0" applyNumberFormat="1" applyFont="1" applyFill="1" applyBorder="1" applyAlignment="1">
      <x:alignment wrapText="1"/>
    </x:xf>
    <x:xf numFmtId="0" fontId="5" fillId="7" borderId="6" xfId="0" applyNumberFormat="1" applyFont="1" applyFill="1" applyBorder="1" applyAlignment="1">
      <x:alignment horizontal="center" wrapText="1"/>
    </x:xf>
    <x:xf numFmtId="0" fontId="5" fillId="7" borderId="6"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0" xfId="0" applyNumberFormat="1" applyFont="1" applyFill="1" applyBorder="1" applyAlignment="1">
      <x:alignment wrapText="1"/>
    </x:xf>
    <x:xf numFmtId="0" fontId="6" fillId="8" borderId="0" xfId="0" applyNumberFormat="1" applyFont="1" applyFill="1" applyBorder="1" applyAlignment="1">
      <x:alignment vertical="top" wrapText="1"/>
    </x:xf>
    <x:xf numFmtId="0" fontId="0" fillId="8" borderId="6" xfId="0" applyNumberFormat="1" applyFont="1" applyFill="1" applyBorder="1"/>
    <x:xf numFmtId="0" fontId="6" fillId="8" borderId="6" xfId="0" applyNumberFormat="1" applyFont="1" applyFill="1" applyBorder="1"/>
    <x:xf numFmtId="0" fontId="6" fillId="8" borderId="6" xfId="0" applyNumberFormat="1" applyFont="1" applyFill="1" applyBorder="1" applyAlignment="1">
      <x:alignment wrapText="1"/>
    </x:xf>
    <x:xf numFmtId="0" fontId="6" fillId="8" borderId="6" xfId="0" applyNumberFormat="1" applyFont="1" applyFill="1" applyBorder="1" applyAlignment="1">
      <x:alignment vertical="top" wrapText="1"/>
    </x:xf>
    <x:xf numFmtId="0" fontId="1" fillId="7" borderId="7" xfId="0" applyNumberFormat="1" applyFont="1" applyFill="1" applyBorder="1" applyAlignment="1">
      <x:alignment horizontal="center" vertical="center"/>
    </x:xf>
    <x:xf numFmtId="0" fontId="1" fillId="7" borderId="8" xfId="0" applyNumberFormat="1" applyFont="1" applyFill="1" applyBorder="1" applyAlignment="1">
      <x:alignment horizontal="center" vertical="center"/>
    </x:xf>
    <x:xf numFmtId="0" fontId="1" fillId="7" borderId="9" xfId="0" applyNumberFormat="1" applyFont="1" applyFill="1" applyBorder="1" applyAlignment="1">
      <x:alignment horizontal="center" vertical="center"/>
    </x:xf>
    <x:xf numFmtId="0" fontId="0" fillId="0" borderId="10" xfId="0" applyNumberFormat="1" applyFont="1" applyFill="1" applyBorder="1"/>
    <x:xf numFmtId="0" fontId="0" fillId="0" borderId="0" xfId="0" applyNumberFormat="1" applyFont="1" applyFill="1" applyBorder="1"/>
    <x:xf numFmtId="0" fontId="0" fillId="0" borderId="11" xfId="0" applyNumberFormat="1" applyFont="1" applyFill="1" applyBorder="1"/>
    <x:xf numFmtId="0" fontId="5" fillId="7" borderId="10" xfId="0" applyNumberFormat="1" applyFont="1" applyFill="1" applyBorder="1" applyAlignment="1">
      <x:alignment horizontal="center" vertical="center" wrapText="1"/>
    </x:xf>
    <x:xf numFmtId="0" fontId="5" fillId="7" borderId="11" xfId="0" applyNumberFormat="1" applyFont="1" applyFill="1" applyBorder="1" applyAlignment="1">
      <x:alignment horizontal="center" vertical="center"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0" fontId="6" fillId="8" borderId="10" xfId="0" applyNumberFormat="1" applyFont="1" applyFill="1" applyBorder="1" applyAlignment="1">
      <x:alignment vertical="top" wrapText="1"/>
    </x:xf>
    <x:xf numFmtId="0" fontId="6" fillId="8" borderId="11" xfId="0" applyNumberFormat="1" applyFont="1" applyFill="1" applyBorder="1" applyAlignment="1">
      <x:alignment vertical="top" wrapText="1"/>
    </x:xf>
    <x:xf numFmtId="0" fontId="6" fillId="8" borderId="12" xfId="0" applyNumberFormat="1" applyFont="1" applyFill="1" applyBorder="1" applyAlignment="1">
      <x:alignment vertical="top" wrapText="1"/>
    </x:xf>
    <x:xf numFmtId="0" fontId="6" fillId="8" borderId="13" xfId="0" applyNumberFormat="1" applyFont="1" applyFill="1" applyBorder="1" applyAlignment="1">
      <x:alignment vertical="top" wrapText="1"/>
    </x:xf>
    <x:xf numFmtId="0" fontId="6" fillId="8" borderId="14" xfId="0" applyNumberFormat="1" applyFont="1" applyFill="1" applyBorder="1" applyAlignment="1">
      <x:alignment vertical="top" wrapText="1"/>
    </x:xf>
    <x:xf numFmtId="0" fontId="1" fillId="7" borderId="15" xfId="0" applyNumberFormat="1" applyFont="1" applyFill="1" applyBorder="1" applyAlignment="1">
      <x:alignment horizontal="center" vertical="center"/>
    </x:xf>
    <x:xf numFmtId="0" fontId="1" fillId="7" borderId="16" xfId="0" applyNumberFormat="1" applyFont="1" applyFill="1" applyBorder="1" applyAlignment="1">
      <x:alignment horizontal="center" vertical="center"/>
    </x:xf>
    <x:xf numFmtId="0" fontId="1" fillId="7" borderId="17" xfId="0" applyNumberFormat="1" applyFont="1" applyFill="1" applyBorder="1" applyAlignment="1">
      <x:alignment horizontal="center" vertical="center"/>
    </x:xf>
    <x:xf numFmtId="0" fontId="0" fillId="0" borderId="18" xfId="0" applyNumberFormat="1" applyFont="1" applyFill="1" applyBorder="1"/>
    <x:xf numFmtId="0" fontId="0" fillId="0" borderId="19" xfId="0" applyNumberFormat="1" applyFont="1" applyFill="1" applyBorder="1"/>
    <x:xf numFmtId="0" fontId="5" fillId="7" borderId="18" xfId="0" applyNumberFormat="1" applyFont="1" applyFill="1" applyBorder="1" applyAlignment="1">
      <x:alignment horizontal="center" vertical="center" wrapText="1"/>
    </x:xf>
    <x:xf numFmtId="0" fontId="5" fillId="7" borderId="19" xfId="0" applyNumberFormat="1" applyFont="1" applyFill="1" applyBorder="1" applyAlignment="1">
      <x:alignment horizontal="center" vertical="center" wrapText="1"/>
    </x:xf>
    <x:xf numFmtId="0" fontId="0" fillId="0" borderId="18" xfId="0" applyNumberFormat="1" applyFont="1" applyFill="1" applyBorder="1" applyAlignment="1">
      <x:alignment vertical="top" wrapText="1"/>
    </x:xf>
    <x:xf numFmtId="0" fontId="0" fillId="0" borderId="19" xfId="0" applyNumberFormat="1" applyFont="1" applyFill="1" applyBorder="1" applyAlignment="1">
      <x:alignment vertical="top" wrapText="1"/>
    </x:xf>
    <x:xf numFmtId="0" fontId="6" fillId="8" borderId="18" xfId="0" applyNumberFormat="1" applyFont="1" applyFill="1" applyBorder="1" applyAlignment="1">
      <x:alignment vertical="top" wrapText="1"/>
    </x:xf>
    <x:xf numFmtId="0" fontId="6" fillId="8" borderId="19" xfId="0" applyNumberFormat="1" applyFont="1" applyFill="1" applyBorder="1" applyAlignment="1">
      <x:alignment vertical="top" wrapText="1"/>
    </x:xf>
    <x:xf numFmtId="0" fontId="6" fillId="8" borderId="20" xfId="0" applyNumberFormat="1" applyFont="1" applyFill="1" applyBorder="1" applyAlignment="1">
      <x:alignment vertical="top" wrapText="1"/>
    </x:xf>
    <x:xf numFmtId="0" fontId="6" fillId="8" borderId="21" xfId="0" applyNumberFormat="1" applyFont="1" applyFill="1" applyBorder="1" applyAlignment="1">
      <x:alignment vertical="top" wrapText="1"/>
    </x:xf>
    <x:xf numFmtId="0" fontId="6" fillId="8" borderId="22" xfId="0" applyNumberFormat="1" applyFont="1" applyFill="1" applyBorder="1" applyAlignment="1">
      <x:alignment vertical="top" wrapText="1"/>
    </x:xf>
    <x:xf numFmtId="0" fontId="1" fillId="7" borderId="7" xfId="0" applyNumberFormat="1" applyFont="1" applyFill="1" applyBorder="1" applyAlignment="1">
      <x:alignment horizontal="center" vertical="center" wrapText="1"/>
    </x:xf>
    <x:xf numFmtId="0" fontId="1" fillId="7" borderId="8" xfId="0" applyNumberFormat="1" applyFont="1" applyFill="1" applyBorder="1" applyAlignment="1">
      <x:alignment horizontal="center" vertical="center" wrapText="1"/>
    </x:xf>
    <x:xf numFmtId="0" fontId="1" fillId="7" borderId="9" xfId="0" applyNumberFormat="1" applyFont="1" applyFill="1" applyBorder="1" applyAlignment="1">
      <x:alignment horizontal="center" vertical="center"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0" fontId="1" fillId="7" borderId="15" xfId="0" applyNumberFormat="1" applyFont="1" applyFill="1" applyBorder="1" applyAlignment="1">
      <x:alignment horizontal="center" vertical="center" wrapText="1"/>
    </x:xf>
    <x:xf numFmtId="0" fontId="1" fillId="7" borderId="16" xfId="0" applyNumberFormat="1" applyFont="1" applyFill="1" applyBorder="1" applyAlignment="1">
      <x:alignment horizontal="center" vertical="center" wrapText="1"/>
    </x:xf>
    <x:xf numFmtId="0" fontId="1" fillId="7" borderId="17" xfId="0" applyNumberFormat="1" applyFont="1" applyFill="1" applyBorder="1" applyAlignment="1">
      <x:alignment horizontal="center" vertical="center" wrapText="1"/>
    </x:xf>
    <x:xf numFmtId="0" fontId="0" fillId="0" borderId="18" xfId="0" applyNumberFormat="1" applyFont="1" applyFill="1" applyBorder="1" applyAlignment="1">
      <x:alignment wrapText="1"/>
    </x:xf>
    <x:xf numFmtId="0" fontId="0" fillId="0" borderId="19" xfId="0" applyNumberFormat="1" applyFont="1" applyFill="1" applyBorder="1" applyAlignment="1">
      <x:alignment wrapText="1"/>
    </x:xf>
    <x:xf numFmtId="0" fontId="5" fillId="7" borderId="7" xfId="0" applyNumberFormat="1" applyFont="1" applyFill="1" applyBorder="1" applyAlignment="1">
      <x:alignment horizontal="center" vertical="center" wrapText="1"/>
    </x:xf>
    <x:xf numFmtId="0" fontId="5" fillId="7" borderId="8" xfId="0" applyNumberFormat="1" applyFont="1" applyFill="1" applyBorder="1" applyAlignment="1">
      <x:alignment horizontal="center" vertical="center" wrapText="1"/>
    </x:xf>
    <x:xf numFmtId="0" fontId="0" fillId="0" borderId="8" xfId="0" applyNumberFormat="1" applyFont="1" applyFill="1" applyBorder="1"/>
    <x:xf numFmtId="0" fontId="5" fillId="7" borderId="9" xfId="0" applyNumberFormat="1" applyFont="1" applyFill="1" applyBorder="1" applyAlignment="1">
      <x:alignment horizontal="center" vertical="center" wrapText="1"/>
    </x:xf>
    <x:xf numFmtId="0" fontId="5" fillId="7" borderId="15" xfId="0" applyNumberFormat="1" applyFont="1" applyFill="1" applyBorder="1" applyAlignment="1">
      <x:alignment horizontal="center" vertical="center" wrapText="1"/>
    </x:xf>
    <x:xf numFmtId="0" fontId="5" fillId="7" borderId="16" xfId="0" applyNumberFormat="1" applyFont="1" applyFill="1" applyBorder="1" applyAlignment="1">
      <x:alignment horizontal="center" vertical="center" wrapText="1"/>
    </x:xf>
    <x:xf numFmtId="0" fontId="0" fillId="0" borderId="16" xfId="0" applyNumberFormat="1" applyFont="1" applyFill="1" applyBorder="1"/>
    <x:xf numFmtId="0" fontId="5" fillId="7" borderId="17" xfId="0" applyNumberFormat="1" applyFont="1" applyFill="1" applyBorder="1" applyAlignment="1">
      <x:alignment horizontal="center" vertical="center" wrapText="1"/>
    </x:xf>
    <x:xf numFmtId="200" fontId="0" fillId="0" borderId="0" xfId="0" applyNumberFormat="1" applyFont="1" applyFill="1" applyBorder="1" applyAlignment="1">
      <x:alignment vertical="top" wrapText="1"/>
    </x:xf>
    <x:xf numFmtId="200" fontId="0" fillId="0" borderId="6" xfId="0" applyNumberFormat="1" applyFont="1" applyFill="1" applyBorder="1" applyAlignment="1">
      <x:alignment vertical="top" wrapText="1"/>
    </x:xf>
    <x:xf numFmtId="200" fontId="0" fillId="0" borderId="11" xfId="0" applyNumberFormat="1" applyFont="1" applyFill="1" applyBorder="1" applyAlignment="1">
      <x:alignment vertical="top" wrapText="1"/>
    </x:xf>
    <x:xf numFmtId="200" fontId="0" fillId="0" borderId="19" xfId="0" applyNumberFormat="1" applyFont="1" applyFill="1" applyBorder="1" applyAlignment="1">
      <x:alignment vertical="top" wrapText="1"/>
    </x:xf>
    <x:xf numFmtId="0" fontId="1" fillId="7" borderId="0" xfId="0" applyNumberFormat="1" applyFont="1" applyFill="1" applyBorder="1" applyAlignment="1">
      <x:alignment horizontal="center" vertical="center" wrapText="1"/>
    </x:xf>
    <x:xf numFmtId="0" fontId="0" fillId="0" borderId="8" xfId="0" applyNumberFormat="1" applyFont="1" applyFill="1" applyBorder="1" applyAlignment="1">
      <x:alignment wrapText="1"/>
    </x:xf>
  </x:cellXfs>
  <x:cellStyles count="2">
    <x:cellStyle name="Normal" xfId="1"/>
    <x:cellStyle name="표준" xfId="0"/>
  </x:cellStyles>
  <x:dxfs count="5">
    <x:dxf>
      <x:fill>
        <x:patternFill>
          <x:bgColor rgb="FFFFF2CC"/>
        </x:patternFill>
      </x:fill>
    </x:dxf>
    <x:dxf>
      <x:fill>
        <x:patternFill>
          <x:bgColor rgb="FFFCE5CD"/>
        </x:patternFill>
      </x:fill>
    </x:dxf>
    <x:dxf>
      <x:fill>
        <x:patternFill>
          <x:bgColor rgb="FFEAF2F8"/>
        </x:patternFill>
      </x:fill>
    </x:dxf>
    <x:dxf>
      <x:font>
        <x:b/>
      </x:font>
      <x:fill>
        <x:patternFill>
          <x:bgColor rgb="FFE2F0D9"/>
        </x:patternFill>
      </x:fill>
    </x:dxf>
    <x:dxf>
      <x:font>
        <x:b/>
      </x:font>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9bbc5170ec44181" /><Relationship Type="http://schemas.openxmlformats.org/officeDocument/2006/relationships/theme" Target="/xl/theme/theme1.xml" Id="R212f40ecc5cd48a0" /><Relationship Type="http://schemas.openxmlformats.org/officeDocument/2006/relationships/sharedStrings" Target="/xl/sharedStrings.xml" Id="R5d90e6811cf04f19" /><Relationship Type="http://schemas.openxmlformats.org/officeDocument/2006/relationships/worksheet" Target="/xl/worksheets/sheet1.xml" Id="Rda5076fa4b2d46f8" /><Relationship Type="http://schemas.openxmlformats.org/officeDocument/2006/relationships/worksheet" Target="/xl/worksheets/sheet2.xml" Id="Rfd526f8d6fd54a32" /><Relationship Type="http://schemas.openxmlformats.org/officeDocument/2006/relationships/worksheet" Target="/xl/worksheets/sheet3.xml" Id="R328ba4c60fad4c58" /><Relationship Type="http://schemas.openxmlformats.org/officeDocument/2006/relationships/worksheet" Target="/xl/worksheets/sheet4.xml" Id="R3c6a0d0080a64d7d" /><Relationship Type="http://schemas.openxmlformats.org/officeDocument/2006/relationships/worksheet" Target="/xl/worksheets/sheet5.xml" Id="R7ec4fc05132048d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3.800000190734863"/>
  <x:cols>
    <x:col min="1" max="1" width="7.3984375" customWidth="1"/>
    <x:col min="2" max="2" width="4.8984375" customWidth="1"/>
    <x:col min="3" max="3" width="18.19921875" customWidth="1"/>
    <x:col min="4" max="4" width="10.8984375" customWidth="1"/>
    <x:col min="5" max="5" width="44.59765625" customWidth="1"/>
    <x:col min="6" max="6" width="18.19921875" customWidth="1"/>
    <x:col min="7" max="7" width="9.69921875" customWidth="1"/>
    <x:col min="8" max="8" width="16.296875" customWidth="1"/>
    <x:col min="9" max="9" width="4.69921875" customWidth="1"/>
    <x:col min="10" max="10" width="9.8984375" customWidth="1"/>
    <x:col min="11" max="11" width="15.3984375" customWidth="1"/>
    <x:col min="12" max="12" width="11.5" customWidth="1"/>
    <x:col min="13" max="13" width="14.59765625" customWidth="1"/>
    <x:col min="14" max="14" width="10.296875" customWidth="1"/>
    <x:col min="15" max="15" width="20.19921875" customWidth="1"/>
    <x:col min="16" max="16" width="28.5" customWidth="1"/>
    <x:col min="17" max="17" width="11.09765625" customWidth="1"/>
    <x:col min="18" max="19" width="8.69921875" customWidth="1"/>
    <x:col min="20" max="20" width="18" customWidth="1"/>
    <x:col min="21" max="21" width="138.59765625" customWidth="1"/>
    <x:col min="22" max="22" width="30.296875" customWidth="1"/>
    <x:col min="23" max="23" width="18.8984375" customWidth="1"/>
    <x:col min="24" max="24" width="11.69921875" customWidth="1"/>
    <x:col min="25" max="25" width="20.19921875" customWidth="1"/>
    <x:col min="26" max="26" width="21.5" customWidth="1"/>
    <x:col min="27" max="27" width="15.796875" customWidth="1"/>
    <x:col min="28" max="28" width="13.19921875" customWidth="1"/>
    <x:col min="29" max="29" width="187.3984375" customWidth="1"/>
  </x:cols>
  <x:sheetData>
    <x:row r="1" ht="25.649999618530273" customHeight="1">
      <x:c r="A1" s="22" t="s">
        <x:v>0</x:v>
      </x:c>
      <x:c r="B1" s="22"/>
      <x:c r="C1" s="22"/>
      <x:c r="D1" s="22"/>
      <x:c r="E1" s="22"/>
      <x:c r="F1" s="22"/>
      <x:c r="G1" s="22"/>
      <x:c r="H1" s="22"/>
      <x:c r="I1" s="22"/>
      <x:c r="J1" s="22"/>
      <x:c r="K1" s="22"/>
      <x:c r="L1" s="22"/>
      <x:c r="M1" s="22"/>
      <x:c r="N1" s="22"/>
      <x:c r="O1" s="22"/>
      <x:c r="P1" s="22"/>
      <x:c r="Q1" s="22"/>
      <x:c r="R1" s="22"/>
      <x:c r="S1" s="22"/>
      <x:c r="T1" s="22"/>
      <x:c r="U1" s="22"/>
      <x:c r="V1" s="9"/>
      <x:c r="W1" s="12"/>
      <x:c r="X1" s="12"/>
      <x:c r="Y1" s="12"/>
      <x:c r="Z1" s="12"/>
      <x:c r="AA1" s="12"/>
      <x:c r="AB1" s="12"/>
      <x:c r="AC1" s="12"/>
    </x:row>
    <x:row r="2" ht="31.950000762939453" customHeight="1">
      <x:c r="A2" s="23" t="s">
        <x:v>1</x:v>
      </x:c>
      <x:c r="B2" s="23"/>
      <x:c r="C2" s="23"/>
      <x:c r="D2" s="23"/>
      <x:c r="E2" s="23"/>
      <x:c r="F2" s="23"/>
      <x:c r="G2" s="23"/>
      <x:c r="H2" s="23"/>
      <x:c r="I2" s="23"/>
      <x:c r="J2" s="23"/>
      <x:c r="K2" s="23"/>
      <x:c r="L2" s="23"/>
      <x:c r="M2" s="23"/>
      <x:c r="N2" s="23"/>
      <x:c r="O2" s="23"/>
      <x:c r="P2" s="23"/>
      <x:c r="Q2" s="23"/>
      <x:c r="R2" s="23"/>
      <x:c r="S2" s="23"/>
      <x:c r="T2" s="23"/>
      <x:c r="U2" s="23"/>
      <x:c r="V2" s="15"/>
      <x:c r="W2" s="12"/>
      <x:c r="X2" s="12"/>
      <x:c r="Y2" s="12"/>
      <x:c r="Z2" s="12"/>
      <x:c r="AA2" s="12"/>
      <x:c r="AB2" s="12"/>
      <x:c r="AC2" s="12"/>
    </x:row>
    <x:row r="3" ht="31.950000762939453" customHeight="1">
      <x:c r="A3" s="23" t="s">
        <x:v>2</x:v>
      </x:c>
      <x:c r="B3" s="23"/>
      <x:c r="C3" s="23"/>
      <x:c r="D3" s="23"/>
      <x:c r="E3" s="23"/>
      <x:c r="F3" s="23"/>
      <x:c r="G3" s="23"/>
      <x:c r="H3" s="23"/>
      <x:c r="I3" s="23"/>
      <x:c r="J3" s="23"/>
      <x:c r="K3" s="23"/>
      <x:c r="L3" s="23"/>
      <x:c r="M3" s="23"/>
      <x:c r="N3" s="23"/>
      <x:c r="O3" s="23"/>
      <x:c r="P3" s="23"/>
      <x:c r="Q3" s="23"/>
      <x:c r="R3" s="23"/>
      <x:c r="S3" s="23"/>
      <x:c r="T3" s="23"/>
      <x:c r="U3" s="23"/>
      <x:c r="V3" s="15"/>
      <x:c r="W3" s="12"/>
      <x:c r="X3" s="12"/>
      <x:c r="Y3" s="12"/>
      <x:c r="Z3" s="12"/>
      <x:c r="AA3" s="12"/>
      <x:c r="AB3" s="12"/>
      <x:c r="AC3" s="12"/>
    </x:row>
    <x:row r="5" ht="38.400001525878906" customHeight="1">
      <x:c r="A5" s="16" t="s">
        <x:v>3</x:v>
      </x:c>
      <x:c r="B5" s="16" t="s">
        <x:v>4</x:v>
      </x:c>
      <x:c r="C5" s="16" t="s">
        <x:v>5</x:v>
      </x:c>
      <x:c r="D5" s="16" t="s">
        <x:v>6</x:v>
      </x:c>
      <x:c r="E5" s="16" t="s">
        <x:v>7</x:v>
      </x:c>
      <x:c r="F5" s="16" t="s">
        <x:v>8</x:v>
      </x:c>
      <x:c r="G5" s="16" t="s">
        <x:v>9</x:v>
      </x:c>
      <x:c r="H5" s="16" t="s">
        <x:v>10</x:v>
      </x:c>
      <x:c r="I5" s="16" t="s">
        <x:v>11</x:v>
      </x:c>
      <x:c r="J5" s="16" t="s">
        <x:v>12</x:v>
      </x:c>
      <x:c r="K5" s="16" t="s">
        <x:v>13</x:v>
      </x:c>
      <x:c r="L5" s="16" t="s">
        <x:v>14</x:v>
      </x:c>
      <x:c r="M5" s="16" t="s">
        <x:v>15</x:v>
      </x:c>
      <x:c r="N5" s="16" t="s">
        <x:v>16</x:v>
      </x:c>
      <x:c r="O5" s="16" t="s">
        <x:v>17</x:v>
      </x:c>
      <x:c r="P5" s="16" t="s">
        <x:v>18</x:v>
      </x:c>
      <x:c r="Q5" s="16" t="s">
        <x:v>19</x:v>
      </x:c>
      <x:c r="R5" s="16" t="s">
        <x:v>20</x:v>
      </x:c>
      <x:c r="S5" s="16" t="s">
        <x:v>21</x:v>
      </x:c>
      <x:c r="T5" s="16" t="s">
        <x:v>22</x:v>
      </x:c>
      <x:c r="U5" s="16" t="s">
        <x:v>23</x:v>
      </x:c>
      <x:c r="V5" s="16" t="s">
        <x:v>24</x:v>
      </x:c>
      <x:c r="W5" s="17" t="s">
        <x:v>25</x:v>
      </x:c>
      <x:c r="X5" s="17" t="s">
        <x:v>26</x:v>
      </x:c>
      <x:c r="Y5" s="17" t="s">
        <x:v>27</x:v>
      </x:c>
      <x:c r="Z5" s="17" t="s">
        <x:v>28</x:v>
      </x:c>
      <x:c r="AA5" s="17" t="s">
        <x:v>29</x:v>
      </x:c>
      <x:c r="AB5" s="17" t="s">
        <x:v>30</x:v>
      </x:c>
      <x:c r="AC5" s="17" t="s">
        <x:v>31</x:v>
      </x:c>
    </x:row>
    <x:row r="6" ht="22.350000381469727" customHeight="1">
      <x:c r="A6" s="10">
        <x:v>1</x:v>
      </x:c>
      <x:c r="B6" s="11">
        <x:v>1993</x:v>
      </x:c>
      <x:c r="C6" s="1" t="s">
        <x:v>32</x:v>
      </x:c>
      <x:c r="D6" s="1" t="s">
        <x:v>33</x:v>
      </x:c>
      <x:c r="E6" s="1" t="s">
        <x:v>34</x:v>
      </x:c>
      <x:c r="F6" s="1" t="s">
        <x:v>35</x:v>
      </x:c>
      <x:c r="G6" s="1" t="s">
        <x:v>36</x:v>
      </x:c>
      <x:c r="H6" s="1" t="s">
        <x:v>37</x:v>
      </x:c>
      <x:c r="I6" s="2" t="s">
        <x:v>38</x:v>
      </x:c>
      <x:c r="J6" s="3">
        <x:v>0.2</x:v>
      </x:c>
      <x:c r="K6" s="3">
        <x:v>0.1</x:v>
      </x:c>
      <x:c r="L6" s="3">
        <x:v>0</x:v>
      </x:c>
      <x:c r="M6" s="3">
        <x:v>0.1</x:v>
      </x:c>
      <x:c r="N6" s="3">
        <x:v>0.3</x:v>
      </x:c>
      <x:c r="O6" s="3" t="n">
        <x:f t="shared" ref="O6:O37" si="0">ROUND((J6+K6+L6+(1-M6))/4,2)</x:f>
        <x:v>0.3</x:v>
      </x:c>
      <x:c r="P6" s="2" t="str">
        <x:f t="shared" ref="P6:P48" si="1">IF(ABS(N6-O6)&lt;=0.01,"Verified","Recalculated / Reconciled")</x:f>
        <x:v>Verified</x:v>
      </x:c>
      <x:c r="Q6" s="2" t="s">
        <x:v>39</x:v>
      </x:c>
      <x:c r="R6" s="2" t="s">
        <x:v>39</x:v>
      </x:c>
      <x:c r="S6" s="2" t="s">
        <x:v>39</x:v>
      </x:c>
      <x:c r="T6" s="2" t="str">
        <x:f t="shared" ref="T6:T33" si="2">IF(R6=S6,"Agree","Unresolved Disagreement")</x:f>
        <x:v>Agree</x:v>
      </x:c>
      <x:c r="U6" s="4" t="s">
        <x:v>40</x:v>
      </x:c>
      <x:c r="V6" s="12" t="s">
        <x:v>41</x:v>
      </x:c>
      <x:c r="W6" s="19">
        <x:v>0.5</x:v>
      </x:c>
      <x:c r="X6" s="19">
        <x:v>0.5</x:v>
      </x:c>
      <x:c r="Y6" s="19">
        <x:v>0.5</x:v>
      </x:c>
      <x:c r="Z6" s="19">
        <x:v>0.75</x:v>
      </x:c>
      <x:c r="AA6" s="19" t="n">
        <x:f t="shared" ref="AA6:AA37" si="3">AVERAGE(W6:Z6)</x:f>
        <x:v>0.5625</x:v>
      </x:c>
      <x:c r="AB6" s="18" t="s">
        <x:v>42</x:v>
      </x:c>
      <x:c r="AC6" s="12" t="s">
        <x:v>43</x:v>
      </x:c>
    </x:row>
    <x:row r="7" ht="22.350000381469727" customHeight="1">
      <x:c r="A7" s="10">
        <x:v>2</x:v>
      </x:c>
      <x:c r="B7" s="11">
        <x:v>1994</x:v>
      </x:c>
      <x:c r="C7" s="1" t="s">
        <x:v>44</x:v>
      </x:c>
      <x:c r="D7" s="1" t="s">
        <x:v>45</x:v>
      </x:c>
      <x:c r="E7" s="1" t="s">
        <x:v>46</x:v>
      </x:c>
      <x:c r="F7" s="1" t="s">
        <x:v>47</x:v>
      </x:c>
      <x:c r="G7" s="1" t="s">
        <x:v>48</x:v>
      </x:c>
      <x:c r="H7" s="1" t="s">
        <x:v>49</x:v>
      </x:c>
      <x:c r="I7" s="2" t="s">
        <x:v>38</x:v>
      </x:c>
      <x:c r="J7" s="3">
        <x:v>0.15</x:v>
      </x:c>
      <x:c r="K7" s="3">
        <x:v>0</x:v>
      </x:c>
      <x:c r="L7" s="3">
        <x:v>0</x:v>
      </x:c>
      <x:c r="M7" s="3">
        <x:v>0.1</x:v>
      </x:c>
      <x:c r="N7" s="3">
        <x:v>0.26</x:v>
      </x:c>
      <x:c r="O7" s="3">
        <x:f t="shared" si="0"/>
        <x:v>0.26</x:v>
      </x:c>
      <x:c r="P7" s="2" t="str">
        <x:f t="shared" si="1"/>
        <x:v>Verified</x:v>
      </x:c>
      <x:c r="Q7" s="2" t="s">
        <x:v>39</x:v>
      </x:c>
      <x:c r="R7" s="2" t="s">
        <x:v>39</x:v>
      </x:c>
      <x:c r="S7" s="2" t="s">
        <x:v>39</x:v>
      </x:c>
      <x:c r="T7" s="2" t="str">
        <x:f t="shared" si="2"/>
        <x:v>Agree</x:v>
      </x:c>
      <x:c r="U7" s="4" t="s">
        <x:v>50</x:v>
      </x:c>
      <x:c r="V7" s="12" t="s">
        <x:v>41</x:v>
      </x:c>
      <x:c r="W7" s="19">
        <x:v>0.5</x:v>
      </x:c>
      <x:c r="X7" s="19">
        <x:v>0.5</x:v>
      </x:c>
      <x:c r="Y7" s="19">
        <x:v>0.5</x:v>
      </x:c>
      <x:c r="Z7" s="19">
        <x:v>0.5</x:v>
      </x:c>
      <x:c r="AA7" s="19">
        <x:f t="shared" si="3"/>
        <x:v>0.5</x:v>
      </x:c>
      <x:c r="AB7" s="18" t="s">
        <x:v>42</x:v>
      </x:c>
      <x:c r="AC7" s="12" t="s">
        <x:v>51</x:v>
      </x:c>
    </x:row>
    <x:row r="8" ht="22.350000381469727" customHeight="1">
      <x:c r="A8" s="10">
        <x:v>3</x:v>
      </x:c>
      <x:c r="B8" s="11">
        <x:v>2011</x:v>
      </x:c>
      <x:c r="C8" s="1" t="s">
        <x:v>52</x:v>
      </x:c>
      <x:c r="D8" s="1" t="s">
        <x:v>45</x:v>
      </x:c>
      <x:c r="E8" s="1" t="s">
        <x:v>53</x:v>
      </x:c>
      <x:c r="F8" s="1" t="s">
        <x:v>47</x:v>
      </x:c>
      <x:c r="G8" s="1" t="s">
        <x:v>54</x:v>
      </x:c>
      <x:c r="H8" s="1" t="s">
        <x:v>55</x:v>
      </x:c>
      <x:c r="I8" s="2" t="s">
        <x:v>56</x:v>
      </x:c>
      <x:c r="J8" s="3">
        <x:v>0.4</x:v>
      </x:c>
      <x:c r="K8" s="3">
        <x:v>0.3</x:v>
      </x:c>
      <x:c r="L8" s="3">
        <x:v>0.2</x:v>
      </x:c>
      <x:c r="M8" s="3">
        <x:v>0.3</x:v>
      </x:c>
      <x:c r="N8" s="3">
        <x:v>0.4</x:v>
      </x:c>
      <x:c r="O8" s="3">
        <x:f t="shared" si="0"/>
        <x:v>0.4</x:v>
      </x:c>
      <x:c r="P8" s="2" t="str">
        <x:f t="shared" si="1"/>
        <x:v>Verified</x:v>
      </x:c>
      <x:c r="Q8" s="2" t="s">
        <x:v>57</x:v>
      </x:c>
      <x:c r="R8" s="2" t="s">
        <x:v>57</x:v>
      </x:c>
      <x:c r="S8" s="2" t="s">
        <x:v>57</x:v>
      </x:c>
      <x:c r="T8" s="2" t="str">
        <x:f t="shared" si="2"/>
        <x:v>Agree</x:v>
      </x:c>
      <x:c r="U8" s="4" t="s">
        <x:v>58</x:v>
      </x:c>
      <x:c r="V8" s="12" t="s">
        <x:v>41</x:v>
      </x:c>
      <x:c r="W8" s="19">
        <x:v>0.5</x:v>
      </x:c>
      <x:c r="X8" s="19">
        <x:v>0.25</x:v>
      </x:c>
      <x:c r="Y8" s="19">
        <x:v>0.5</x:v>
      </x:c>
      <x:c r="Z8" s="19">
        <x:v>0.5</x:v>
      </x:c>
      <x:c r="AA8" s="19">
        <x:f t="shared" si="3"/>
        <x:v>0.4375</x:v>
      </x:c>
      <x:c r="AB8" s="18" t="s">
        <x:v>42</x:v>
      </x:c>
      <x:c r="AC8" s="12" t="s">
        <x:v>59</x:v>
      </x:c>
    </x:row>
    <x:row r="9" ht="22.350000381469727" customHeight="1">
      <x:c r="A9" s="10">
        <x:v>4</x:v>
      </x:c>
      <x:c r="B9" s="11">
        <x:v>1992</x:v>
      </x:c>
      <x:c r="C9" s="1" t="s">
        <x:v>60</x:v>
      </x:c>
      <x:c r="D9" s="1" t="s">
        <x:v>33</x:v>
      </x:c>
      <x:c r="E9" s="1" t="s">
        <x:v>61</x:v>
      </x:c>
      <x:c r="F9" s="1" t="s">
        <x:v>47</x:v>
      </x:c>
      <x:c r="G9" s="1" t="s">
        <x:v>36</x:v>
      </x:c>
      <x:c r="H9" s="1" t="s">
        <x:v>62</x:v>
      </x:c>
      <x:c r="I9" s="2" t="s">
        <x:v>38</x:v>
      </x:c>
      <x:c r="J9" s="3">
        <x:v>0.25</x:v>
      </x:c>
      <x:c r="K9" s="3">
        <x:v>0.1</x:v>
      </x:c>
      <x:c r="L9" s="3">
        <x:v>0</x:v>
      </x:c>
      <x:c r="M9" s="3">
        <x:v>0.2</x:v>
      </x:c>
      <x:c r="N9" s="3">
        <x:v>0.28999999999999998</x:v>
      </x:c>
      <x:c r="O9" s="3">
        <x:f t="shared" si="0"/>
        <x:v>0.28999999999999998</x:v>
      </x:c>
      <x:c r="P9" s="2" t="str">
        <x:f t="shared" si="1"/>
        <x:v>Verified</x:v>
      </x:c>
      <x:c r="Q9" s="2" t="s">
        <x:v>39</x:v>
      </x:c>
      <x:c r="R9" s="2" t="s">
        <x:v>39</x:v>
      </x:c>
      <x:c r="S9" s="2" t="s">
        <x:v>39</x:v>
      </x:c>
      <x:c r="T9" s="2" t="str">
        <x:f t="shared" si="2"/>
        <x:v>Agree</x:v>
      </x:c>
      <x:c r="U9" s="4" t="s">
        <x:v>63</x:v>
      </x:c>
      <x:c r="V9" s="12" t="s">
        <x:v>41</x:v>
      </x:c>
      <x:c r="W9" s="19">
        <x:v>0.5</x:v>
      </x:c>
      <x:c r="X9" s="19">
        <x:v>0.5</x:v>
      </x:c>
      <x:c r="Y9" s="19">
        <x:v>0.5</x:v>
      </x:c>
      <x:c r="Z9" s="19">
        <x:v>0.5</x:v>
      </x:c>
      <x:c r="AA9" s="19">
        <x:f t="shared" si="3"/>
        <x:v>0.5</x:v>
      </x:c>
      <x:c r="AB9" s="18" t="s">
        <x:v>42</x:v>
      </x:c>
      <x:c r="AC9" s="12" t="s">
        <x:v>51</x:v>
      </x:c>
    </x:row>
    <x:row r="10" ht="22.350000381469727" customHeight="1">
      <x:c r="A10" s="10">
        <x:v>5</x:v>
      </x:c>
      <x:c r="B10" s="11">
        <x:v>1994</x:v>
      </x:c>
      <x:c r="C10" s="1" t="s">
        <x:v>64</x:v>
      </x:c>
      <x:c r="D10" s="1" t="s">
        <x:v>65</x:v>
      </x:c>
      <x:c r="E10" s="1" t="s">
        <x:v>66</x:v>
      </x:c>
      <x:c r="F10" s="1" t="s">
        <x:v>47</x:v>
      </x:c>
      <x:c r="G10" s="1" t="s">
        <x:v>48</x:v>
      </x:c>
      <x:c r="H10" s="1" t="s">
        <x:v>67</x:v>
      </x:c>
      <x:c r="I10" s="2" t="s">
        <x:v>38</x:v>
      </x:c>
      <x:c r="J10" s="3">
        <x:v>0.2</x:v>
      </x:c>
      <x:c r="K10" s="3">
        <x:v>0</x:v>
      </x:c>
      <x:c r="L10" s="3">
        <x:v>0</x:v>
      </x:c>
      <x:c r="M10" s="3">
        <x:v>0.15</x:v>
      </x:c>
      <x:c r="N10" s="3">
        <x:v>0.26</x:v>
      </x:c>
      <x:c r="O10" s="3">
        <x:f t="shared" si="0"/>
        <x:v>0.26</x:v>
      </x:c>
      <x:c r="P10" s="2" t="str">
        <x:f t="shared" si="1"/>
        <x:v>Verified</x:v>
      </x:c>
      <x:c r="Q10" s="2" t="s">
        <x:v>39</x:v>
      </x:c>
      <x:c r="R10" s="2" t="s">
        <x:v>39</x:v>
      </x:c>
      <x:c r="S10" s="2" t="s">
        <x:v>39</x:v>
      </x:c>
      <x:c r="T10" s="2" t="str">
        <x:f t="shared" si="2"/>
        <x:v>Agree</x:v>
      </x:c>
      <x:c r="U10" s="4" t="s">
        <x:v>68</x:v>
      </x:c>
      <x:c r="V10" s="12" t="s">
        <x:v>41</x:v>
      </x:c>
      <x:c r="W10" s="19">
        <x:v>0.5</x:v>
      </x:c>
      <x:c r="X10" s="19">
        <x:v>0.5</x:v>
      </x:c>
      <x:c r="Y10" s="19">
        <x:v>0.5</x:v>
      </x:c>
      <x:c r="Z10" s="19">
        <x:v>0.5</x:v>
      </x:c>
      <x:c r="AA10" s="19">
        <x:f t="shared" si="3"/>
        <x:v>0.5</x:v>
      </x:c>
      <x:c r="AB10" s="18" t="s">
        <x:v>42</x:v>
      </x:c>
      <x:c r="AC10" s="12" t="s">
        <x:v>51</x:v>
      </x:c>
    </x:row>
    <x:row r="11" ht="22.350000381469727" customHeight="1">
      <x:c r="A11" s="10">
        <x:v>6</x:v>
      </x:c>
      <x:c r="B11" s="11">
        <x:v>1995</x:v>
      </x:c>
      <x:c r="C11" s="1" t="s">
        <x:v>69</x:v>
      </x:c>
      <x:c r="D11" s="1" t="s">
        <x:v>65</x:v>
      </x:c>
      <x:c r="E11" s="1" t="s">
        <x:v>70</x:v>
      </x:c>
      <x:c r="F11" s="1" t="s">
        <x:v>71</x:v>
      </x:c>
      <x:c r="G11" s="1" t="s">
        <x:v>36</x:v>
      </x:c>
      <x:c r="H11" s="1" t="s">
        <x:v>72</x:v>
      </x:c>
      <x:c r="I11" s="2" t="s">
        <x:v>38</x:v>
      </x:c>
      <x:c r="J11" s="3">
        <x:v>0.35</x:v>
      </x:c>
      <x:c r="K11" s="3">
        <x:v>0.25</x:v>
      </x:c>
      <x:c r="L11" s="3">
        <x:v>0.1</x:v>
      </x:c>
      <x:c r="M11" s="3">
        <x:v>0.3</x:v>
      </x:c>
      <x:c r="N11" s="3">
        <x:v>0.35</x:v>
      </x:c>
      <x:c r="O11" s="3">
        <x:f t="shared" si="0"/>
        <x:v>0.35</x:v>
      </x:c>
      <x:c r="P11" s="2" t="str">
        <x:f t="shared" si="1"/>
        <x:v>Verified</x:v>
      </x:c>
      <x:c r="Q11" s="2" t="s">
        <x:v>57</x:v>
      </x:c>
      <x:c r="R11" s="2" t="s">
        <x:v>57</x:v>
      </x:c>
      <x:c r="S11" s="2" t="s">
        <x:v>57</x:v>
      </x:c>
      <x:c r="T11" s="2" t="str">
        <x:f t="shared" si="2"/>
        <x:v>Agree</x:v>
      </x:c>
      <x:c r="U11" s="4" t="s">
        <x:v>73</x:v>
      </x:c>
      <x:c r="V11" s="12" t="s">
        <x:v>41</x:v>
      </x:c>
      <x:c r="W11" s="19">
        <x:v>0.5</x:v>
      </x:c>
      <x:c r="X11" s="19">
        <x:v>0.25</x:v>
      </x:c>
      <x:c r="Y11" s="19">
        <x:v>0.5</x:v>
      </x:c>
      <x:c r="Z11" s="19">
        <x:v>0.5</x:v>
      </x:c>
      <x:c r="AA11" s="19">
        <x:f t="shared" si="3"/>
        <x:v>0.4375</x:v>
      </x:c>
      <x:c r="AB11" s="18" t="s">
        <x:v>42</x:v>
      </x:c>
      <x:c r="AC11" s="12" t="s">
        <x:v>59</x:v>
      </x:c>
    </x:row>
    <x:row r="12" ht="22.350000381469727" customHeight="1">
      <x:c r="A12" s="10">
        <x:v>7</x:v>
      </x:c>
      <x:c r="B12" s="11">
        <x:v>1996</x:v>
      </x:c>
      <x:c r="C12" s="1" t="s">
        <x:v>74</x:v>
      </x:c>
      <x:c r="D12" s="1" t="s">
        <x:v>33</x:v>
      </x:c>
      <x:c r="E12" s="1" t="s">
        <x:v>34</x:v>
      </x:c>
      <x:c r="F12" s="1" t="s">
        <x:v>47</x:v>
      </x:c>
      <x:c r="G12" s="1" t="s">
        <x:v>36</x:v>
      </x:c>
      <x:c r="H12" s="1" t="s">
        <x:v>75</x:v>
      </x:c>
      <x:c r="I12" s="2" t="s">
        <x:v>38</x:v>
      </x:c>
      <x:c r="J12" s="3">
        <x:v>0.4</x:v>
      </x:c>
      <x:c r="K12" s="3">
        <x:v>0.3</x:v>
      </x:c>
      <x:c r="L12" s="3">
        <x:v>0.1</x:v>
      </x:c>
      <x:c r="M12" s="3">
        <x:v>0.4</x:v>
      </x:c>
      <x:c r="N12" s="3">
        <x:v>0.35</x:v>
      </x:c>
      <x:c r="O12" s="3">
        <x:f t="shared" si="0"/>
        <x:v>0.35</x:v>
      </x:c>
      <x:c r="P12" s="2" t="str">
        <x:f t="shared" si="1"/>
        <x:v>Verified</x:v>
      </x:c>
      <x:c r="Q12" s="2" t="s">
        <x:v>57</x:v>
      </x:c>
      <x:c r="R12" s="2" t="s">
        <x:v>57</x:v>
      </x:c>
      <x:c r="S12" s="2" t="s">
        <x:v>57</x:v>
      </x:c>
      <x:c r="T12" s="2" t="str">
        <x:f t="shared" si="2"/>
        <x:v>Agree</x:v>
      </x:c>
      <x:c r="U12" s="4" t="s">
        <x:v>76</x:v>
      </x:c>
      <x:c r="V12" s="12" t="s">
        <x:v>41</x:v>
      </x:c>
      <x:c r="W12" s="19">
        <x:v>0.5</x:v>
      </x:c>
      <x:c r="X12" s="19">
        <x:v>0.25</x:v>
      </x:c>
      <x:c r="Y12" s="19">
        <x:v>0.25</x:v>
      </x:c>
      <x:c r="Z12" s="19">
        <x:v>0.5</x:v>
      </x:c>
      <x:c r="AA12" s="19">
        <x:f t="shared" si="3"/>
        <x:v>0.375</x:v>
      </x:c>
      <x:c r="AB12" s="18" t="s">
        <x:v>77</x:v>
      </x:c>
      <x:c r="AC12" s="12" t="s">
        <x:v>78</x:v>
      </x:c>
    </x:row>
    <x:row r="13" ht="22.350000381469727" customHeight="1">
      <x:c r="A13" s="10">
        <x:v>8</x:v>
      </x:c>
      <x:c r="B13" s="11">
        <x:v>1997</x:v>
      </x:c>
      <x:c r="C13" s="1" t="s">
        <x:v>79</x:v>
      </x:c>
      <x:c r="D13" s="1" t="s">
        <x:v>80</x:v>
      </x:c>
      <x:c r="E13" s="1" t="s">
        <x:v>81</x:v>
      </x:c>
      <x:c r="F13" s="1" t="s">
        <x:v>47</x:v>
      </x:c>
      <x:c r="G13" s="1" t="s">
        <x:v>82</x:v>
      </x:c>
      <x:c r="H13" s="1" t="s">
        <x:v>83</x:v>
      </x:c>
      <x:c r="I13" s="2" t="s">
        <x:v>38</x:v>
      </x:c>
      <x:c r="J13" s="3">
        <x:v>0.2</x:v>
      </x:c>
      <x:c r="K13" s="3">
        <x:v>0.1</x:v>
      </x:c>
      <x:c r="L13" s="3">
        <x:v>0</x:v>
      </x:c>
      <x:c r="M13" s="3">
        <x:v>0.15</x:v>
      </x:c>
      <x:c r="N13" s="3">
        <x:v>0.28999999999999998</x:v>
      </x:c>
      <x:c r="O13" s="3">
        <x:f t="shared" si="0"/>
        <x:v>0.28999999999999998</x:v>
      </x:c>
      <x:c r="P13" s="2" t="str">
        <x:f t="shared" si="1"/>
        <x:v>Verified</x:v>
      </x:c>
      <x:c r="Q13" s="2" t="s">
        <x:v>39</x:v>
      </x:c>
      <x:c r="R13" s="2" t="s">
        <x:v>39</x:v>
      </x:c>
      <x:c r="S13" s="2" t="s">
        <x:v>39</x:v>
      </x:c>
      <x:c r="T13" s="2" t="str">
        <x:f t="shared" si="2"/>
        <x:v>Agree</x:v>
      </x:c>
      <x:c r="U13" s="4" t="s">
        <x:v>84</x:v>
      </x:c>
      <x:c r="V13" s="12" t="s">
        <x:v>41</x:v>
      </x:c>
      <x:c r="W13" s="19">
        <x:v>0.5</x:v>
      </x:c>
      <x:c r="X13" s="19">
        <x:v>0.5</x:v>
      </x:c>
      <x:c r="Y13" s="19">
        <x:v>0.5</x:v>
      </x:c>
      <x:c r="Z13" s="19">
        <x:v>0.5</x:v>
      </x:c>
      <x:c r="AA13" s="19">
        <x:f t="shared" si="3"/>
        <x:v>0.5</x:v>
      </x:c>
      <x:c r="AB13" s="18" t="s">
        <x:v>42</x:v>
      </x:c>
      <x:c r="AC13" s="12" t="s">
        <x:v>51</x:v>
      </x:c>
    </x:row>
    <x:row r="14" ht="22.350000381469727" customHeight="1">
      <x:c r="A14" s="10">
        <x:v>9</x:v>
      </x:c>
      <x:c r="B14" s="11">
        <x:v>1997</x:v>
      </x:c>
      <x:c r="C14" s="1" t="s">
        <x:v>85</x:v>
      </x:c>
      <x:c r="D14" s="1" t="s">
        <x:v>33</x:v>
      </x:c>
      <x:c r="E14" s="1" t="s">
        <x:v>86</x:v>
      </x:c>
      <x:c r="F14" s="1" t="s">
        <x:v>47</x:v>
      </x:c>
      <x:c r="G14" s="1" t="s">
        <x:v>82</x:v>
      </x:c>
      <x:c r="H14" s="1" t="s">
        <x:v>83</x:v>
      </x:c>
      <x:c r="I14" s="2" t="s">
        <x:v>38</x:v>
      </x:c>
      <x:c r="J14" s="3">
        <x:v>0.2</x:v>
      </x:c>
      <x:c r="K14" s="3">
        <x:v>0.1</x:v>
      </x:c>
      <x:c r="L14" s="3">
        <x:v>0</x:v>
      </x:c>
      <x:c r="M14" s="3">
        <x:v>0.15</x:v>
      </x:c>
      <x:c r="N14" s="3">
        <x:v>0.28999999999999998</x:v>
      </x:c>
      <x:c r="O14" s="3">
        <x:f t="shared" si="0"/>
        <x:v>0.28999999999999998</x:v>
      </x:c>
      <x:c r="P14" s="2" t="str">
        <x:f t="shared" si="1"/>
        <x:v>Verified</x:v>
      </x:c>
      <x:c r="Q14" s="2" t="s">
        <x:v>39</x:v>
      </x:c>
      <x:c r="R14" s="2" t="s">
        <x:v>39</x:v>
      </x:c>
      <x:c r="S14" s="2" t="s">
        <x:v>39</x:v>
      </x:c>
      <x:c r="T14" s="2" t="str">
        <x:f t="shared" si="2"/>
        <x:v>Agree</x:v>
      </x:c>
      <x:c r="U14" s="4" t="s">
        <x:v>87</x:v>
      </x:c>
      <x:c r="V14" s="12" t="s">
        <x:v>41</x:v>
      </x:c>
      <x:c r="W14" s="19">
        <x:v>0.5</x:v>
      </x:c>
      <x:c r="X14" s="19">
        <x:v>0.5</x:v>
      </x:c>
      <x:c r="Y14" s="19">
        <x:v>0.5</x:v>
      </x:c>
      <x:c r="Z14" s="19">
        <x:v>0.5</x:v>
      </x:c>
      <x:c r="AA14" s="19">
        <x:f t="shared" si="3"/>
        <x:v>0.5</x:v>
      </x:c>
      <x:c r="AB14" s="18" t="s">
        <x:v>42</x:v>
      </x:c>
      <x:c r="AC14" s="12" t="s">
        <x:v>51</x:v>
      </x:c>
    </x:row>
    <x:row r="15" ht="22.350000381469727" customHeight="1">
      <x:c r="A15" s="10">
        <x:v>10</x:v>
      </x:c>
      <x:c r="B15" s="11">
        <x:v>1998</x:v>
      </x:c>
      <x:c r="C15" s="1" t="s">
        <x:v>88</x:v>
      </x:c>
      <x:c r="D15" s="1" t="s">
        <x:v>89</x:v>
      </x:c>
      <x:c r="E15" s="1" t="s">
        <x:v>90</x:v>
      </x:c>
      <x:c r="F15" s="1" t="s">
        <x:v>47</x:v>
      </x:c>
      <x:c r="G15" s="1" t="s">
        <x:v>91</x:v>
      </x:c>
      <x:c r="H15" s="1" t="s">
        <x:v>92</x:v>
      </x:c>
      <x:c r="I15" s="2" t="s">
        <x:v>38</x:v>
      </x:c>
      <x:c r="J15" s="3">
        <x:v>0.3</x:v>
      </x:c>
      <x:c r="K15" s="3">
        <x:v>0.2</x:v>
      </x:c>
      <x:c r="L15" s="3">
        <x:v>0.1</x:v>
      </x:c>
      <x:c r="M15" s="3">
        <x:v>0.25</x:v>
      </x:c>
      <x:c r="N15" s="3">
        <x:v>0.34</x:v>
      </x:c>
      <x:c r="O15" s="3">
        <x:f t="shared" si="0"/>
        <x:v>0.34</x:v>
      </x:c>
      <x:c r="P15" s="2" t="str">
        <x:f t="shared" si="1"/>
        <x:v>Verified</x:v>
      </x:c>
      <x:c r="Q15" s="2" t="s">
        <x:v>39</x:v>
      </x:c>
      <x:c r="R15" s="2" t="s">
        <x:v>39</x:v>
      </x:c>
      <x:c r="S15" s="2" t="s">
        <x:v>39</x:v>
      </x:c>
      <x:c r="T15" s="2" t="str">
        <x:f t="shared" si="2"/>
        <x:v>Agree</x:v>
      </x:c>
      <x:c r="U15" s="4" t="s">
        <x:v>93</x:v>
      </x:c>
      <x:c r="V15" s="12" t="s">
        <x:v>41</x:v>
      </x:c>
      <x:c r="W15" s="19">
        <x:v>0.5</x:v>
      </x:c>
      <x:c r="X15" s="19">
        <x:v>0.5</x:v>
      </x:c>
      <x:c r="Y15" s="19">
        <x:v>0.5</x:v>
      </x:c>
      <x:c r="Z15" s="19">
        <x:v>0.5</x:v>
      </x:c>
      <x:c r="AA15" s="19">
        <x:f t="shared" si="3"/>
        <x:v>0.5</x:v>
      </x:c>
      <x:c r="AB15" s="18" t="s">
        <x:v>42</x:v>
      </x:c>
      <x:c r="AC15" s="12" t="s">
        <x:v>51</x:v>
      </x:c>
    </x:row>
    <x:row r="16" ht="22.350000381469727" customHeight="1">
      <x:c r="A16" s="10">
        <x:v>11</x:v>
      </x:c>
      <x:c r="B16" s="11">
        <x:v>1999</x:v>
      </x:c>
      <x:c r="C16" s="1" t="s">
        <x:v>94</x:v>
      </x:c>
      <x:c r="D16" s="1" t="s">
        <x:v>33</x:v>
      </x:c>
      <x:c r="E16" s="1" t="s">
        <x:v>81</x:v>
      </x:c>
      <x:c r="F16" s="1" t="s">
        <x:v>47</x:v>
      </x:c>
      <x:c r="G16" s="1" t="s">
        <x:v>82</x:v>
      </x:c>
      <x:c r="H16" s="1" t="s">
        <x:v>95</x:v>
      </x:c>
      <x:c r="I16" s="2" t="s">
        <x:v>38</x:v>
      </x:c>
      <x:c r="J16" s="3">
        <x:v>0.15</x:v>
      </x:c>
      <x:c r="K16" s="3">
        <x:v>0</x:v>
      </x:c>
      <x:c r="L16" s="3">
        <x:v>0</x:v>
      </x:c>
      <x:c r="M16" s="3">
        <x:v>0.1</x:v>
      </x:c>
      <x:c r="N16" s="3">
        <x:v>0.26</x:v>
      </x:c>
      <x:c r="O16" s="3">
        <x:f t="shared" si="0"/>
        <x:v>0.26</x:v>
      </x:c>
      <x:c r="P16" s="2" t="str">
        <x:f t="shared" si="1"/>
        <x:v>Verified</x:v>
      </x:c>
      <x:c r="Q16" s="2" t="s">
        <x:v>39</x:v>
      </x:c>
      <x:c r="R16" s="2" t="s">
        <x:v>39</x:v>
      </x:c>
      <x:c r="S16" s="2" t="s">
        <x:v>39</x:v>
      </x:c>
      <x:c r="T16" s="2" t="str">
        <x:f t="shared" si="2"/>
        <x:v>Agree</x:v>
      </x:c>
      <x:c r="U16" s="4" t="s">
        <x:v>96</x:v>
      </x:c>
      <x:c r="V16" s="12" t="s">
        <x:v>41</x:v>
      </x:c>
      <x:c r="W16" s="19">
        <x:v>0.5</x:v>
      </x:c>
      <x:c r="X16" s="19">
        <x:v>0.5</x:v>
      </x:c>
      <x:c r="Y16" s="19">
        <x:v>0.5</x:v>
      </x:c>
      <x:c r="Z16" s="19">
        <x:v>0.5</x:v>
      </x:c>
      <x:c r="AA16" s="19">
        <x:f t="shared" si="3"/>
        <x:v>0.5</x:v>
      </x:c>
      <x:c r="AB16" s="18" t="s">
        <x:v>42</x:v>
      </x:c>
      <x:c r="AC16" s="12" t="s">
        <x:v>51</x:v>
      </x:c>
    </x:row>
    <x:row r="17" ht="22.350000381469727" customHeight="1">
      <x:c r="A17" s="10">
        <x:v>12</x:v>
      </x:c>
      <x:c r="B17" s="11">
        <x:v>2006</x:v>
      </x:c>
      <x:c r="C17" s="1" t="s">
        <x:v>97</x:v>
      </x:c>
      <x:c r="D17" s="1" t="s">
        <x:v>45</x:v>
      </x:c>
      <x:c r="E17" s="1" t="s">
        <x:v>98</x:v>
      </x:c>
      <x:c r="F17" s="1" t="s">
        <x:v>47</x:v>
      </x:c>
      <x:c r="G17" s="1" t="s">
        <x:v>48</x:v>
      </x:c>
      <x:c r="H17" s="1" t="s">
        <x:v>99</x:v>
      </x:c>
      <x:c r="I17" s="2" t="s">
        <x:v>56</x:v>
      </x:c>
      <x:c r="J17" s="3">
        <x:v>0.5</x:v>
      </x:c>
      <x:c r="K17" s="3">
        <x:v>0.4</x:v>
      </x:c>
      <x:c r="L17" s="3">
        <x:v>0.3</x:v>
      </x:c>
      <x:c r="M17" s="3">
        <x:v>0.45</x:v>
      </x:c>
      <x:c r="N17" s="3">
        <x:v>0.44</x:v>
      </x:c>
      <x:c r="O17" s="3">
        <x:f t="shared" si="0"/>
        <x:v>0.44</x:v>
      </x:c>
      <x:c r="P17" s="2" t="str">
        <x:f t="shared" si="1"/>
        <x:v>Verified</x:v>
      </x:c>
      <x:c r="Q17" s="2" t="s">
        <x:v>39</x:v>
      </x:c>
      <x:c r="R17" s="2" t="s">
        <x:v>39</x:v>
      </x:c>
      <x:c r="S17" s="2" t="s">
        <x:v>39</x:v>
      </x:c>
      <x:c r="T17" s="2" t="str">
        <x:f t="shared" si="2"/>
        <x:v>Agree</x:v>
      </x:c>
      <x:c r="U17" s="4" t="s">
        <x:v>100</x:v>
      </x:c>
      <x:c r="V17" s="12" t="s">
        <x:v>41</x:v>
      </x:c>
      <x:c r="W17" s="19">
        <x:v>0.5</x:v>
      </x:c>
      <x:c r="X17" s="19">
        <x:v>0.5</x:v>
      </x:c>
      <x:c r="Y17" s="19">
        <x:v>0.5</x:v>
      </x:c>
      <x:c r="Z17" s="19">
        <x:v>0.5</x:v>
      </x:c>
      <x:c r="AA17" s="19">
        <x:f t="shared" si="3"/>
        <x:v>0.5</x:v>
      </x:c>
      <x:c r="AB17" s="18" t="s">
        <x:v>42</x:v>
      </x:c>
      <x:c r="AC17" s="12" t="s">
        <x:v>51</x:v>
      </x:c>
    </x:row>
    <x:row r="18" ht="22.350000381469727" customHeight="1">
      <x:c r="A18" s="10">
        <x:v>13</x:v>
      </x:c>
      <x:c r="B18" s="11">
        <x:v>2000</x:v>
      </x:c>
      <x:c r="C18" s="1" t="s">
        <x:v>101</x:v>
      </x:c>
      <x:c r="D18" s="1" t="s">
        <x:v>102</x:v>
      </x:c>
      <x:c r="E18" s="1" t="s">
        <x:v>81</x:v>
      </x:c>
      <x:c r="F18" s="1" t="s">
        <x:v>47</x:v>
      </x:c>
      <x:c r="G18" s="1" t="s">
        <x:v>48</x:v>
      </x:c>
      <x:c r="H18" s="1" t="s">
        <x:v>103</x:v>
      </x:c>
      <x:c r="I18" s="2" t="s">
        <x:v>38</x:v>
      </x:c>
      <x:c r="J18" s="3">
        <x:v>0.3</x:v>
      </x:c>
      <x:c r="K18" s="3">
        <x:v>0.2</x:v>
      </x:c>
      <x:c r="L18" s="3">
        <x:v>0.1</x:v>
      </x:c>
      <x:c r="M18" s="3">
        <x:v>0.25</x:v>
      </x:c>
      <x:c r="N18" s="3">
        <x:v>0.34</x:v>
      </x:c>
      <x:c r="O18" s="3">
        <x:f t="shared" si="0"/>
        <x:v>0.34</x:v>
      </x:c>
      <x:c r="P18" s="2" t="str">
        <x:f t="shared" si="1"/>
        <x:v>Verified</x:v>
      </x:c>
      <x:c r="Q18" s="2" t="s">
        <x:v>39</x:v>
      </x:c>
      <x:c r="R18" s="2" t="s">
        <x:v>39</x:v>
      </x:c>
      <x:c r="S18" s="2" t="s">
        <x:v>39</x:v>
      </x:c>
      <x:c r="T18" s="2" t="str">
        <x:f t="shared" si="2"/>
        <x:v>Agree</x:v>
      </x:c>
      <x:c r="U18" s="4" t="s">
        <x:v>104</x:v>
      </x:c>
      <x:c r="V18" s="12" t="s">
        <x:v>41</x:v>
      </x:c>
      <x:c r="W18" s="19">
        <x:v>0.5</x:v>
      </x:c>
      <x:c r="X18" s="19">
        <x:v>0.5</x:v>
      </x:c>
      <x:c r="Y18" s="19">
        <x:v>0.5</x:v>
      </x:c>
      <x:c r="Z18" s="19">
        <x:v>0.5</x:v>
      </x:c>
      <x:c r="AA18" s="19">
        <x:f t="shared" si="3"/>
        <x:v>0.5</x:v>
      </x:c>
      <x:c r="AB18" s="18" t="s">
        <x:v>42</x:v>
      </x:c>
      <x:c r="AC18" s="12" t="s">
        <x:v>51</x:v>
      </x:c>
    </x:row>
    <x:row r="19" ht="22.350000381469727" customHeight="1">
      <x:c r="A19" s="10">
        <x:v>14</x:v>
      </x:c>
      <x:c r="B19" s="11">
        <x:v>2002</x:v>
      </x:c>
      <x:c r="C19" s="1" t="s">
        <x:v>105</x:v>
      </x:c>
      <x:c r="D19" s="1" t="s">
        <x:v>33</x:v>
      </x:c>
      <x:c r="E19" s="1" t="s">
        <x:v>61</x:v>
      </x:c>
      <x:c r="F19" s="1" t="s">
        <x:v>47</x:v>
      </x:c>
      <x:c r="G19" s="1" t="s">
        <x:v>82</x:v>
      </x:c>
      <x:c r="H19" s="1" t="s">
        <x:v>83</x:v>
      </x:c>
      <x:c r="I19" s="2" t="s">
        <x:v>38</x:v>
      </x:c>
      <x:c r="J19" s="3">
        <x:v>0.2</x:v>
      </x:c>
      <x:c r="K19" s="3">
        <x:v>0.1</x:v>
      </x:c>
      <x:c r="L19" s="3">
        <x:v>0</x:v>
      </x:c>
      <x:c r="M19" s="3">
        <x:v>0.15</x:v>
      </x:c>
      <x:c r="N19" s="3">
        <x:v>0.28999999999999998</x:v>
      </x:c>
      <x:c r="O19" s="3">
        <x:f t="shared" si="0"/>
        <x:v>0.28999999999999998</x:v>
      </x:c>
      <x:c r="P19" s="2" t="str">
        <x:f t="shared" si="1"/>
        <x:v>Verified</x:v>
      </x:c>
      <x:c r="Q19" s="2" t="s">
        <x:v>39</x:v>
      </x:c>
      <x:c r="R19" s="2" t="s">
        <x:v>39</x:v>
      </x:c>
      <x:c r="S19" s="2" t="s">
        <x:v>39</x:v>
      </x:c>
      <x:c r="T19" s="2" t="str">
        <x:f t="shared" si="2"/>
        <x:v>Agree</x:v>
      </x:c>
      <x:c r="U19" s="4" t="s">
        <x:v>106</x:v>
      </x:c>
      <x:c r="V19" s="12" t="s">
        <x:v>41</x:v>
      </x:c>
      <x:c r="W19" s="19">
        <x:v>0.5</x:v>
      </x:c>
      <x:c r="X19" s="19">
        <x:v>0.5</x:v>
      </x:c>
      <x:c r="Y19" s="19">
        <x:v>0.5</x:v>
      </x:c>
      <x:c r="Z19" s="19">
        <x:v>0.5</x:v>
      </x:c>
      <x:c r="AA19" s="19">
        <x:f t="shared" si="3"/>
        <x:v>0.5</x:v>
      </x:c>
      <x:c r="AB19" s="18" t="s">
        <x:v>42</x:v>
      </x:c>
      <x:c r="AC19" s="12" t="s">
        <x:v>51</x:v>
      </x:c>
    </x:row>
    <x:row r="20" ht="22.350000381469727" customHeight="1">
      <x:c r="A20" s="10">
        <x:v>15</x:v>
      </x:c>
      <x:c r="B20" s="11">
        <x:v>2002</x:v>
      </x:c>
      <x:c r="C20" s="1" t="s">
        <x:v>107</x:v>
      </x:c>
      <x:c r="D20" s="1" t="s">
        <x:v>108</x:v>
      </x:c>
      <x:c r="E20" s="1" t="s">
        <x:v>81</x:v>
      </x:c>
      <x:c r="F20" s="1" t="s">
        <x:v>47</x:v>
      </x:c>
      <x:c r="G20" s="1" t="s">
        <x:v>109</x:v>
      </x:c>
      <x:c r="H20" s="1" t="s">
        <x:v>72</x:v>
      </x:c>
      <x:c r="I20" s="2" t="s">
        <x:v>38</x:v>
      </x:c>
      <x:c r="J20" s="3">
        <x:v>0.45</x:v>
      </x:c>
      <x:c r="K20" s="3">
        <x:v>0.35</x:v>
      </x:c>
      <x:c r="L20" s="3">
        <x:v>0.2</x:v>
      </x:c>
      <x:c r="M20" s="3">
        <x:v>0.4</x:v>
      </x:c>
      <x:c r="N20" s="3">
        <x:v>0.4</x:v>
      </x:c>
      <x:c r="O20" s="3">
        <x:f t="shared" si="0"/>
        <x:v>0.4</x:v>
      </x:c>
      <x:c r="P20" s="2" t="str">
        <x:f t="shared" si="1"/>
        <x:v>Verified</x:v>
      </x:c>
      <x:c r="Q20" s="2" t="s">
        <x:v>57</x:v>
      </x:c>
      <x:c r="R20" s="2" t="s">
        <x:v>57</x:v>
      </x:c>
      <x:c r="S20" s="2" t="s">
        <x:v>57</x:v>
      </x:c>
      <x:c r="T20" s="2" t="str">
        <x:f t="shared" si="2"/>
        <x:v>Agree</x:v>
      </x:c>
      <x:c r="U20" s="4" t="s">
        <x:v>110</x:v>
      </x:c>
      <x:c r="V20" s="12" t="s">
        <x:v>41</x:v>
      </x:c>
      <x:c r="W20" s="19">
        <x:v>0.5</x:v>
      </x:c>
      <x:c r="X20" s="19">
        <x:v>0.25</x:v>
      </x:c>
      <x:c r="Y20" s="19">
        <x:v>0.5</x:v>
      </x:c>
      <x:c r="Z20" s="19">
        <x:v>0.5</x:v>
      </x:c>
      <x:c r="AA20" s="19">
        <x:f t="shared" si="3"/>
        <x:v>0.4375</x:v>
      </x:c>
      <x:c r="AB20" s="18" t="s">
        <x:v>42</x:v>
      </x:c>
      <x:c r="AC20" s="12" t="s">
        <x:v>59</x:v>
      </x:c>
    </x:row>
    <x:row r="21" ht="22.350000381469727" customHeight="1">
      <x:c r="A21" s="10">
        <x:v>16</x:v>
      </x:c>
      <x:c r="B21" s="11">
        <x:v>2002</x:v>
      </x:c>
      <x:c r="C21" s="1" t="s">
        <x:v>111</x:v>
      </x:c>
      <x:c r="D21" s="1" t="s">
        <x:v>45</x:v>
      </x:c>
      <x:c r="E21" s="1" t="s">
        <x:v>112</x:v>
      </x:c>
      <x:c r="F21" s="1" t="s">
        <x:v>47</x:v>
      </x:c>
      <x:c r="G21" s="1" t="s">
        <x:v>54</x:v>
      </x:c>
      <x:c r="H21" s="1" t="s">
        <x:v>55</x:v>
      </x:c>
      <x:c r="I21" s="2" t="s">
        <x:v>38</x:v>
      </x:c>
      <x:c r="J21" s="3">
        <x:v>0.3</x:v>
      </x:c>
      <x:c r="K21" s="3">
        <x:v>0.1</x:v>
      </x:c>
      <x:c r="L21" s="3">
        <x:v>0.1</x:v>
      </x:c>
      <x:c r="M21" s="3">
        <x:v>0.2</x:v>
      </x:c>
      <x:c r="N21" s="3">
        <x:v>0.33</x:v>
      </x:c>
      <x:c r="O21" s="3">
        <x:f t="shared" si="0"/>
        <x:v>0.33</x:v>
      </x:c>
      <x:c r="P21" s="2" t="str">
        <x:f t="shared" si="1"/>
        <x:v>Verified</x:v>
      </x:c>
      <x:c r="Q21" s="2" t="s">
        <x:v>39</x:v>
      </x:c>
      <x:c r="R21" s="2" t="s">
        <x:v>39</x:v>
      </x:c>
      <x:c r="S21" s="2" t="s">
        <x:v>39</x:v>
      </x:c>
      <x:c r="T21" s="2" t="str">
        <x:f t="shared" si="2"/>
        <x:v>Agree</x:v>
      </x:c>
      <x:c r="U21" s="4" t="s">
        <x:v>113</x:v>
      </x:c>
      <x:c r="V21" s="12" t="s">
        <x:v>41</x:v>
      </x:c>
      <x:c r="W21" s="19">
        <x:v>0.5</x:v>
      </x:c>
      <x:c r="X21" s="19">
        <x:v>0.5</x:v>
      </x:c>
      <x:c r="Y21" s="19">
        <x:v>0.5</x:v>
      </x:c>
      <x:c r="Z21" s="19">
        <x:v>0.5</x:v>
      </x:c>
      <x:c r="AA21" s="19">
        <x:f t="shared" si="3"/>
        <x:v>0.5</x:v>
      </x:c>
      <x:c r="AB21" s="18" t="s">
        <x:v>42</x:v>
      </x:c>
      <x:c r="AC21" s="12" t="s">
        <x:v>51</x:v>
      </x:c>
    </x:row>
    <x:row r="22" ht="22.350000381469727" customHeight="1">
      <x:c r="A22" s="10">
        <x:v>17</x:v>
      </x:c>
      <x:c r="B22" s="11">
        <x:v>2001</x:v>
      </x:c>
      <x:c r="C22" s="1" t="s">
        <x:v>114</x:v>
      </x:c>
      <x:c r="D22" s="1" t="s">
        <x:v>33</x:v>
      </x:c>
      <x:c r="E22" s="1" t="s">
        <x:v>115</x:v>
      </x:c>
      <x:c r="F22" s="1" t="s">
        <x:v>47</x:v>
      </x:c>
      <x:c r="G22" s="1" t="s">
        <x:v>36</x:v>
      </x:c>
      <x:c r="H22" s="1" t="s">
        <x:v>72</x:v>
      </x:c>
      <x:c r="I22" s="2" t="s">
        <x:v>38</x:v>
      </x:c>
      <x:c r="J22" s="3">
        <x:v>0.4</x:v>
      </x:c>
      <x:c r="K22" s="3">
        <x:v>0.3</x:v>
      </x:c>
      <x:c r="L22" s="3">
        <x:v>0.2</x:v>
      </x:c>
      <x:c r="M22" s="3">
        <x:v>0.35</x:v>
      </x:c>
      <x:c r="N22" s="3">
        <x:v>0.39</x:v>
      </x:c>
      <x:c r="O22" s="3">
        <x:f t="shared" si="0"/>
        <x:v>0.39</x:v>
      </x:c>
      <x:c r="P22" s="2" t="str">
        <x:f t="shared" si="1"/>
        <x:v>Verified</x:v>
      </x:c>
      <x:c r="Q22" s="2" t="s">
        <x:v>57</x:v>
      </x:c>
      <x:c r="R22" s="2" t="s">
        <x:v>57</x:v>
      </x:c>
      <x:c r="S22" s="2" t="s">
        <x:v>57</x:v>
      </x:c>
      <x:c r="T22" s="2" t="str">
        <x:f t="shared" si="2"/>
        <x:v>Agree</x:v>
      </x:c>
      <x:c r="U22" s="4" t="s">
        <x:v>116</x:v>
      </x:c>
      <x:c r="V22" s="12" t="s">
        <x:v>41</x:v>
      </x:c>
      <x:c r="W22" s="19">
        <x:v>0.5</x:v>
      </x:c>
      <x:c r="X22" s="19">
        <x:v>0.25</x:v>
      </x:c>
      <x:c r="Y22" s="19">
        <x:v>0.5</x:v>
      </x:c>
      <x:c r="Z22" s="19">
        <x:v>0.5</x:v>
      </x:c>
      <x:c r="AA22" s="19">
        <x:f t="shared" si="3"/>
        <x:v>0.4375</x:v>
      </x:c>
      <x:c r="AB22" s="18" t="s">
        <x:v>42</x:v>
      </x:c>
      <x:c r="AC22" s="12" t="s">
        <x:v>59</x:v>
      </x:c>
    </x:row>
    <x:row r="23" ht="22.350000381469727" customHeight="1">
      <x:c r="A23" s="10">
        <x:v>18</x:v>
      </x:c>
      <x:c r="B23" s="11">
        <x:v>2003</x:v>
      </x:c>
      <x:c r="C23" s="1" t="s">
        <x:v>117</x:v>
      </x:c>
      <x:c r="D23" s="1" t="s">
        <x:v>33</x:v>
      </x:c>
      <x:c r="E23" s="1" t="s">
        <x:v>118</x:v>
      </x:c>
      <x:c r="F23" s="1" t="s">
        <x:v>47</x:v>
      </x:c>
      <x:c r="G23" s="1" t="s">
        <x:v>36</x:v>
      </x:c>
      <x:c r="H23" s="1" t="s">
        <x:v>49</x:v>
      </x:c>
      <x:c r="I23" s="2" t="s">
        <x:v>38</x:v>
      </x:c>
      <x:c r="J23" s="3">
        <x:v>0.3</x:v>
      </x:c>
      <x:c r="K23" s="3">
        <x:v>0.2</x:v>
      </x:c>
      <x:c r="L23" s="3">
        <x:v>0.1</x:v>
      </x:c>
      <x:c r="M23" s="3">
        <x:v>0.25</x:v>
      </x:c>
      <x:c r="N23" s="3">
        <x:v>0.34</x:v>
      </x:c>
      <x:c r="O23" s="3">
        <x:f t="shared" si="0"/>
        <x:v>0.34</x:v>
      </x:c>
      <x:c r="P23" s="2" t="str">
        <x:f t="shared" si="1"/>
        <x:v>Verified</x:v>
      </x:c>
      <x:c r="Q23" s="2" t="s">
        <x:v>39</x:v>
      </x:c>
      <x:c r="R23" s="2" t="s">
        <x:v>39</x:v>
      </x:c>
      <x:c r="S23" s="2" t="s">
        <x:v>39</x:v>
      </x:c>
      <x:c r="T23" s="2" t="str">
        <x:f t="shared" si="2"/>
        <x:v>Agree</x:v>
      </x:c>
      <x:c r="U23" s="4" t="s">
        <x:v>119</x:v>
      </x:c>
      <x:c r="V23" s="12" t="s">
        <x:v>41</x:v>
      </x:c>
      <x:c r="W23" s="19">
        <x:v>0.5</x:v>
      </x:c>
      <x:c r="X23" s="19">
        <x:v>0.5</x:v>
      </x:c>
      <x:c r="Y23" s="19">
        <x:v>0.5</x:v>
      </x:c>
      <x:c r="Z23" s="19">
        <x:v>0.5</x:v>
      </x:c>
      <x:c r="AA23" s="19">
        <x:f t="shared" si="3"/>
        <x:v>0.5</x:v>
      </x:c>
      <x:c r="AB23" s="18" t="s">
        <x:v>42</x:v>
      </x:c>
      <x:c r="AC23" s="12" t="s">
        <x:v>51</x:v>
      </x:c>
    </x:row>
    <x:row r="24" ht="22.350000381469727" customHeight="1">
      <x:c r="A24" s="10">
        <x:v>19</x:v>
      </x:c>
      <x:c r="B24" s="11">
        <x:v>2004</x:v>
      </x:c>
      <x:c r="C24" s="1" t="s">
        <x:v>120</x:v>
      </x:c>
      <x:c r="D24" s="1" t="s">
        <x:v>65</x:v>
      </x:c>
      <x:c r="E24" s="1" t="s">
        <x:v>121</x:v>
      </x:c>
      <x:c r="F24" s="1" t="s">
        <x:v>47</x:v>
      </x:c>
      <x:c r="G24" s="1" t="s">
        <x:v>54</x:v>
      </x:c>
      <x:c r="H24" s="1" t="s">
        <x:v>122</x:v>
      </x:c>
      <x:c r="I24" s="2" t="s">
        <x:v>38</x:v>
      </x:c>
      <x:c r="J24" s="3">
        <x:v>0.35</x:v>
      </x:c>
      <x:c r="K24" s="3">
        <x:v>0.25</x:v>
      </x:c>
      <x:c r="L24" s="3">
        <x:v>0.2</x:v>
      </x:c>
      <x:c r="M24" s="3">
        <x:v>0.3</x:v>
      </x:c>
      <x:c r="N24" s="3">
        <x:v>0.38</x:v>
      </x:c>
      <x:c r="O24" s="3">
        <x:f t="shared" si="0"/>
        <x:v>0.38</x:v>
      </x:c>
      <x:c r="P24" s="2" t="str">
        <x:f t="shared" si="1"/>
        <x:v>Verified</x:v>
      </x:c>
      <x:c r="Q24" s="2" t="s">
        <x:v>39</x:v>
      </x:c>
      <x:c r="R24" s="2" t="s">
        <x:v>39</x:v>
      </x:c>
      <x:c r="S24" s="2" t="s">
        <x:v>39</x:v>
      </x:c>
      <x:c r="T24" s="2" t="str">
        <x:f t="shared" si="2"/>
        <x:v>Agree</x:v>
      </x:c>
      <x:c r="U24" s="4" t="s">
        <x:v>123</x:v>
      </x:c>
      <x:c r="V24" s="12" t="s">
        <x:v>41</x:v>
      </x:c>
      <x:c r="W24" s="19">
        <x:v>0.5</x:v>
      </x:c>
      <x:c r="X24" s="19">
        <x:v>0.5</x:v>
      </x:c>
      <x:c r="Y24" s="19">
        <x:v>0.5</x:v>
      </x:c>
      <x:c r="Z24" s="19">
        <x:v>0.5</x:v>
      </x:c>
      <x:c r="AA24" s="19">
        <x:f t="shared" si="3"/>
        <x:v>0.5</x:v>
      </x:c>
      <x:c r="AB24" s="18" t="s">
        <x:v>42</x:v>
      </x:c>
      <x:c r="AC24" s="12" t="s">
        <x:v>51</x:v>
      </x:c>
    </x:row>
    <x:row r="25" ht="22.350000381469727" customHeight="1">
      <x:c r="A25" s="10">
        <x:v>20</x:v>
      </x:c>
      <x:c r="B25" s="11">
        <x:v>2004</x:v>
      </x:c>
      <x:c r="C25" s="1" t="s">
        <x:v>124</x:v>
      </x:c>
      <x:c r="D25" s="1" t="s">
        <x:v>33</x:v>
      </x:c>
      <x:c r="E25" s="1" t="s">
        <x:v>125</x:v>
      </x:c>
      <x:c r="F25" s="1" t="s">
        <x:v>126</x:v>
      </x:c>
      <x:c r="G25" s="1" t="s">
        <x:v>36</x:v>
      </x:c>
      <x:c r="H25" s="1" t="s">
        <x:v>127</x:v>
      </x:c>
      <x:c r="I25" s="2" t="s">
        <x:v>38</x:v>
      </x:c>
      <x:c r="J25" s="3">
        <x:v>0.3</x:v>
      </x:c>
      <x:c r="K25" s="3">
        <x:v>0.1</x:v>
      </x:c>
      <x:c r="L25" s="3">
        <x:v>0.1</x:v>
      </x:c>
      <x:c r="M25" s="3">
        <x:v>0.2</x:v>
      </x:c>
      <x:c r="N25" s="3">
        <x:v>0.33</x:v>
      </x:c>
      <x:c r="O25" s="3">
        <x:f t="shared" si="0"/>
        <x:v>0.33</x:v>
      </x:c>
      <x:c r="P25" s="2" t="str">
        <x:f t="shared" si="1"/>
        <x:v>Verified</x:v>
      </x:c>
      <x:c r="Q25" s="2" t="s">
        <x:v>39</x:v>
      </x:c>
      <x:c r="R25" s="2" t="s">
        <x:v>39</x:v>
      </x:c>
      <x:c r="S25" s="2" t="s">
        <x:v>39</x:v>
      </x:c>
      <x:c r="T25" s="2" t="str">
        <x:f t="shared" si="2"/>
        <x:v>Agree</x:v>
      </x:c>
      <x:c r="U25" s="4" t="s">
        <x:v>128</x:v>
      </x:c>
      <x:c r="V25" s="12" t="s">
        <x:v>41</x:v>
      </x:c>
      <x:c r="W25" s="19">
        <x:v>0.5</x:v>
      </x:c>
      <x:c r="X25" s="19">
        <x:v>0.5</x:v>
      </x:c>
      <x:c r="Y25" s="19">
        <x:v>0.5</x:v>
      </x:c>
      <x:c r="Z25" s="19">
        <x:v>0.5</x:v>
      </x:c>
      <x:c r="AA25" s="19">
        <x:f t="shared" si="3"/>
        <x:v>0.5</x:v>
      </x:c>
      <x:c r="AB25" s="18" t="s">
        <x:v>42</x:v>
      </x:c>
      <x:c r="AC25" s="12" t="s">
        <x:v>51</x:v>
      </x:c>
    </x:row>
    <x:row r="26" ht="22.350000381469727" customHeight="1">
      <x:c r="A26" s="10">
        <x:v>21</x:v>
      </x:c>
      <x:c r="B26" s="11">
        <x:v>2006</x:v>
      </x:c>
      <x:c r="C26" s="1" t="s">
        <x:v>129</x:v>
      </x:c>
      <x:c r="D26" s="1" t="s">
        <x:v>130</x:v>
      </x:c>
      <x:c r="E26" s="1" t="s">
        <x:v>34</x:v>
      </x:c>
      <x:c r="F26" s="1" t="s">
        <x:v>131</x:v>
      </x:c>
      <x:c r="G26" s="1" t="s">
        <x:v>91</x:v>
      </x:c>
      <x:c r="H26" s="1" t="s">
        <x:v>132</x:v>
      </x:c>
      <x:c r="I26" s="2" t="s">
        <x:v>56</x:v>
      </x:c>
      <x:c r="J26" s="3">
        <x:v>0.55000000000000004</x:v>
      </x:c>
      <x:c r="K26" s="3">
        <x:v>0.45</x:v>
      </x:c>
      <x:c r="L26" s="3">
        <x:v>0.35</x:v>
      </x:c>
      <x:c r="M26" s="3">
        <x:v>0.5</x:v>
      </x:c>
      <x:c r="N26" s="3">
        <x:v>0.46</x:v>
      </x:c>
      <x:c r="O26" s="3">
        <x:f t="shared" si="0"/>
        <x:v>0.46</x:v>
      </x:c>
      <x:c r="P26" s="2" t="str">
        <x:f t="shared" si="1"/>
        <x:v>Verified</x:v>
      </x:c>
      <x:c r="Q26" s="2" t="s">
        <x:v>39</x:v>
      </x:c>
      <x:c r="R26" s="2" t="s">
        <x:v>39</x:v>
      </x:c>
      <x:c r="S26" s="2" t="s">
        <x:v>39</x:v>
      </x:c>
      <x:c r="T26" s="2" t="str">
        <x:f t="shared" si="2"/>
        <x:v>Agree</x:v>
      </x:c>
      <x:c r="U26" s="4" t="s">
        <x:v>133</x:v>
      </x:c>
      <x:c r="V26" s="12" t="s">
        <x:v>41</x:v>
      </x:c>
      <x:c r="W26" s="19">
        <x:v>0.5</x:v>
      </x:c>
      <x:c r="X26" s="19">
        <x:v>0.5</x:v>
      </x:c>
      <x:c r="Y26" s="19">
        <x:v>0.5</x:v>
      </x:c>
      <x:c r="Z26" s="19">
        <x:v>0.5</x:v>
      </x:c>
      <x:c r="AA26" s="19">
        <x:f t="shared" si="3"/>
        <x:v>0.5</x:v>
      </x:c>
      <x:c r="AB26" s="18" t="s">
        <x:v>42</x:v>
      </x:c>
      <x:c r="AC26" s="12" t="s">
        <x:v>51</x:v>
      </x:c>
    </x:row>
    <x:row r="27" ht="22.350000381469727" customHeight="1">
      <x:c r="A27" s="10">
        <x:v>22</x:v>
      </x:c>
      <x:c r="B27" s="11">
        <x:v>2006</x:v>
      </x:c>
      <x:c r="C27" s="1" t="s">
        <x:v>134</x:v>
      </x:c>
      <x:c r="D27" s="1" t="s">
        <x:v>80</x:v>
      </x:c>
      <x:c r="E27" s="1" t="s">
        <x:v>135</x:v>
      </x:c>
      <x:c r="F27" s="1" t="s">
        <x:v>47</x:v>
      </x:c>
      <x:c r="G27" s="1" t="s">
        <x:v>136</x:v>
      </x:c>
      <x:c r="H27" s="1" t="s">
        <x:v>137</x:v>
      </x:c>
      <x:c r="I27" s="2" t="s">
        <x:v>56</x:v>
      </x:c>
      <x:c r="J27" s="3">
        <x:v>0.5</x:v>
      </x:c>
      <x:c r="K27" s="3">
        <x:v>0.4</x:v>
      </x:c>
      <x:c r="L27" s="3">
        <x:v>0.3</x:v>
      </x:c>
      <x:c r="M27" s="3">
        <x:v>0.45</x:v>
      </x:c>
      <x:c r="N27" s="3">
        <x:v>0.44</x:v>
      </x:c>
      <x:c r="O27" s="3">
        <x:f t="shared" si="0"/>
        <x:v>0.44</x:v>
      </x:c>
      <x:c r="P27" s="2" t="str">
        <x:f t="shared" si="1"/>
        <x:v>Verified</x:v>
      </x:c>
      <x:c r="Q27" s="2" t="s">
        <x:v>39</x:v>
      </x:c>
      <x:c r="R27" s="2" t="s">
        <x:v>39</x:v>
      </x:c>
      <x:c r="S27" s="2" t="s">
        <x:v>39</x:v>
      </x:c>
      <x:c r="T27" s="2" t="str">
        <x:f t="shared" si="2"/>
        <x:v>Agree</x:v>
      </x:c>
      <x:c r="U27" s="4" t="s">
        <x:v>138</x:v>
      </x:c>
      <x:c r="V27" s="12" t="s">
        <x:v>41</x:v>
      </x:c>
      <x:c r="W27" s="19">
        <x:v>0.5</x:v>
      </x:c>
      <x:c r="X27" s="19">
        <x:v>0.5</x:v>
      </x:c>
      <x:c r="Y27" s="19">
        <x:v>0.5</x:v>
      </x:c>
      <x:c r="Z27" s="19">
        <x:v>0.5</x:v>
      </x:c>
      <x:c r="AA27" s="19">
        <x:f t="shared" si="3"/>
        <x:v>0.5</x:v>
      </x:c>
      <x:c r="AB27" s="18" t="s">
        <x:v>42</x:v>
      </x:c>
      <x:c r="AC27" s="12" t="s">
        <x:v>51</x:v>
      </x:c>
    </x:row>
    <x:row r="28" ht="22.350000381469727" customHeight="1">
      <x:c r="A28" s="10">
        <x:v>23</x:v>
      </x:c>
      <x:c r="B28" s="11">
        <x:v>2007</x:v>
      </x:c>
      <x:c r="C28" s="1" t="s">
        <x:v>139</x:v>
      </x:c>
      <x:c r="D28" s="1" t="s">
        <x:v>80</x:v>
      </x:c>
      <x:c r="E28" s="1" t="s">
        <x:v>125</x:v>
      </x:c>
      <x:c r="F28" s="1" t="s">
        <x:v>140</x:v>
      </x:c>
      <x:c r="G28" s="1" t="s">
        <x:v>141</x:v>
      </x:c>
      <x:c r="H28" s="1" t="s">
        <x:v>142</x:v>
      </x:c>
      <x:c r="I28" s="2" t="s">
        <x:v>56</x:v>
      </x:c>
      <x:c r="J28" s="3">
        <x:v>0.65</x:v>
      </x:c>
      <x:c r="K28" s="3">
        <x:v>0.6</x:v>
      </x:c>
      <x:c r="L28" s="3">
        <x:v>0.45</x:v>
      </x:c>
      <x:c r="M28" s="3">
        <x:v>0.6</x:v>
      </x:c>
      <x:c r="N28" s="3">
        <x:v>0.53</x:v>
      </x:c>
      <x:c r="O28" s="3">
        <x:f t="shared" si="0"/>
        <x:v>0.53</x:v>
      </x:c>
      <x:c r="P28" s="2" t="str">
        <x:f t="shared" si="1"/>
        <x:v>Verified</x:v>
      </x:c>
      <x:c r="Q28" s="2" t="s">
        <x:v>57</x:v>
      </x:c>
      <x:c r="R28" s="2" t="s">
        <x:v>57</x:v>
      </x:c>
      <x:c r="S28" s="2" t="s">
        <x:v>57</x:v>
      </x:c>
      <x:c r="T28" s="2" t="str">
        <x:f t="shared" si="2"/>
        <x:v>Agree</x:v>
      </x:c>
      <x:c r="U28" s="4" t="s">
        <x:v>143</x:v>
      </x:c>
      <x:c r="V28" s="12" t="s">
        <x:v>41</x:v>
      </x:c>
      <x:c r="W28" s="19">
        <x:v>0.5</x:v>
      </x:c>
      <x:c r="X28" s="19">
        <x:v>0.25</x:v>
      </x:c>
      <x:c r="Y28" s="19">
        <x:v>0.25</x:v>
      </x:c>
      <x:c r="Z28" s="19">
        <x:v>0.5</x:v>
      </x:c>
      <x:c r="AA28" s="19">
        <x:f t="shared" si="3"/>
        <x:v>0.375</x:v>
      </x:c>
      <x:c r="AB28" s="18" t="s">
        <x:v>77</x:v>
      </x:c>
      <x:c r="AC28" s="12" t="s">
        <x:v>78</x:v>
      </x:c>
    </x:row>
    <x:row r="29" ht="22.350000381469727" customHeight="1">
      <x:c r="A29" s="10">
        <x:v>24</x:v>
      </x:c>
      <x:c r="B29" s="11">
        <x:v>2007</x:v>
      </x:c>
      <x:c r="C29" s="1" t="s">
        <x:v>144</x:v>
      </x:c>
      <x:c r="D29" s="1" t="s">
        <x:v>80</x:v>
      </x:c>
      <x:c r="E29" s="1" t="s">
        <x:v>34</x:v>
      </x:c>
      <x:c r="F29" s="1" t="s">
        <x:v>145</x:v>
      </x:c>
      <x:c r="G29" s="1" t="s">
        <x:v>82</x:v>
      </x:c>
      <x:c r="H29" s="1" t="s">
        <x:v>146</x:v>
      </x:c>
      <x:c r="I29" s="2" t="s">
        <x:v>56</x:v>
      </x:c>
      <x:c r="J29" s="3">
        <x:v>0.5</x:v>
      </x:c>
      <x:c r="K29" s="3">
        <x:v>0.4</x:v>
      </x:c>
      <x:c r="L29" s="3">
        <x:v>0.3</x:v>
      </x:c>
      <x:c r="M29" s="3">
        <x:v>0.45</x:v>
      </x:c>
      <x:c r="N29" s="3">
        <x:v>0.44</x:v>
      </x:c>
      <x:c r="O29" s="3">
        <x:f t="shared" si="0"/>
        <x:v>0.44</x:v>
      </x:c>
      <x:c r="P29" s="2" t="str">
        <x:f t="shared" si="1"/>
        <x:v>Verified</x:v>
      </x:c>
      <x:c r="Q29" s="2" t="s">
        <x:v>39</x:v>
      </x:c>
      <x:c r="R29" s="2" t="s">
        <x:v>39</x:v>
      </x:c>
      <x:c r="S29" s="2" t="s">
        <x:v>39</x:v>
      </x:c>
      <x:c r="T29" s="2" t="str">
        <x:f t="shared" si="2"/>
        <x:v>Agree</x:v>
      </x:c>
      <x:c r="U29" s="4" t="s">
        <x:v>147</x:v>
      </x:c>
      <x:c r="V29" s="12" t="s">
        <x:v>41</x:v>
      </x:c>
      <x:c r="W29" s="19">
        <x:v>0.5</x:v>
      </x:c>
      <x:c r="X29" s="19">
        <x:v>0.5</x:v>
      </x:c>
      <x:c r="Y29" s="19">
        <x:v>0.5</x:v>
      </x:c>
      <x:c r="Z29" s="19">
        <x:v>0.5</x:v>
      </x:c>
      <x:c r="AA29" s="19">
        <x:f t="shared" si="3"/>
        <x:v>0.5</x:v>
      </x:c>
      <x:c r="AB29" s="18" t="s">
        <x:v>42</x:v>
      </x:c>
      <x:c r="AC29" s="12" t="s">
        <x:v>51</x:v>
      </x:c>
    </x:row>
    <x:row r="30" ht="22.350000381469727" customHeight="1">
      <x:c r="A30" s="10">
        <x:v>25</x:v>
      </x:c>
      <x:c r="B30" s="11">
        <x:v>2007</x:v>
      </x:c>
      <x:c r="C30" s="1" t="s">
        <x:v>148</x:v>
      </x:c>
      <x:c r="D30" s="1" t="s">
        <x:v>33</x:v>
      </x:c>
      <x:c r="E30" s="1" t="s">
        <x:v>149</x:v>
      </x:c>
      <x:c r="F30" s="1" t="s">
        <x:v>47</x:v>
      </x:c>
      <x:c r="G30" s="1" t="s">
        <x:v>109</x:v>
      </x:c>
      <x:c r="H30" s="1" t="s">
        <x:v>150</x:v>
      </x:c>
      <x:c r="I30" s="2" t="s">
        <x:v>56</x:v>
      </x:c>
      <x:c r="J30" s="3">
        <x:v>0.6</x:v>
      </x:c>
      <x:c r="K30" s="3">
        <x:v>0.55000000000000004</x:v>
      </x:c>
      <x:c r="L30" s="3">
        <x:v>0.4</x:v>
      </x:c>
      <x:c r="M30" s="3">
        <x:v>0.55000000000000004</x:v>
      </x:c>
      <x:c r="N30" s="3">
        <x:v>0.5</x:v>
      </x:c>
      <x:c r="O30" s="3">
        <x:f t="shared" si="0"/>
        <x:v>0.5</x:v>
      </x:c>
      <x:c r="P30" s="2" t="str">
        <x:f t="shared" si="1"/>
        <x:v>Verified</x:v>
      </x:c>
      <x:c r="Q30" s="2" t="s">
        <x:v>57</x:v>
      </x:c>
      <x:c r="R30" s="2" t="s">
        <x:v>57</x:v>
      </x:c>
      <x:c r="S30" s="2" t="s">
        <x:v>57</x:v>
      </x:c>
      <x:c r="T30" s="2" t="str">
        <x:f t="shared" si="2"/>
        <x:v>Agree</x:v>
      </x:c>
      <x:c r="U30" s="4" t="s">
        <x:v>151</x:v>
      </x:c>
      <x:c r="V30" s="12" t="s">
        <x:v>41</x:v>
      </x:c>
      <x:c r="W30" s="19">
        <x:v>0.5</x:v>
      </x:c>
      <x:c r="X30" s="19">
        <x:v>0.5</x:v>
      </x:c>
      <x:c r="Y30" s="19">
        <x:v>0.25</x:v>
      </x:c>
      <x:c r="Z30" s="19">
        <x:v>0.5</x:v>
      </x:c>
      <x:c r="AA30" s="19">
        <x:f t="shared" si="3"/>
        <x:v>0.4375</x:v>
      </x:c>
      <x:c r="AB30" s="18" t="s">
        <x:v>77</x:v>
      </x:c>
      <x:c r="AC30" s="12" t="s">
        <x:v>152</x:v>
      </x:c>
    </x:row>
    <x:row r="31" ht="22.350000381469727" customHeight="1">
      <x:c r="A31" s="10">
        <x:v>26</x:v>
      </x:c>
      <x:c r="B31" s="11">
        <x:v>2008</x:v>
      </x:c>
      <x:c r="C31" s="1" t="s">
        <x:v>153</x:v>
      </x:c>
      <x:c r="D31" s="1" t="s">
        <x:v>45</x:v>
      </x:c>
      <x:c r="E31" s="1" t="s">
        <x:v>154</x:v>
      </x:c>
      <x:c r="F31" s="1" t="s">
        <x:v>47</x:v>
      </x:c>
      <x:c r="G31" s="1" t="s">
        <x:v>54</x:v>
      </x:c>
      <x:c r="H31" s="1" t="s">
        <x:v>155</x:v>
      </x:c>
      <x:c r="I31" s="2" t="s">
        <x:v>56</x:v>
      </x:c>
      <x:c r="J31" s="3">
        <x:v>0.55000000000000004</x:v>
      </x:c>
      <x:c r="K31" s="3">
        <x:v>0.45</x:v>
      </x:c>
      <x:c r="L31" s="3">
        <x:v>0.35</x:v>
      </x:c>
      <x:c r="M31" s="3">
        <x:v>0.5</x:v>
      </x:c>
      <x:c r="N31" s="3">
        <x:v>0.46</x:v>
      </x:c>
      <x:c r="O31" s="3">
        <x:f t="shared" si="0"/>
        <x:v>0.46</x:v>
      </x:c>
      <x:c r="P31" s="2" t="str">
        <x:f t="shared" si="1"/>
        <x:v>Verified</x:v>
      </x:c>
      <x:c r="Q31" s="2" t="s">
        <x:v>39</x:v>
      </x:c>
      <x:c r="R31" s="2" t="s">
        <x:v>39</x:v>
      </x:c>
      <x:c r="S31" s="2" t="s">
        <x:v>39</x:v>
      </x:c>
      <x:c r="T31" s="2" t="str">
        <x:f t="shared" si="2"/>
        <x:v>Agree</x:v>
      </x:c>
      <x:c r="U31" s="4" t="s">
        <x:v>156</x:v>
      </x:c>
      <x:c r="V31" s="12" t="s">
        <x:v>41</x:v>
      </x:c>
      <x:c r="W31" s="19">
        <x:v>0.5</x:v>
      </x:c>
      <x:c r="X31" s="19">
        <x:v>0.5</x:v>
      </x:c>
      <x:c r="Y31" s="19">
        <x:v>0.5</x:v>
      </x:c>
      <x:c r="Z31" s="19">
        <x:v>0.5</x:v>
      </x:c>
      <x:c r="AA31" s="19">
        <x:f t="shared" si="3"/>
        <x:v>0.5</x:v>
      </x:c>
      <x:c r="AB31" s="18" t="s">
        <x:v>42</x:v>
      </x:c>
      <x:c r="AC31" s="12" t="s">
        <x:v>51</x:v>
      </x:c>
    </x:row>
    <x:row r="32" ht="22.350000381469727" customHeight="1">
      <x:c r="A32" s="10">
        <x:v>27</x:v>
      </x:c>
      <x:c r="B32" s="11">
        <x:v>2009</x:v>
      </x:c>
      <x:c r="C32" s="1" t="s">
        <x:v>157</x:v>
      </x:c>
      <x:c r="D32" s="1" t="s">
        <x:v>89</x:v>
      </x:c>
      <x:c r="E32" s="1" t="s">
        <x:v>158</x:v>
      </x:c>
      <x:c r="F32" s="1" t="s">
        <x:v>47</x:v>
      </x:c>
      <x:c r="G32" s="1" t="s">
        <x:v>159</x:v>
      </x:c>
      <x:c r="H32" s="1" t="s">
        <x:v>160</x:v>
      </x:c>
      <x:c r="I32" s="2" t="s">
        <x:v>56</x:v>
      </x:c>
      <x:c r="J32" s="3">
        <x:v>0.65</x:v>
      </x:c>
      <x:c r="K32" s="3">
        <x:v>0.6</x:v>
      </x:c>
      <x:c r="L32" s="3">
        <x:v>0.5</x:v>
      </x:c>
      <x:c r="M32" s="3">
        <x:v>0.65</x:v>
      </x:c>
      <x:c r="N32" s="3">
        <x:v>0.53</x:v>
      </x:c>
      <x:c r="O32" s="3">
        <x:f t="shared" si="0"/>
        <x:v>0.53</x:v>
      </x:c>
      <x:c r="P32" s="2" t="str">
        <x:f t="shared" si="1"/>
        <x:v>Verified</x:v>
      </x:c>
      <x:c r="Q32" s="2" t="s">
        <x:v>57</x:v>
      </x:c>
      <x:c r="R32" s="2" t="s">
        <x:v>57</x:v>
      </x:c>
      <x:c r="S32" s="2" t="s">
        <x:v>57</x:v>
      </x:c>
      <x:c r="T32" s="2" t="str">
        <x:f t="shared" si="2"/>
        <x:v>Agree</x:v>
      </x:c>
      <x:c r="U32" s="4" t="s">
        <x:v>161</x:v>
      </x:c>
      <x:c r="V32" s="12" t="s">
        <x:v>41</x:v>
      </x:c>
      <x:c r="W32" s="19">
        <x:v>0.5</x:v>
      </x:c>
      <x:c r="X32" s="19">
        <x:v>0.5</x:v>
      </x:c>
      <x:c r="Y32" s="19">
        <x:v>0.5</x:v>
      </x:c>
      <x:c r="Z32" s="19">
        <x:v>0.5</x:v>
      </x:c>
      <x:c r="AA32" s="19">
        <x:f t="shared" si="3"/>
        <x:v>0.5</x:v>
      </x:c>
      <x:c r="AB32" s="18" t="s">
        <x:v>42</x:v>
      </x:c>
      <x:c r="AC32" s="12" t="s">
        <x:v>51</x:v>
      </x:c>
    </x:row>
    <x:row r="33" ht="22.350000381469727" customHeight="1">
      <x:c r="A33" s="10">
        <x:v>28</x:v>
      </x:c>
      <x:c r="B33" s="11">
        <x:v>2009</x:v>
      </x:c>
      <x:c r="C33" s="1" t="s">
        <x:v>162</x:v>
      </x:c>
      <x:c r="D33" s="1" t="s">
        <x:v>163</x:v>
      </x:c>
      <x:c r="E33" s="1" t="s">
        <x:v>164</x:v>
      </x:c>
      <x:c r="F33" s="1" t="s">
        <x:v>47</x:v>
      </x:c>
      <x:c r="G33" s="1" t="s">
        <x:v>165</x:v>
      </x:c>
      <x:c r="H33" s="1" t="s">
        <x:v>166</x:v>
      </x:c>
      <x:c r="I33" s="2" t="s">
        <x:v>56</x:v>
      </x:c>
      <x:c r="J33" s="3">
        <x:v>0.6</x:v>
      </x:c>
      <x:c r="K33" s="3">
        <x:v>0.5</x:v>
      </x:c>
      <x:c r="L33" s="3">
        <x:v>0.4</x:v>
      </x:c>
      <x:c r="M33" s="3">
        <x:v>0.55000000000000004</x:v>
      </x:c>
      <x:c r="N33" s="3">
        <x:v>0.49</x:v>
      </x:c>
      <x:c r="O33" s="3">
        <x:f t="shared" si="0"/>
        <x:v>0.49</x:v>
      </x:c>
      <x:c r="P33" s="2" t="str">
        <x:f t="shared" si="1"/>
        <x:v>Verified</x:v>
      </x:c>
      <x:c r="Q33" s="2" t="s">
        <x:v>39</x:v>
      </x:c>
      <x:c r="R33" s="2" t="s">
        <x:v>39</x:v>
      </x:c>
      <x:c r="S33" s="2" t="s">
        <x:v>39</x:v>
      </x:c>
      <x:c r="T33" s="2" t="str">
        <x:f t="shared" si="2"/>
        <x:v>Agree</x:v>
      </x:c>
      <x:c r="U33" s="4" t="s">
        <x:v>167</x:v>
      </x:c>
      <x:c r="V33" s="12" t="s">
        <x:v>41</x:v>
      </x:c>
      <x:c r="W33" s="19">
        <x:v>0.5</x:v>
      </x:c>
      <x:c r="X33" s="19">
        <x:v>0.5</x:v>
      </x:c>
      <x:c r="Y33" s="19">
        <x:v>0.5</x:v>
      </x:c>
      <x:c r="Z33" s="19">
        <x:v>0.5</x:v>
      </x:c>
      <x:c r="AA33" s="19">
        <x:f t="shared" si="3"/>
        <x:v>0.5</x:v>
      </x:c>
      <x:c r="AB33" s="18" t="s">
        <x:v>42</x:v>
      </x:c>
      <x:c r="AC33" s="12" t="s">
        <x:v>51</x:v>
      </x:c>
    </x:row>
    <x:row r="34" ht="22.350000381469727" customHeight="1">
      <x:c r="A34" s="10">
        <x:v>29</x:v>
      </x:c>
      <x:c r="B34" s="11">
        <x:v>2010</x:v>
      </x:c>
      <x:c r="C34" s="1" t="s">
        <x:v>168</x:v>
      </x:c>
      <x:c r="D34" s="1" t="s">
        <x:v>163</x:v>
      </x:c>
      <x:c r="E34" s="1" t="s">
        <x:v>169</x:v>
      </x:c>
      <x:c r="F34" s="1" t="s">
        <x:v>47</x:v>
      </x:c>
      <x:c r="G34" s="1" t="s">
        <x:v>136</x:v>
      </x:c>
      <x:c r="H34" s="1" t="s">
        <x:v>166</x:v>
      </x:c>
      <x:c r="I34" s="2" t="s">
        <x:v>56</x:v>
      </x:c>
      <x:c r="J34" s="3">
        <x:v>0.7</x:v>
      </x:c>
      <x:c r="K34" s="3">
        <x:v>0.65</x:v>
      </x:c>
      <x:c r="L34" s="3">
        <x:v>0.55000000000000004</x:v>
      </x:c>
      <x:c r="M34" s="3">
        <x:v>0.7</x:v>
      </x:c>
      <x:c r="N34" s="3">
        <x:v>0.55000000000000004</x:v>
      </x:c>
      <x:c r="O34" s="3">
        <x:f t="shared" si="0"/>
        <x:v>0.55000000000000004</x:v>
      </x:c>
      <x:c r="P34" s="2" t="str">
        <x:f t="shared" si="1"/>
        <x:v>Verified</x:v>
      </x:c>
      <x:c r="Q34" s="2" t="s">
        <x:v>57</x:v>
      </x:c>
      <x:c r="R34" s="2" t="s">
        <x:v>39</x:v>
      </x:c>
      <x:c r="S34" s="2" t="s">
        <x:v>57</x:v>
      </x:c>
      <x:c r="T34" s="2" t="s">
        <x:v>170</x:v>
      </x:c>
      <x:c r="U34" s="4" t="s">
        <x:v>171</x:v>
      </x:c>
      <x:c r="V34" s="12" t="s">
        <x:v>172</x:v>
      </x:c>
      <x:c r="W34" s="19">
        <x:v>0.75</x:v>
      </x:c>
      <x:c r="X34" s="19">
        <x:v>0.25</x:v>
      </x:c>
      <x:c r="Y34" s="19">
        <x:v>0.25</x:v>
      </x:c>
      <x:c r="Z34" s="19">
        <x:v>0.5</x:v>
      </x:c>
      <x:c r="AA34" s="19">
        <x:f t="shared" si="3"/>
        <x:v>0.4375</x:v>
      </x:c>
      <x:c r="AB34" s="18" t="s">
        <x:v>77</x:v>
      </x:c>
      <x:c r="AC34" s="12" t="s">
        <x:v>173</x:v>
      </x:c>
    </x:row>
    <x:row r="35" ht="22.350000381469727" customHeight="1">
      <x:c r="A35" s="10">
        <x:v>30</x:v>
      </x:c>
      <x:c r="B35" s="11">
        <x:v>2011</x:v>
      </x:c>
      <x:c r="C35" s="1" t="s">
        <x:v>174</x:v>
      </x:c>
      <x:c r="D35" s="1" t="s">
        <x:v>80</x:v>
      </x:c>
      <x:c r="E35" s="1" t="s">
        <x:v>175</x:v>
      </x:c>
      <x:c r="F35" s="1" t="s">
        <x:v>176</x:v>
      </x:c>
      <x:c r="G35" s="1" t="s">
        <x:v>36</x:v>
      </x:c>
      <x:c r="H35" s="1" t="s">
        <x:v>72</x:v>
      </x:c>
      <x:c r="I35" s="2" t="s">
        <x:v>56</x:v>
      </x:c>
      <x:c r="J35" s="3">
        <x:v>0.75</x:v>
      </x:c>
      <x:c r="K35" s="3">
        <x:v>0.75</x:v>
      </x:c>
      <x:c r="L35" s="3">
        <x:v>0.5</x:v>
      </x:c>
      <x:c r="M35" s="3">
        <x:v>0.68</x:v>
      </x:c>
      <x:c r="N35" s="3">
        <x:v>0.57999999999999996</x:v>
      </x:c>
      <x:c r="O35" s="3">
        <x:f t="shared" si="0"/>
        <x:v>0.57999999999999996</x:v>
      </x:c>
      <x:c r="P35" s="2" t="str">
        <x:f t="shared" si="1"/>
        <x:v>Verified</x:v>
      </x:c>
      <x:c r="Q35" s="2" t="s">
        <x:v>57</x:v>
      </x:c>
      <x:c r="R35" s="2" t="s">
        <x:v>57</x:v>
      </x:c>
      <x:c r="S35" s="2" t="s">
        <x:v>57</x:v>
      </x:c>
      <x:c r="T35" s="2" t="str">
        <x:f>IF(R35=S35,"Agree","Unresolved Disagreement")</x:f>
        <x:v>Agree</x:v>
      </x:c>
      <x:c r="U35" s="4" t="s">
        <x:v>177</x:v>
      </x:c>
      <x:c r="V35" s="12" t="s">
        <x:v>41</x:v>
      </x:c>
      <x:c r="W35" s="19">
        <x:v>0.25</x:v>
      </x:c>
      <x:c r="X35" s="19">
        <x:v>0.25</x:v>
      </x:c>
      <x:c r="Y35" s="19">
        <x:v>0.25</x:v>
      </x:c>
      <x:c r="Z35" s="19">
        <x:v>0.5</x:v>
      </x:c>
      <x:c r="AA35" s="19">
        <x:f t="shared" si="3"/>
        <x:v>0.3125</x:v>
      </x:c>
      <x:c r="AB35" s="18" t="s">
        <x:v>77</x:v>
      </x:c>
      <x:c r="AC35" s="12" t="s">
        <x:v>178</x:v>
      </x:c>
    </x:row>
    <x:row r="36" ht="22.350000381469727" customHeight="1">
      <x:c r="A36" s="10">
        <x:v>31</x:v>
      </x:c>
      <x:c r="B36" s="11">
        <x:v>2012</x:v>
      </x:c>
      <x:c r="C36" s="1" t="s">
        <x:v>179</x:v>
      </x:c>
      <x:c r="D36" s="1" t="s">
        <x:v>130</x:v>
      </x:c>
      <x:c r="E36" s="1" t="s">
        <x:v>180</x:v>
      </x:c>
      <x:c r="F36" s="1" t="s">
        <x:v>47</x:v>
      </x:c>
      <x:c r="G36" s="1" t="s">
        <x:v>36</x:v>
      </x:c>
      <x:c r="H36" s="1" t="s">
        <x:v>72</x:v>
      </x:c>
      <x:c r="I36" s="2" t="s">
        <x:v>56</x:v>
      </x:c>
      <x:c r="J36" s="3">
        <x:v>0.8</x:v>
      </x:c>
      <x:c r="K36" s="3">
        <x:v>0.75</x:v>
      </x:c>
      <x:c r="L36" s="3">
        <x:v>0.6</x:v>
      </x:c>
      <x:c r="M36" s="3">
        <x:v>0.7</x:v>
      </x:c>
      <x:c r="N36" s="3">
        <x:v>0.61</x:v>
      </x:c>
      <x:c r="O36" s="3">
        <x:f t="shared" si="0"/>
        <x:v>0.61</x:v>
      </x:c>
      <x:c r="P36" s="2" t="str">
        <x:f t="shared" si="1"/>
        <x:v>Verified</x:v>
      </x:c>
      <x:c r="Q36" s="2" t="s">
        <x:v>57</x:v>
      </x:c>
      <x:c r="R36" s="2" t="s">
        <x:v>57</x:v>
      </x:c>
      <x:c r="S36" s="2" t="s">
        <x:v>57</x:v>
      </x:c>
      <x:c r="T36" s="2" t="str">
        <x:f>IF(R36=S36,"Agree","Unresolved Disagreement")</x:f>
        <x:v>Agree</x:v>
      </x:c>
      <x:c r="U36" s="4" t="s">
        <x:v>181</x:v>
      </x:c>
      <x:c r="V36" s="12" t="s">
        <x:v>41</x:v>
      </x:c>
      <x:c r="W36" s="19">
        <x:v>0.25</x:v>
      </x:c>
      <x:c r="X36" s="19">
        <x:v>0.25</x:v>
      </x:c>
      <x:c r="Y36" s="19">
        <x:v>0.25</x:v>
      </x:c>
      <x:c r="Z36" s="19">
        <x:v>0.5</x:v>
      </x:c>
      <x:c r="AA36" s="19">
        <x:f t="shared" si="3"/>
        <x:v>0.3125</x:v>
      </x:c>
      <x:c r="AB36" s="18" t="s">
        <x:v>77</x:v>
      </x:c>
      <x:c r="AC36" s="12" t="s">
        <x:v>178</x:v>
      </x:c>
    </x:row>
    <x:row r="37" ht="22.350000381469727" customHeight="1">
      <x:c r="A37" s="10">
        <x:v>32</x:v>
      </x:c>
      <x:c r="B37" s="11">
        <x:v>2012</x:v>
      </x:c>
      <x:c r="C37" s="1" t="s">
        <x:v>182</x:v>
      </x:c>
      <x:c r="D37" s="1" t="s">
        <x:v>108</x:v>
      </x:c>
      <x:c r="E37" s="1" t="s">
        <x:v>183</x:v>
      </x:c>
      <x:c r="F37" s="1" t="s">
        <x:v>47</x:v>
      </x:c>
      <x:c r="G37" s="1" t="s">
        <x:v>109</x:v>
      </x:c>
      <x:c r="H37" s="1" t="s">
        <x:v>72</x:v>
      </x:c>
      <x:c r="I37" s="2" t="s">
        <x:v>56</x:v>
      </x:c>
      <x:c r="J37" s="3">
        <x:v>0.75</x:v>
      </x:c>
      <x:c r="K37" s="3">
        <x:v>0.7</x:v>
      </x:c>
      <x:c r="L37" s="3">
        <x:v>0.6</x:v>
      </x:c>
      <x:c r="M37" s="3">
        <x:v>0.65</x:v>
      </x:c>
      <x:c r="N37" s="3">
        <x:v>0.6</x:v>
      </x:c>
      <x:c r="O37" s="3">
        <x:f t="shared" si="0"/>
        <x:v>0.6</x:v>
      </x:c>
      <x:c r="P37" s="2" t="str">
        <x:f t="shared" si="1"/>
        <x:v>Verified</x:v>
      </x:c>
      <x:c r="Q37" s="2" t="s">
        <x:v>57</x:v>
      </x:c>
      <x:c r="R37" s="2" t="s">
        <x:v>57</x:v>
      </x:c>
      <x:c r="S37" s="2" t="s">
        <x:v>57</x:v>
      </x:c>
      <x:c r="T37" s="2" t="str">
        <x:f>IF(R37=S37,"Agree","Unresolved Disagreement")</x:f>
        <x:v>Agree</x:v>
      </x:c>
      <x:c r="U37" s="4" t="s">
        <x:v>184</x:v>
      </x:c>
      <x:c r="V37" s="12" t="s">
        <x:v>41</x:v>
      </x:c>
      <x:c r="W37" s="19">
        <x:v>0.5</x:v>
      </x:c>
      <x:c r="X37" s="19">
        <x:v>0.25</x:v>
      </x:c>
      <x:c r="Y37" s="19">
        <x:v>0.5</x:v>
      </x:c>
      <x:c r="Z37" s="19">
        <x:v>0.5</x:v>
      </x:c>
      <x:c r="AA37" s="19">
        <x:f t="shared" si="3"/>
        <x:v>0.4375</x:v>
      </x:c>
      <x:c r="AB37" s="18" t="s">
        <x:v>42</x:v>
      </x:c>
      <x:c r="AC37" s="12" t="s">
        <x:v>59</x:v>
      </x:c>
    </x:row>
    <x:row r="38" ht="22.350000381469727" customHeight="1">
      <x:c r="A38" s="10">
        <x:v>33</x:v>
      </x:c>
      <x:c r="B38" s="11">
        <x:v>2013</x:v>
      </x:c>
      <x:c r="C38" s="1" t="s">
        <x:v>185</x:v>
      </x:c>
      <x:c r="D38" s="1" t="s">
        <x:v>80</x:v>
      </x:c>
      <x:c r="E38" s="1" t="s">
        <x:v>86</x:v>
      </x:c>
      <x:c r="F38" s="1" t="s">
        <x:v>47</x:v>
      </x:c>
      <x:c r="G38" s="1" t="s">
        <x:v>82</x:v>
      </x:c>
      <x:c r="H38" s="1" t="s">
        <x:v>186</x:v>
      </x:c>
      <x:c r="I38" s="2" t="s">
        <x:v>56</x:v>
      </x:c>
      <x:c r="J38" s="3">
        <x:v>0.65</x:v>
      </x:c>
      <x:c r="K38" s="3">
        <x:v>0.55000000000000004</x:v>
      </x:c>
      <x:c r="L38" s="3">
        <x:v>0.45</x:v>
      </x:c>
      <x:c r="M38" s="3">
        <x:v>0.6</x:v>
      </x:c>
      <x:c r="N38" s="3">
        <x:v>0.51</x:v>
      </x:c>
      <x:c r="O38" s="3" t="n">
        <x:f t="shared" ref="O38:O69" si="4">ROUND((J38+K38+L38+(1-M38))/4,2)</x:f>
        <x:v>0.51</x:v>
      </x:c>
      <x:c r="P38" s="2" t="str">
        <x:f t="shared" si="1"/>
        <x:v>Verified</x:v>
      </x:c>
      <x:c r="Q38" s="2" t="s">
        <x:v>39</x:v>
      </x:c>
      <x:c r="R38" s="2" t="s">
        <x:v>39</x:v>
      </x:c>
      <x:c r="S38" s="2" t="s">
        <x:v>39</x:v>
      </x:c>
      <x:c r="T38" s="2" t="str">
        <x:f>IF(R38=S38,"Agree","Unresolved Disagreement")</x:f>
        <x:v>Agree</x:v>
      </x:c>
      <x:c r="U38" s="4" t="s">
        <x:v>187</x:v>
      </x:c>
      <x:c r="V38" s="12" t="s">
        <x:v>41</x:v>
      </x:c>
      <x:c r="W38" s="19">
        <x:v>0.5</x:v>
      </x:c>
      <x:c r="X38" s="19">
        <x:v>0.5</x:v>
      </x:c>
      <x:c r="Y38" s="19">
        <x:v>0.5</x:v>
      </x:c>
      <x:c r="Z38" s="19">
        <x:v>0.5</x:v>
      </x:c>
      <x:c r="AA38" s="19" t="n">
        <x:f t="shared" ref="AA38:AA69" si="5">AVERAGE(W38:Z38)</x:f>
        <x:v>0.5</x:v>
      </x:c>
      <x:c r="AB38" s="18" t="s">
        <x:v>42</x:v>
      </x:c>
      <x:c r="AC38" s="12" t="s">
        <x:v>51</x:v>
      </x:c>
    </x:row>
    <x:row r="39" ht="22.350000381469727" customHeight="1">
      <x:c r="A39" s="10">
        <x:v>34</x:v>
      </x:c>
      <x:c r="B39" s="11">
        <x:v>2014</x:v>
      </x:c>
      <x:c r="C39" s="1" t="s">
        <x:v>188</x:v>
      </x:c>
      <x:c r="D39" s="1" t="s">
        <x:v>45</x:v>
      </x:c>
      <x:c r="E39" s="1" t="s">
        <x:v>149</x:v>
      </x:c>
      <x:c r="F39" s="1" t="s">
        <x:v>47</x:v>
      </x:c>
      <x:c r="G39" s="1" t="s">
        <x:v>54</x:v>
      </x:c>
      <x:c r="H39" s="1" t="s">
        <x:v>55</x:v>
      </x:c>
      <x:c r="I39" s="2" t="s">
        <x:v>56</x:v>
      </x:c>
      <x:c r="J39" s="3">
        <x:v>0.55000000000000004</x:v>
      </x:c>
      <x:c r="K39" s="3">
        <x:v>0.45</x:v>
      </x:c>
      <x:c r="L39" s="3">
        <x:v>0.35</x:v>
      </x:c>
      <x:c r="M39" s="3">
        <x:v>0.5</x:v>
      </x:c>
      <x:c r="N39" s="3">
        <x:v>0.46</x:v>
      </x:c>
      <x:c r="O39" s="3">
        <x:f t="shared" si="4"/>
        <x:v>0.46</x:v>
      </x:c>
      <x:c r="P39" s="2" t="str">
        <x:f t="shared" si="1"/>
        <x:v>Verified</x:v>
      </x:c>
      <x:c r="Q39" s="2" t="s">
        <x:v>39</x:v>
      </x:c>
      <x:c r="R39" s="2" t="s">
        <x:v>39</x:v>
      </x:c>
      <x:c r="S39" s="2" t="s">
        <x:v>39</x:v>
      </x:c>
      <x:c r="T39" s="2" t="str">
        <x:f>IF(R39=S39,"Agree","Unresolved Disagreement")</x:f>
        <x:v>Agree</x:v>
      </x:c>
      <x:c r="U39" s="4" t="s">
        <x:v>189</x:v>
      </x:c>
      <x:c r="V39" s="12" t="s">
        <x:v>41</x:v>
      </x:c>
      <x:c r="W39" s="19">
        <x:v>0.5</x:v>
      </x:c>
      <x:c r="X39" s="19">
        <x:v>0.5</x:v>
      </x:c>
      <x:c r="Y39" s="19">
        <x:v>0.5</x:v>
      </x:c>
      <x:c r="Z39" s="19">
        <x:v>0.5</x:v>
      </x:c>
      <x:c r="AA39" s="19">
        <x:f t="shared" si="5"/>
        <x:v>0.5</x:v>
      </x:c>
      <x:c r="AB39" s="18" t="s">
        <x:v>42</x:v>
      </x:c>
      <x:c r="AC39" s="12" t="s">
        <x:v>51</x:v>
      </x:c>
    </x:row>
    <x:row r="40" ht="22.350000381469727" customHeight="1">
      <x:c r="A40" s="10">
        <x:v>35</x:v>
      </x:c>
      <x:c r="B40" s="11">
        <x:v>2015</x:v>
      </x:c>
      <x:c r="C40" s="1" t="s">
        <x:v>190</x:v>
      </x:c>
      <x:c r="D40" s="1" t="s">
        <x:v>80</x:v>
      </x:c>
      <x:c r="E40" s="1" t="s">
        <x:v>125</x:v>
      </x:c>
      <x:c r="F40" s="1" t="s">
        <x:v>191</x:v>
      </x:c>
      <x:c r="G40" s="1" t="s">
        <x:v>48</x:v>
      </x:c>
      <x:c r="H40" s="1" t="s">
        <x:v>62</x:v>
      </x:c>
      <x:c r="I40" s="2" t="s">
        <x:v>56</x:v>
      </x:c>
      <x:c r="J40" s="3">
        <x:v>0.75</x:v>
      </x:c>
      <x:c r="K40" s="3">
        <x:v>0.65</x:v>
      </x:c>
      <x:c r="L40" s="3">
        <x:v>0.55000000000000004</x:v>
      </x:c>
      <x:c r="M40" s="3">
        <x:v>0.7</x:v>
      </x:c>
      <x:c r="N40" s="3">
        <x:v>0.56000000000000005</x:v>
      </x:c>
      <x:c r="O40" s="3">
        <x:f t="shared" si="4"/>
        <x:v>0.56000000000000005</x:v>
      </x:c>
      <x:c r="P40" s="2" t="str">
        <x:f t="shared" si="1"/>
        <x:v>Verified</x:v>
      </x:c>
      <x:c r="Q40" s="2" t="s">
        <x:v>57</x:v>
      </x:c>
      <x:c r="R40" s="2" t="s">
        <x:v>39</x:v>
      </x:c>
      <x:c r="S40" s="2" t="s">
        <x:v>57</x:v>
      </x:c>
      <x:c r="T40" s="2" t="s">
        <x:v>170</x:v>
      </x:c>
      <x:c r="U40" s="4" t="s">
        <x:v>192</x:v>
      </x:c>
      <x:c r="V40" s="12" t="s">
        <x:v>172</x:v>
      </x:c>
      <x:c r="W40" s="19">
        <x:v>0.75</x:v>
      </x:c>
      <x:c r="X40" s="19">
        <x:v>0.25</x:v>
      </x:c>
      <x:c r="Y40" s="19">
        <x:v>0.25</x:v>
      </x:c>
      <x:c r="Z40" s="19">
        <x:v>0.5</x:v>
      </x:c>
      <x:c r="AA40" s="19">
        <x:f t="shared" si="5"/>
        <x:v>0.4375</x:v>
      </x:c>
      <x:c r="AB40" s="18" t="s">
        <x:v>77</x:v>
      </x:c>
      <x:c r="AC40" s="12" t="s">
        <x:v>173</x:v>
      </x:c>
    </x:row>
    <x:row r="41" ht="22.350000381469727" customHeight="1">
      <x:c r="A41" s="10">
        <x:v>36</x:v>
      </x:c>
      <x:c r="B41" s="11">
        <x:v>2017</x:v>
      </x:c>
      <x:c r="C41" s="1" t="s">
        <x:v>193</x:v>
      </x:c>
      <x:c r="D41" s="1" t="s">
        <x:v>194</x:v>
      </x:c>
      <x:c r="E41" s="1" t="s">
        <x:v>158</x:v>
      </x:c>
      <x:c r="F41" s="1" t="s">
        <x:v>47</x:v>
      </x:c>
      <x:c r="G41" s="1" t="s">
        <x:v>48</x:v>
      </x:c>
      <x:c r="H41" s="1" t="s">
        <x:v>49</x:v>
      </x:c>
      <x:c r="I41" s="2" t="s">
        <x:v>195</x:v>
      </x:c>
      <x:c r="J41" s="3">
        <x:v>0.8</x:v>
      </x:c>
      <x:c r="K41" s="3">
        <x:v>0.7</x:v>
      </x:c>
      <x:c r="L41" s="3">
        <x:v>0.65</x:v>
      </x:c>
      <x:c r="M41" s="3">
        <x:v>0.75</x:v>
      </x:c>
      <x:c r="N41" s="3">
        <x:v>0.6</x:v>
      </x:c>
      <x:c r="O41" s="3">
        <x:f t="shared" si="4"/>
        <x:v>0.6</x:v>
      </x:c>
      <x:c r="P41" s="2" t="str">
        <x:f t="shared" si="1"/>
        <x:v>Verified</x:v>
      </x:c>
      <x:c r="Q41" s="2" t="s">
        <x:v>39</x:v>
      </x:c>
      <x:c r="R41" s="2" t="s">
        <x:v>39</x:v>
      </x:c>
      <x:c r="S41" s="2" t="s">
        <x:v>39</x:v>
      </x:c>
      <x:c r="T41" s="2" t="str">
        <x:f t="shared" ref="T41:T48" si="6">IF(R41=S41,"Agree","Unresolved Disagreement")</x:f>
        <x:v>Agree</x:v>
      </x:c>
      <x:c r="U41" s="4" t="s">
        <x:v>196</x:v>
      </x:c>
      <x:c r="V41" s="12" t="s">
        <x:v>41</x:v>
      </x:c>
      <x:c r="W41" s="19">
        <x:v>0.5</x:v>
      </x:c>
      <x:c r="X41" s="19">
        <x:v>0.5</x:v>
      </x:c>
      <x:c r="Y41" s="19">
        <x:v>0.5</x:v>
      </x:c>
      <x:c r="Z41" s="19">
        <x:v>0.5</x:v>
      </x:c>
      <x:c r="AA41" s="19">
        <x:f t="shared" si="5"/>
        <x:v>0.5</x:v>
      </x:c>
      <x:c r="AB41" s="18" t="s">
        <x:v>42</x:v>
      </x:c>
      <x:c r="AC41" s="12" t="s">
        <x:v>51</x:v>
      </x:c>
    </x:row>
    <x:row r="42" ht="22.350000381469727" customHeight="1">
      <x:c r="A42" s="10">
        <x:v>37</x:v>
      </x:c>
      <x:c r="B42" s="11">
        <x:v>2018</x:v>
      </x:c>
      <x:c r="C42" s="1" t="s">
        <x:v>197</x:v>
      </x:c>
      <x:c r="D42" s="1" t="s">
        <x:v>33</x:v>
      </x:c>
      <x:c r="E42" s="1" t="s">
        <x:v>198</x:v>
      </x:c>
      <x:c r="F42" s="1" t="s">
        <x:v>47</x:v>
      </x:c>
      <x:c r="G42" s="1" t="s">
        <x:v>109</x:v>
      </x:c>
      <x:c r="H42" s="1" t="s">
        <x:v>199</x:v>
      </x:c>
      <x:c r="I42" s="2" t="s">
        <x:v>195</x:v>
      </x:c>
      <x:c r="J42" s="3">
        <x:v>0.85</x:v>
      </x:c>
      <x:c r="K42" s="3">
        <x:v>0.8</x:v>
      </x:c>
      <x:c r="L42" s="3">
        <x:v>0.75</x:v>
      </x:c>
      <x:c r="M42" s="3">
        <x:v>0.8</x:v>
      </x:c>
      <x:c r="N42" s="3">
        <x:v>0.65</x:v>
      </x:c>
      <x:c r="O42" s="3">
        <x:f t="shared" si="4"/>
        <x:v>0.65</x:v>
      </x:c>
      <x:c r="P42" s="2" t="str">
        <x:f t="shared" si="1"/>
        <x:v>Verified</x:v>
      </x:c>
      <x:c r="Q42" s="2" t="s">
        <x:v>57</x:v>
      </x:c>
      <x:c r="R42" s="2" t="s">
        <x:v>57</x:v>
      </x:c>
      <x:c r="S42" s="2" t="s">
        <x:v>57</x:v>
      </x:c>
      <x:c r="T42" s="2" t="str">
        <x:f t="shared" si="6"/>
        <x:v>Agree</x:v>
      </x:c>
      <x:c r="U42" s="4" t="s">
        <x:v>200</x:v>
      </x:c>
      <x:c r="V42" s="12" t="s">
        <x:v>41</x:v>
      </x:c>
      <x:c r="W42" s="19">
        <x:v>0.75</x:v>
      </x:c>
      <x:c r="X42" s="19">
        <x:v>0.25</x:v>
      </x:c>
      <x:c r="Y42" s="19">
        <x:v>0.25</x:v>
      </x:c>
      <x:c r="Z42" s="19">
        <x:v>0.5</x:v>
      </x:c>
      <x:c r="AA42" s="19">
        <x:f t="shared" si="5"/>
        <x:v>0.4375</x:v>
      </x:c>
      <x:c r="AB42" s="18" t="s">
        <x:v>77</x:v>
      </x:c>
      <x:c r="AC42" s="12" t="s">
        <x:v>173</x:v>
      </x:c>
    </x:row>
    <x:row r="43" ht="22.350000381469727" customHeight="1">
      <x:c r="A43" s="10">
        <x:v>38</x:v>
      </x:c>
      <x:c r="B43" s="11">
        <x:v>2019</x:v>
      </x:c>
      <x:c r="C43" s="1" t="s">
        <x:v>201</x:v>
      </x:c>
      <x:c r="D43" s="1" t="s">
        <x:v>108</x:v>
      </x:c>
      <x:c r="E43" s="1" t="s">
        <x:v>125</x:v>
      </x:c>
      <x:c r="F43" s="1" t="s">
        <x:v>202</x:v>
      </x:c>
      <x:c r="G43" s="1" t="s">
        <x:v>54</x:v>
      </x:c>
      <x:c r="H43" s="1" t="s">
        <x:v>122</x:v>
      </x:c>
      <x:c r="I43" s="2" t="s">
        <x:v>195</x:v>
      </x:c>
      <x:c r="J43" s="3">
        <x:v>0.85</x:v>
      </x:c>
      <x:c r="K43" s="3">
        <x:v>0.8</x:v>
      </x:c>
      <x:c r="L43" s="3">
        <x:v>0.7</x:v>
      </x:c>
      <x:c r="M43" s="3">
        <x:v>0.8</x:v>
      </x:c>
      <x:c r="N43" s="3">
        <x:v>0.64</x:v>
      </x:c>
      <x:c r="O43" s="3">
        <x:f t="shared" si="4"/>
        <x:v>0.64</x:v>
      </x:c>
      <x:c r="P43" s="2" t="str">
        <x:f t="shared" si="1"/>
        <x:v>Verified</x:v>
      </x:c>
      <x:c r="Q43" s="2" t="s">
        <x:v>57</x:v>
      </x:c>
      <x:c r="R43" s="2" t="s">
        <x:v>57</x:v>
      </x:c>
      <x:c r="S43" s="2" t="s">
        <x:v>57</x:v>
      </x:c>
      <x:c r="T43" s="2" t="str">
        <x:f t="shared" si="6"/>
        <x:v>Agree</x:v>
      </x:c>
      <x:c r="U43" s="4" t="s">
        <x:v>203</x:v>
      </x:c>
      <x:c r="V43" s="12" t="s">
        <x:v>41</x:v>
      </x:c>
      <x:c r="W43" s="19">
        <x:v>0.5</x:v>
      </x:c>
      <x:c r="X43" s="19">
        <x:v>0.25</x:v>
      </x:c>
      <x:c r="Y43" s="19">
        <x:v>0.5</x:v>
      </x:c>
      <x:c r="Z43" s="19">
        <x:v>0.5</x:v>
      </x:c>
      <x:c r="AA43" s="19">
        <x:f t="shared" si="5"/>
        <x:v>0.4375</x:v>
      </x:c>
      <x:c r="AB43" s="18" t="s">
        <x:v>42</x:v>
      </x:c>
      <x:c r="AC43" s="12" t="s">
        <x:v>59</x:v>
      </x:c>
    </x:row>
    <x:row r="44" ht="22.350000381469727" customHeight="1">
      <x:c r="A44" s="10">
        <x:v>39</x:v>
      </x:c>
      <x:c r="B44" s="11">
        <x:v>2020</x:v>
      </x:c>
      <x:c r="C44" s="1" t="s">
        <x:v>204</x:v>
      </x:c>
      <x:c r="D44" s="1" t="s">
        <x:v>65</x:v>
      </x:c>
      <x:c r="E44" s="1" t="s">
        <x:v>86</x:v>
      </x:c>
      <x:c r="F44" s="1" t="s">
        <x:v>205</x:v>
      </x:c>
      <x:c r="G44" s="1" t="s">
        <x:v>36</x:v>
      </x:c>
      <x:c r="H44" s="1" t="s">
        <x:v>72</x:v>
      </x:c>
      <x:c r="I44" s="2" t="s">
        <x:v>195</x:v>
      </x:c>
      <x:c r="J44" s="3">
        <x:v>0.9</x:v>
      </x:c>
      <x:c r="K44" s="3">
        <x:v>0.85</x:v>
      </x:c>
      <x:c r="L44" s="3">
        <x:v>0.8</x:v>
      </x:c>
      <x:c r="M44" s="3">
        <x:v>0.85</x:v>
      </x:c>
      <x:c r="N44" s="3">
        <x:v>0.68</x:v>
      </x:c>
      <x:c r="O44" s="3">
        <x:f t="shared" si="4"/>
        <x:v>0.68</x:v>
      </x:c>
      <x:c r="P44" s="2" t="str">
        <x:f t="shared" si="1"/>
        <x:v>Verified</x:v>
      </x:c>
      <x:c r="Q44" s="2" t="s">
        <x:v>57</x:v>
      </x:c>
      <x:c r="R44" s="2" t="s">
        <x:v>57</x:v>
      </x:c>
      <x:c r="S44" s="2" t="s">
        <x:v>57</x:v>
      </x:c>
      <x:c r="T44" s="2" t="str">
        <x:f t="shared" si="6"/>
        <x:v>Agree</x:v>
      </x:c>
      <x:c r="U44" s="4" t="s">
        <x:v>206</x:v>
      </x:c>
      <x:c r="V44" s="12" t="s">
        <x:v>41</x:v>
      </x:c>
      <x:c r="W44" s="19">
        <x:v>0.25</x:v>
      </x:c>
      <x:c r="X44" s="19">
        <x:v>0.25</x:v>
      </x:c>
      <x:c r="Y44" s="19">
        <x:v>0.25</x:v>
      </x:c>
      <x:c r="Z44" s="19">
        <x:v>0.5</x:v>
      </x:c>
      <x:c r="AA44" s="19">
        <x:f t="shared" si="5"/>
        <x:v>0.3125</x:v>
      </x:c>
      <x:c r="AB44" s="18" t="s">
        <x:v>77</x:v>
      </x:c>
      <x:c r="AC44" s="12" t="s">
        <x:v>178</x:v>
      </x:c>
    </x:row>
    <x:row r="45" ht="22.350000381469727" customHeight="1">
      <x:c r="A45" s="10">
        <x:v>40</x:v>
      </x:c>
      <x:c r="B45" s="11">
        <x:v>2021</x:v>
      </x:c>
      <x:c r="C45" s="1" t="s">
        <x:v>207</x:v>
      </x:c>
      <x:c r="D45" s="1" t="s">
        <x:v>80</x:v>
      </x:c>
      <x:c r="E45" s="1" t="s">
        <x:v>208</x:v>
      </x:c>
      <x:c r="F45" s="1" t="s">
        <x:v>47</x:v>
      </x:c>
      <x:c r="G45" s="1" t="s">
        <x:v>36</x:v>
      </x:c>
      <x:c r="H45" s="1" t="s">
        <x:v>209</x:v>
      </x:c>
      <x:c r="I45" s="2" t="s">
        <x:v>195</x:v>
      </x:c>
      <x:c r="J45" s="3">
        <x:v>0.85</x:v>
      </x:c>
      <x:c r="K45" s="3">
        <x:v>0.8</x:v>
      </x:c>
      <x:c r="L45" s="3">
        <x:v>0.75</x:v>
      </x:c>
      <x:c r="M45" s="3">
        <x:v>0.8</x:v>
      </x:c>
      <x:c r="N45" s="3">
        <x:v>0.65</x:v>
      </x:c>
      <x:c r="O45" s="3">
        <x:f t="shared" si="4"/>
        <x:v>0.65</x:v>
      </x:c>
      <x:c r="P45" s="2" t="str">
        <x:f t="shared" si="1"/>
        <x:v>Verified</x:v>
      </x:c>
      <x:c r="Q45" s="2" t="s">
        <x:v>57</x:v>
      </x:c>
      <x:c r="R45" s="2" t="s">
        <x:v>57</x:v>
      </x:c>
      <x:c r="S45" s="2" t="s">
        <x:v>57</x:v>
      </x:c>
      <x:c r="T45" s="2" t="str">
        <x:f t="shared" si="6"/>
        <x:v>Agree</x:v>
      </x:c>
      <x:c r="U45" s="4" t="s">
        <x:v>210</x:v>
      </x:c>
      <x:c r="V45" s="12" t="s">
        <x:v>41</x:v>
      </x:c>
      <x:c r="W45" s="19">
        <x:v>0.5</x:v>
      </x:c>
      <x:c r="X45" s="19">
        <x:v>0.5</x:v>
      </x:c>
      <x:c r="Y45" s="19">
        <x:v>0.5</x:v>
      </x:c>
      <x:c r="Z45" s="19">
        <x:v>0.5</x:v>
      </x:c>
      <x:c r="AA45" s="19">
        <x:f t="shared" si="5"/>
        <x:v>0.5</x:v>
      </x:c>
      <x:c r="AB45" s="18" t="s">
        <x:v>42</x:v>
      </x:c>
      <x:c r="AC45" s="12" t="s">
        <x:v>51</x:v>
      </x:c>
    </x:row>
    <x:row r="46" ht="22.350000381469727" customHeight="1">
      <x:c r="A46" s="10">
        <x:v>41</x:v>
      </x:c>
      <x:c r="B46" s="11">
        <x:v>2021</x:v>
      </x:c>
      <x:c r="C46" s="1" t="s">
        <x:v>211</x:v>
      </x:c>
      <x:c r="D46" s="1" t="s">
        <x:v>80</x:v>
      </x:c>
      <x:c r="E46" s="1" t="s">
        <x:v>212</x:v>
      </x:c>
      <x:c r="F46" s="1" t="s">
        <x:v>47</x:v>
      </x:c>
      <x:c r="G46" s="1" t="s">
        <x:v>91</x:v>
      </x:c>
      <x:c r="H46" s="1" t="s">
        <x:v>103</x:v>
      </x:c>
      <x:c r="I46" s="2" t="s">
        <x:v>195</x:v>
      </x:c>
      <x:c r="J46" s="3">
        <x:v>0.8</x:v>
      </x:c>
      <x:c r="K46" s="3">
        <x:v>0.75</x:v>
      </x:c>
      <x:c r="L46" s="3">
        <x:v>0.7</x:v>
      </x:c>
      <x:c r="M46" s="3">
        <x:v>0.75</x:v>
      </x:c>
      <x:c r="N46" s="3">
        <x:v>0.63</x:v>
      </x:c>
      <x:c r="O46" s="3">
        <x:f t="shared" si="4"/>
        <x:v>0.63</x:v>
      </x:c>
      <x:c r="P46" s="2" t="str">
        <x:f t="shared" si="1"/>
        <x:v>Verified</x:v>
      </x:c>
      <x:c r="Q46" s="2" t="s">
        <x:v>39</x:v>
      </x:c>
      <x:c r="R46" s="2" t="s">
        <x:v>39</x:v>
      </x:c>
      <x:c r="S46" s="2" t="s">
        <x:v>39</x:v>
      </x:c>
      <x:c r="T46" s="2" t="str">
        <x:f t="shared" si="6"/>
        <x:v>Agree</x:v>
      </x:c>
      <x:c r="U46" s="4" t="s">
        <x:v>213</x:v>
      </x:c>
      <x:c r="V46" s="12" t="s">
        <x:v>41</x:v>
      </x:c>
      <x:c r="W46" s="19">
        <x:v>0.5</x:v>
      </x:c>
      <x:c r="X46" s="19">
        <x:v>0.5</x:v>
      </x:c>
      <x:c r="Y46" s="19">
        <x:v>0.5</x:v>
      </x:c>
      <x:c r="Z46" s="19">
        <x:v>0.5</x:v>
      </x:c>
      <x:c r="AA46" s="19">
        <x:f t="shared" si="5"/>
        <x:v>0.5</x:v>
      </x:c>
      <x:c r="AB46" s="18" t="s">
        <x:v>42</x:v>
      </x:c>
      <x:c r="AC46" s="12" t="s">
        <x:v>51</x:v>
      </x:c>
    </x:row>
    <x:row r="47" ht="22.350000381469727" customHeight="1">
      <x:c r="A47" s="10">
        <x:v>42</x:v>
      </x:c>
      <x:c r="B47" s="11">
        <x:v>2021</x:v>
      </x:c>
      <x:c r="C47" s="1" t="s">
        <x:v>214</x:v>
      </x:c>
      <x:c r="D47" s="1" t="s">
        <x:v>80</x:v>
      </x:c>
      <x:c r="E47" s="1" t="s">
        <x:v>215</x:v>
      </x:c>
      <x:c r="F47" s="1" t="s">
        <x:v>47</x:v>
      </x:c>
      <x:c r="G47" s="1" t="s">
        <x:v>91</x:v>
      </x:c>
      <x:c r="H47" s="1" t="s">
        <x:v>216</x:v>
      </x:c>
      <x:c r="I47" s="2" t="s">
        <x:v>195</x:v>
      </x:c>
      <x:c r="J47" s="3">
        <x:v>0.85</x:v>
      </x:c>
      <x:c r="K47" s="3">
        <x:v>0.8</x:v>
      </x:c>
      <x:c r="L47" s="3">
        <x:v>0.75</x:v>
      </x:c>
      <x:c r="M47" s="3">
        <x:v>0.8</x:v>
      </x:c>
      <x:c r="N47" s="3">
        <x:v>0.65</x:v>
      </x:c>
      <x:c r="O47" s="3">
        <x:f t="shared" si="4"/>
        <x:v>0.65</x:v>
      </x:c>
      <x:c r="P47" s="2" t="str">
        <x:f t="shared" si="1"/>
        <x:v>Verified</x:v>
      </x:c>
      <x:c r="Q47" s="2" t="s">
        <x:v>39</x:v>
      </x:c>
      <x:c r="R47" s="2" t="s">
        <x:v>39</x:v>
      </x:c>
      <x:c r="S47" s="2" t="s">
        <x:v>39</x:v>
      </x:c>
      <x:c r="T47" s="2" t="str">
        <x:f t="shared" si="6"/>
        <x:v>Agree</x:v>
      </x:c>
      <x:c r="U47" s="4" t="s">
        <x:v>217</x:v>
      </x:c>
      <x:c r="V47" s="12" t="s">
        <x:v>41</x:v>
      </x:c>
      <x:c r="W47" s="19">
        <x:v>0.5</x:v>
      </x:c>
      <x:c r="X47" s="19">
        <x:v>0.5</x:v>
      </x:c>
      <x:c r="Y47" s="19">
        <x:v>0.5</x:v>
      </x:c>
      <x:c r="Z47" s="19">
        <x:v>0.5</x:v>
      </x:c>
      <x:c r="AA47" s="19">
        <x:f t="shared" si="5"/>
        <x:v>0.5</x:v>
      </x:c>
      <x:c r="AB47" s="18" t="s">
        <x:v>42</x:v>
      </x:c>
      <x:c r="AC47" s="12" t="s">
        <x:v>51</x:v>
      </x:c>
    </x:row>
    <x:row r="48" ht="22.350000381469727" customHeight="1">
      <x:c r="A48" s="10">
        <x:v>43</x:v>
      </x:c>
      <x:c r="B48" s="11">
        <x:v>2022</x:v>
      </x:c>
      <x:c r="C48" s="1" t="s">
        <x:v>218</x:v>
      </x:c>
      <x:c r="D48" s="1" t="s">
        <x:v>108</x:v>
      </x:c>
      <x:c r="E48" s="1" t="s">
        <x:v>158</x:v>
      </x:c>
      <x:c r="F48" s="1" t="s">
        <x:v>47</x:v>
      </x:c>
      <x:c r="G48" s="1" t="s">
        <x:v>91</x:v>
      </x:c>
      <x:c r="H48" s="1" t="s">
        <x:v>219</x:v>
      </x:c>
      <x:c r="I48" s="2" t="s">
        <x:v>195</x:v>
      </x:c>
      <x:c r="J48" s="3">
        <x:v>0.9</x:v>
      </x:c>
      <x:c r="K48" s="3">
        <x:v>0.85</x:v>
      </x:c>
      <x:c r="L48" s="3">
        <x:v>0.8</x:v>
      </x:c>
      <x:c r="M48" s="3">
        <x:v>0.85</x:v>
      </x:c>
      <x:c r="N48" s="3">
        <x:v>0.68</x:v>
      </x:c>
      <x:c r="O48" s="3">
        <x:f t="shared" si="4"/>
        <x:v>0.68</x:v>
      </x:c>
      <x:c r="P48" s="2" t="str">
        <x:f t="shared" si="1"/>
        <x:v>Verified</x:v>
      </x:c>
      <x:c r="Q48" s="2" t="s">
        <x:v>39</x:v>
      </x:c>
      <x:c r="R48" s="2" t="s">
        <x:v>39</x:v>
      </x:c>
      <x:c r="S48" s="2" t="s">
        <x:v>39</x:v>
      </x:c>
      <x:c r="T48" s="2" t="str">
        <x:f t="shared" si="6"/>
        <x:v>Agree</x:v>
      </x:c>
      <x:c r="U48" s="4" t="s">
        <x:v>220</x:v>
      </x:c>
      <x:c r="V48" s="12" t="s">
        <x:v>41</x:v>
      </x:c>
      <x:c r="W48" s="19">
        <x:v>0.5</x:v>
      </x:c>
      <x:c r="X48" s="19">
        <x:v>0.5</x:v>
      </x:c>
      <x:c r="Y48" s="19">
        <x:v>0.5</x:v>
      </x:c>
      <x:c r="Z48" s="19">
        <x:v>0.5</x:v>
      </x:c>
      <x:c r="AA48" s="19">
        <x:f t="shared" si="5"/>
        <x:v>0.5</x:v>
      </x:c>
      <x:c r="AB48" s="18" t="s">
        <x:v>42</x:v>
      </x:c>
      <x:c r="AC48" s="12" t="s">
        <x:v>51</x:v>
      </x:c>
    </x:row>
    <x:row r="49" ht="22.350000381469727" customHeight="1">
      <x:c r="A49" s="10">
        <x:v>44</x:v>
      </x:c>
      <x:c r="B49" s="11">
        <x:v>2023</x:v>
      </x:c>
      <x:c r="C49" s="1" t="s">
        <x:v>221</x:v>
      </x:c>
      <x:c r="D49" s="1" t="s">
        <x:v>89</x:v>
      </x:c>
      <x:c r="E49" s="1" t="s">
        <x:v>90</x:v>
      </x:c>
      <x:c r="F49" s="1" t="s">
        <x:v>47</x:v>
      </x:c>
      <x:c r="G49" s="1" t="s">
        <x:v>109</x:v>
      </x:c>
      <x:c r="H49" s="1" t="s">
        <x:v>72</x:v>
      </x:c>
      <x:c r="I49" s="2" t="s">
        <x:v>195</x:v>
      </x:c>
      <x:c r="J49" s="3">
        <x:v>0.95</x:v>
      </x:c>
      <x:c r="K49" s="3">
        <x:v>0.9</x:v>
      </x:c>
      <x:c r="L49" s="3">
        <x:v>0.85</x:v>
      </x:c>
      <x:c r="M49" s="3">
        <x:v>0.9</x:v>
      </x:c>
      <x:c r="N49" s="3">
        <x:v>0.73</x:v>
      </x:c>
      <x:c r="O49" s="3">
        <x:f t="shared" si="4"/>
        <x:v>0.7</x:v>
      </x:c>
      <x:c r="P49" s="2" t="s">
        <x:v>222</x:v>
      </x:c>
      <x:c r="Q49" s="2" t="s">
        <x:v>57</x:v>
      </x:c>
      <x:c r="R49" s="2" t="s">
        <x:v>57</x:v>
      </x:c>
      <x:c r="S49" s="2" t="s">
        <x:v>57</x:v>
      </x:c>
      <x:c r="T49" s="2" t="s">
        <x:v>223</x:v>
      </x:c>
      <x:c r="U49" s="4" t="s">
        <x:v>224</x:v>
      </x:c>
      <x:c r="V49" s="12" t="s">
        <x:v>225</x:v>
      </x:c>
      <x:c r="W49" s="19">
        <x:v>0.75</x:v>
      </x:c>
      <x:c r="X49" s="19">
        <x:v>0.25</x:v>
      </x:c>
      <x:c r="Y49" s="19">
        <x:v>0.5</x:v>
      </x:c>
      <x:c r="Z49" s="19">
        <x:v>0.5</x:v>
      </x:c>
      <x:c r="AA49" s="19">
        <x:f t="shared" si="5"/>
        <x:v>0.5</x:v>
      </x:c>
      <x:c r="AB49" s="18" t="s">
        <x:v>77</x:v>
      </x:c>
      <x:c r="AC49" s="12" t="s">
        <x:v>226</x:v>
      </x:c>
    </x:row>
    <x:row r="50" ht="22.350000381469727" customHeight="1">
      <x:c r="A50" s="10">
        <x:v>45</x:v>
      </x:c>
      <x:c r="B50" s="11">
        <x:v>2023</x:v>
      </x:c>
      <x:c r="C50" s="1" t="s">
        <x:v>227</x:v>
      </x:c>
      <x:c r="D50" s="1" t="s">
        <x:v>108</x:v>
      </x:c>
      <x:c r="E50" s="1" t="s">
        <x:v>183</x:v>
      </x:c>
      <x:c r="F50" s="1" t="s">
        <x:v>47</x:v>
      </x:c>
      <x:c r="G50" s="1" t="s">
        <x:v>91</x:v>
      </x:c>
      <x:c r="H50" s="1" t="s">
        <x:v>219</x:v>
      </x:c>
      <x:c r="I50" s="2" t="s">
        <x:v>195</x:v>
      </x:c>
      <x:c r="J50" s="3">
        <x:v>0.9</x:v>
      </x:c>
      <x:c r="K50" s="3">
        <x:v>0.85</x:v>
      </x:c>
      <x:c r="L50" s="3">
        <x:v>0.8</x:v>
      </x:c>
      <x:c r="M50" s="3">
        <x:v>0.85</x:v>
      </x:c>
      <x:c r="N50" s="3">
        <x:v>0.68</x:v>
      </x:c>
      <x:c r="O50" s="3">
        <x:f t="shared" si="4"/>
        <x:v>0.68</x:v>
      </x:c>
      <x:c r="P50" s="2" t="str">
        <x:f>IF(ABS(N50-O50)&lt;=0.01,"Verified","Recalculated / Reconciled")</x:f>
        <x:v>Verified</x:v>
      </x:c>
      <x:c r="Q50" s="2" t="s">
        <x:v>39</x:v>
      </x:c>
      <x:c r="R50" s="2" t="s">
        <x:v>39</x:v>
      </x:c>
      <x:c r="S50" s="2" t="s">
        <x:v>39</x:v>
      </x:c>
      <x:c r="T50" s="2" t="str">
        <x:f>IF(R50=S50,"Agree","Unresolved Disagreement")</x:f>
        <x:v>Agree</x:v>
      </x:c>
      <x:c r="U50" s="4" t="s">
        <x:v>220</x:v>
      </x:c>
      <x:c r="V50" s="12" t="s">
        <x:v>41</x:v>
      </x:c>
      <x:c r="W50" s="19">
        <x:v>0.5</x:v>
      </x:c>
      <x:c r="X50" s="19">
        <x:v>0.5</x:v>
      </x:c>
      <x:c r="Y50" s="19">
        <x:v>0.5</x:v>
      </x:c>
      <x:c r="Z50" s="19">
        <x:v>0.5</x:v>
      </x:c>
      <x:c r="AA50" s="19">
        <x:f t="shared" si="5"/>
        <x:v>0.5</x:v>
      </x:c>
      <x:c r="AB50" s="18" t="s">
        <x:v>42</x:v>
      </x:c>
      <x:c r="AC50" s="12" t="s">
        <x:v>51</x:v>
      </x:c>
    </x:row>
    <x:row r="51" ht="22.350000381469727" customHeight="1">
      <x:c r="A51" s="10">
        <x:v>46</x:v>
      </x:c>
      <x:c r="B51" s="11">
        <x:v>2024</x:v>
      </x:c>
      <x:c r="C51" s="1" t="s">
        <x:v>228</x:v>
      </x:c>
      <x:c r="D51" s="1" t="s">
        <x:v>80</x:v>
      </x:c>
      <x:c r="E51" s="1" t="s">
        <x:v>125</x:v>
      </x:c>
      <x:c r="F51" s="1" t="s">
        <x:v>229</x:v>
      </x:c>
      <x:c r="G51" s="1" t="s">
        <x:v>141</x:v>
      </x:c>
      <x:c r="H51" s="1" t="s">
        <x:v>230</x:v>
      </x:c>
      <x:c r="I51" s="2" t="s">
        <x:v>195</x:v>
      </x:c>
      <x:c r="J51" s="3">
        <x:v>0.95</x:v>
      </x:c>
      <x:c r="K51" s="3">
        <x:v>0.9</x:v>
      </x:c>
      <x:c r="L51" s="3">
        <x:v>0.85</x:v>
      </x:c>
      <x:c r="M51" s="3">
        <x:v>0.9</x:v>
      </x:c>
      <x:c r="N51" s="3">
        <x:v>0.73</x:v>
      </x:c>
      <x:c r="O51" s="3">
        <x:f t="shared" si="4"/>
        <x:v>0.7</x:v>
      </x:c>
      <x:c r="P51" s="2" t="s">
        <x:v>222</x:v>
      </x:c>
      <x:c r="Q51" s="2" t="s">
        <x:v>39</x:v>
      </x:c>
      <x:c r="R51" s="2" t="s">
        <x:v>39</x:v>
      </x:c>
      <x:c r="S51" s="2" t="s">
        <x:v>57</x:v>
      </x:c>
      <x:c r="T51" s="2" t="s">
        <x:v>170</x:v>
      </x:c>
      <x:c r="U51" s="4" t="s">
        <x:v>231</x:v>
      </x:c>
      <x:c r="V51" s="12" t="s">
        <x:v>172</x:v>
      </x:c>
      <x:c r="W51" s="19">
        <x:v>0.5</x:v>
      </x:c>
      <x:c r="X51" s="19">
        <x:v>0.5</x:v>
      </x:c>
      <x:c r="Y51" s="19">
        <x:v>0.5</x:v>
      </x:c>
      <x:c r="Z51" s="19">
        <x:v>0.25</x:v>
      </x:c>
      <x:c r="AA51" s="19">
        <x:f t="shared" si="5"/>
        <x:v>0.4375</x:v>
      </x:c>
      <x:c r="AB51" s="18" t="s">
        <x:v>42</x:v>
      </x:c>
      <x:c r="AC51" s="12" t="s">
        <x:v>232</x:v>
      </x:c>
    </x:row>
    <x:row r="52" ht="22.350000381469727" customHeight="1">
      <x:c r="A52" s="10">
        <x:v>47</x:v>
      </x:c>
      <x:c r="B52" s="11">
        <x:v>1987</x:v>
      </x:c>
      <x:c r="C52" s="1" t="s">
        <x:v>233</x:v>
      </x:c>
      <x:c r="D52" s="1" t="s">
        <x:v>45</x:v>
      </x:c>
      <x:c r="E52" s="1" t="s">
        <x:v>234</x:v>
      </x:c>
      <x:c r="F52" s="1" t="s">
        <x:v>235</x:v>
      </x:c>
      <x:c r="G52" s="1" t="s">
        <x:v>54</x:v>
      </x:c>
      <x:c r="H52" s="1" t="s">
        <x:v>236</x:v>
      </x:c>
      <x:c r="I52" s="2" t="s">
        <x:v>38</x:v>
      </x:c>
      <x:c r="J52" s="3">
        <x:v>0.3</x:v>
      </x:c>
      <x:c r="K52" s="3">
        <x:v>0.1</x:v>
      </x:c>
      <x:c r="L52" s="3">
        <x:v>0.1</x:v>
      </x:c>
      <x:c r="M52" s="3">
        <x:v>0.2</x:v>
      </x:c>
      <x:c r="N52" s="3">
        <x:v>0.33</x:v>
      </x:c>
      <x:c r="O52" s="3">
        <x:f t="shared" si="4"/>
        <x:v>0.33</x:v>
      </x:c>
      <x:c r="P52" s="2" t="str">
        <x:f t="shared" ref="P52:P72" si="7">IF(ABS(N52-O52)&lt;=0.01,"Verified","Recalculated / Reconciled")</x:f>
        <x:v>Verified</x:v>
      </x:c>
      <x:c r="Q52" s="2" t="s">
        <x:v>39</x:v>
      </x:c>
      <x:c r="R52" s="2" t="s">
        <x:v>39</x:v>
      </x:c>
      <x:c r="S52" s="2" t="s">
        <x:v>39</x:v>
      </x:c>
      <x:c r="T52" s="2" t="str">
        <x:f t="shared" ref="T52:T72" si="8">IF(R52=S52,"Agree","Unresolved Disagreement")</x:f>
        <x:v>Agree</x:v>
      </x:c>
      <x:c r="U52" s="4" t="s">
        <x:v>237</x:v>
      </x:c>
      <x:c r="V52" s="12" t="s">
        <x:v>41</x:v>
      </x:c>
      <x:c r="W52" s="19">
        <x:v>0.5</x:v>
      </x:c>
      <x:c r="X52" s="19">
        <x:v>0.5</x:v>
      </x:c>
      <x:c r="Y52" s="19">
        <x:v>0.5</x:v>
      </x:c>
      <x:c r="Z52" s="19">
        <x:v>0.5</x:v>
      </x:c>
      <x:c r="AA52" s="19">
        <x:f t="shared" si="5"/>
        <x:v>0.5</x:v>
      </x:c>
      <x:c r="AB52" s="18" t="s">
        <x:v>42</x:v>
      </x:c>
      <x:c r="AC52" s="12" t="s">
        <x:v>51</x:v>
      </x:c>
    </x:row>
    <x:row r="53" ht="22.350000381469727" customHeight="1">
      <x:c r="A53" s="10">
        <x:v>48</x:v>
      </x:c>
      <x:c r="B53" s="11">
        <x:v>1987</x:v>
      </x:c>
      <x:c r="C53" s="1" t="s">
        <x:v>238</x:v>
      </x:c>
      <x:c r="D53" s="1" t="s">
        <x:v>45</x:v>
      </x:c>
      <x:c r="E53" s="1" t="s">
        <x:v>239</x:v>
      </x:c>
      <x:c r="F53" s="1" t="s">
        <x:v>47</x:v>
      </x:c>
      <x:c r="G53" s="1" t="s">
        <x:v>109</x:v>
      </x:c>
      <x:c r="H53" s="1" t="s">
        <x:v>72</x:v>
      </x:c>
      <x:c r="I53" s="2" t="s">
        <x:v>38</x:v>
      </x:c>
      <x:c r="J53" s="3">
        <x:v>0.35</x:v>
      </x:c>
      <x:c r="K53" s="3">
        <x:v>0.2</x:v>
      </x:c>
      <x:c r="L53" s="3">
        <x:v>0.1</x:v>
      </x:c>
      <x:c r="M53" s="3">
        <x:v>0.3</x:v>
      </x:c>
      <x:c r="N53" s="3">
        <x:v>0.34</x:v>
      </x:c>
      <x:c r="O53" s="3">
        <x:f t="shared" si="4"/>
        <x:v>0.34</x:v>
      </x:c>
      <x:c r="P53" s="2" t="str">
        <x:f t="shared" si="7"/>
        <x:v>Verified</x:v>
      </x:c>
      <x:c r="Q53" s="2" t="s">
        <x:v>57</x:v>
      </x:c>
      <x:c r="R53" s="2" t="s">
        <x:v>57</x:v>
      </x:c>
      <x:c r="S53" s="2" t="s">
        <x:v>57</x:v>
      </x:c>
      <x:c r="T53" s="2" t="str">
        <x:f t="shared" si="8"/>
        <x:v>Agree</x:v>
      </x:c>
      <x:c r="U53" s="4" t="s">
        <x:v>240</x:v>
      </x:c>
      <x:c r="V53" s="12" t="s">
        <x:v>41</x:v>
      </x:c>
      <x:c r="W53" s="19">
        <x:v>0.5</x:v>
      </x:c>
      <x:c r="X53" s="19">
        <x:v>0.25</x:v>
      </x:c>
      <x:c r="Y53" s="19">
        <x:v>0.5</x:v>
      </x:c>
      <x:c r="Z53" s="19">
        <x:v>0.5</x:v>
      </x:c>
      <x:c r="AA53" s="19">
        <x:f t="shared" si="5"/>
        <x:v>0.4375</x:v>
      </x:c>
      <x:c r="AB53" s="18" t="s">
        <x:v>42</x:v>
      </x:c>
      <x:c r="AC53" s="12" t="s">
        <x:v>59</x:v>
      </x:c>
    </x:row>
    <x:row r="54" ht="22.350000381469727" customHeight="1">
      <x:c r="A54" s="10">
        <x:v>49</x:v>
      </x:c>
      <x:c r="B54" s="11">
        <x:v>1989</x:v>
      </x:c>
      <x:c r="C54" s="1" t="s">
        <x:v>241</x:v>
      </x:c>
      <x:c r="D54" s="1" t="s">
        <x:v>33</x:v>
      </x:c>
      <x:c r="E54" s="1" t="s">
        <x:v>125</x:v>
      </x:c>
      <x:c r="F54" s="1" t="s">
        <x:v>242</x:v>
      </x:c>
      <x:c r="G54" s="1" t="s">
        <x:v>36</x:v>
      </x:c>
      <x:c r="H54" s="1" t="s">
        <x:v>72</x:v>
      </x:c>
      <x:c r="I54" s="2" t="s">
        <x:v>38</x:v>
      </x:c>
      <x:c r="J54" s="3">
        <x:v>0.4</x:v>
      </x:c>
      <x:c r="K54" s="3">
        <x:v>0.3</x:v>
      </x:c>
      <x:c r="L54" s="3">
        <x:v>0.2</x:v>
      </x:c>
      <x:c r="M54" s="3">
        <x:v>0.4</x:v>
      </x:c>
      <x:c r="N54" s="3">
        <x:v>0.38</x:v>
      </x:c>
      <x:c r="O54" s="3">
        <x:f t="shared" si="4"/>
        <x:v>0.38</x:v>
      </x:c>
      <x:c r="P54" s="2" t="str">
        <x:f t="shared" si="7"/>
        <x:v>Verified</x:v>
      </x:c>
      <x:c r="Q54" s="2" t="s">
        <x:v>57</x:v>
      </x:c>
      <x:c r="R54" s="2" t="s">
        <x:v>57</x:v>
      </x:c>
      <x:c r="S54" s="2" t="s">
        <x:v>57</x:v>
      </x:c>
      <x:c r="T54" s="2" t="str">
        <x:f t="shared" si="8"/>
        <x:v>Agree</x:v>
      </x:c>
      <x:c r="U54" s="4" t="s">
        <x:v>243</x:v>
      </x:c>
      <x:c r="V54" s="12" t="s">
        <x:v>41</x:v>
      </x:c>
      <x:c r="W54" s="19">
        <x:v>0.5</x:v>
      </x:c>
      <x:c r="X54" s="19">
        <x:v>0.25</x:v>
      </x:c>
      <x:c r="Y54" s="19">
        <x:v>0.5</x:v>
      </x:c>
      <x:c r="Z54" s="19">
        <x:v>0.5</x:v>
      </x:c>
      <x:c r="AA54" s="19">
        <x:f t="shared" si="5"/>
        <x:v>0.4375</x:v>
      </x:c>
      <x:c r="AB54" s="18" t="s">
        <x:v>42</x:v>
      </x:c>
      <x:c r="AC54" s="12" t="s">
        <x:v>59</x:v>
      </x:c>
    </x:row>
    <x:row r="55" ht="22.350000381469727" customHeight="1">
      <x:c r="A55" s="10">
        <x:v>50</x:v>
      </x:c>
      <x:c r="B55" s="11">
        <x:v>1990</x:v>
      </x:c>
      <x:c r="C55" s="1" t="s">
        <x:v>244</x:v>
      </x:c>
      <x:c r="D55" s="1" t="s">
        <x:v>45</x:v>
      </x:c>
      <x:c r="E55" s="1" t="s">
        <x:v>183</x:v>
      </x:c>
      <x:c r="F55" s="1" t="s">
        <x:v>47</x:v>
      </x:c>
      <x:c r="G55" s="1" t="s">
        <x:v>91</x:v>
      </x:c>
      <x:c r="H55" s="1" t="s">
        <x:v>245</x:v>
      </x:c>
      <x:c r="I55" s="2" t="s">
        <x:v>38</x:v>
      </x:c>
      <x:c r="J55" s="3">
        <x:v>0.3</x:v>
      </x:c>
      <x:c r="K55" s="3">
        <x:v>0.1</x:v>
      </x:c>
      <x:c r="L55" s="3">
        <x:v>0.1</x:v>
      </x:c>
      <x:c r="M55" s="3">
        <x:v>0.2</x:v>
      </x:c>
      <x:c r="N55" s="3">
        <x:v>0.33</x:v>
      </x:c>
      <x:c r="O55" s="3">
        <x:f t="shared" si="4"/>
        <x:v>0.33</x:v>
      </x:c>
      <x:c r="P55" s="2" t="str">
        <x:f t="shared" si="7"/>
        <x:v>Verified</x:v>
      </x:c>
      <x:c r="Q55" s="2" t="s">
        <x:v>39</x:v>
      </x:c>
      <x:c r="R55" s="2" t="s">
        <x:v>39</x:v>
      </x:c>
      <x:c r="S55" s="2" t="s">
        <x:v>39</x:v>
      </x:c>
      <x:c r="T55" s="2" t="str">
        <x:f t="shared" si="8"/>
        <x:v>Agree</x:v>
      </x:c>
      <x:c r="U55" s="4" t="s">
        <x:v>246</x:v>
      </x:c>
      <x:c r="V55" s="12" t="s">
        <x:v>41</x:v>
      </x:c>
      <x:c r="W55" s="19">
        <x:v>0.5</x:v>
      </x:c>
      <x:c r="X55" s="19">
        <x:v>0.5</x:v>
      </x:c>
      <x:c r="Y55" s="19">
        <x:v>0.5</x:v>
      </x:c>
      <x:c r="Z55" s="19">
        <x:v>0.5</x:v>
      </x:c>
      <x:c r="AA55" s="19">
        <x:f t="shared" si="5"/>
        <x:v>0.5</x:v>
      </x:c>
      <x:c r="AB55" s="18" t="s">
        <x:v>42</x:v>
      </x:c>
      <x:c r="AC55" s="12" t="s">
        <x:v>51</x:v>
      </x:c>
    </x:row>
    <x:row r="56" ht="22.350000381469727" customHeight="1">
      <x:c r="A56" s="10">
        <x:v>51</x:v>
      </x:c>
      <x:c r="B56" s="11">
        <x:v>1991</x:v>
      </x:c>
      <x:c r="C56" s="1" t="s">
        <x:v>247</x:v>
      </x:c>
      <x:c r="D56" s="1" t="s">
        <x:v>45</x:v>
      </x:c>
      <x:c r="E56" s="1" t="s">
        <x:v>180</x:v>
      </x:c>
      <x:c r="F56" s="1" t="s">
        <x:v>47</x:v>
      </x:c>
      <x:c r="G56" s="1" t="s">
        <x:v>109</x:v>
      </x:c>
      <x:c r="H56" s="1" t="s">
        <x:v>248</x:v>
      </x:c>
      <x:c r="I56" s="2" t="s">
        <x:v>38</x:v>
      </x:c>
      <x:c r="J56" s="3">
        <x:v>0.35</x:v>
      </x:c>
      <x:c r="K56" s="3">
        <x:v>0.25</x:v>
      </x:c>
      <x:c r="L56" s="3">
        <x:v>0.1</x:v>
      </x:c>
      <x:c r="M56" s="3">
        <x:v>0.3</x:v>
      </x:c>
      <x:c r="N56" s="3">
        <x:v>0.35</x:v>
      </x:c>
      <x:c r="O56" s="3">
        <x:f t="shared" si="4"/>
        <x:v>0.35</x:v>
      </x:c>
      <x:c r="P56" s="2" t="str">
        <x:f t="shared" si="7"/>
        <x:v>Verified</x:v>
      </x:c>
      <x:c r="Q56" s="2" t="s">
        <x:v>57</x:v>
      </x:c>
      <x:c r="R56" s="2" t="s">
        <x:v>57</x:v>
      </x:c>
      <x:c r="S56" s="2" t="s">
        <x:v>57</x:v>
      </x:c>
      <x:c r="T56" s="2" t="str">
        <x:f t="shared" si="8"/>
        <x:v>Agree</x:v>
      </x:c>
      <x:c r="U56" s="4" t="s">
        <x:v>249</x:v>
      </x:c>
      <x:c r="V56" s="12" t="s">
        <x:v>41</x:v>
      </x:c>
      <x:c r="W56" s="19">
        <x:v>0.5</x:v>
      </x:c>
      <x:c r="X56" s="19">
        <x:v>0.5</x:v>
      </x:c>
      <x:c r="Y56" s="19">
        <x:v>0.5</x:v>
      </x:c>
      <x:c r="Z56" s="19">
        <x:v>0.5</x:v>
      </x:c>
      <x:c r="AA56" s="19">
        <x:f t="shared" si="5"/>
        <x:v>0.5</x:v>
      </x:c>
      <x:c r="AB56" s="18" t="s">
        <x:v>42</x:v>
      </x:c>
      <x:c r="AC56" s="12" t="s">
        <x:v>51</x:v>
      </x:c>
    </x:row>
    <x:row r="57" ht="22.350000381469727" customHeight="1">
      <x:c r="A57" s="10">
        <x:v>52</x:v>
      </x:c>
      <x:c r="B57" s="11">
        <x:v>1991</x:v>
      </x:c>
      <x:c r="C57" s="1" t="s">
        <x:v>250</x:v>
      </x:c>
      <x:c r="D57" s="1" t="s">
        <x:v>45</x:v>
      </x:c>
      <x:c r="E57" s="1" t="s">
        <x:v>251</x:v>
      </x:c>
      <x:c r="F57" s="1" t="s">
        <x:v>47</x:v>
      </x:c>
      <x:c r="G57" s="1" t="s">
        <x:v>48</x:v>
      </x:c>
      <x:c r="H57" s="1" t="s">
        <x:v>72</x:v>
      </x:c>
      <x:c r="I57" s="2" t="s">
        <x:v>38</x:v>
      </x:c>
      <x:c r="J57" s="3">
        <x:v>0.35</x:v>
      </x:c>
      <x:c r="K57" s="3">
        <x:v>0.25</x:v>
      </x:c>
      <x:c r="L57" s="3">
        <x:v>0.1</x:v>
      </x:c>
      <x:c r="M57" s="3">
        <x:v>0.3</x:v>
      </x:c>
      <x:c r="N57" s="3">
        <x:v>0.35</x:v>
      </x:c>
      <x:c r="O57" s="3">
        <x:f t="shared" si="4"/>
        <x:v>0.35</x:v>
      </x:c>
      <x:c r="P57" s="2" t="str">
        <x:f t="shared" si="7"/>
        <x:v>Verified</x:v>
      </x:c>
      <x:c r="Q57" s="2" t="s">
        <x:v>57</x:v>
      </x:c>
      <x:c r="R57" s="2" t="s">
        <x:v>57</x:v>
      </x:c>
      <x:c r="S57" s="2" t="s">
        <x:v>57</x:v>
      </x:c>
      <x:c r="T57" s="2" t="str">
        <x:f t="shared" si="8"/>
        <x:v>Agree</x:v>
      </x:c>
      <x:c r="U57" s="4" t="s">
        <x:v>252</x:v>
      </x:c>
      <x:c r="V57" s="12" t="s">
        <x:v>41</x:v>
      </x:c>
      <x:c r="W57" s="19">
        <x:v>0.5</x:v>
      </x:c>
      <x:c r="X57" s="19">
        <x:v>0.25</x:v>
      </x:c>
      <x:c r="Y57" s="19">
        <x:v>0.5</x:v>
      </x:c>
      <x:c r="Z57" s="19">
        <x:v>0.5</x:v>
      </x:c>
      <x:c r="AA57" s="19">
        <x:f t="shared" si="5"/>
        <x:v>0.4375</x:v>
      </x:c>
      <x:c r="AB57" s="18" t="s">
        <x:v>42</x:v>
      </x:c>
      <x:c r="AC57" s="12" t="s">
        <x:v>59</x:v>
      </x:c>
    </x:row>
    <x:row r="58" ht="22.350000381469727" customHeight="1">
      <x:c r="A58" s="10">
        <x:v>53</x:v>
      </x:c>
      <x:c r="B58" s="11">
        <x:v>1991</x:v>
      </x:c>
      <x:c r="C58" s="1" t="s">
        <x:v>253</x:v>
      </x:c>
      <x:c r="D58" s="1" t="s">
        <x:v>33</x:v>
      </x:c>
      <x:c r="E58" s="1" t="s">
        <x:v>180</x:v>
      </x:c>
      <x:c r="F58" s="1" t="s">
        <x:v>47</x:v>
      </x:c>
      <x:c r="G58" s="1" t="s">
        <x:v>136</x:v>
      </x:c>
      <x:c r="H58" s="1" t="s">
        <x:v>254</x:v>
      </x:c>
      <x:c r="I58" s="2" t="s">
        <x:v>38</x:v>
      </x:c>
      <x:c r="J58" s="3">
        <x:v>0.25</x:v>
      </x:c>
      <x:c r="K58" s="3">
        <x:v>0.1</x:v>
      </x:c>
      <x:c r="L58" s="3">
        <x:v>0</x:v>
      </x:c>
      <x:c r="M58" s="3">
        <x:v>0.2</x:v>
      </x:c>
      <x:c r="N58" s="3">
        <x:v>0.28999999999999998</x:v>
      </x:c>
      <x:c r="O58" s="3">
        <x:f t="shared" si="4"/>
        <x:v>0.28999999999999998</x:v>
      </x:c>
      <x:c r="P58" s="2" t="str">
        <x:f t="shared" si="7"/>
        <x:v>Verified</x:v>
      </x:c>
      <x:c r="Q58" s="2" t="s">
        <x:v>39</x:v>
      </x:c>
      <x:c r="R58" s="2" t="s">
        <x:v>39</x:v>
      </x:c>
      <x:c r="S58" s="2" t="s">
        <x:v>39</x:v>
      </x:c>
      <x:c r="T58" s="2" t="str">
        <x:f t="shared" si="8"/>
        <x:v>Agree</x:v>
      </x:c>
      <x:c r="U58" s="4" t="s">
        <x:v>255</x:v>
      </x:c>
      <x:c r="V58" s="12" t="s">
        <x:v>41</x:v>
      </x:c>
      <x:c r="W58" s="19">
        <x:v>0.5</x:v>
      </x:c>
      <x:c r="X58" s="19">
        <x:v>0.5</x:v>
      </x:c>
      <x:c r="Y58" s="19">
        <x:v>0.5</x:v>
      </x:c>
      <x:c r="Z58" s="19">
        <x:v>0.5</x:v>
      </x:c>
      <x:c r="AA58" s="19">
        <x:f t="shared" si="5"/>
        <x:v>0.5</x:v>
      </x:c>
      <x:c r="AB58" s="18" t="s">
        <x:v>42</x:v>
      </x:c>
      <x:c r="AC58" s="12" t="s">
        <x:v>51</x:v>
      </x:c>
    </x:row>
    <x:row r="59" ht="22.350000381469727" customHeight="1">
      <x:c r="A59" s="10">
        <x:v>54</x:v>
      </x:c>
      <x:c r="B59" s="11">
        <x:v>1998</x:v>
      </x:c>
      <x:c r="C59" s="1" t="s">
        <x:v>256</x:v>
      </x:c>
      <x:c r="D59" s="1" t="s">
        <x:v>65</x:v>
      </x:c>
      <x:c r="E59" s="1" t="s">
        <x:v>34</x:v>
      </x:c>
      <x:c r="F59" s="1" t="s">
        <x:v>47</x:v>
      </x:c>
      <x:c r="G59" s="1" t="s">
        <x:v>48</x:v>
      </x:c>
      <x:c r="H59" s="1" t="s">
        <x:v>257</x:v>
      </x:c>
      <x:c r="I59" s="2" t="s">
        <x:v>38</x:v>
      </x:c>
      <x:c r="J59" s="3">
        <x:v>0.2</x:v>
      </x:c>
      <x:c r="K59" s="3">
        <x:v>0</x:v>
      </x:c>
      <x:c r="L59" s="3">
        <x:v>0</x:v>
      </x:c>
      <x:c r="M59" s="3">
        <x:v>0.15</x:v>
      </x:c>
      <x:c r="N59" s="3">
        <x:v>0.26</x:v>
      </x:c>
      <x:c r="O59" s="3">
        <x:f t="shared" si="4"/>
        <x:v>0.26</x:v>
      </x:c>
      <x:c r="P59" s="2" t="str">
        <x:f t="shared" si="7"/>
        <x:v>Verified</x:v>
      </x:c>
      <x:c r="Q59" s="2" t="s">
        <x:v>39</x:v>
      </x:c>
      <x:c r="R59" s="2" t="s">
        <x:v>39</x:v>
      </x:c>
      <x:c r="S59" s="2" t="s">
        <x:v>39</x:v>
      </x:c>
      <x:c r="T59" s="2" t="str">
        <x:f t="shared" si="8"/>
        <x:v>Agree</x:v>
      </x:c>
      <x:c r="U59" s="4" t="s">
        <x:v>258</x:v>
      </x:c>
      <x:c r="V59" s="12" t="s">
        <x:v>41</x:v>
      </x:c>
      <x:c r="W59" s="19">
        <x:v>0.5</x:v>
      </x:c>
      <x:c r="X59" s="19">
        <x:v>0.5</x:v>
      </x:c>
      <x:c r="Y59" s="19">
        <x:v>0.5</x:v>
      </x:c>
      <x:c r="Z59" s="19">
        <x:v>0.5</x:v>
      </x:c>
      <x:c r="AA59" s="19">
        <x:f t="shared" si="5"/>
        <x:v>0.5</x:v>
      </x:c>
      <x:c r="AB59" s="18" t="s">
        <x:v>42</x:v>
      </x:c>
      <x:c r="AC59" s="12" t="s">
        <x:v>51</x:v>
      </x:c>
    </x:row>
    <x:row r="60" ht="22.350000381469727" customHeight="1">
      <x:c r="A60" s="10">
        <x:v>55</x:v>
      </x:c>
      <x:c r="B60" s="11">
        <x:v>2007</x:v>
      </x:c>
      <x:c r="C60" s="1" t="s">
        <x:v>259</x:v>
      </x:c>
      <x:c r="D60" s="1" t="s">
        <x:v>130</x:v>
      </x:c>
      <x:c r="E60" s="1" t="s">
        <x:v>260</x:v>
      </x:c>
      <x:c r="F60" s="1" t="s">
        <x:v>47</x:v>
      </x:c>
      <x:c r="G60" s="1" t="s">
        <x:v>36</x:v>
      </x:c>
      <x:c r="H60" s="1" t="s">
        <x:v>261</x:v>
      </x:c>
      <x:c r="I60" s="2" t="s">
        <x:v>56</x:v>
      </x:c>
      <x:c r="J60" s="3">
        <x:v>0.65</x:v>
      </x:c>
      <x:c r="K60" s="3">
        <x:v>0.6</x:v>
      </x:c>
      <x:c r="L60" s="3">
        <x:v>0.5</x:v>
      </x:c>
      <x:c r="M60" s="3">
        <x:v>0.65</x:v>
      </x:c>
      <x:c r="N60" s="3">
        <x:v>0.53</x:v>
      </x:c>
      <x:c r="O60" s="3">
        <x:f t="shared" si="4"/>
        <x:v>0.53</x:v>
      </x:c>
      <x:c r="P60" s="2" t="str">
        <x:f t="shared" si="7"/>
        <x:v>Verified</x:v>
      </x:c>
      <x:c r="Q60" s="2" t="s">
        <x:v>57</x:v>
      </x:c>
      <x:c r="R60" s="2" t="s">
        <x:v>57</x:v>
      </x:c>
      <x:c r="S60" s="2" t="s">
        <x:v>57</x:v>
      </x:c>
      <x:c r="T60" s="2" t="str">
        <x:f t="shared" si="8"/>
        <x:v>Agree</x:v>
      </x:c>
      <x:c r="U60" s="4" t="s">
        <x:v>262</x:v>
      </x:c>
      <x:c r="V60" s="12" t="s">
        <x:v>41</x:v>
      </x:c>
      <x:c r="W60" s="19">
        <x:v>0.75</x:v>
      </x:c>
      <x:c r="X60" s="19">
        <x:v>0.5</x:v>
      </x:c>
      <x:c r="Y60" s="19">
        <x:v>0.5</x:v>
      </x:c>
      <x:c r="Z60" s="19">
        <x:v>0.5</x:v>
      </x:c>
      <x:c r="AA60" s="19">
        <x:f t="shared" si="5"/>
        <x:v>0.5625</x:v>
      </x:c>
      <x:c r="AB60" s="18" t="s">
        <x:v>77</x:v>
      </x:c>
      <x:c r="AC60" s="12" t="s">
        <x:v>263</x:v>
      </x:c>
    </x:row>
    <x:row r="61" ht="22.350000381469727" customHeight="1">
      <x:c r="A61" s="10">
        <x:v>56</x:v>
      </x:c>
      <x:c r="B61" s="11">
        <x:v>2007</x:v>
      </x:c>
      <x:c r="C61" s="1" t="s">
        <x:v>264</x:v>
      </x:c>
      <x:c r="D61" s="1" t="s">
        <x:v>265</x:v>
      </x:c>
      <x:c r="E61" s="1" t="s">
        <x:v>121</x:v>
      </x:c>
      <x:c r="F61" s="1" t="s">
        <x:v>47</x:v>
      </x:c>
      <x:c r="G61" s="1" t="s">
        <x:v>54</x:v>
      </x:c>
      <x:c r="H61" s="1" t="s">
        <x:v>122</x:v>
      </x:c>
      <x:c r="I61" s="2" t="s">
        <x:v>56</x:v>
      </x:c>
      <x:c r="J61" s="3">
        <x:v>0.6</x:v>
      </x:c>
      <x:c r="K61" s="3">
        <x:v>0.5</x:v>
      </x:c>
      <x:c r="L61" s="3">
        <x:v>0.4</x:v>
      </x:c>
      <x:c r="M61" s="3">
        <x:v>0.55000000000000004</x:v>
      </x:c>
      <x:c r="N61" s="3">
        <x:v>0.49</x:v>
      </x:c>
      <x:c r="O61" s="3">
        <x:f t="shared" si="4"/>
        <x:v>0.49</x:v>
      </x:c>
      <x:c r="P61" s="2" t="str">
        <x:f t="shared" si="7"/>
        <x:v>Verified</x:v>
      </x:c>
      <x:c r="Q61" s="2" t="s">
        <x:v>39</x:v>
      </x:c>
      <x:c r="R61" s="2" t="s">
        <x:v>39</x:v>
      </x:c>
      <x:c r="S61" s="2" t="s">
        <x:v>39</x:v>
      </x:c>
      <x:c r="T61" s="2" t="str">
        <x:f t="shared" si="8"/>
        <x:v>Agree</x:v>
      </x:c>
      <x:c r="U61" s="4" t="s">
        <x:v>266</x:v>
      </x:c>
      <x:c r="V61" s="12" t="s">
        <x:v>41</x:v>
      </x:c>
      <x:c r="W61" s="19">
        <x:v>0.5</x:v>
      </x:c>
      <x:c r="X61" s="19">
        <x:v>0.5</x:v>
      </x:c>
      <x:c r="Y61" s="19">
        <x:v>0.5</x:v>
      </x:c>
      <x:c r="Z61" s="19">
        <x:v>0.5</x:v>
      </x:c>
      <x:c r="AA61" s="19">
        <x:f t="shared" si="5"/>
        <x:v>0.5</x:v>
      </x:c>
      <x:c r="AB61" s="18" t="s">
        <x:v>42</x:v>
      </x:c>
      <x:c r="AC61" s="12" t="s">
        <x:v>51</x:v>
      </x:c>
    </x:row>
    <x:row r="62" ht="22.350000381469727" customHeight="1">
      <x:c r="A62" s="10">
        <x:v>57</x:v>
      </x:c>
      <x:c r="B62" s="11">
        <x:v>2008</x:v>
      </x:c>
      <x:c r="C62" s="1" t="s">
        <x:v>267</x:v>
      </x:c>
      <x:c r="D62" s="1" t="s">
        <x:v>65</x:v>
      </x:c>
      <x:c r="E62" s="1" t="s">
        <x:v>268</x:v>
      </x:c>
      <x:c r="F62" s="1" t="s">
        <x:v>47</x:v>
      </x:c>
      <x:c r="G62" s="1" t="s">
        <x:v>36</x:v>
      </x:c>
      <x:c r="H62" s="1" t="s">
        <x:v>269</x:v>
      </x:c>
      <x:c r="I62" s="2" t="s">
        <x:v>56</x:v>
      </x:c>
      <x:c r="J62" s="3">
        <x:v>0.55000000000000004</x:v>
      </x:c>
      <x:c r="K62" s="3">
        <x:v>0.45</x:v>
      </x:c>
      <x:c r="L62" s="3">
        <x:v>0.35</x:v>
      </x:c>
      <x:c r="M62" s="3">
        <x:v>0.5</x:v>
      </x:c>
      <x:c r="N62" s="3">
        <x:v>0.46</x:v>
      </x:c>
      <x:c r="O62" s="3">
        <x:f t="shared" si="4"/>
        <x:v>0.46</x:v>
      </x:c>
      <x:c r="P62" s="2" t="str">
        <x:f t="shared" si="7"/>
        <x:v>Verified</x:v>
      </x:c>
      <x:c r="Q62" s="2" t="s">
        <x:v>39</x:v>
      </x:c>
      <x:c r="R62" s="2" t="s">
        <x:v>39</x:v>
      </x:c>
      <x:c r="S62" s="2" t="s">
        <x:v>39</x:v>
      </x:c>
      <x:c r="T62" s="2" t="str">
        <x:f t="shared" si="8"/>
        <x:v>Agree</x:v>
      </x:c>
      <x:c r="U62" s="4" t="s">
        <x:v>270</x:v>
      </x:c>
      <x:c r="V62" s="12" t="s">
        <x:v>41</x:v>
      </x:c>
      <x:c r="W62" s="19">
        <x:v>0.5</x:v>
      </x:c>
      <x:c r="X62" s="19">
        <x:v>0.5</x:v>
      </x:c>
      <x:c r="Y62" s="19">
        <x:v>0.5</x:v>
      </x:c>
      <x:c r="Z62" s="19">
        <x:v>0.5</x:v>
      </x:c>
      <x:c r="AA62" s="19">
        <x:f t="shared" si="5"/>
        <x:v>0.5</x:v>
      </x:c>
      <x:c r="AB62" s="18" t="s">
        <x:v>42</x:v>
      </x:c>
      <x:c r="AC62" s="12" t="s">
        <x:v>51</x:v>
      </x:c>
    </x:row>
    <x:row r="63" ht="22.350000381469727" customHeight="1">
      <x:c r="A63" s="10">
        <x:v>58</x:v>
      </x:c>
      <x:c r="B63" s="11">
        <x:v>2009</x:v>
      </x:c>
      <x:c r="C63" s="1" t="s">
        <x:v>271</x:v>
      </x:c>
      <x:c r="D63" s="1" t="s">
        <x:v>65</x:v>
      </x:c>
      <x:c r="E63" s="1" t="s">
        <x:v>121</x:v>
      </x:c>
      <x:c r="F63" s="1" t="s">
        <x:v>47</x:v>
      </x:c>
      <x:c r="G63" s="1" t="s">
        <x:v>36</x:v>
      </x:c>
      <x:c r="H63" s="1" t="s">
        <x:v>150</x:v>
      </x:c>
      <x:c r="I63" s="2" t="s">
        <x:v>56</x:v>
      </x:c>
      <x:c r="J63" s="3">
        <x:v>0.65</x:v>
      </x:c>
      <x:c r="K63" s="3">
        <x:v>0.6</x:v>
      </x:c>
      <x:c r="L63" s="3">
        <x:v>0.5</x:v>
      </x:c>
      <x:c r="M63" s="3">
        <x:v>0.65</x:v>
      </x:c>
      <x:c r="N63" s="3">
        <x:v>0.53</x:v>
      </x:c>
      <x:c r="O63" s="3">
        <x:f t="shared" si="4"/>
        <x:v>0.53</x:v>
      </x:c>
      <x:c r="P63" s="2" t="str">
        <x:f t="shared" si="7"/>
        <x:v>Verified</x:v>
      </x:c>
      <x:c r="Q63" s="2" t="s">
        <x:v>57</x:v>
      </x:c>
      <x:c r="R63" s="2" t="s">
        <x:v>57</x:v>
      </x:c>
      <x:c r="S63" s="2" t="s">
        <x:v>57</x:v>
      </x:c>
      <x:c r="T63" s="2" t="str">
        <x:f t="shared" si="8"/>
        <x:v>Agree</x:v>
      </x:c>
      <x:c r="U63" s="4" t="s">
        <x:v>272</x:v>
      </x:c>
      <x:c r="V63" s="12" t="s">
        <x:v>41</x:v>
      </x:c>
      <x:c r="W63" s="19">
        <x:v>0.75</x:v>
      </x:c>
      <x:c r="X63" s="19">
        <x:v>0.5</x:v>
      </x:c>
      <x:c r="Y63" s="19">
        <x:v>0.5</x:v>
      </x:c>
      <x:c r="Z63" s="19">
        <x:v>0.5</x:v>
      </x:c>
      <x:c r="AA63" s="19">
        <x:f t="shared" si="5"/>
        <x:v>0.5625</x:v>
      </x:c>
      <x:c r="AB63" s="18" t="s">
        <x:v>77</x:v>
      </x:c>
      <x:c r="AC63" s="12" t="s">
        <x:v>273</x:v>
      </x:c>
    </x:row>
    <x:row r="64" ht="22.350000381469727" customHeight="1">
      <x:c r="A64" s="10">
        <x:v>59</x:v>
      </x:c>
      <x:c r="B64" s="11">
        <x:v>2014</x:v>
      </x:c>
      <x:c r="C64" s="1" t="s">
        <x:v>274</x:v>
      </x:c>
      <x:c r="D64" s="1" t="s">
        <x:v>89</x:v>
      </x:c>
      <x:c r="E64" s="1" t="s">
        <x:v>81</x:v>
      </x:c>
      <x:c r="F64" s="1" t="s">
        <x:v>47</x:v>
      </x:c>
      <x:c r="G64" s="1" t="s">
        <x:v>36</x:v>
      </x:c>
      <x:c r="H64" s="1" t="s">
        <x:v>269</x:v>
      </x:c>
      <x:c r="I64" s="2" t="s">
        <x:v>56</x:v>
      </x:c>
      <x:c r="J64" s="3">
        <x:v>0.6</x:v>
      </x:c>
      <x:c r="K64" s="3">
        <x:v>0.5</x:v>
      </x:c>
      <x:c r="L64" s="3">
        <x:v>0.4</x:v>
      </x:c>
      <x:c r="M64" s="3">
        <x:v>0.55000000000000004</x:v>
      </x:c>
      <x:c r="N64" s="3">
        <x:v>0.49</x:v>
      </x:c>
      <x:c r="O64" s="3">
        <x:f t="shared" si="4"/>
        <x:v>0.49</x:v>
      </x:c>
      <x:c r="P64" s="2" t="str">
        <x:f t="shared" si="7"/>
        <x:v>Verified</x:v>
      </x:c>
      <x:c r="Q64" s="2" t="s">
        <x:v>39</x:v>
      </x:c>
      <x:c r="R64" s="2" t="s">
        <x:v>39</x:v>
      </x:c>
      <x:c r="S64" s="2" t="s">
        <x:v>39</x:v>
      </x:c>
      <x:c r="T64" s="2" t="str">
        <x:f t="shared" si="8"/>
        <x:v>Agree</x:v>
      </x:c>
      <x:c r="U64" s="4" t="s">
        <x:v>275</x:v>
      </x:c>
      <x:c r="V64" s="12" t="s">
        <x:v>41</x:v>
      </x:c>
      <x:c r="W64" s="19">
        <x:v>0.5</x:v>
      </x:c>
      <x:c r="X64" s="19">
        <x:v>0.5</x:v>
      </x:c>
      <x:c r="Y64" s="19">
        <x:v>0.5</x:v>
      </x:c>
      <x:c r="Z64" s="19">
        <x:v>0.5</x:v>
      </x:c>
      <x:c r="AA64" s="19">
        <x:f t="shared" si="5"/>
        <x:v>0.5</x:v>
      </x:c>
      <x:c r="AB64" s="18" t="s">
        <x:v>42</x:v>
      </x:c>
      <x:c r="AC64" s="12" t="s">
        <x:v>51</x:v>
      </x:c>
    </x:row>
    <x:row r="65" ht="22.350000381469727" customHeight="1">
      <x:c r="A65" s="10">
        <x:v>60</x:v>
      </x:c>
      <x:c r="B65" s="11">
        <x:v>2014</x:v>
      </x:c>
      <x:c r="C65" s="1" t="s">
        <x:v>276</x:v>
      </x:c>
      <x:c r="D65" s="1" t="s">
        <x:v>45</x:v>
      </x:c>
      <x:c r="E65" s="1" t="s">
        <x:v>180</x:v>
      </x:c>
      <x:c r="F65" s="1" t="s">
        <x:v>47</x:v>
      </x:c>
      <x:c r="G65" s="1" t="s">
        <x:v>91</x:v>
      </x:c>
      <x:c r="H65" s="1" t="s">
        <x:v>92</x:v>
      </x:c>
      <x:c r="I65" s="2" t="s">
        <x:v>56</x:v>
      </x:c>
      <x:c r="J65" s="3">
        <x:v>0.65</x:v>
      </x:c>
      <x:c r="K65" s="3">
        <x:v>0.55000000000000004</x:v>
      </x:c>
      <x:c r="L65" s="3">
        <x:v>0.45</x:v>
      </x:c>
      <x:c r="M65" s="3">
        <x:v>0.6</x:v>
      </x:c>
      <x:c r="N65" s="3">
        <x:v>0.51</x:v>
      </x:c>
      <x:c r="O65" s="3">
        <x:f t="shared" si="4"/>
        <x:v>0.51</x:v>
      </x:c>
      <x:c r="P65" s="2" t="str">
        <x:f t="shared" si="7"/>
        <x:v>Verified</x:v>
      </x:c>
      <x:c r="Q65" s="2" t="s">
        <x:v>39</x:v>
      </x:c>
      <x:c r="R65" s="2" t="s">
        <x:v>39</x:v>
      </x:c>
      <x:c r="S65" s="2" t="s">
        <x:v>39</x:v>
      </x:c>
      <x:c r="T65" s="2" t="str">
        <x:f t="shared" si="8"/>
        <x:v>Agree</x:v>
      </x:c>
      <x:c r="U65" s="4" t="s">
        <x:v>277</x:v>
      </x:c>
      <x:c r="V65" s="12" t="s">
        <x:v>41</x:v>
      </x:c>
      <x:c r="W65" s="19">
        <x:v>0.5</x:v>
      </x:c>
      <x:c r="X65" s="19">
        <x:v>0.5</x:v>
      </x:c>
      <x:c r="Y65" s="19">
        <x:v>0.5</x:v>
      </x:c>
      <x:c r="Z65" s="19">
        <x:v>0.5</x:v>
      </x:c>
      <x:c r="AA65" s="19">
        <x:f t="shared" si="5"/>
        <x:v>0.5</x:v>
      </x:c>
      <x:c r="AB65" s="18" t="s">
        <x:v>42</x:v>
      </x:c>
      <x:c r="AC65" s="12" t="s">
        <x:v>51</x:v>
      </x:c>
    </x:row>
    <x:row r="66" ht="22.350000381469727" customHeight="1">
      <x:c r="A66" s="10">
        <x:v>61</x:v>
      </x:c>
      <x:c r="B66" s="11">
        <x:v>2017</x:v>
      </x:c>
      <x:c r="C66" s="1" t="s">
        <x:v>278</x:v>
      </x:c>
      <x:c r="D66" s="1" t="s">
        <x:v>65</x:v>
      </x:c>
      <x:c r="E66" s="1" t="s">
        <x:v>158</x:v>
      </x:c>
      <x:c r="F66" s="1" t="s">
        <x:v>47</x:v>
      </x:c>
      <x:c r="G66" s="1" t="s">
        <x:v>91</x:v>
      </x:c>
      <x:c r="H66" s="1" t="s">
        <x:v>279</x:v>
      </x:c>
      <x:c r="I66" s="2" t="s">
        <x:v>195</x:v>
      </x:c>
      <x:c r="J66" s="3">
        <x:v>0.8</x:v>
      </x:c>
      <x:c r="K66" s="3">
        <x:v>0.75</x:v>
      </x:c>
      <x:c r="L66" s="3">
        <x:v>0.7</x:v>
      </x:c>
      <x:c r="M66" s="3">
        <x:v>0.75</x:v>
      </x:c>
      <x:c r="N66" s="3">
        <x:v>0.63</x:v>
      </x:c>
      <x:c r="O66" s="3">
        <x:f t="shared" si="4"/>
        <x:v>0.63</x:v>
      </x:c>
      <x:c r="P66" s="2" t="str">
        <x:f t="shared" si="7"/>
        <x:v>Verified</x:v>
      </x:c>
      <x:c r="Q66" s="2" t="s">
        <x:v>39</x:v>
      </x:c>
      <x:c r="R66" s="2" t="s">
        <x:v>39</x:v>
      </x:c>
      <x:c r="S66" s="2" t="s">
        <x:v>39</x:v>
      </x:c>
      <x:c r="T66" s="2" t="str">
        <x:f t="shared" si="8"/>
        <x:v>Agree</x:v>
      </x:c>
      <x:c r="U66" s="4" t="s">
        <x:v>280</x:v>
      </x:c>
      <x:c r="V66" s="12" t="s">
        <x:v>41</x:v>
      </x:c>
      <x:c r="W66" s="19">
        <x:v>0.5</x:v>
      </x:c>
      <x:c r="X66" s="19">
        <x:v>0.5</x:v>
      </x:c>
      <x:c r="Y66" s="19">
        <x:v>0.5</x:v>
      </x:c>
      <x:c r="Z66" s="19">
        <x:v>0.5</x:v>
      </x:c>
      <x:c r="AA66" s="19">
        <x:f t="shared" si="5"/>
        <x:v>0.5</x:v>
      </x:c>
      <x:c r="AB66" s="18" t="s">
        <x:v>42</x:v>
      </x:c>
      <x:c r="AC66" s="12" t="s">
        <x:v>51</x:v>
      </x:c>
    </x:row>
    <x:row r="67" ht="22.350000381469727" customHeight="1">
      <x:c r="A67" s="10">
        <x:v>62</x:v>
      </x:c>
      <x:c r="B67" s="11">
        <x:v>2018</x:v>
      </x:c>
      <x:c r="C67" s="1" t="s">
        <x:v>281</x:v>
      </x:c>
      <x:c r="D67" s="1" t="s">
        <x:v>80</x:v>
      </x:c>
      <x:c r="E67" s="1" t="s">
        <x:v>158</x:v>
      </x:c>
      <x:c r="F67" s="1" t="s">
        <x:v>47</x:v>
      </x:c>
      <x:c r="G67" s="1" t="s">
        <x:v>91</x:v>
      </x:c>
      <x:c r="H67" s="1" t="s">
        <x:v>282</x:v>
      </x:c>
      <x:c r="I67" s="2" t="s">
        <x:v>195</x:v>
      </x:c>
      <x:c r="J67" s="3">
        <x:v>0.85</x:v>
      </x:c>
      <x:c r="K67" s="3">
        <x:v>0.8</x:v>
      </x:c>
      <x:c r="L67" s="3">
        <x:v>0.75</x:v>
      </x:c>
      <x:c r="M67" s="3">
        <x:v>0.8</x:v>
      </x:c>
      <x:c r="N67" s="3">
        <x:v>0.65</x:v>
      </x:c>
      <x:c r="O67" s="3">
        <x:f t="shared" si="4"/>
        <x:v>0.65</x:v>
      </x:c>
      <x:c r="P67" s="2" t="str">
        <x:f t="shared" si="7"/>
        <x:v>Verified</x:v>
      </x:c>
      <x:c r="Q67" s="2" t="s">
        <x:v>39</x:v>
      </x:c>
      <x:c r="R67" s="2" t="s">
        <x:v>39</x:v>
      </x:c>
      <x:c r="S67" s="2" t="s">
        <x:v>39</x:v>
      </x:c>
      <x:c r="T67" s="2" t="str">
        <x:f t="shared" si="8"/>
        <x:v>Agree</x:v>
      </x:c>
      <x:c r="U67" s="4" t="s">
        <x:v>283</x:v>
      </x:c>
      <x:c r="V67" s="12" t="s">
        <x:v>41</x:v>
      </x:c>
      <x:c r="W67" s="19">
        <x:v>0.5</x:v>
      </x:c>
      <x:c r="X67" s="19">
        <x:v>0.5</x:v>
      </x:c>
      <x:c r="Y67" s="19">
        <x:v>0.5</x:v>
      </x:c>
      <x:c r="Z67" s="19">
        <x:v>0.5</x:v>
      </x:c>
      <x:c r="AA67" s="19">
        <x:f t="shared" si="5"/>
        <x:v>0.5</x:v>
      </x:c>
      <x:c r="AB67" s="18" t="s">
        <x:v>42</x:v>
      </x:c>
      <x:c r="AC67" s="12" t="s">
        <x:v>51</x:v>
      </x:c>
    </x:row>
    <x:row r="68" ht="22.350000381469727" customHeight="1">
      <x:c r="A68" s="10">
        <x:v>63</x:v>
      </x:c>
      <x:c r="B68" s="11">
        <x:v>2019</x:v>
      </x:c>
      <x:c r="C68" s="1" t="s">
        <x:v>284</x:v>
      </x:c>
      <x:c r="D68" s="1" t="s">
        <x:v>130</x:v>
      </x:c>
      <x:c r="E68" s="1" t="s">
        <x:v>121</x:v>
      </x:c>
      <x:c r="F68" s="1" t="s">
        <x:v>47</x:v>
      </x:c>
      <x:c r="G68" s="1" t="s">
        <x:v>230</x:v>
      </x:c>
      <x:c r="H68" s="1" t="s">
        <x:v>285</x:v>
      </x:c>
      <x:c r="I68" s="2" t="s">
        <x:v>195</x:v>
      </x:c>
      <x:c r="J68" s="3">
        <x:v>0.9</x:v>
      </x:c>
      <x:c r="K68" s="3">
        <x:v>0.85</x:v>
      </x:c>
      <x:c r="L68" s="3">
        <x:v>0.8</x:v>
      </x:c>
      <x:c r="M68" s="3">
        <x:v>0.85</x:v>
      </x:c>
      <x:c r="N68" s="3">
        <x:v>0.68</x:v>
      </x:c>
      <x:c r="O68" s="3">
        <x:f t="shared" si="4"/>
        <x:v>0.68</x:v>
      </x:c>
      <x:c r="P68" s="2" t="str">
        <x:f t="shared" si="7"/>
        <x:v>Verified</x:v>
      </x:c>
      <x:c r="Q68" s="2" t="s">
        <x:v>39</x:v>
      </x:c>
      <x:c r="R68" s="2" t="s">
        <x:v>39</x:v>
      </x:c>
      <x:c r="S68" s="2" t="s">
        <x:v>39</x:v>
      </x:c>
      <x:c r="T68" s="2" t="str">
        <x:f t="shared" si="8"/>
        <x:v>Agree</x:v>
      </x:c>
      <x:c r="U68" s="4" t="s">
        <x:v>286</x:v>
      </x:c>
      <x:c r="V68" s="12" t="s">
        <x:v>41</x:v>
      </x:c>
      <x:c r="W68" s="19">
        <x:v>0.5</x:v>
      </x:c>
      <x:c r="X68" s="19">
        <x:v>0.5</x:v>
      </x:c>
      <x:c r="Y68" s="19">
        <x:v>0.5</x:v>
      </x:c>
      <x:c r="Z68" s="19">
        <x:v>0.5</x:v>
      </x:c>
      <x:c r="AA68" s="19">
        <x:f t="shared" si="5"/>
        <x:v>0.5</x:v>
      </x:c>
      <x:c r="AB68" s="18" t="s">
        <x:v>42</x:v>
      </x:c>
      <x:c r="AC68" s="12" t="s">
        <x:v>51</x:v>
      </x:c>
    </x:row>
    <x:row r="69" ht="22.350000381469727" customHeight="1">
      <x:c r="A69" s="10">
        <x:v>64</x:v>
      </x:c>
      <x:c r="B69" s="11">
        <x:v>2020</x:v>
      </x:c>
      <x:c r="C69" s="1" t="s">
        <x:v>287</x:v>
      </x:c>
      <x:c r="D69" s="1" t="s">
        <x:v>80</x:v>
      </x:c>
      <x:c r="E69" s="1" t="s">
        <x:v>86</x:v>
      </x:c>
      <x:c r="F69" s="1" t="s">
        <x:v>47</x:v>
      </x:c>
      <x:c r="G69" s="1" t="s">
        <x:v>288</x:v>
      </x:c>
      <x:c r="H69" s="1" t="s">
        <x:v>62</x:v>
      </x:c>
      <x:c r="I69" s="2" t="s">
        <x:v>195</x:v>
      </x:c>
      <x:c r="J69" s="3">
        <x:v>0.85</x:v>
      </x:c>
      <x:c r="K69" s="3">
        <x:v>0.8</x:v>
      </x:c>
      <x:c r="L69" s="3">
        <x:v>0.75</x:v>
      </x:c>
      <x:c r="M69" s="3">
        <x:v>0.8</x:v>
      </x:c>
      <x:c r="N69" s="3">
        <x:v>0.65</x:v>
      </x:c>
      <x:c r="O69" s="3">
        <x:f t="shared" si="4"/>
        <x:v>0.65</x:v>
      </x:c>
      <x:c r="P69" s="2" t="str">
        <x:f t="shared" si="7"/>
        <x:v>Verified</x:v>
      </x:c>
      <x:c r="Q69" s="2" t="s">
        <x:v>39</x:v>
      </x:c>
      <x:c r="R69" s="2" t="s">
        <x:v>39</x:v>
      </x:c>
      <x:c r="S69" s="2" t="s">
        <x:v>39</x:v>
      </x:c>
      <x:c r="T69" s="2" t="str">
        <x:f t="shared" si="8"/>
        <x:v>Agree</x:v>
      </x:c>
      <x:c r="U69" s="4" t="s">
        <x:v>289</x:v>
      </x:c>
      <x:c r="V69" s="12" t="s">
        <x:v>41</x:v>
      </x:c>
      <x:c r="W69" s="19">
        <x:v>0.5</x:v>
      </x:c>
      <x:c r="X69" s="19">
        <x:v>0.5</x:v>
      </x:c>
      <x:c r="Y69" s="19">
        <x:v>0.5</x:v>
      </x:c>
      <x:c r="Z69" s="19">
        <x:v>0.5</x:v>
      </x:c>
      <x:c r="AA69" s="19">
        <x:f t="shared" si="5"/>
        <x:v>0.5</x:v>
      </x:c>
      <x:c r="AB69" s="18" t="s">
        <x:v>42</x:v>
      </x:c>
      <x:c r="AC69" s="12" t="s">
        <x:v>51</x:v>
      </x:c>
    </x:row>
    <x:row r="70" ht="22.350000381469727" customHeight="1">
      <x:c r="A70" s="10">
        <x:v>65</x:v>
      </x:c>
      <x:c r="B70" s="11">
        <x:v>2021</x:v>
      </x:c>
      <x:c r="C70" s="1" t="s">
        <x:v>290</x:v>
      </x:c>
      <x:c r="D70" s="1" t="s">
        <x:v>89</x:v>
      </x:c>
      <x:c r="E70" s="1" t="s">
        <x:v>183</x:v>
      </x:c>
      <x:c r="F70" s="1" t="s">
        <x:v>47</x:v>
      </x:c>
      <x:c r="G70" s="1" t="s">
        <x:v>291</x:v>
      </x:c>
      <x:c r="H70" s="1" t="s">
        <x:v>292</x:v>
      </x:c>
      <x:c r="I70" s="2" t="s">
        <x:v>195</x:v>
      </x:c>
      <x:c r="J70" s="3">
        <x:v>0.8</x:v>
      </x:c>
      <x:c r="K70" s="3">
        <x:v>0.75</x:v>
      </x:c>
      <x:c r="L70" s="3">
        <x:v>0.7</x:v>
      </x:c>
      <x:c r="M70" s="3">
        <x:v>0.75</x:v>
      </x:c>
      <x:c r="N70" s="3">
        <x:v>0.63</x:v>
      </x:c>
      <x:c r="O70" s="3" t="n">
        <x:f t="shared" ref="O70:O105" si="9">ROUND((J70+K70+L70+(1-M70))/4,2)</x:f>
        <x:v>0.63</x:v>
      </x:c>
      <x:c r="P70" s="2" t="str">
        <x:f t="shared" si="7"/>
        <x:v>Verified</x:v>
      </x:c>
      <x:c r="Q70" s="2" t="s">
        <x:v>39</x:v>
      </x:c>
      <x:c r="R70" s="2" t="s">
        <x:v>39</x:v>
      </x:c>
      <x:c r="S70" s="2" t="s">
        <x:v>39</x:v>
      </x:c>
      <x:c r="T70" s="2" t="str">
        <x:f t="shared" si="8"/>
        <x:v>Agree</x:v>
      </x:c>
      <x:c r="U70" s="4" t="s">
        <x:v>293</x:v>
      </x:c>
      <x:c r="V70" s="12" t="s">
        <x:v>41</x:v>
      </x:c>
      <x:c r="W70" s="19">
        <x:v>0.5</x:v>
      </x:c>
      <x:c r="X70" s="19">
        <x:v>0.5</x:v>
      </x:c>
      <x:c r="Y70" s="19">
        <x:v>0.5</x:v>
      </x:c>
      <x:c r="Z70" s="19">
        <x:v>0.5</x:v>
      </x:c>
      <x:c r="AA70" s="19" t="n">
        <x:f t="shared" ref="AA70:AA101" si="10">AVERAGE(W70:Z70)</x:f>
        <x:v>0.5</x:v>
      </x:c>
      <x:c r="AB70" s="18" t="s">
        <x:v>42</x:v>
      </x:c>
      <x:c r="AC70" s="12" t="s">
        <x:v>51</x:v>
      </x:c>
    </x:row>
    <x:row r="71" ht="22.350000381469727" customHeight="1">
      <x:c r="A71" s="10">
        <x:v>66</x:v>
      </x:c>
      <x:c r="B71" s="11">
        <x:v>2021</x:v>
      </x:c>
      <x:c r="C71" s="1" t="s">
        <x:v>294</x:v>
      </x:c>
      <x:c r="D71" s="1" t="s">
        <x:v>89</x:v>
      </x:c>
      <x:c r="E71" s="1" t="s">
        <x:v>295</x:v>
      </x:c>
      <x:c r="F71" s="1" t="s">
        <x:v>47</x:v>
      </x:c>
      <x:c r="G71" s="1" t="s">
        <x:v>91</x:v>
      </x:c>
      <x:c r="H71" s="1" t="s">
        <x:v>296</x:v>
      </x:c>
      <x:c r="I71" s="2" t="s">
        <x:v>195</x:v>
      </x:c>
      <x:c r="J71" s="3">
        <x:v>0.85</x:v>
      </x:c>
      <x:c r="K71" s="3">
        <x:v>0.8</x:v>
      </x:c>
      <x:c r="L71" s="3">
        <x:v>0.75</x:v>
      </x:c>
      <x:c r="M71" s="3">
        <x:v>0.8</x:v>
      </x:c>
      <x:c r="N71" s="3">
        <x:v>0.65</x:v>
      </x:c>
      <x:c r="O71" s="3">
        <x:f t="shared" si="9"/>
        <x:v>0.65</x:v>
      </x:c>
      <x:c r="P71" s="2" t="str">
        <x:f t="shared" si="7"/>
        <x:v>Verified</x:v>
      </x:c>
      <x:c r="Q71" s="2" t="s">
        <x:v>39</x:v>
      </x:c>
      <x:c r="R71" s="2" t="s">
        <x:v>39</x:v>
      </x:c>
      <x:c r="S71" s="2" t="s">
        <x:v>39</x:v>
      </x:c>
      <x:c r="T71" s="2" t="str">
        <x:f t="shared" si="8"/>
        <x:v>Agree</x:v>
      </x:c>
      <x:c r="U71" s="4" t="s">
        <x:v>297</x:v>
      </x:c>
      <x:c r="V71" s="12" t="s">
        <x:v>41</x:v>
      </x:c>
      <x:c r="W71" s="19">
        <x:v>0.5</x:v>
      </x:c>
      <x:c r="X71" s="19">
        <x:v>0.5</x:v>
      </x:c>
      <x:c r="Y71" s="19">
        <x:v>0.5</x:v>
      </x:c>
      <x:c r="Z71" s="19">
        <x:v>0.5</x:v>
      </x:c>
      <x:c r="AA71" s="19">
        <x:f t="shared" si="10"/>
        <x:v>0.5</x:v>
      </x:c>
      <x:c r="AB71" s="18" t="s">
        <x:v>42</x:v>
      </x:c>
      <x:c r="AC71" s="12" t="s">
        <x:v>51</x:v>
      </x:c>
    </x:row>
    <x:row r="72" ht="22.350000381469727" customHeight="1">
      <x:c r="A72" s="10">
        <x:v>67</x:v>
      </x:c>
      <x:c r="B72" s="11">
        <x:v>2022</x:v>
      </x:c>
      <x:c r="C72" s="1" t="s">
        <x:v>298</x:v>
      </x:c>
      <x:c r="D72" s="1" t="s">
        <x:v>45</x:v>
      </x:c>
      <x:c r="E72" s="1" t="s">
        <x:v>260</x:v>
      </x:c>
      <x:c r="F72" s="1" t="s">
        <x:v>47</x:v>
      </x:c>
      <x:c r="G72" s="1" t="s">
        <x:v>91</x:v>
      </x:c>
      <x:c r="H72" s="1" t="s">
        <x:v>299</x:v>
      </x:c>
      <x:c r="I72" s="2" t="s">
        <x:v>195</x:v>
      </x:c>
      <x:c r="J72" s="3">
        <x:v>0.9</x:v>
      </x:c>
      <x:c r="K72" s="3">
        <x:v>0.85</x:v>
      </x:c>
      <x:c r="L72" s="3">
        <x:v>0.8</x:v>
      </x:c>
      <x:c r="M72" s="3">
        <x:v>0.85</x:v>
      </x:c>
      <x:c r="N72" s="3">
        <x:v>0.68</x:v>
      </x:c>
      <x:c r="O72" s="3">
        <x:f t="shared" si="9"/>
        <x:v>0.68</x:v>
      </x:c>
      <x:c r="P72" s="2" t="str">
        <x:f t="shared" si="7"/>
        <x:v>Verified</x:v>
      </x:c>
      <x:c r="Q72" s="2" t="s">
        <x:v>39</x:v>
      </x:c>
      <x:c r="R72" s="2" t="s">
        <x:v>39</x:v>
      </x:c>
      <x:c r="S72" s="2" t="s">
        <x:v>39</x:v>
      </x:c>
      <x:c r="T72" s="2" t="str">
        <x:f t="shared" si="8"/>
        <x:v>Agree</x:v>
      </x:c>
      <x:c r="U72" s="4" t="s">
        <x:v>300</x:v>
      </x:c>
      <x:c r="V72" s="12" t="s">
        <x:v>41</x:v>
      </x:c>
      <x:c r="W72" s="19">
        <x:v>0.5</x:v>
      </x:c>
      <x:c r="X72" s="19">
        <x:v>0.5</x:v>
      </x:c>
      <x:c r="Y72" s="19">
        <x:v>0.5</x:v>
      </x:c>
      <x:c r="Z72" s="19">
        <x:v>0.5</x:v>
      </x:c>
      <x:c r="AA72" s="19">
        <x:f t="shared" si="10"/>
        <x:v>0.5</x:v>
      </x:c>
      <x:c r="AB72" s="18" t="s">
        <x:v>42</x:v>
      </x:c>
      <x:c r="AC72" s="12" t="s">
        <x:v>51</x:v>
      </x:c>
    </x:row>
    <x:row r="73" ht="22.350000381469727" customHeight="1">
      <x:c r="A73" s="10">
        <x:v>68</x:v>
      </x:c>
      <x:c r="B73" s="11">
        <x:v>2023</x:v>
      </x:c>
      <x:c r="C73" s="1" t="s">
        <x:v>301</x:v>
      </x:c>
      <x:c r="D73" s="1" t="s">
        <x:v>89</x:v>
      </x:c>
      <x:c r="E73" s="1" t="s">
        <x:v>34</x:v>
      </x:c>
      <x:c r="F73" s="1" t="s">
        <x:v>47</x:v>
      </x:c>
      <x:c r="G73" s="1" t="s">
        <x:v>36</x:v>
      </x:c>
      <x:c r="H73" s="1" t="s">
        <x:v>72</x:v>
      </x:c>
      <x:c r="I73" s="2" t="s">
        <x:v>195</x:v>
      </x:c>
      <x:c r="J73" s="3">
        <x:v>0.95</x:v>
      </x:c>
      <x:c r="K73" s="3">
        <x:v>0.9</x:v>
      </x:c>
      <x:c r="L73" s="3">
        <x:v>0.85</x:v>
      </x:c>
      <x:c r="M73" s="3">
        <x:v>0.9</x:v>
      </x:c>
      <x:c r="N73" s="3">
        <x:v>0.73</x:v>
      </x:c>
      <x:c r="O73" s="3">
        <x:f t="shared" si="9"/>
        <x:v>0.7</x:v>
      </x:c>
      <x:c r="P73" s="2" t="s">
        <x:v>222</x:v>
      </x:c>
      <x:c r="Q73" s="2" t="s">
        <x:v>57</x:v>
      </x:c>
      <x:c r="R73" s="2" t="s">
        <x:v>57</x:v>
      </x:c>
      <x:c r="S73" s="2" t="s">
        <x:v>57</x:v>
      </x:c>
      <x:c r="T73" s="2" t="s">
        <x:v>223</x:v>
      </x:c>
      <x:c r="U73" s="4" t="s">
        <x:v>302</x:v>
      </x:c>
      <x:c r="V73" s="12" t="s">
        <x:v>225</x:v>
      </x:c>
      <x:c r="W73" s="19">
        <x:v>0.25</x:v>
      </x:c>
      <x:c r="X73" s="19">
        <x:v>0.25</x:v>
      </x:c>
      <x:c r="Y73" s="19">
        <x:v>0.25</x:v>
      </x:c>
      <x:c r="Z73" s="19">
        <x:v>0.5</x:v>
      </x:c>
      <x:c r="AA73" s="19">
        <x:f t="shared" si="10"/>
        <x:v>0.3125</x:v>
      </x:c>
      <x:c r="AB73" s="18" t="s">
        <x:v>77</x:v>
      </x:c>
      <x:c r="AC73" s="12" t="s">
        <x:v>178</x:v>
      </x:c>
    </x:row>
    <x:row r="74" ht="22.350000381469727" customHeight="1">
      <x:c r="A74" s="10">
        <x:v>69</x:v>
      </x:c>
      <x:c r="B74" s="11">
        <x:v>2019</x:v>
      </x:c>
      <x:c r="C74" s="1" t="s">
        <x:v>303</x:v>
      </x:c>
      <x:c r="D74" s="1" t="s">
        <x:v>80</x:v>
      </x:c>
      <x:c r="E74" s="1" t="s">
        <x:v>90</x:v>
      </x:c>
      <x:c r="F74" s="1" t="s">
        <x:v>47</x:v>
      </x:c>
      <x:c r="G74" s="1" t="s">
        <x:v>288</x:v>
      </x:c>
      <x:c r="H74" s="1" t="s">
        <x:v>62</x:v>
      </x:c>
      <x:c r="I74" s="2" t="s">
        <x:v>195</x:v>
      </x:c>
      <x:c r="J74" s="3">
        <x:v>0.85</x:v>
      </x:c>
      <x:c r="K74" s="3">
        <x:v>0.8</x:v>
      </x:c>
      <x:c r="L74" s="3">
        <x:v>0.75</x:v>
      </x:c>
      <x:c r="M74" s="3">
        <x:v>0.8</x:v>
      </x:c>
      <x:c r="N74" s="3">
        <x:v>0.65</x:v>
      </x:c>
      <x:c r="O74" s="3">
        <x:f t="shared" si="9"/>
        <x:v>0.65</x:v>
      </x:c>
      <x:c r="P74" s="2" t="str">
        <x:f>IF(ABS(N74-O74)&lt;=0.01,"Verified","Recalculated / Reconciled")</x:f>
        <x:v>Verified</x:v>
      </x:c>
      <x:c r="Q74" s="2" t="s">
        <x:v>39</x:v>
      </x:c>
      <x:c r="R74" s="2" t="s">
        <x:v>39</x:v>
      </x:c>
      <x:c r="S74" s="2" t="s">
        <x:v>39</x:v>
      </x:c>
      <x:c r="T74" s="2" t="str">
        <x:f>IF(R74=S74,"Agree","Unresolved Disagreement")</x:f>
        <x:v>Agree</x:v>
      </x:c>
      <x:c r="U74" s="4" t="s">
        <x:v>289</x:v>
      </x:c>
      <x:c r="V74" s="12" t="s">
        <x:v>41</x:v>
      </x:c>
      <x:c r="W74" s="19">
        <x:v>0.5</x:v>
      </x:c>
      <x:c r="X74" s="19">
        <x:v>0.5</x:v>
      </x:c>
      <x:c r="Y74" s="19">
        <x:v>0.5</x:v>
      </x:c>
      <x:c r="Z74" s="19">
        <x:v>0.5</x:v>
      </x:c>
      <x:c r="AA74" s="19">
        <x:f t="shared" si="10"/>
        <x:v>0.5</x:v>
      </x:c>
      <x:c r="AB74" s="18" t="s">
        <x:v>42</x:v>
      </x:c>
      <x:c r="AC74" s="12" t="s">
        <x:v>51</x:v>
      </x:c>
    </x:row>
    <x:row r="75" ht="22.350000381469727" customHeight="1">
      <x:c r="A75" s="10">
        <x:v>70</x:v>
      </x:c>
      <x:c r="B75" s="11">
        <x:v>2019</x:v>
      </x:c>
      <x:c r="C75" s="1" t="s">
        <x:v>304</x:v>
      </x:c>
      <x:c r="D75" s="1" t="s">
        <x:v>305</x:v>
      </x:c>
      <x:c r="E75" s="1" t="s">
        <x:v>81</x:v>
      </x:c>
      <x:c r="F75" s="1" t="s">
        <x:v>47</x:v>
      </x:c>
      <x:c r="G75" s="1" t="s">
        <x:v>91</x:v>
      </x:c>
      <x:c r="H75" s="1" t="s">
        <x:v>306</x:v>
      </x:c>
      <x:c r="I75" s="2" t="s">
        <x:v>195</x:v>
      </x:c>
      <x:c r="J75" s="3">
        <x:v>0.9</x:v>
      </x:c>
      <x:c r="K75" s="3">
        <x:v>0.85</x:v>
      </x:c>
      <x:c r="L75" s="3">
        <x:v>0.8</x:v>
      </x:c>
      <x:c r="M75" s="3">
        <x:v>0.85</x:v>
      </x:c>
      <x:c r="N75" s="3">
        <x:v>0.68</x:v>
      </x:c>
      <x:c r="O75" s="3">
        <x:f t="shared" si="9"/>
        <x:v>0.68</x:v>
      </x:c>
      <x:c r="P75" s="2" t="str">
        <x:f>IF(ABS(N75-O75)&lt;=0.01,"Verified","Recalculated / Reconciled")</x:f>
        <x:v>Verified</x:v>
      </x:c>
      <x:c r="Q75" s="2" t="s">
        <x:v>39</x:v>
      </x:c>
      <x:c r="R75" s="2" t="s">
        <x:v>39</x:v>
      </x:c>
      <x:c r="S75" s="2" t="s">
        <x:v>39</x:v>
      </x:c>
      <x:c r="T75" s="2" t="str">
        <x:f>IF(R75=S75,"Agree","Unresolved Disagreement")</x:f>
        <x:v>Agree</x:v>
      </x:c>
      <x:c r="U75" s="4" t="s">
        <x:v>307</x:v>
      </x:c>
      <x:c r="V75" s="12" t="s">
        <x:v>41</x:v>
      </x:c>
      <x:c r="W75" s="19">
        <x:v>0.5</x:v>
      </x:c>
      <x:c r="X75" s="19">
        <x:v>0.5</x:v>
      </x:c>
      <x:c r="Y75" s="19">
        <x:v>0.5</x:v>
      </x:c>
      <x:c r="Z75" s="19">
        <x:v>0.5</x:v>
      </x:c>
      <x:c r="AA75" s="19">
        <x:f t="shared" si="10"/>
        <x:v>0.5</x:v>
      </x:c>
      <x:c r="AB75" s="18" t="s">
        <x:v>42</x:v>
      </x:c>
      <x:c r="AC75" s="12" t="s">
        <x:v>51</x:v>
      </x:c>
    </x:row>
    <x:row r="76" ht="22.350000381469727" customHeight="1">
      <x:c r="A76" s="10">
        <x:v>71</x:v>
      </x:c>
      <x:c r="B76" s="11">
        <x:v>2020</x:v>
      </x:c>
      <x:c r="C76" s="1" t="s">
        <x:v>308</x:v>
      </x:c>
      <x:c r="D76" s="1" t="s">
        <x:v>194</x:v>
      </x:c>
      <x:c r="E76" s="1" t="s">
        <x:v>158</x:v>
      </x:c>
      <x:c r="F76" s="1" t="s">
        <x:v>47</x:v>
      </x:c>
      <x:c r="G76" s="1" t="s">
        <x:v>36</x:v>
      </x:c>
      <x:c r="H76" s="1" t="s">
        <x:v>72</x:v>
      </x:c>
      <x:c r="I76" s="2" t="s">
        <x:v>195</x:v>
      </x:c>
      <x:c r="J76" s="3">
        <x:v>0.95</x:v>
      </x:c>
      <x:c r="K76" s="3">
        <x:v>0.9</x:v>
      </x:c>
      <x:c r="L76" s="3">
        <x:v>0.85</x:v>
      </x:c>
      <x:c r="M76" s="3">
        <x:v>0.9</x:v>
      </x:c>
      <x:c r="N76" s="3">
        <x:v>0.73</x:v>
      </x:c>
      <x:c r="O76" s="3">
        <x:f t="shared" si="9"/>
        <x:v>0.7</x:v>
      </x:c>
      <x:c r="P76" s="2" t="s">
        <x:v>222</x:v>
      </x:c>
      <x:c r="Q76" s="2" t="s">
        <x:v>57</x:v>
      </x:c>
      <x:c r="R76" s="2" t="s">
        <x:v>57</x:v>
      </x:c>
      <x:c r="S76" s="2" t="s">
        <x:v>57</x:v>
      </x:c>
      <x:c r="T76" s="2" t="s">
        <x:v>223</x:v>
      </x:c>
      <x:c r="U76" s="4" t="s">
        <x:v>309</x:v>
      </x:c>
      <x:c r="V76" s="12" t="s">
        <x:v>225</x:v>
      </x:c>
      <x:c r="W76" s="19">
        <x:v>0.5</x:v>
      </x:c>
      <x:c r="X76" s="19">
        <x:v>0.25</x:v>
      </x:c>
      <x:c r="Y76" s="19">
        <x:v>0.5</x:v>
      </x:c>
      <x:c r="Z76" s="19">
        <x:v>0.25</x:v>
      </x:c>
      <x:c r="AA76" s="19">
        <x:f t="shared" si="10"/>
        <x:v>0.375</x:v>
      </x:c>
      <x:c r="AB76" s="18" t="s">
        <x:v>77</x:v>
      </x:c>
      <x:c r="AC76" s="12" t="s">
        <x:v>310</x:v>
      </x:c>
    </x:row>
    <x:row r="77" ht="22.350000381469727" customHeight="1">
      <x:c r="A77" s="10">
        <x:v>72</x:v>
      </x:c>
      <x:c r="B77" s="11">
        <x:v>2020</x:v>
      </x:c>
      <x:c r="C77" s="1" t="s">
        <x:v>311</x:v>
      </x:c>
      <x:c r="D77" s="1" t="s">
        <x:v>312</x:v>
      </x:c>
      <x:c r="E77" s="1" t="s">
        <x:v>86</x:v>
      </x:c>
      <x:c r="F77" s="1" t="s">
        <x:v>47</x:v>
      </x:c>
      <x:c r="G77" s="1" t="s">
        <x:v>48</x:v>
      </x:c>
      <x:c r="H77" s="1" t="s">
        <x:v>269</x:v>
      </x:c>
      <x:c r="I77" s="2" t="s">
        <x:v>195</x:v>
      </x:c>
      <x:c r="J77" s="3">
        <x:v>0.85</x:v>
      </x:c>
      <x:c r="K77" s="3">
        <x:v>0.8</x:v>
      </x:c>
      <x:c r="L77" s="3">
        <x:v>0.75</x:v>
      </x:c>
      <x:c r="M77" s="3">
        <x:v>0.8</x:v>
      </x:c>
      <x:c r="N77" s="3">
        <x:v>0.65</x:v>
      </x:c>
      <x:c r="O77" s="3">
        <x:f t="shared" si="9"/>
        <x:v>0.65</x:v>
      </x:c>
      <x:c r="P77" s="2" t="str">
        <x:f t="shared" ref="P77:P105" si="11">IF(ABS(N77-O77)&lt;=0.01,"Verified","Recalculated / Reconciled")</x:f>
        <x:v>Verified</x:v>
      </x:c>
      <x:c r="Q77" s="2" t="s">
        <x:v>39</x:v>
      </x:c>
      <x:c r="R77" s="2" t="s">
        <x:v>39</x:v>
      </x:c>
      <x:c r="S77" s="2" t="s">
        <x:v>39</x:v>
      </x:c>
      <x:c r="T77" s="2" t="str">
        <x:f t="shared" ref="T77:T82" si="12">IF(R77=S77,"Agree","Unresolved Disagreement")</x:f>
        <x:v>Agree</x:v>
      </x:c>
      <x:c r="U77" s="4" t="s">
        <x:v>313</x:v>
      </x:c>
      <x:c r="V77" s="12" t="s">
        <x:v>41</x:v>
      </x:c>
      <x:c r="W77" s="19">
        <x:v>0.5</x:v>
      </x:c>
      <x:c r="X77" s="19">
        <x:v>0.5</x:v>
      </x:c>
      <x:c r="Y77" s="19">
        <x:v>0.5</x:v>
      </x:c>
      <x:c r="Z77" s="19">
        <x:v>0.5</x:v>
      </x:c>
      <x:c r="AA77" s="19">
        <x:f t="shared" si="10"/>
        <x:v>0.5</x:v>
      </x:c>
      <x:c r="AB77" s="18" t="s">
        <x:v>42</x:v>
      </x:c>
      <x:c r="AC77" s="12" t="s">
        <x:v>51</x:v>
      </x:c>
    </x:row>
    <x:row r="78" ht="22.350000381469727" customHeight="1">
      <x:c r="A78" s="10">
        <x:v>73</x:v>
      </x:c>
      <x:c r="B78" s="11">
        <x:v>2020</x:v>
      </x:c>
      <x:c r="C78" s="1" t="s">
        <x:v>314</x:v>
      </x:c>
      <x:c r="D78" s="1" t="s">
        <x:v>33</x:v>
      </x:c>
      <x:c r="E78" s="1" t="s">
        <x:v>315</x:v>
      </x:c>
      <x:c r="F78" s="1" t="s">
        <x:v>47</x:v>
      </x:c>
      <x:c r="G78" s="1" t="s">
        <x:v>91</x:v>
      </x:c>
      <x:c r="H78" s="1" t="s">
        <x:v>316</x:v>
      </x:c>
      <x:c r="I78" s="2" t="s">
        <x:v>195</x:v>
      </x:c>
      <x:c r="J78" s="3">
        <x:v>0.8</x:v>
      </x:c>
      <x:c r="K78" s="3">
        <x:v>0.75</x:v>
      </x:c>
      <x:c r="L78" s="3">
        <x:v>0.7</x:v>
      </x:c>
      <x:c r="M78" s="3">
        <x:v>0.75</x:v>
      </x:c>
      <x:c r="N78" s="3">
        <x:v>0.63</x:v>
      </x:c>
      <x:c r="O78" s="3">
        <x:f t="shared" si="9"/>
        <x:v>0.63</x:v>
      </x:c>
      <x:c r="P78" s="2" t="str">
        <x:f t="shared" si="11"/>
        <x:v>Verified</x:v>
      </x:c>
      <x:c r="Q78" s="2" t="s">
        <x:v>39</x:v>
      </x:c>
      <x:c r="R78" s="2" t="s">
        <x:v>39</x:v>
      </x:c>
      <x:c r="S78" s="2" t="s">
        <x:v>39</x:v>
      </x:c>
      <x:c r="T78" s="2" t="str">
        <x:f t="shared" si="12"/>
        <x:v>Agree</x:v>
      </x:c>
      <x:c r="U78" s="4" t="s">
        <x:v>317</x:v>
      </x:c>
      <x:c r="V78" s="12" t="s">
        <x:v>41</x:v>
      </x:c>
      <x:c r="W78" s="19">
        <x:v>0.5</x:v>
      </x:c>
      <x:c r="X78" s="19">
        <x:v>0.5</x:v>
      </x:c>
      <x:c r="Y78" s="19">
        <x:v>0.5</x:v>
      </x:c>
      <x:c r="Z78" s="19">
        <x:v>0.5</x:v>
      </x:c>
      <x:c r="AA78" s="19">
        <x:f t="shared" si="10"/>
        <x:v>0.5</x:v>
      </x:c>
      <x:c r="AB78" s="18" t="s">
        <x:v>42</x:v>
      </x:c>
      <x:c r="AC78" s="12" t="s">
        <x:v>51</x:v>
      </x:c>
    </x:row>
    <x:row r="79" ht="22.350000381469727" customHeight="1">
      <x:c r="A79" s="10">
        <x:v>74</x:v>
      </x:c>
      <x:c r="B79" s="11">
        <x:v>2013</x:v>
      </x:c>
      <x:c r="C79" s="1" t="s">
        <x:v>318</x:v>
      </x:c>
      <x:c r="D79" s="1" t="s">
        <x:v>65</x:v>
      </x:c>
      <x:c r="E79" s="1" t="s">
        <x:v>66</x:v>
      </x:c>
      <x:c r="F79" s="1" t="s">
        <x:v>47</x:v>
      </x:c>
      <x:c r="G79" s="1" t="s">
        <x:v>36</x:v>
      </x:c>
      <x:c r="H79" s="1" t="s">
        <x:v>62</x:v>
      </x:c>
      <x:c r="I79" s="2" t="s">
        <x:v>56</x:v>
      </x:c>
      <x:c r="J79" s="3">
        <x:v>0.65</x:v>
      </x:c>
      <x:c r="K79" s="3">
        <x:v>0.55000000000000004</x:v>
      </x:c>
      <x:c r="L79" s="3">
        <x:v>0.45</x:v>
      </x:c>
      <x:c r="M79" s="3">
        <x:v>0.6</x:v>
      </x:c>
      <x:c r="N79" s="3">
        <x:v>0.51</x:v>
      </x:c>
      <x:c r="O79" s="3">
        <x:f t="shared" si="9"/>
        <x:v>0.51</x:v>
      </x:c>
      <x:c r="P79" s="2" t="str">
        <x:f t="shared" si="11"/>
        <x:v>Verified</x:v>
      </x:c>
      <x:c r="Q79" s="2" t="s">
        <x:v>39</x:v>
      </x:c>
      <x:c r="R79" s="2" t="s">
        <x:v>39</x:v>
      </x:c>
      <x:c r="S79" s="2" t="s">
        <x:v>39</x:v>
      </x:c>
      <x:c r="T79" s="2" t="str">
        <x:f t="shared" si="12"/>
        <x:v>Agree</x:v>
      </x:c>
      <x:c r="U79" s="4" t="s">
        <x:v>319</x:v>
      </x:c>
      <x:c r="V79" s="12" t="s">
        <x:v>41</x:v>
      </x:c>
      <x:c r="W79" s="19">
        <x:v>0.5</x:v>
      </x:c>
      <x:c r="X79" s="19">
        <x:v>0.5</x:v>
      </x:c>
      <x:c r="Y79" s="19">
        <x:v>0.5</x:v>
      </x:c>
      <x:c r="Z79" s="19">
        <x:v>0.5</x:v>
      </x:c>
      <x:c r="AA79" s="19">
        <x:f t="shared" si="10"/>
        <x:v>0.5</x:v>
      </x:c>
      <x:c r="AB79" s="18" t="s">
        <x:v>42</x:v>
      </x:c>
      <x:c r="AC79" s="12" t="s">
        <x:v>51</x:v>
      </x:c>
    </x:row>
    <x:row r="80" ht="22.350000381469727" customHeight="1">
      <x:c r="A80" s="10">
        <x:v>75</x:v>
      </x:c>
      <x:c r="B80" s="11">
        <x:v>2015</x:v>
      </x:c>
      <x:c r="C80" s="1" t="s">
        <x:v>320</x:v>
      </x:c>
      <x:c r="D80" s="1" t="s">
        <x:v>89</x:v>
      </x:c>
      <x:c r="E80" s="1" t="s">
        <x:v>215</x:v>
      </x:c>
      <x:c r="F80" s="1" t="s">
        <x:v>47</x:v>
      </x:c>
      <x:c r="G80" s="1" t="s">
        <x:v>109</x:v>
      </x:c>
      <x:c r="H80" s="1" t="s">
        <x:v>72</x:v>
      </x:c>
      <x:c r="I80" s="2" t="s">
        <x:v>56</x:v>
      </x:c>
      <x:c r="J80" s="3">
        <x:v>0.7</x:v>
      </x:c>
      <x:c r="K80" s="3">
        <x:v>0.65</x:v>
      </x:c>
      <x:c r="L80" s="3">
        <x:v>0.55000000000000004</x:v>
      </x:c>
      <x:c r="M80" s="3">
        <x:v>0.65</x:v>
      </x:c>
      <x:c r="N80" s="3">
        <x:v>0.56000000000000005</x:v>
      </x:c>
      <x:c r="O80" s="3">
        <x:f t="shared" si="9"/>
        <x:v>0.56000000000000005</x:v>
      </x:c>
      <x:c r="P80" s="2" t="str">
        <x:f t="shared" si="11"/>
        <x:v>Verified</x:v>
      </x:c>
      <x:c r="Q80" s="2" t="s">
        <x:v>57</x:v>
      </x:c>
      <x:c r="R80" s="2" t="s">
        <x:v>57</x:v>
      </x:c>
      <x:c r="S80" s="2" t="s">
        <x:v>57</x:v>
      </x:c>
      <x:c r="T80" s="2" t="str">
        <x:f t="shared" si="12"/>
        <x:v>Agree</x:v>
      </x:c>
      <x:c r="U80" s="4" t="s">
        <x:v>321</x:v>
      </x:c>
      <x:c r="V80" s="12" t="s">
        <x:v>41</x:v>
      </x:c>
      <x:c r="W80" s="19">
        <x:v>0.5</x:v>
      </x:c>
      <x:c r="X80" s="19">
        <x:v>0.25</x:v>
      </x:c>
      <x:c r="Y80" s="19">
        <x:v>0.5</x:v>
      </x:c>
      <x:c r="Z80" s="19">
        <x:v>0.5</x:v>
      </x:c>
      <x:c r="AA80" s="19">
        <x:f t="shared" si="10"/>
        <x:v>0.4375</x:v>
      </x:c>
      <x:c r="AB80" s="18" t="s">
        <x:v>42</x:v>
      </x:c>
      <x:c r="AC80" s="12" t="s">
        <x:v>59</x:v>
      </x:c>
    </x:row>
    <x:row r="81" ht="22.350000381469727" customHeight="1">
      <x:c r="A81" s="10">
        <x:v>76</x:v>
      </x:c>
      <x:c r="B81" s="11">
        <x:v>2002</x:v>
      </x:c>
      <x:c r="C81" s="1" t="s">
        <x:v>322</x:v>
      </x:c>
      <x:c r="D81" s="1" t="s">
        <x:v>80</x:v>
      </x:c>
      <x:c r="E81" s="1" t="s">
        <x:v>90</x:v>
      </x:c>
      <x:c r="F81" s="1" t="s">
        <x:v>47</x:v>
      </x:c>
      <x:c r="G81" s="1" t="s">
        <x:v>91</x:v>
      </x:c>
      <x:c r="H81" s="1" t="s">
        <x:v>137</x:v>
      </x:c>
      <x:c r="I81" s="2" t="s">
        <x:v>38</x:v>
      </x:c>
      <x:c r="J81" s="3">
        <x:v>0.35</x:v>
      </x:c>
      <x:c r="K81" s="3">
        <x:v>0.2</x:v>
      </x:c>
      <x:c r="L81" s="3">
        <x:v>0.1</x:v>
      </x:c>
      <x:c r="M81" s="3">
        <x:v>0.3</x:v>
      </x:c>
      <x:c r="N81" s="3">
        <x:v>0.34</x:v>
      </x:c>
      <x:c r="O81" s="3">
        <x:f t="shared" si="9"/>
        <x:v>0.34</x:v>
      </x:c>
      <x:c r="P81" s="2" t="str">
        <x:f t="shared" si="11"/>
        <x:v>Verified</x:v>
      </x:c>
      <x:c r="Q81" s="2" t="s">
        <x:v>39</x:v>
      </x:c>
      <x:c r="R81" s="2" t="s">
        <x:v>39</x:v>
      </x:c>
      <x:c r="S81" s="2" t="s">
        <x:v>39</x:v>
      </x:c>
      <x:c r="T81" s="2" t="str">
        <x:f t="shared" si="12"/>
        <x:v>Agree</x:v>
      </x:c>
      <x:c r="U81" s="4" t="s">
        <x:v>323</x:v>
      </x:c>
      <x:c r="V81" s="12" t="s">
        <x:v>41</x:v>
      </x:c>
      <x:c r="W81" s="19">
        <x:v>0.5</x:v>
      </x:c>
      <x:c r="X81" s="19">
        <x:v>0.5</x:v>
      </x:c>
      <x:c r="Y81" s="19">
        <x:v>0.5</x:v>
      </x:c>
      <x:c r="Z81" s="19">
        <x:v>0.5</x:v>
      </x:c>
      <x:c r="AA81" s="19">
        <x:f t="shared" si="10"/>
        <x:v>0.5</x:v>
      </x:c>
      <x:c r="AB81" s="18" t="s">
        <x:v>42</x:v>
      </x:c>
      <x:c r="AC81" s="12" t="s">
        <x:v>51</x:v>
      </x:c>
    </x:row>
    <x:row r="82" ht="22.350000381469727" customHeight="1">
      <x:c r="A82" s="10">
        <x:v>77</x:v>
      </x:c>
      <x:c r="B82" s="11">
        <x:v>2005</x:v>
      </x:c>
      <x:c r="C82" s="1" t="s">
        <x:v>324</x:v>
      </x:c>
      <x:c r="D82" s="1" t="s">
        <x:v>80</x:v>
      </x:c>
      <x:c r="E82" s="1" t="s">
        <x:v>268</x:v>
      </x:c>
      <x:c r="F82" s="1" t="s">
        <x:v>47</x:v>
      </x:c>
      <x:c r="G82" s="1" t="s">
        <x:v>36</x:v>
      </x:c>
      <x:c r="H82" s="1" t="s">
        <x:v>72</x:v>
      </x:c>
      <x:c r="I82" s="2" t="s">
        <x:v>56</x:v>
      </x:c>
      <x:c r="J82" s="3">
        <x:v>0.7</x:v>
      </x:c>
      <x:c r="K82" s="3">
        <x:v>0.65</x:v>
      </x:c>
      <x:c r="L82" s="3">
        <x:v>0.55000000000000004</x:v>
      </x:c>
      <x:c r="M82" s="3">
        <x:v>0.65</x:v>
      </x:c>
      <x:c r="N82" s="3">
        <x:v>0.56000000000000005</x:v>
      </x:c>
      <x:c r="O82" s="3">
        <x:f t="shared" si="9"/>
        <x:v>0.56000000000000005</x:v>
      </x:c>
      <x:c r="P82" s="2" t="str">
        <x:f t="shared" si="11"/>
        <x:v>Verified</x:v>
      </x:c>
      <x:c r="Q82" s="2" t="s">
        <x:v>57</x:v>
      </x:c>
      <x:c r="R82" s="2" t="s">
        <x:v>57</x:v>
      </x:c>
      <x:c r="S82" s="2" t="s">
        <x:v>57</x:v>
      </x:c>
      <x:c r="T82" s="2" t="str">
        <x:f t="shared" si="12"/>
        <x:v>Agree</x:v>
      </x:c>
      <x:c r="U82" s="4" t="s">
        <x:v>252</x:v>
      </x:c>
      <x:c r="V82" s="12" t="s">
        <x:v>41</x:v>
      </x:c>
      <x:c r="W82" s="19">
        <x:v>0.5</x:v>
      </x:c>
      <x:c r="X82" s="19">
        <x:v>0.25</x:v>
      </x:c>
      <x:c r="Y82" s="19">
        <x:v>0.5</x:v>
      </x:c>
      <x:c r="Z82" s="19">
        <x:v>0.5</x:v>
      </x:c>
      <x:c r="AA82" s="19">
        <x:f t="shared" si="10"/>
        <x:v>0.4375</x:v>
      </x:c>
      <x:c r="AB82" s="18" t="s">
        <x:v>42</x:v>
      </x:c>
      <x:c r="AC82" s="12" t="s">
        <x:v>59</x:v>
      </x:c>
    </x:row>
    <x:row r="83" ht="22.350000381469727" customHeight="1">
      <x:c r="A83" s="10">
        <x:v>78</x:v>
      </x:c>
      <x:c r="B83" s="11">
        <x:v>2007</x:v>
      </x:c>
      <x:c r="C83" s="1" t="s">
        <x:v>325</x:v>
      </x:c>
      <x:c r="D83" s="1" t="s">
        <x:v>130</x:v>
      </x:c>
      <x:c r="E83" s="1" t="s">
        <x:v>34</x:v>
      </x:c>
      <x:c r="F83" s="1" t="s">
        <x:v>326</x:v>
      </x:c>
      <x:c r="G83" s="1" t="s">
        <x:v>48</x:v>
      </x:c>
      <x:c r="H83" s="1" t="s">
        <x:v>327</x:v>
      </x:c>
      <x:c r="I83" s="2" t="s">
        <x:v>56</x:v>
      </x:c>
      <x:c r="J83" s="3">
        <x:v>0.65</x:v>
      </x:c>
      <x:c r="K83" s="3">
        <x:v>0.6</x:v>
      </x:c>
      <x:c r="L83" s="3">
        <x:v>0.5</x:v>
      </x:c>
      <x:c r="M83" s="3">
        <x:v>0.65</x:v>
      </x:c>
      <x:c r="N83" s="3">
        <x:v>0.53</x:v>
      </x:c>
      <x:c r="O83" s="3">
        <x:f t="shared" si="9"/>
        <x:v>0.53</x:v>
      </x:c>
      <x:c r="P83" s="2" t="str">
        <x:f t="shared" si="11"/>
        <x:v>Verified</x:v>
      </x:c>
      <x:c r="Q83" s="2" t="s">
        <x:v>57</x:v>
      </x:c>
      <x:c r="R83" s="2" t="s">
        <x:v>39</x:v>
      </x:c>
      <x:c r="S83" s="2" t="s">
        <x:v>57</x:v>
      </x:c>
      <x:c r="T83" s="2" t="s">
        <x:v>170</x:v>
      </x:c>
      <x:c r="U83" s="4" t="s">
        <x:v>328</x:v>
      </x:c>
      <x:c r="V83" s="12" t="s">
        <x:v>172</x:v>
      </x:c>
      <x:c r="W83" s="19">
        <x:v>0.5</x:v>
      </x:c>
      <x:c r="X83" s="19">
        <x:v>0.25</x:v>
      </x:c>
      <x:c r="Y83" s="19">
        <x:v>0.5</x:v>
      </x:c>
      <x:c r="Z83" s="19">
        <x:v>0.5</x:v>
      </x:c>
      <x:c r="AA83" s="19">
        <x:f t="shared" si="10"/>
        <x:v>0.4375</x:v>
      </x:c>
      <x:c r="AB83" s="18" t="s">
        <x:v>42</x:v>
      </x:c>
      <x:c r="AC83" s="12" t="s">
        <x:v>59</x:v>
      </x:c>
    </x:row>
    <x:row r="84" ht="22.350000381469727" customHeight="1">
      <x:c r="A84" s="10">
        <x:v>79</x:v>
      </x:c>
      <x:c r="B84" s="11">
        <x:v>2007</x:v>
      </x:c>
      <x:c r="C84" s="1" t="s">
        <x:v>329</x:v>
      </x:c>
      <x:c r="D84" s="1" t="s">
        <x:v>65</x:v>
      </x:c>
      <x:c r="E84" s="1" t="s">
        <x:v>70</x:v>
      </x:c>
      <x:c r="F84" s="1" t="s">
        <x:v>330</x:v>
      </x:c>
      <x:c r="G84" s="1" t="s">
        <x:v>36</x:v>
      </x:c>
      <x:c r="H84" s="1" t="s">
        <x:v>62</x:v>
      </x:c>
      <x:c r="I84" s="2" t="s">
        <x:v>56</x:v>
      </x:c>
      <x:c r="J84" s="3">
        <x:v>0.6</x:v>
      </x:c>
      <x:c r="K84" s="3">
        <x:v>0.5</x:v>
      </x:c>
      <x:c r="L84" s="3">
        <x:v>0.4</x:v>
      </x:c>
      <x:c r="M84" s="3">
        <x:v>0.55000000000000004</x:v>
      </x:c>
      <x:c r="N84" s="3">
        <x:v>0.49</x:v>
      </x:c>
      <x:c r="O84" s="3">
        <x:f t="shared" si="9"/>
        <x:v>0.49</x:v>
      </x:c>
      <x:c r="P84" s="2" t="str">
        <x:f t="shared" si="11"/>
        <x:v>Verified</x:v>
      </x:c>
      <x:c r="Q84" s="2" t="s">
        <x:v>39</x:v>
      </x:c>
      <x:c r="R84" s="2" t="s">
        <x:v>39</x:v>
      </x:c>
      <x:c r="S84" s="2" t="s">
        <x:v>39</x:v>
      </x:c>
      <x:c r="T84" s="2" t="str">
        <x:f t="shared" ref="T84:T105" si="13">IF(R84=S84,"Agree","Unresolved Disagreement")</x:f>
        <x:v>Agree</x:v>
      </x:c>
      <x:c r="U84" s="4" t="s">
        <x:v>319</x:v>
      </x:c>
      <x:c r="V84" s="12" t="s">
        <x:v>41</x:v>
      </x:c>
      <x:c r="W84" s="19">
        <x:v>0.5</x:v>
      </x:c>
      <x:c r="X84" s="19">
        <x:v>0.5</x:v>
      </x:c>
      <x:c r="Y84" s="19">
        <x:v>0.5</x:v>
      </x:c>
      <x:c r="Z84" s="19">
        <x:v>0.5</x:v>
      </x:c>
      <x:c r="AA84" s="19">
        <x:f t="shared" si="10"/>
        <x:v>0.5</x:v>
      </x:c>
      <x:c r="AB84" s="18" t="s">
        <x:v>42</x:v>
      </x:c>
      <x:c r="AC84" s="12" t="s">
        <x:v>51</x:v>
      </x:c>
    </x:row>
    <x:row r="85" ht="22.350000381469727" customHeight="1">
      <x:c r="A85" s="10">
        <x:v>80</x:v>
      </x:c>
      <x:c r="B85" s="11">
        <x:v>2010</x:v>
      </x:c>
      <x:c r="C85" s="1" t="s">
        <x:v>331</x:v>
      </x:c>
      <x:c r="D85" s="1" t="s">
        <x:v>65</x:v>
      </x:c>
      <x:c r="E85" s="1" t="s">
        <x:v>70</x:v>
      </x:c>
      <x:c r="F85" s="1" t="s">
        <x:v>332</x:v>
      </x:c>
      <x:c r="G85" s="1" t="s">
        <x:v>36</x:v>
      </x:c>
      <x:c r="H85" s="1" t="s">
        <x:v>72</x:v>
      </x:c>
      <x:c r="I85" s="2" t="s">
        <x:v>56</x:v>
      </x:c>
      <x:c r="J85" s="3">
        <x:v>0.75</x:v>
      </x:c>
      <x:c r="K85" s="3">
        <x:v>0.7</x:v>
      </x:c>
      <x:c r="L85" s="3">
        <x:v>0.6</x:v>
      </x:c>
      <x:c r="M85" s="3">
        <x:v>0.65</x:v>
      </x:c>
      <x:c r="N85" s="3">
        <x:v>0.6</x:v>
      </x:c>
      <x:c r="O85" s="3">
        <x:f t="shared" si="9"/>
        <x:v>0.6</x:v>
      </x:c>
      <x:c r="P85" s="2" t="str">
        <x:f t="shared" si="11"/>
        <x:v>Verified</x:v>
      </x:c>
      <x:c r="Q85" s="2" t="s">
        <x:v>57</x:v>
      </x:c>
      <x:c r="R85" s="2" t="s">
        <x:v>57</x:v>
      </x:c>
      <x:c r="S85" s="2" t="s">
        <x:v>57</x:v>
      </x:c>
      <x:c r="T85" s="2" t="str">
        <x:f t="shared" si="13"/>
        <x:v>Agree</x:v>
      </x:c>
      <x:c r="U85" s="4" t="s">
        <x:v>252</x:v>
      </x:c>
      <x:c r="V85" s="12" t="s">
        <x:v>41</x:v>
      </x:c>
      <x:c r="W85" s="19">
        <x:v>0.5</x:v>
      </x:c>
      <x:c r="X85" s="19">
        <x:v>0.25</x:v>
      </x:c>
      <x:c r="Y85" s="19">
        <x:v>0.5</x:v>
      </x:c>
      <x:c r="Z85" s="19">
        <x:v>0.5</x:v>
      </x:c>
      <x:c r="AA85" s="19">
        <x:f t="shared" si="10"/>
        <x:v>0.4375</x:v>
      </x:c>
      <x:c r="AB85" s="18" t="s">
        <x:v>42</x:v>
      </x:c>
      <x:c r="AC85" s="12" t="s">
        <x:v>59</x:v>
      </x:c>
    </x:row>
    <x:row r="86" ht="22.350000381469727" customHeight="1">
      <x:c r="A86" s="10">
        <x:v>81</x:v>
      </x:c>
      <x:c r="B86" s="11">
        <x:v>2011</x:v>
      </x:c>
      <x:c r="C86" s="1" t="s">
        <x:v>333</x:v>
      </x:c>
      <x:c r="D86" s="1" t="s">
        <x:v>65</x:v>
      </x:c>
      <x:c r="E86" s="1" t="s">
        <x:v>334</x:v>
      </x:c>
      <x:c r="F86" s="1" t="s">
        <x:v>47</x:v>
      </x:c>
      <x:c r="G86" s="1" t="s">
        <x:v>48</x:v>
      </x:c>
      <x:c r="H86" s="1" t="s">
        <x:v>335</x:v>
      </x:c>
      <x:c r="I86" s="2" t="s">
        <x:v>56</x:v>
      </x:c>
      <x:c r="J86" s="3">
        <x:v>0.6</x:v>
      </x:c>
      <x:c r="K86" s="3">
        <x:v>0.5</x:v>
      </x:c>
      <x:c r="L86" s="3">
        <x:v>0.4</x:v>
      </x:c>
      <x:c r="M86" s="3">
        <x:v>0.55000000000000004</x:v>
      </x:c>
      <x:c r="N86" s="3">
        <x:v>0.49</x:v>
      </x:c>
      <x:c r="O86" s="3">
        <x:f t="shared" si="9"/>
        <x:v>0.49</x:v>
      </x:c>
      <x:c r="P86" s="2" t="str">
        <x:f t="shared" si="11"/>
        <x:v>Verified</x:v>
      </x:c>
      <x:c r="Q86" s="2" t="s">
        <x:v>39</x:v>
      </x:c>
      <x:c r="R86" s="2" t="s">
        <x:v>39</x:v>
      </x:c>
      <x:c r="S86" s="2" t="s">
        <x:v>39</x:v>
      </x:c>
      <x:c r="T86" s="2" t="str">
        <x:f t="shared" si="13"/>
        <x:v>Agree</x:v>
      </x:c>
      <x:c r="U86" s="4" t="s">
        <x:v>336</x:v>
      </x:c>
      <x:c r="V86" s="12" t="s">
        <x:v>41</x:v>
      </x:c>
      <x:c r="W86" s="19">
        <x:v>0.5</x:v>
      </x:c>
      <x:c r="X86" s="19">
        <x:v>0.5</x:v>
      </x:c>
      <x:c r="Y86" s="19">
        <x:v>0.5</x:v>
      </x:c>
      <x:c r="Z86" s="19">
        <x:v>0.5</x:v>
      </x:c>
      <x:c r="AA86" s="19">
        <x:f t="shared" si="10"/>
        <x:v>0.5</x:v>
      </x:c>
      <x:c r="AB86" s="18" t="s">
        <x:v>42</x:v>
      </x:c>
      <x:c r="AC86" s="12" t="s">
        <x:v>51</x:v>
      </x:c>
    </x:row>
    <x:row r="87" ht="22.350000381469727" customHeight="1">
      <x:c r="A87" s="10">
        <x:v>82</x:v>
      </x:c>
      <x:c r="B87" s="11">
        <x:v>2004</x:v>
      </x:c>
      <x:c r="C87" s="1" t="s">
        <x:v>337</x:v>
      </x:c>
      <x:c r="D87" s="1" t="s">
        <x:v>102</x:v>
      </x:c>
      <x:c r="E87" s="1" t="s">
        <x:v>125</x:v>
      </x:c>
      <x:c r="F87" s="1" t="s">
        <x:v>338</x:v>
      </x:c>
      <x:c r="G87" s="1" t="s">
        <x:v>136</x:v>
      </x:c>
      <x:c r="H87" s="1" t="s">
        <x:v>339</x:v>
      </x:c>
      <x:c r="I87" s="2" t="s">
        <x:v>38</x:v>
      </x:c>
      <x:c r="J87" s="3">
        <x:v>0.65</x:v>
      </x:c>
      <x:c r="K87" s="3">
        <x:v>0.55000000000000004</x:v>
      </x:c>
      <x:c r="L87" s="3">
        <x:v>0.45</x:v>
      </x:c>
      <x:c r="M87" s="3">
        <x:v>0.6</x:v>
      </x:c>
      <x:c r="N87" s="3">
        <x:v>0.51</x:v>
      </x:c>
      <x:c r="O87" s="3">
        <x:f t="shared" si="9"/>
        <x:v>0.51</x:v>
      </x:c>
      <x:c r="P87" s="2" t="str">
        <x:f t="shared" si="11"/>
        <x:v>Verified</x:v>
      </x:c>
      <x:c r="Q87" s="2" t="s">
        <x:v>39</x:v>
      </x:c>
      <x:c r="R87" s="2" t="s">
        <x:v>39</x:v>
      </x:c>
      <x:c r="S87" s="2" t="s">
        <x:v>39</x:v>
      </x:c>
      <x:c r="T87" s="2" t="str">
        <x:f t="shared" si="13"/>
        <x:v>Agree</x:v>
      </x:c>
      <x:c r="U87" s="4" t="s">
        <x:v>340</x:v>
      </x:c>
      <x:c r="V87" s="12" t="s">
        <x:v>41</x:v>
      </x:c>
      <x:c r="W87" s="19">
        <x:v>0.5</x:v>
      </x:c>
      <x:c r="X87" s="19">
        <x:v>0.5</x:v>
      </x:c>
      <x:c r="Y87" s="19">
        <x:v>0.5</x:v>
      </x:c>
      <x:c r="Z87" s="19">
        <x:v>0.5</x:v>
      </x:c>
      <x:c r="AA87" s="19">
        <x:f t="shared" si="10"/>
        <x:v>0.5</x:v>
      </x:c>
      <x:c r="AB87" s="18" t="s">
        <x:v>42</x:v>
      </x:c>
      <x:c r="AC87" s="12" t="s">
        <x:v>51</x:v>
      </x:c>
    </x:row>
    <x:row r="88" ht="22.350000381469727" customHeight="1">
      <x:c r="A88" s="10">
        <x:v>83</x:v>
      </x:c>
      <x:c r="B88" s="11">
        <x:v>2004</x:v>
      </x:c>
      <x:c r="C88" s="1" t="s">
        <x:v>341</x:v>
      </x:c>
      <x:c r="D88" s="1" t="s">
        <x:v>65</x:v>
      </x:c>
      <x:c r="E88" s="1" t="s">
        <x:v>125</x:v>
      </x:c>
      <x:c r="F88" s="1" t="s">
        <x:v>126</x:v>
      </x:c>
      <x:c r="G88" s="1" t="s">
        <x:v>36</x:v>
      </x:c>
      <x:c r="H88" s="1" t="s">
        <x:v>269</x:v>
      </x:c>
      <x:c r="I88" s="2" t="s">
        <x:v>38</x:v>
      </x:c>
      <x:c r="J88" s="3">
        <x:v>0.55000000000000004</x:v>
      </x:c>
      <x:c r="K88" s="3">
        <x:v>0.45</x:v>
      </x:c>
      <x:c r="L88" s="3">
        <x:v>0.35</x:v>
      </x:c>
      <x:c r="M88" s="3">
        <x:v>0.5</x:v>
      </x:c>
      <x:c r="N88" s="3">
        <x:v>0.46</x:v>
      </x:c>
      <x:c r="O88" s="3">
        <x:f t="shared" si="9"/>
        <x:v>0.46</x:v>
      </x:c>
      <x:c r="P88" s="2" t="str">
        <x:f t="shared" si="11"/>
        <x:v>Verified</x:v>
      </x:c>
      <x:c r="Q88" s="2" t="s">
        <x:v>39</x:v>
      </x:c>
      <x:c r="R88" s="2" t="s">
        <x:v>39</x:v>
      </x:c>
      <x:c r="S88" s="2" t="s">
        <x:v>39</x:v>
      </x:c>
      <x:c r="T88" s="2" t="str">
        <x:f t="shared" si="13"/>
        <x:v>Agree</x:v>
      </x:c>
      <x:c r="U88" s="4" t="s">
        <x:v>275</x:v>
      </x:c>
      <x:c r="V88" s="12" t="s">
        <x:v>41</x:v>
      </x:c>
      <x:c r="W88" s="19">
        <x:v>0.5</x:v>
      </x:c>
      <x:c r="X88" s="19">
        <x:v>0.5</x:v>
      </x:c>
      <x:c r="Y88" s="19">
        <x:v>0.5</x:v>
      </x:c>
      <x:c r="Z88" s="19">
        <x:v>0.5</x:v>
      </x:c>
      <x:c r="AA88" s="19">
        <x:f t="shared" si="10"/>
        <x:v>0.5</x:v>
      </x:c>
      <x:c r="AB88" s="18" t="s">
        <x:v>42</x:v>
      </x:c>
      <x:c r="AC88" s="12" t="s">
        <x:v>51</x:v>
      </x:c>
    </x:row>
    <x:row r="89" ht="22.350000381469727" customHeight="1">
      <x:c r="A89" s="10">
        <x:v>84</x:v>
      </x:c>
      <x:c r="B89" s="11">
        <x:v>2007</x:v>
      </x:c>
      <x:c r="C89" s="1" t="s">
        <x:v>342</x:v>
      </x:c>
      <x:c r="D89" s="1" t="s">
        <x:v>130</x:v>
      </x:c>
      <x:c r="E89" s="1" t="s">
        <x:v>125</x:v>
      </x:c>
      <x:c r="F89" s="1" t="s">
        <x:v>343</x:v>
      </x:c>
      <x:c r="G89" s="1" t="s">
        <x:v>36</x:v>
      </x:c>
      <x:c r="H89" s="1" t="s">
        <x:v>72</x:v>
      </x:c>
      <x:c r="I89" s="2" t="s">
        <x:v>56</x:v>
      </x:c>
      <x:c r="J89" s="3">
        <x:v>0.7</x:v>
      </x:c>
      <x:c r="K89" s="3">
        <x:v>0.65</x:v>
      </x:c>
      <x:c r="L89" s="3">
        <x:v>0.55000000000000004</x:v>
      </x:c>
      <x:c r="M89" s="3">
        <x:v>0.65</x:v>
      </x:c>
      <x:c r="N89" s="3">
        <x:v>0.56000000000000005</x:v>
      </x:c>
      <x:c r="O89" s="3">
        <x:f t="shared" si="9"/>
        <x:v>0.56000000000000005</x:v>
      </x:c>
      <x:c r="P89" s="2" t="str">
        <x:f t="shared" si="11"/>
        <x:v>Verified</x:v>
      </x:c>
      <x:c r="Q89" s="2" t="s">
        <x:v>57</x:v>
      </x:c>
      <x:c r="R89" s="2" t="s">
        <x:v>57</x:v>
      </x:c>
      <x:c r="S89" s="2" t="s">
        <x:v>57</x:v>
      </x:c>
      <x:c r="T89" s="2" t="str">
        <x:f t="shared" si="13"/>
        <x:v>Agree</x:v>
      </x:c>
      <x:c r="U89" s="4" t="s">
        <x:v>252</x:v>
      </x:c>
      <x:c r="V89" s="12" t="s">
        <x:v>41</x:v>
      </x:c>
      <x:c r="W89" s="19">
        <x:v>0.5</x:v>
      </x:c>
      <x:c r="X89" s="19">
        <x:v>0.25</x:v>
      </x:c>
      <x:c r="Y89" s="19">
        <x:v>0.5</x:v>
      </x:c>
      <x:c r="Z89" s="19">
        <x:v>0.5</x:v>
      </x:c>
      <x:c r="AA89" s="19">
        <x:f t="shared" si="10"/>
        <x:v>0.4375</x:v>
      </x:c>
      <x:c r="AB89" s="18" t="s">
        <x:v>42</x:v>
      </x:c>
      <x:c r="AC89" s="12" t="s">
        <x:v>59</x:v>
      </x:c>
    </x:row>
    <x:row r="90" ht="22.350000381469727" customHeight="1">
      <x:c r="A90" s="10">
        <x:v>85</x:v>
      </x:c>
      <x:c r="B90" s="11">
        <x:v>2014</x:v>
      </x:c>
      <x:c r="C90" s="1" t="s">
        <x:v>344</x:v>
      </x:c>
      <x:c r="D90" s="1" t="s">
        <x:v>33</x:v>
      </x:c>
      <x:c r="E90" s="1" t="s">
        <x:v>125</x:v>
      </x:c>
      <x:c r="F90" s="1" t="s">
        <x:v>47</x:v>
      </x:c>
      <x:c r="G90" s="1" t="s">
        <x:v>159</x:v>
      </x:c>
      <x:c r="H90" s="1" t="s">
        <x:v>160</x:v>
      </x:c>
      <x:c r="I90" s="2" t="s">
        <x:v>56</x:v>
      </x:c>
      <x:c r="J90" s="3">
        <x:v>0.65</x:v>
      </x:c>
      <x:c r="K90" s="3">
        <x:v>0.6</x:v>
      </x:c>
      <x:c r="L90" s="3">
        <x:v>0.5</x:v>
      </x:c>
      <x:c r="M90" s="3">
        <x:v>0.65</x:v>
      </x:c>
      <x:c r="N90" s="3">
        <x:v>0.53</x:v>
      </x:c>
      <x:c r="O90" s="3">
        <x:f t="shared" si="9"/>
        <x:v>0.53</x:v>
      </x:c>
      <x:c r="P90" s="2" t="str">
        <x:f t="shared" si="11"/>
        <x:v>Verified</x:v>
      </x:c>
      <x:c r="Q90" s="2" t="s">
        <x:v>57</x:v>
      </x:c>
      <x:c r="R90" s="2" t="s">
        <x:v>57</x:v>
      </x:c>
      <x:c r="S90" s="2" t="s">
        <x:v>57</x:v>
      </x:c>
      <x:c r="T90" s="2" t="str">
        <x:f t="shared" si="13"/>
        <x:v>Agree</x:v>
      </x:c>
      <x:c r="U90" s="4" t="s">
        <x:v>161</x:v>
      </x:c>
      <x:c r="V90" s="12" t="s">
        <x:v>41</x:v>
      </x:c>
      <x:c r="W90" s="19">
        <x:v>0.5</x:v>
      </x:c>
      <x:c r="X90" s="19">
        <x:v>0.5</x:v>
      </x:c>
      <x:c r="Y90" s="19">
        <x:v>0.5</x:v>
      </x:c>
      <x:c r="Z90" s="19">
        <x:v>0.5</x:v>
      </x:c>
      <x:c r="AA90" s="19">
        <x:f t="shared" si="10"/>
        <x:v>0.5</x:v>
      </x:c>
      <x:c r="AB90" s="18" t="s">
        <x:v>42</x:v>
      </x:c>
      <x:c r="AC90" s="12" t="s">
        <x:v>51</x:v>
      </x:c>
    </x:row>
    <x:row r="91" ht="22.350000381469727" customHeight="1">
      <x:c r="A91" s="10">
        <x:v>86</x:v>
      </x:c>
      <x:c r="B91" s="11">
        <x:v>2015</x:v>
      </x:c>
      <x:c r="C91" s="1" t="s">
        <x:v>345</x:v>
      </x:c>
      <x:c r="D91" s="1" t="s">
        <x:v>130</x:v>
      </x:c>
      <x:c r="E91" s="1" t="s">
        <x:v>198</x:v>
      </x:c>
      <x:c r="F91" s="1" t="s">
        <x:v>47</x:v>
      </x:c>
      <x:c r="G91" s="1" t="s">
        <x:v>54</x:v>
      </x:c>
      <x:c r="H91" s="1" t="s">
        <x:v>346</x:v>
      </x:c>
      <x:c r="I91" s="2" t="s">
        <x:v>56</x:v>
      </x:c>
      <x:c r="J91" s="3">
        <x:v>0.6</x:v>
      </x:c>
      <x:c r="K91" s="3">
        <x:v>0.5</x:v>
      </x:c>
      <x:c r="L91" s="3">
        <x:v>0.4</x:v>
      </x:c>
      <x:c r="M91" s="3">
        <x:v>0.55000000000000004</x:v>
      </x:c>
      <x:c r="N91" s="3">
        <x:v>0.49</x:v>
      </x:c>
      <x:c r="O91" s="3">
        <x:f t="shared" si="9"/>
        <x:v>0.49</x:v>
      </x:c>
      <x:c r="P91" s="2" t="str">
        <x:f t="shared" si="11"/>
        <x:v>Verified</x:v>
      </x:c>
      <x:c r="Q91" s="2" t="s">
        <x:v>39</x:v>
      </x:c>
      <x:c r="R91" s="2" t="s">
        <x:v>39</x:v>
      </x:c>
      <x:c r="S91" s="2" t="s">
        <x:v>39</x:v>
      </x:c>
      <x:c r="T91" s="2" t="str">
        <x:f t="shared" si="13"/>
        <x:v>Agree</x:v>
      </x:c>
      <x:c r="U91" s="4" t="s">
        <x:v>347</x:v>
      </x:c>
      <x:c r="V91" s="12" t="s">
        <x:v>41</x:v>
      </x:c>
      <x:c r="W91" s="19">
        <x:v>0.5</x:v>
      </x:c>
      <x:c r="X91" s="19">
        <x:v>0.5</x:v>
      </x:c>
      <x:c r="Y91" s="19">
        <x:v>0.5</x:v>
      </x:c>
      <x:c r="Z91" s="19">
        <x:v>0.5</x:v>
      </x:c>
      <x:c r="AA91" s="19">
        <x:f t="shared" si="10"/>
        <x:v>0.5</x:v>
      </x:c>
      <x:c r="AB91" s="18" t="s">
        <x:v>42</x:v>
      </x:c>
      <x:c r="AC91" s="12" t="s">
        <x:v>51</x:v>
      </x:c>
    </x:row>
    <x:row r="92" ht="22.350000381469727" customHeight="1">
      <x:c r="A92" s="10">
        <x:v>87</x:v>
      </x:c>
      <x:c r="B92" s="11">
        <x:v>2016</x:v>
      </x:c>
      <x:c r="C92" s="1" t="s">
        <x:v>348</x:v>
      </x:c>
      <x:c r="D92" s="1" t="s">
        <x:v>80</x:v>
      </x:c>
      <x:c r="E92" s="1" t="s">
        <x:v>349</x:v>
      </x:c>
      <x:c r="F92" s="1" t="s">
        <x:v>47</x:v>
      </x:c>
      <x:c r="G92" s="1" t="s">
        <x:v>36</x:v>
      </x:c>
      <x:c r="H92" s="1" t="s">
        <x:v>269</x:v>
      </x:c>
      <x:c r="I92" s="2" t="s">
        <x:v>195</x:v>
      </x:c>
      <x:c r="J92" s="3">
        <x:v>0.8</x:v>
      </x:c>
      <x:c r="K92" s="3">
        <x:v>0.75</x:v>
      </x:c>
      <x:c r="L92" s="3">
        <x:v>0.7</x:v>
      </x:c>
      <x:c r="M92" s="3">
        <x:v>0.75</x:v>
      </x:c>
      <x:c r="N92" s="3">
        <x:v>0.63</x:v>
      </x:c>
      <x:c r="O92" s="3">
        <x:f t="shared" si="9"/>
        <x:v>0.63</x:v>
      </x:c>
      <x:c r="P92" s="2" t="str">
        <x:f t="shared" si="11"/>
        <x:v>Verified</x:v>
      </x:c>
      <x:c r="Q92" s="2" t="s">
        <x:v>39</x:v>
      </x:c>
      <x:c r="R92" s="2" t="s">
        <x:v>39</x:v>
      </x:c>
      <x:c r="S92" s="2" t="s">
        <x:v>39</x:v>
      </x:c>
      <x:c r="T92" s="2" t="str">
        <x:f t="shared" si="13"/>
        <x:v>Agree</x:v>
      </x:c>
      <x:c r="U92" s="4" t="s">
        <x:v>350</x:v>
      </x:c>
      <x:c r="V92" s="12" t="s">
        <x:v>41</x:v>
      </x:c>
      <x:c r="W92" s="19">
        <x:v>0.5</x:v>
      </x:c>
      <x:c r="X92" s="19">
        <x:v>0.5</x:v>
      </x:c>
      <x:c r="Y92" s="19">
        <x:v>0.5</x:v>
      </x:c>
      <x:c r="Z92" s="19">
        <x:v>0.5</x:v>
      </x:c>
      <x:c r="AA92" s="19">
        <x:f t="shared" si="10"/>
        <x:v>0.5</x:v>
      </x:c>
      <x:c r="AB92" s="18" t="s">
        <x:v>42</x:v>
      </x:c>
      <x:c r="AC92" s="12" t="s">
        <x:v>51</x:v>
      </x:c>
    </x:row>
    <x:row r="93" ht="22.350000381469727" customHeight="1">
      <x:c r="A93" s="10">
        <x:v>88</x:v>
      </x:c>
      <x:c r="B93" s="11">
        <x:v>2017</x:v>
      </x:c>
      <x:c r="C93" s="1" t="s">
        <x:v>351</x:v>
      </x:c>
      <x:c r="D93" s="1" t="s">
        <x:v>80</x:v>
      </x:c>
      <x:c r="E93" s="1" t="s">
        <x:v>81</x:v>
      </x:c>
      <x:c r="F93" s="1" t="s">
        <x:v>47</x:v>
      </x:c>
      <x:c r="G93" s="1" t="s">
        <x:v>36</x:v>
      </x:c>
      <x:c r="H93" s="1" t="s">
        <x:v>72</x:v>
      </x:c>
      <x:c r="I93" s="2" t="s">
        <x:v>195</x:v>
      </x:c>
      <x:c r="J93" s="3">
        <x:v>1</x:v>
      </x:c>
      <x:c r="K93" s="3">
        <x:v>1</x:v>
      </x:c>
      <x:c r="L93" s="3">
        <x:v>1</x:v>
      </x:c>
      <x:c r="M93" s="3">
        <x:v>0.9</x:v>
      </x:c>
      <x:c r="N93" s="3">
        <x:v>0.78</x:v>
      </x:c>
      <x:c r="O93" s="3">
        <x:f t="shared" si="9"/>
        <x:v>0.78</x:v>
      </x:c>
      <x:c r="P93" s="2" t="str">
        <x:f t="shared" si="11"/>
        <x:v>Verified</x:v>
      </x:c>
      <x:c r="Q93" s="2" t="s">
        <x:v>57</x:v>
      </x:c>
      <x:c r="R93" s="2" t="s">
        <x:v>57</x:v>
      </x:c>
      <x:c r="S93" s="2" t="s">
        <x:v>57</x:v>
      </x:c>
      <x:c r="T93" s="2" t="str">
        <x:f t="shared" si="13"/>
        <x:v>Agree</x:v>
      </x:c>
      <x:c r="U93" s="4" t="s">
        <x:v>352</x:v>
      </x:c>
      <x:c r="V93" s="12" t="s">
        <x:v>41</x:v>
      </x:c>
      <x:c r="W93" s="19">
        <x:v>0.25</x:v>
      </x:c>
      <x:c r="X93" s="19">
        <x:v>0.25</x:v>
      </x:c>
      <x:c r="Y93" s="19">
        <x:v>0.25</x:v>
      </x:c>
      <x:c r="Z93" s="19">
        <x:v>0.5</x:v>
      </x:c>
      <x:c r="AA93" s="19">
        <x:f t="shared" si="10"/>
        <x:v>0.3125</x:v>
      </x:c>
      <x:c r="AB93" s="18" t="s">
        <x:v>77</x:v>
      </x:c>
      <x:c r="AC93" s="12" t="s">
        <x:v>178</x:v>
      </x:c>
    </x:row>
    <x:row r="94" ht="22.350000381469727" customHeight="1">
      <x:c r="A94" s="10">
        <x:v>89</x:v>
      </x:c>
      <x:c r="B94" s="11">
        <x:v>2006</x:v>
      </x:c>
      <x:c r="C94" s="1" t="s">
        <x:v>353</x:v>
      </x:c>
      <x:c r="D94" s="1" t="s">
        <x:v>305</x:v>
      </x:c>
      <x:c r="E94" s="1" t="s">
        <x:v>354</x:v>
      </x:c>
      <x:c r="F94" s="1" t="s">
        <x:v>47</x:v>
      </x:c>
      <x:c r="G94" s="1" t="s">
        <x:v>48</x:v>
      </x:c>
      <x:c r="H94" s="1" t="s">
        <x:v>122</x:v>
      </x:c>
      <x:c r="I94" s="2" t="s">
        <x:v>56</x:v>
      </x:c>
      <x:c r="J94" s="3">
        <x:v>0.55000000000000004</x:v>
      </x:c>
      <x:c r="K94" s="3">
        <x:v>0.45</x:v>
      </x:c>
      <x:c r="L94" s="3">
        <x:v>0.35</x:v>
      </x:c>
      <x:c r="M94" s="3">
        <x:v>0.5</x:v>
      </x:c>
      <x:c r="N94" s="3">
        <x:v>0.46</x:v>
      </x:c>
      <x:c r="O94" s="3">
        <x:f t="shared" si="9"/>
        <x:v>0.46</x:v>
      </x:c>
      <x:c r="P94" s="2" t="str">
        <x:f t="shared" si="11"/>
        <x:v>Verified</x:v>
      </x:c>
      <x:c r="Q94" s="2" t="s">
        <x:v>39</x:v>
      </x:c>
      <x:c r="R94" s="2" t="s">
        <x:v>39</x:v>
      </x:c>
      <x:c r="S94" s="2" t="s">
        <x:v>39</x:v>
      </x:c>
      <x:c r="T94" s="2" t="str">
        <x:f t="shared" si="13"/>
        <x:v>Agree</x:v>
      </x:c>
      <x:c r="U94" s="4" t="s">
        <x:v>355</x:v>
      </x:c>
      <x:c r="V94" s="12" t="s">
        <x:v>41</x:v>
      </x:c>
      <x:c r="W94" s="19">
        <x:v>0.5</x:v>
      </x:c>
      <x:c r="X94" s="19">
        <x:v>0.5</x:v>
      </x:c>
      <x:c r="Y94" s="19">
        <x:v>0.5</x:v>
      </x:c>
      <x:c r="Z94" s="19">
        <x:v>0.5</x:v>
      </x:c>
      <x:c r="AA94" s="19">
        <x:f t="shared" si="10"/>
        <x:v>0.5</x:v>
      </x:c>
      <x:c r="AB94" s="18" t="s">
        <x:v>42</x:v>
      </x:c>
      <x:c r="AC94" s="12" t="s">
        <x:v>51</x:v>
      </x:c>
    </x:row>
    <x:row r="95" ht="22.350000381469727" customHeight="1">
      <x:c r="A95" s="10">
        <x:v>90</x:v>
      </x:c>
      <x:c r="B95" s="11">
        <x:v>2007</x:v>
      </x:c>
      <x:c r="C95" s="1" t="s">
        <x:v>356</x:v>
      </x:c>
      <x:c r="D95" s="1" t="s">
        <x:v>65</x:v>
      </x:c>
      <x:c r="E95" s="1" t="s">
        <x:v>121</x:v>
      </x:c>
      <x:c r="F95" s="1" t="s">
        <x:v>47</x:v>
      </x:c>
      <x:c r="G95" s="1" t="s">
        <x:v>36</x:v>
      </x:c>
      <x:c r="H95" s="1" t="s">
        <x:v>269</x:v>
      </x:c>
      <x:c r="I95" s="2" t="s">
        <x:v>56</x:v>
      </x:c>
      <x:c r="J95" s="3">
        <x:v>0.5</x:v>
      </x:c>
      <x:c r="K95" s="3">
        <x:v>0.4</x:v>
      </x:c>
      <x:c r="L95" s="3">
        <x:v>0.3</x:v>
      </x:c>
      <x:c r="M95" s="3">
        <x:v>0.45</x:v>
      </x:c>
      <x:c r="N95" s="3">
        <x:v>0.44</x:v>
      </x:c>
      <x:c r="O95" s="3">
        <x:f t="shared" si="9"/>
        <x:v>0.44</x:v>
      </x:c>
      <x:c r="P95" s="2" t="str">
        <x:f t="shared" si="11"/>
        <x:v>Verified</x:v>
      </x:c>
      <x:c r="Q95" s="2" t="s">
        <x:v>39</x:v>
      </x:c>
      <x:c r="R95" s="2" t="s">
        <x:v>39</x:v>
      </x:c>
      <x:c r="S95" s="2" t="s">
        <x:v>39</x:v>
      </x:c>
      <x:c r="T95" s="2" t="str">
        <x:f t="shared" si="13"/>
        <x:v>Agree</x:v>
      </x:c>
      <x:c r="U95" s="4" t="s">
        <x:v>275</x:v>
      </x:c>
      <x:c r="V95" s="12" t="s">
        <x:v>41</x:v>
      </x:c>
      <x:c r="W95" s="19">
        <x:v>0.5</x:v>
      </x:c>
      <x:c r="X95" s="19">
        <x:v>0.5</x:v>
      </x:c>
      <x:c r="Y95" s="19">
        <x:v>0.5</x:v>
      </x:c>
      <x:c r="Z95" s="19">
        <x:v>0.5</x:v>
      </x:c>
      <x:c r="AA95" s="19">
        <x:f t="shared" si="10"/>
        <x:v>0.5</x:v>
      </x:c>
      <x:c r="AB95" s="18" t="s">
        <x:v>42</x:v>
      </x:c>
      <x:c r="AC95" s="12" t="s">
        <x:v>51</x:v>
      </x:c>
    </x:row>
    <x:row r="96" ht="22.350000381469727" customHeight="1">
      <x:c r="A96" s="10">
        <x:v>91</x:v>
      </x:c>
      <x:c r="B96" s="11">
        <x:v>2011</x:v>
      </x:c>
      <x:c r="C96" s="1" t="s">
        <x:v>357</x:v>
      </x:c>
      <x:c r="D96" s="1" t="s">
        <x:v>80</x:v>
      </x:c>
      <x:c r="E96" s="1" t="s">
        <x:v>121</x:v>
      </x:c>
      <x:c r="F96" s="1" t="s">
        <x:v>47</x:v>
      </x:c>
      <x:c r="G96" s="1" t="s">
        <x:v>36</x:v>
      </x:c>
      <x:c r="H96" s="1" t="s">
        <x:v>72</x:v>
      </x:c>
      <x:c r="I96" s="2" t="s">
        <x:v>56</x:v>
      </x:c>
      <x:c r="J96" s="3">
        <x:v>0.75</x:v>
      </x:c>
      <x:c r="K96" s="3">
        <x:v>0.7</x:v>
      </x:c>
      <x:c r="L96" s="3">
        <x:v>0.6</x:v>
      </x:c>
      <x:c r="M96" s="3">
        <x:v>0.65</x:v>
      </x:c>
      <x:c r="N96" s="3">
        <x:v>0.6</x:v>
      </x:c>
      <x:c r="O96" s="3">
        <x:f t="shared" si="9"/>
        <x:v>0.6</x:v>
      </x:c>
      <x:c r="P96" s="2" t="str">
        <x:f t="shared" si="11"/>
        <x:v>Verified</x:v>
      </x:c>
      <x:c r="Q96" s="2" t="s">
        <x:v>57</x:v>
      </x:c>
      <x:c r="R96" s="2" t="s">
        <x:v>57</x:v>
      </x:c>
      <x:c r="S96" s="2" t="s">
        <x:v>57</x:v>
      </x:c>
      <x:c r="T96" s="2" t="str">
        <x:f t="shared" si="13"/>
        <x:v>Agree</x:v>
      </x:c>
      <x:c r="U96" s="4" t="s">
        <x:v>252</x:v>
      </x:c>
      <x:c r="V96" s="12" t="s">
        <x:v>41</x:v>
      </x:c>
      <x:c r="W96" s="19">
        <x:v>0.5</x:v>
      </x:c>
      <x:c r="X96" s="19">
        <x:v>0.25</x:v>
      </x:c>
      <x:c r="Y96" s="19">
        <x:v>0.5</x:v>
      </x:c>
      <x:c r="Z96" s="19">
        <x:v>0.5</x:v>
      </x:c>
      <x:c r="AA96" s="19">
        <x:f t="shared" si="10"/>
        <x:v>0.4375</x:v>
      </x:c>
      <x:c r="AB96" s="18" t="s">
        <x:v>42</x:v>
      </x:c>
      <x:c r="AC96" s="12" t="s">
        <x:v>59</x:v>
      </x:c>
    </x:row>
    <x:row r="97" ht="22.350000381469727" customHeight="1">
      <x:c r="A97" s="10">
        <x:v>92</x:v>
      </x:c>
      <x:c r="B97" s="11">
        <x:v>2012</x:v>
      </x:c>
      <x:c r="C97" s="1" t="s">
        <x:v>358</x:v>
      </x:c>
      <x:c r="D97" s="1" t="s">
        <x:v>80</x:v>
      </x:c>
      <x:c r="E97" s="1" t="s">
        <x:v>349</x:v>
      </x:c>
      <x:c r="F97" s="1" t="s">
        <x:v>47</x:v>
      </x:c>
      <x:c r="G97" s="1" t="s">
        <x:v>36</x:v>
      </x:c>
      <x:c r="H97" s="1" t="s">
        <x:v>72</x:v>
      </x:c>
      <x:c r="I97" s="2" t="s">
        <x:v>56</x:v>
      </x:c>
      <x:c r="J97" s="3">
        <x:v>0.7</x:v>
      </x:c>
      <x:c r="K97" s="3">
        <x:v>0.65</x:v>
      </x:c>
      <x:c r="L97" s="3">
        <x:v>0.55000000000000004</x:v>
      </x:c>
      <x:c r="M97" s="3">
        <x:v>0.65</x:v>
      </x:c>
      <x:c r="N97" s="3">
        <x:v>0.56000000000000005</x:v>
      </x:c>
      <x:c r="O97" s="3">
        <x:f t="shared" si="9"/>
        <x:v>0.56000000000000005</x:v>
      </x:c>
      <x:c r="P97" s="2" t="str">
        <x:f t="shared" si="11"/>
        <x:v>Verified</x:v>
      </x:c>
      <x:c r="Q97" s="2" t="s">
        <x:v>57</x:v>
      </x:c>
      <x:c r="R97" s="2" t="s">
        <x:v>57</x:v>
      </x:c>
      <x:c r="S97" s="2" t="s">
        <x:v>57</x:v>
      </x:c>
      <x:c r="T97" s="2" t="str">
        <x:f t="shared" si="13"/>
        <x:v>Agree</x:v>
      </x:c>
      <x:c r="U97" s="4" t="s">
        <x:v>252</x:v>
      </x:c>
      <x:c r="V97" s="12" t="s">
        <x:v>41</x:v>
      </x:c>
      <x:c r="W97" s="19">
        <x:v>0.5</x:v>
      </x:c>
      <x:c r="X97" s="19">
        <x:v>0.25</x:v>
      </x:c>
      <x:c r="Y97" s="19">
        <x:v>0.5</x:v>
      </x:c>
      <x:c r="Z97" s="19">
        <x:v>0.5</x:v>
      </x:c>
      <x:c r="AA97" s="19">
        <x:f t="shared" si="10"/>
        <x:v>0.4375</x:v>
      </x:c>
      <x:c r="AB97" s="18" t="s">
        <x:v>42</x:v>
      </x:c>
      <x:c r="AC97" s="12" t="s">
        <x:v>59</x:v>
      </x:c>
    </x:row>
    <x:row r="98" ht="22.350000381469727" customHeight="1">
      <x:c r="A98" s="10">
        <x:v>93</x:v>
      </x:c>
      <x:c r="B98" s="11">
        <x:v>2012</x:v>
      </x:c>
      <x:c r="C98" s="1" t="s">
        <x:v>359</x:v>
      </x:c>
      <x:c r="D98" s="1" t="s">
        <x:v>102</x:v>
      </x:c>
      <x:c r="E98" s="1" t="s">
        <x:v>125</x:v>
      </x:c>
      <x:c r="F98" s="1" t="s">
        <x:v>47</x:v>
      </x:c>
      <x:c r="G98" s="1" t="s">
        <x:v>136</x:v>
      </x:c>
      <x:c r="H98" s="1" t="s">
        <x:v>339</x:v>
      </x:c>
      <x:c r="I98" s="2" t="s">
        <x:v>56</x:v>
      </x:c>
      <x:c r="J98" s="3">
        <x:v>0.6</x:v>
      </x:c>
      <x:c r="K98" s="3">
        <x:v>0.5</x:v>
      </x:c>
      <x:c r="L98" s="3">
        <x:v>0.4</x:v>
      </x:c>
      <x:c r="M98" s="3">
        <x:v>0.55000000000000004</x:v>
      </x:c>
      <x:c r="N98" s="3">
        <x:v>0.49</x:v>
      </x:c>
      <x:c r="O98" s="3">
        <x:f t="shared" si="9"/>
        <x:v>0.49</x:v>
      </x:c>
      <x:c r="P98" s="2" t="str">
        <x:f t="shared" si="11"/>
        <x:v>Verified</x:v>
      </x:c>
      <x:c r="Q98" s="2" t="s">
        <x:v>39</x:v>
      </x:c>
      <x:c r="R98" s="2" t="s">
        <x:v>39</x:v>
      </x:c>
      <x:c r="S98" s="2" t="s">
        <x:v>39</x:v>
      </x:c>
      <x:c r="T98" s="2" t="str">
        <x:f t="shared" si="13"/>
        <x:v>Agree</x:v>
      </x:c>
      <x:c r="U98" s="4" t="s">
        <x:v>340</x:v>
      </x:c>
      <x:c r="V98" s="12" t="s">
        <x:v>41</x:v>
      </x:c>
      <x:c r="W98" s="19">
        <x:v>0.5</x:v>
      </x:c>
      <x:c r="X98" s="19">
        <x:v>0.5</x:v>
      </x:c>
      <x:c r="Y98" s="19">
        <x:v>0.5</x:v>
      </x:c>
      <x:c r="Z98" s="19">
        <x:v>0.5</x:v>
      </x:c>
      <x:c r="AA98" s="19">
        <x:f t="shared" si="10"/>
        <x:v>0.5</x:v>
      </x:c>
      <x:c r="AB98" s="18" t="s">
        <x:v>42</x:v>
      </x:c>
      <x:c r="AC98" s="12" t="s">
        <x:v>51</x:v>
      </x:c>
    </x:row>
    <x:row r="99" ht="22.350000381469727" customHeight="1">
      <x:c r="A99" s="10">
        <x:v>94</x:v>
      </x:c>
      <x:c r="B99" s="11">
        <x:v>2013</x:v>
      </x:c>
      <x:c r="C99" s="1" t="s">
        <x:v>360</x:v>
      </x:c>
      <x:c r="D99" s="1" t="s">
        <x:v>80</x:v>
      </x:c>
      <x:c r="E99" s="1" t="s">
        <x:v>90</x:v>
      </x:c>
      <x:c r="F99" s="1" t="s">
        <x:v>47</x:v>
      </x:c>
      <x:c r="G99" s="1" t="s">
        <x:v>91</x:v>
      </x:c>
      <x:c r="H99" s="1" t="s">
        <x:v>92</x:v>
      </x:c>
      <x:c r="I99" s="2" t="s">
        <x:v>56</x:v>
      </x:c>
      <x:c r="J99" s="3">
        <x:v>0.65</x:v>
      </x:c>
      <x:c r="K99" s="3">
        <x:v>0.55000000000000004</x:v>
      </x:c>
      <x:c r="L99" s="3">
        <x:v>0.45</x:v>
      </x:c>
      <x:c r="M99" s="3">
        <x:v>0.6</x:v>
      </x:c>
      <x:c r="N99" s="3">
        <x:v>0.51</x:v>
      </x:c>
      <x:c r="O99" s="3">
        <x:f t="shared" si="9"/>
        <x:v>0.51</x:v>
      </x:c>
      <x:c r="P99" s="2" t="str">
        <x:f t="shared" si="11"/>
        <x:v>Verified</x:v>
      </x:c>
      <x:c r="Q99" s="2" t="s">
        <x:v>39</x:v>
      </x:c>
      <x:c r="R99" s="2" t="s">
        <x:v>39</x:v>
      </x:c>
      <x:c r="S99" s="2" t="s">
        <x:v>39</x:v>
      </x:c>
      <x:c r="T99" s="2" t="str">
        <x:f t="shared" si="13"/>
        <x:v>Agree</x:v>
      </x:c>
      <x:c r="U99" s="4" t="s">
        <x:v>277</x:v>
      </x:c>
      <x:c r="V99" s="12" t="s">
        <x:v>41</x:v>
      </x:c>
      <x:c r="W99" s="19">
        <x:v>0.5</x:v>
      </x:c>
      <x:c r="X99" s="19">
        <x:v>0.5</x:v>
      </x:c>
      <x:c r="Y99" s="19">
        <x:v>0.5</x:v>
      </x:c>
      <x:c r="Z99" s="19">
        <x:v>0.5</x:v>
      </x:c>
      <x:c r="AA99" s="19">
        <x:f t="shared" si="10"/>
        <x:v>0.5</x:v>
      </x:c>
      <x:c r="AB99" s="18" t="s">
        <x:v>42</x:v>
      </x:c>
      <x:c r="AC99" s="12" t="s">
        <x:v>51</x:v>
      </x:c>
    </x:row>
    <x:row r="100" ht="22.350000381469727" customHeight="1">
      <x:c r="A100" s="10">
        <x:v>95</x:v>
      </x:c>
      <x:c r="B100" s="11">
        <x:v>2014</x:v>
      </x:c>
      <x:c r="C100" s="1" t="s">
        <x:v>361</x:v>
      </x:c>
      <x:c r="D100" s="1" t="s">
        <x:v>80</x:v>
      </x:c>
      <x:c r="E100" s="1" t="s">
        <x:v>260</x:v>
      </x:c>
      <x:c r="F100" s="1" t="s">
        <x:v>47</x:v>
      </x:c>
      <x:c r="G100" s="1" t="s">
        <x:v>36</x:v>
      </x:c>
      <x:c r="H100" s="1" t="s">
        <x:v>72</x:v>
      </x:c>
      <x:c r="I100" s="2" t="s">
        <x:v>56</x:v>
      </x:c>
      <x:c r="J100" s="3">
        <x:v>0.7</x:v>
      </x:c>
      <x:c r="K100" s="3">
        <x:v>0.65</x:v>
      </x:c>
      <x:c r="L100" s="3">
        <x:v>0.55000000000000004</x:v>
      </x:c>
      <x:c r="M100" s="3">
        <x:v>0.65</x:v>
      </x:c>
      <x:c r="N100" s="3">
        <x:v>0.56000000000000005</x:v>
      </x:c>
      <x:c r="O100" s="3">
        <x:f t="shared" si="9"/>
        <x:v>0.56000000000000005</x:v>
      </x:c>
      <x:c r="P100" s="2" t="str">
        <x:f t="shared" si="11"/>
        <x:v>Verified</x:v>
      </x:c>
      <x:c r="Q100" s="2" t="s">
        <x:v>57</x:v>
      </x:c>
      <x:c r="R100" s="2" t="s">
        <x:v>57</x:v>
      </x:c>
      <x:c r="S100" s="2" t="s">
        <x:v>57</x:v>
      </x:c>
      <x:c r="T100" s="2" t="str">
        <x:f t="shared" si="13"/>
        <x:v>Agree</x:v>
      </x:c>
      <x:c r="U100" s="4" t="s">
        <x:v>252</x:v>
      </x:c>
      <x:c r="V100" s="12" t="s">
        <x:v>41</x:v>
      </x:c>
      <x:c r="W100" s="19">
        <x:v>0.5</x:v>
      </x:c>
      <x:c r="X100" s="19">
        <x:v>0.25</x:v>
      </x:c>
      <x:c r="Y100" s="19">
        <x:v>0.5</x:v>
      </x:c>
      <x:c r="Z100" s="19">
        <x:v>0.5</x:v>
      </x:c>
      <x:c r="AA100" s="19">
        <x:f t="shared" si="10"/>
        <x:v>0.4375</x:v>
      </x:c>
      <x:c r="AB100" s="18" t="s">
        <x:v>42</x:v>
      </x:c>
      <x:c r="AC100" s="12" t="s">
        <x:v>59</x:v>
      </x:c>
    </x:row>
    <x:row r="101" ht="22.350000381469727" customHeight="1">
      <x:c r="A101" s="10">
        <x:v>96</x:v>
      </x:c>
      <x:c r="B101" s="11">
        <x:v>2012</x:v>
      </x:c>
      <x:c r="C101" s="1" t="s">
        <x:v>362</x:v>
      </x:c>
      <x:c r="D101" s="1" t="s">
        <x:v>80</x:v>
      </x:c>
      <x:c r="E101" s="1" t="s">
        <x:v>90</x:v>
      </x:c>
      <x:c r="F101" s="1" t="s">
        <x:v>47</x:v>
      </x:c>
      <x:c r="G101" s="1" t="s">
        <x:v>91</x:v>
      </x:c>
      <x:c r="H101" s="1" t="s">
        <x:v>363</x:v>
      </x:c>
      <x:c r="I101" s="2" t="s">
        <x:v>56</x:v>
      </x:c>
      <x:c r="J101" s="3">
        <x:v>0.65</x:v>
      </x:c>
      <x:c r="K101" s="3">
        <x:v>0.55000000000000004</x:v>
      </x:c>
      <x:c r="L101" s="3">
        <x:v>0.45</x:v>
      </x:c>
      <x:c r="M101" s="3">
        <x:v>0.6</x:v>
      </x:c>
      <x:c r="N101" s="3">
        <x:v>0.51</x:v>
      </x:c>
      <x:c r="O101" s="3">
        <x:f t="shared" si="9"/>
        <x:v>0.51</x:v>
      </x:c>
      <x:c r="P101" s="2" t="str">
        <x:f t="shared" si="11"/>
        <x:v>Verified</x:v>
      </x:c>
      <x:c r="Q101" s="2" t="s">
        <x:v>39</x:v>
      </x:c>
      <x:c r="R101" s="2" t="s">
        <x:v>39</x:v>
      </x:c>
      <x:c r="S101" s="2" t="s">
        <x:v>39</x:v>
      </x:c>
      <x:c r="T101" s="2" t="str">
        <x:f t="shared" si="13"/>
        <x:v>Agree</x:v>
      </x:c>
      <x:c r="U101" s="4" t="s">
        <x:v>364</x:v>
      </x:c>
      <x:c r="V101" s="12" t="s">
        <x:v>41</x:v>
      </x:c>
      <x:c r="W101" s="19">
        <x:v>0.5</x:v>
      </x:c>
      <x:c r="X101" s="19">
        <x:v>0.5</x:v>
      </x:c>
      <x:c r="Y101" s="19">
        <x:v>0.5</x:v>
      </x:c>
      <x:c r="Z101" s="19">
        <x:v>0.5</x:v>
      </x:c>
      <x:c r="AA101" s="19">
        <x:f t="shared" si="10"/>
        <x:v>0.5</x:v>
      </x:c>
      <x:c r="AB101" s="18" t="s">
        <x:v>42</x:v>
      </x:c>
      <x:c r="AC101" s="12" t="s">
        <x:v>51</x:v>
      </x:c>
    </x:row>
    <x:row r="102" ht="22.350000381469727" customHeight="1">
      <x:c r="A102" s="10">
        <x:v>97</x:v>
      </x:c>
      <x:c r="B102" s="11">
        <x:v>2013</x:v>
      </x:c>
      <x:c r="C102" s="1" t="s">
        <x:v>365</x:v>
      </x:c>
      <x:c r="D102" s="1" t="s">
        <x:v>80</x:v>
      </x:c>
      <x:c r="E102" s="1" t="s">
        <x:v>125</x:v>
      </x:c>
      <x:c r="F102" s="1" t="s">
        <x:v>47</x:v>
      </x:c>
      <x:c r="G102" s="1" t="s">
        <x:v>91</x:v>
      </x:c>
      <x:c r="H102" s="1" t="s">
        <x:v>92</x:v>
      </x:c>
      <x:c r="I102" s="2" t="s">
        <x:v>56</x:v>
      </x:c>
      <x:c r="J102" s="3">
        <x:v>0.65</x:v>
      </x:c>
      <x:c r="K102" s="3">
        <x:v>0.55000000000000004</x:v>
      </x:c>
      <x:c r="L102" s="3">
        <x:v>0.45</x:v>
      </x:c>
      <x:c r="M102" s="3">
        <x:v>0.6</x:v>
      </x:c>
      <x:c r="N102" s="3">
        <x:v>0.51</x:v>
      </x:c>
      <x:c r="O102" s="3">
        <x:f t="shared" si="9"/>
        <x:v>0.51</x:v>
      </x:c>
      <x:c r="P102" s="2" t="str">
        <x:f t="shared" si="11"/>
        <x:v>Verified</x:v>
      </x:c>
      <x:c r="Q102" s="2" t="s">
        <x:v>39</x:v>
      </x:c>
      <x:c r="R102" s="2" t="s">
        <x:v>39</x:v>
      </x:c>
      <x:c r="S102" s="2" t="s">
        <x:v>39</x:v>
      </x:c>
      <x:c r="T102" s="2" t="str">
        <x:f t="shared" si="13"/>
        <x:v>Agree</x:v>
      </x:c>
      <x:c r="U102" s="4" t="s">
        <x:v>277</x:v>
      </x:c>
      <x:c r="V102" s="12" t="s">
        <x:v>41</x:v>
      </x:c>
      <x:c r="W102" s="19">
        <x:v>0.5</x:v>
      </x:c>
      <x:c r="X102" s="19">
        <x:v>0.5</x:v>
      </x:c>
      <x:c r="Y102" s="19">
        <x:v>0.5</x:v>
      </x:c>
      <x:c r="Z102" s="19">
        <x:v>0.5</x:v>
      </x:c>
      <x:c r="AA102" s="19" t="n">
        <x:f t="shared" ref="AA102:AA105" si="14">AVERAGE(W102:Z102)</x:f>
        <x:v>0.5</x:v>
      </x:c>
      <x:c r="AB102" s="18" t="s">
        <x:v>42</x:v>
      </x:c>
      <x:c r="AC102" s="12" t="s">
        <x:v>51</x:v>
      </x:c>
    </x:row>
    <x:row r="103" ht="22.350000381469727" customHeight="1">
      <x:c r="A103" s="10">
        <x:v>98</x:v>
      </x:c>
      <x:c r="B103" s="11">
        <x:v>2015</x:v>
      </x:c>
      <x:c r="C103" s="1" t="s">
        <x:v>366</x:v>
      </x:c>
      <x:c r="D103" s="1" t="s">
        <x:v>108</x:v>
      </x:c>
      <x:c r="E103" s="1" t="s">
        <x:v>34</x:v>
      </x:c>
      <x:c r="F103" s="1" t="s">
        <x:v>367</x:v>
      </x:c>
      <x:c r="G103" s="1" t="s">
        <x:v>36</x:v>
      </x:c>
      <x:c r="H103" s="1" t="s">
        <x:v>122</x:v>
      </x:c>
      <x:c r="I103" s="2" t="s">
        <x:v>56</x:v>
      </x:c>
      <x:c r="J103" s="3">
        <x:v>0.75</x:v>
      </x:c>
      <x:c r="K103" s="3">
        <x:v>0.7</x:v>
      </x:c>
      <x:c r="L103" s="3">
        <x:v>0.6</x:v>
      </x:c>
      <x:c r="M103" s="3">
        <x:v>0.65</x:v>
      </x:c>
      <x:c r="N103" s="3">
        <x:v>0.6</x:v>
      </x:c>
      <x:c r="O103" s="3">
        <x:f t="shared" si="9"/>
        <x:v>0.6</x:v>
      </x:c>
      <x:c r="P103" s="2" t="str">
        <x:f t="shared" si="11"/>
        <x:v>Verified</x:v>
      </x:c>
      <x:c r="Q103" s="2" t="s">
        <x:v>57</x:v>
      </x:c>
      <x:c r="R103" s="2" t="s">
        <x:v>57</x:v>
      </x:c>
      <x:c r="S103" s="2" t="s">
        <x:v>57</x:v>
      </x:c>
      <x:c r="T103" s="2" t="str">
        <x:f t="shared" si="13"/>
        <x:v>Agree</x:v>
      </x:c>
      <x:c r="U103" s="4" t="s">
        <x:v>368</x:v>
      </x:c>
      <x:c r="V103" s="12" t="s">
        <x:v>41</x:v>
      </x:c>
      <x:c r="W103" s="19">
        <x:v>0.5</x:v>
      </x:c>
      <x:c r="X103" s="19">
        <x:v>0.25</x:v>
      </x:c>
      <x:c r="Y103" s="19">
        <x:v>0.5</x:v>
      </x:c>
      <x:c r="Z103" s="19">
        <x:v>0.5</x:v>
      </x:c>
      <x:c r="AA103" s="19">
        <x:f t="shared" si="14"/>
        <x:v>0.4375</x:v>
      </x:c>
      <x:c r="AB103" s="18" t="s">
        <x:v>42</x:v>
      </x:c>
      <x:c r="AC103" s="12" t="s">
        <x:v>59</x:v>
      </x:c>
    </x:row>
    <x:row r="104" ht="22.350000381469727" customHeight="1">
      <x:c r="A104" s="10">
        <x:v>99</x:v>
      </x:c>
      <x:c r="B104" s="11">
        <x:v>2016</x:v>
      </x:c>
      <x:c r="C104" s="1" t="s">
        <x:v>369</x:v>
      </x:c>
      <x:c r="D104" s="1" t="s">
        <x:v>305</x:v>
      </x:c>
      <x:c r="E104" s="1" t="s">
        <x:v>81</x:v>
      </x:c>
      <x:c r="F104" s="1" t="s">
        <x:v>47</x:v>
      </x:c>
      <x:c r="G104" s="1" t="s">
        <x:v>291</x:v>
      </x:c>
      <x:c r="H104" s="1" t="s">
        <x:v>292</x:v>
      </x:c>
      <x:c r="I104" s="2" t="s">
        <x:v>195</x:v>
      </x:c>
      <x:c r="J104" s="3">
        <x:v>0.85</x:v>
      </x:c>
      <x:c r="K104" s="3">
        <x:v>0.8</x:v>
      </x:c>
      <x:c r="L104" s="3">
        <x:v>0.75</x:v>
      </x:c>
      <x:c r="M104" s="3">
        <x:v>0.8</x:v>
      </x:c>
      <x:c r="N104" s="3">
        <x:v>0.65</x:v>
      </x:c>
      <x:c r="O104" s="3">
        <x:f t="shared" si="9"/>
        <x:v>0.65</x:v>
      </x:c>
      <x:c r="P104" s="2" t="str">
        <x:f t="shared" si="11"/>
        <x:v>Verified</x:v>
      </x:c>
      <x:c r="Q104" s="2" t="s">
        <x:v>39</x:v>
      </x:c>
      <x:c r="R104" s="2" t="s">
        <x:v>39</x:v>
      </x:c>
      <x:c r="S104" s="2" t="s">
        <x:v>39</x:v>
      </x:c>
      <x:c r="T104" s="2" t="str">
        <x:f t="shared" si="13"/>
        <x:v>Agree</x:v>
      </x:c>
      <x:c r="U104" s="4" t="s">
        <x:v>293</x:v>
      </x:c>
      <x:c r="V104" s="12" t="s">
        <x:v>41</x:v>
      </x:c>
      <x:c r="W104" s="19">
        <x:v>0.5</x:v>
      </x:c>
      <x:c r="X104" s="19">
        <x:v>0.5</x:v>
      </x:c>
      <x:c r="Y104" s="19">
        <x:v>0.5</x:v>
      </x:c>
      <x:c r="Z104" s="19">
        <x:v>0.5</x:v>
      </x:c>
      <x:c r="AA104" s="19">
        <x:f t="shared" si="14"/>
        <x:v>0.5</x:v>
      </x:c>
      <x:c r="AB104" s="18" t="s">
        <x:v>42</x:v>
      </x:c>
      <x:c r="AC104" s="12" t="s">
        <x:v>51</x:v>
      </x:c>
    </x:row>
    <x:row r="105" ht="22.350000381469727" customHeight="1">
      <x:c r="A105" s="13">
        <x:v>100</x:v>
      </x:c>
      <x:c r="B105" s="14">
        <x:v>2019</x:v>
      </x:c>
      <x:c r="C105" s="5" t="s">
        <x:v>370</x:v>
      </x:c>
      <x:c r="D105" s="5" t="s">
        <x:v>80</x:v>
      </x:c>
      <x:c r="E105" s="5" t="s">
        <x:v>90</x:v>
      </x:c>
      <x:c r="F105" s="5" t="s">
        <x:v>47</x:v>
      </x:c>
      <x:c r="G105" s="5" t="s">
        <x:v>91</x:v>
      </x:c>
      <x:c r="H105" s="5" t="s">
        <x:v>92</x:v>
      </x:c>
      <x:c r="I105" s="6" t="s">
        <x:v>195</x:v>
      </x:c>
      <x:c r="J105" s="7">
        <x:v>0.9</x:v>
      </x:c>
      <x:c r="K105" s="7">
        <x:v>0.85</x:v>
      </x:c>
      <x:c r="L105" s="7">
        <x:v>0.8</x:v>
      </x:c>
      <x:c r="M105" s="7">
        <x:v>0.85</x:v>
      </x:c>
      <x:c r="N105" s="7">
        <x:v>0.68</x:v>
      </x:c>
      <x:c r="O105" s="7">
        <x:f t="shared" si="9"/>
        <x:v>0.68</x:v>
      </x:c>
      <x:c r="P105" s="6" t="str">
        <x:f t="shared" si="11"/>
        <x:v>Verified</x:v>
      </x:c>
      <x:c r="Q105" s="6" t="s">
        <x:v>39</x:v>
      </x:c>
      <x:c r="R105" s="6" t="s">
        <x:v>39</x:v>
      </x:c>
      <x:c r="S105" s="6" t="s">
        <x:v>39</x:v>
      </x:c>
      <x:c r="T105" s="6" t="str">
        <x:f t="shared" si="13"/>
        <x:v>Agree</x:v>
      </x:c>
      <x:c r="U105" s="8" t="s">
        <x:v>277</x:v>
      </x:c>
      <x:c r="V105" s="12" t="s">
        <x:v>41</x:v>
      </x:c>
      <x:c r="W105" s="19">
        <x:v>0.5</x:v>
      </x:c>
      <x:c r="X105" s="19">
        <x:v>0.5</x:v>
      </x:c>
      <x:c r="Y105" s="19">
        <x:v>0.5</x:v>
      </x:c>
      <x:c r="Z105" s="19">
        <x:v>0.5</x:v>
      </x:c>
      <x:c r="AA105" s="19">
        <x:f t="shared" si="14"/>
        <x:v>0.5</x:v>
      </x:c>
      <x:c r="AB105" s="18" t="s">
        <x:v>42</x:v>
      </x:c>
      <x:c r="AC105" s="12" t="s">
        <x:v>51</x:v>
      </x:c>
    </x:row>
  </x:sheetData>
  <x:mergeCells>
    <x:mergeCell ref="A1:U1"/>
    <x:mergeCell ref="A2:U2"/>
    <x:mergeCell ref="A3:U3"/>
  </x:mergeCells>
  <x:conditionalFormatting sqref="P6:P105">
    <x:cfRule type="expression" dxfId="4" priority="4">
      <x:formula>LEFT(P6,10)="Reconciled"</x:formula>
    </x:cfRule>
  </x:conditionalFormatting>
  <x:conditionalFormatting sqref="T6:T105">
    <x:cfRule type="expression" dxfId="3" priority="5">
      <x:formula>T6="Reconciled Agreement"</x:formula>
    </x:cfRule>
  </x:conditionalFormatting>
  <x:conditionalFormatting sqref="V6:V105">
    <x:cfRule type="expression" dxfId="2" priority="6">
      <x:formula>V6&lt;&gt;"Not required"</x:formula>
    </x:cfRule>
  </x:conditionalFormatting>
  <x:conditionalFormatting sqref="AA6:AA105">
    <x:cfRule type="colorScale" priority="7">
      <x:colorScale>
        <x:cfvo type="min"/>
        <x:cfvo type="percentile" val="50"/>
        <x:cfvo type="max"/>
        <x:color rgb="FFF4CCCC"/>
        <x:color rgb="FFFFF2CC"/>
        <x:color rgb="FFD9EAD3"/>
      </x:colorScale>
    </x:cfRule>
  </x:conditionalFormatting>
  <x:conditionalFormatting sqref="AB6:AB105">
    <x:cfRule type="expression" dxfId="1" priority="8">
      <x:formula>AB6="Low"</x:formula>
    </x:cfRule>
    <x:cfRule type="expression" dxfId="0" priority="9">
      <x:formula>AB6="Low-Moderate"</x:formula>
    </x:cfRule>
  </x:conditionalFormatting>
  <x:pageMargins left="0.7" right="0.7" top="0.75" bottom="0.75" header="0.3" footer="0.3"/>
</x:worksheet>
</file>

<file path=xl/worksheets/sheet2.xml><?xml version="1.0" encoding="utf-8"?>
<x:worksheet xmlns:x="http://schemas.openxmlformats.org/spreadsheetml/2006/main">
  <x:sheetFormatPr defaultRowHeight="13.800000190734863"/>
  <x:cols>
    <x:col min="1" max="1" width="24" customWidth="1"/>
    <x:col min="2" max="2" width="28" customWidth="1"/>
    <x:col min="3" max="4" width="30" customWidth="1"/>
    <x:col min="5" max="7" width="28" customWidth="1"/>
  </x:cols>
  <x:sheetData>
    <x:row r="1" ht="17.399999618530273">
      <x:c r="A1" s="24" t="s">
        <x:v>371</x:v>
      </x:c>
      <x:c r="B1" s="25"/>
      <x:c r="C1" s="25"/>
      <x:c r="D1" s="25"/>
      <x:c r="E1" s="25"/>
      <x:c r="F1" s="25"/>
      <x:c r="G1" s="25"/>
    </x:row>
    <x:row r="3" ht="27.600000381469727">
      <x:c r="A3" s="17" t="s">
        <x:v>372</x:v>
      </x:c>
      <x:c r="B3" s="17" t="s">
        <x:v>373</x:v>
      </x:c>
      <x:c r="C3" s="17" t="s">
        <x:v>374</x:v>
      </x:c>
      <x:c r="D3" s="17" t="s">
        <x:v>375</x:v>
      </x:c>
      <x:c r="E3" s="17" t="s">
        <x:v>376</x:v>
      </x:c>
      <x:c r="F3" s="17" t="s">
        <x:v>377</x:v>
      </x:c>
      <x:c r="G3" s="17" t="s">
        <x:v>378</x:v>
      </x:c>
    </x:row>
    <x:row r="4" ht="41.400001525878906">
      <x:c r="A4" s="20" t="s">
        <x:v>379</x:v>
      </x:c>
      <x:c r="B4" s="20" t="s">
        <x:v>380</x:v>
      </x:c>
      <x:c r="C4" s="20" t="s">
        <x:v>381</x:v>
      </x:c>
      <x:c r="D4" s="20" t="s">
        <x:v>382</x:v>
      </x:c>
      <x:c r="E4" s="20" t="s">
        <x:v>383</x:v>
      </x:c>
      <x:c r="F4" s="20" t="s">
        <x:v>384</x:v>
      </x:c>
      <x:c r="G4" s="20" t="s">
        <x:v>385</x:v>
      </x:c>
    </x:row>
    <x:row r="5" ht="41.400001525878906">
      <x:c r="A5" s="20" t="s">
        <x:v>386</x:v>
      </x:c>
      <x:c r="B5" s="20" t="s">
        <x:v>387</x:v>
      </x:c>
      <x:c r="C5" s="20" t="s">
        <x:v>388</x:v>
      </x:c>
      <x:c r="D5" s="20" t="s">
        <x:v>389</x:v>
      </x:c>
      <x:c r="E5" s="20" t="s">
        <x:v>390</x:v>
      </x:c>
      <x:c r="F5" s="20" t="s">
        <x:v>391</x:v>
      </x:c>
      <x:c r="G5" s="20" t="s">
        <x:v>392</x:v>
      </x:c>
    </x:row>
    <x:row r="6" ht="55.20000076293945">
      <x:c r="A6" s="20" t="s">
        <x:v>393</x:v>
      </x:c>
      <x:c r="B6" s="20" t="s">
        <x:v>394</x:v>
      </x:c>
      <x:c r="C6" s="20" t="s">
        <x:v>395</x:v>
      </x:c>
      <x:c r="D6" s="20" t="s">
        <x:v>396</x:v>
      </x:c>
      <x:c r="E6" s="20" t="s">
        <x:v>397</x:v>
      </x:c>
      <x:c r="F6" s="20" t="s">
        <x:v>398</x:v>
      </x:c>
      <x:c r="G6" s="20" t="s">
        <x:v>399</x:v>
      </x:c>
    </x:row>
    <x:row r="7" ht="41.400001525878906">
      <x:c r="A7" s="20" t="s">
        <x:v>400</x:v>
      </x:c>
      <x:c r="B7" s="20" t="s">
        <x:v>401</x:v>
      </x:c>
      <x:c r="C7" s="20" t="s">
        <x:v>402</x:v>
      </x:c>
      <x:c r="D7" s="20" t="s">
        <x:v>403</x:v>
      </x:c>
      <x:c r="E7" s="20" t="s">
        <x:v>404</x:v>
      </x:c>
      <x:c r="F7" s="20" t="s">
        <x:v>405</x:v>
      </x:c>
      <x:c r="G7" s="20" t="s">
        <x:v>406</x:v>
      </x:c>
    </x:row>
    <x:row r="9" ht="14.399999618530273">
      <x:c r="A9" s="26" t="s">
        <x:v>407</x:v>
      </x:c>
      <x:c r="B9" s="25"/>
      <x:c r="C9" s="25"/>
      <x:c r="D9" s="25"/>
      <x:c r="E9" s="25"/>
      <x:c r="F9" s="25"/>
      <x:c r="G9" s="25"/>
    </x:row>
  </x:sheetData>
  <x:mergeCells>
    <x:mergeCell ref="A1:G1"/>
    <x:mergeCell ref="A9:G9"/>
  </x:mergeCells>
  <x:pageMargins left="0.7" right="0.7" top="0.75" bottom="0.75" header="0.3" footer="0.3"/>
</x:worksheet>
</file>

<file path=xl/worksheets/sheet3.xml><?xml version="1.0" encoding="utf-8"?>
<x:worksheet xmlns:x="http://schemas.openxmlformats.org/spreadsheetml/2006/main">
  <x:sheetFormatPr defaultRowHeight="13.800000190734863"/>
  <x:cols>
    <x:col min="1" max="6" width="18" customWidth="1"/>
  </x:cols>
  <x:sheetData>
    <x:row r="1" ht="17.399999618530273">
      <x:c r="A1" s="27" t="s">
        <x:v>408</x:v>
      </x:c>
      <x:c r="B1" s="25"/>
      <x:c r="C1" s="25"/>
      <x:c r="D1" s="25"/>
      <x:c r="E1" s="25"/>
      <x:c r="F1" s="25"/>
    </x:row>
    <x:row r="2">
      <x:c r="H2" s="17"/>
      <x:c r="I2" s="17"/>
    </x:row>
    <x:row r="3">
      <x:c r="A3" s="17" t="s">
        <x:v>409</x:v>
      </x:c>
      <x:c r="B3" s="17" t="s">
        <x:v>410</x:v>
      </x:c>
      <x:c r="D3" s="17" t="s">
        <x:v>411</x:v>
      </x:c>
      <x:c r="E3" s="17" t="s">
        <x:v>412</x:v>
      </x:c>
    </x:row>
    <x:row r="4">
      <x:c r="A4" t="s">
        <x:v>413</x:v>
      </x:c>
      <x:c r="B4">
        <x:v>100</x:v>
      </x:c>
      <x:c r="D4" s="21">
        <x:v>0.3125</x:v>
      </x:c>
      <x:c r="E4">
        <x:v>5</x:v>
      </x:c>
    </x:row>
    <x:row r="5">
      <x:c r="A5" t="s">
        <x:v>414</x:v>
      </x:c>
      <x:c r="B5" s="21" t="n">
        <x:f>AVERAGE(Supplementary_Dataset_S2!O6:O105)</x:f>
        <x:v>0.5044000000000001</x:v>
      </x:c>
      <x:c r="D5" s="21">
        <x:v>0.375</x:v>
      </x:c>
      <x:c r="E5">
        <x:v>3</x:v>
      </x:c>
    </x:row>
    <x:row r="6">
      <x:c r="A6" t="s">
        <x:v>415</x:v>
      </x:c>
      <x:c r="B6" s="21" t="n">
        <x:f>AVERAGE(Supplementary_Dataset_S2!AA6:AA105)</x:f>
        <x:v>0.474375</x:v>
      </x:c>
      <x:c r="D6" s="21">
        <x:v>0.4375</x:v>
      </x:c>
      <x:c r="E6">
        <x:v>23</x:v>
      </x:c>
    </x:row>
    <x:row r="7">
      <x:c r="A7" t="s">
        <x:v>416</x:v>
      </x:c>
      <x:c r="B7" s="21" t="n">
        <x:f>CORREL(Supplementary_Dataset_S2!O6:O105,Supplementary_Dataset_S2!AA6:AA105)</x:f>
        <x:v>-0.2865902290358593</x:v>
      </x:c>
      <x:c r="D7" s="21">
        <x:v>0.5</x:v>
      </x:c>
      <x:c r="E7">
        <x:v>66</x:v>
      </x:c>
    </x:row>
    <x:row r="8">
      <x:c r="A8" t="s">
        <x:v>417</x:v>
      </x:c>
      <x:c r="B8" t="n">
        <x:f>COUNTIF(Supplementary_Dataset_S2!AB6:AB105,"Low")</x:f>
        <x:v>85</x:v>
      </x:c>
      <x:c r="D8" s="21">
        <x:v>0.5625</x:v>
      </x:c>
      <x:c r="E8">
        <x:v>3</x:v>
      </x:c>
    </x:row>
    <x:row r="10">
      <x:c r="A10" s="28" t="s">
        <x:v>418</x:v>
      </x:c>
      <x:c r="B10" s="25"/>
      <x:c r="C10" s="25"/>
      <x:c r="D10" s="25"/>
      <x:c r="E10" s="25"/>
      <x:c r="F10" s="25"/>
    </x:row>
    <x:row r="11">
      <x:c r="A11" s="29" t="s">
        <x:v>419</x:v>
      </x:c>
      <x:c r="B11" s="29"/>
      <x:c r="C11" s="29"/>
      <x:c r="D11" s="29"/>
      <x:c r="E11" s="29"/>
      <x:c r="F11" s="29"/>
    </x:row>
    <x:row r="12">
      <x:c r="A12" s="29" t="s">
        <x:v>420</x:v>
      </x:c>
      <x:c r="B12" s="29"/>
      <x:c r="C12" s="29"/>
      <x:c r="D12" s="29"/>
      <x:c r="E12" s="29"/>
      <x:c r="F12" s="29"/>
    </x:row>
    <x:row r="13">
      <x:c r="A13" s="29" t="s">
        <x:v>421</x:v>
      </x:c>
      <x:c r="B13" s="29"/>
      <x:c r="C13" s="29"/>
      <x:c r="D13" s="29"/>
      <x:c r="E13" s="29"/>
      <x:c r="F13" s="29"/>
    </x:row>
  </x:sheetData>
  <x:mergeCells>
    <x:mergeCell ref="A1:F1"/>
    <x:mergeCell ref="A10:F10"/>
    <x:mergeCell ref="A11:F11"/>
    <x:mergeCell ref="A12:F12"/>
    <x:mergeCell ref="A13:F13"/>
  </x:mergeCells>
  <x:pageMargins left="0.7" right="0.7" top="0.75" bottom="0.75" header="0.3" footer="0.3"/>
</x:worksheet>
</file>

<file path=xl/worksheets/sheet4.xml><?xml version="1.0" encoding="utf-8"?>
<x:worksheet xmlns:x="http://schemas.openxmlformats.org/spreadsheetml/2006/main">
  <x:sheetFormatPr defaultRowHeight="15"/>
  <x:cols>
    <x:col min="1" max="1" width="24" hidden="0" customWidth="1"/>
    <x:col min="2" max="2" width="31" hidden="0" customWidth="1"/>
    <x:col min="3" max="3" width="31" hidden="0" customWidth="1"/>
    <x:col min="4" max="4" width="31" hidden="0" customWidth="1"/>
    <x:col min="5" max="5" width="31" hidden="0" customWidth="1"/>
    <x:col min="6" max="6" width="31" hidden="0" customWidth="1"/>
    <x:col min="7" max="7" width="31" hidden="0" customWidth="1"/>
    <x:col min="8" max="8" width="34" hidden="0" customWidth="1"/>
  </x:cols>
  <x:sheetData>
    <x:row r="1" ht="28" customHeight="1">
      <x:c r="A1" s="104" t="str">
        <x:v>Automation Density (AD) Coding Rubric — Exploratory Documentary-Summary Coding</x:v>
      </x:c>
      <x:c r="B1" s="105"/>
      <x:c r="C1" s="105"/>
      <x:c r="D1" s="105"/>
      <x:c r="E1" s="105"/>
      <x:c r="F1" s="105"/>
      <x:c r="G1" s="105"/>
      <x:c r="H1" s="106"/>
    </x:row>
    <x:row r="2">
      <x:c r="A2" s="107"/>
      <x:c r="B2" s="65"/>
      <x:c r="C2" s="65"/>
      <x:c r="D2" s="65"/>
      <x:c r="E2" s="65"/>
      <x:c r="F2" s="65"/>
      <x:c r="G2" s="65"/>
      <x:c r="H2" s="108"/>
    </x:row>
    <x:row r="3" ht="36" customHeight="1">
      <x:c r="A3" s="81" t="str">
        <x:v>Dimension</x:v>
      </x:c>
      <x:c r="B3" s="60" t="str">
        <x:v>0.00 — Minimal / None</x:v>
      </x:c>
      <x:c r="C3" s="60" t="str">
        <x:v>0.25 — Low</x:v>
      </x:c>
      <x:c r="D3" s="60" t="str">
        <x:v>0.50 — Shared / Intermediate</x:v>
      </x:c>
      <x:c r="E3" s="60" t="str">
        <x:v>0.75 — High</x:v>
      </x:c>
      <x:c r="F3" s="60" t="str">
        <x:v>1.00 — Dominant / Full</x:v>
      </x:c>
      <x:c r="G3" s="60" t="str">
        <x:v>Coding Principle</x:v>
      </x:c>
      <x:c r="H3" s="82" t="str">
        <x:v>Independence Rule</x:v>
      </x:c>
    </x:row>
    <x:row r="4" ht="64" customHeight="1">
      <x:c r="A4" s="83" t="str">
        <x:v>P Automated Perception</x:v>
      </x:c>
      <x:c r="B4" s="66" t="str">
        <x:v>Human/manual information acquisition and interpretation; no meaningful automated perception documented</x:v>
      </x:c>
      <x:c r="C4" s="66" t="str">
        <x:v>Automation provides limited sensing, display, or perceptual assistance; human perception remains dominant</x:v>
      </x:c>
      <x:c r="D4" s="66" t="str">
        <x:v>Human and automated perception are materially shared</x:v>
      </x:c>
      <x:c r="E4" s="66" t="str">
        <x:v>Automated perception is the primary operational information pathway, with meaningful human checking still possible</x:v>
      </x:c>
      <x:c r="F4" s="66" t="str">
        <x:v>Automated perception effectively dominates the operational information pathway</x:v>
      </x:c>
      <x:c r="G4" s="66" t="str">
        <x:v>Assess the degree to which information acquisition and interpretation are automated</x:v>
      </x:c>
      <x:c r="H4" s="84" t="str">
        <x:v>Do not infer from ERA, accident severity, or failure type</x:v>
      </x:c>
    </x:row>
    <x:row r="5" ht="64" customHeight="1">
      <x:c r="A5" s="83" t="str">
        <x:v>R Operational Recommendation</x:v>
      </x:c>
      <x:c r="B5" s="66" t="str">
        <x:v>Decision alternatives are developed by humans without meaningful automated recommendation</x:v>
      </x:c>
      <x:c r="C5" s="66" t="str">
        <x:v>Automation provides limited advisory cues or simple recommendations</x:v>
      </x:c>
      <x:c r="D5" s="66" t="str">
        <x:v>System materially supports, ranks, or recommends options while human judgment remains substantial</x:v>
      </x:c>
      <x:c r="E5" s="66" t="str">
        <x:v>System strongly shapes the preferred option or operational recommendation</x:v>
      </x:c>
      <x:c r="F5" s="66" t="str">
        <x:v>Automated recommendation/default effectively determines the preferred option</x:v>
      </x:c>
      <x:c r="G5" s="66" t="str">
        <x:v>Assess the influence of automated systems on decision alternatives and preference formation</x:v>
      </x:c>
      <x:c r="H5" s="84" t="str">
        <x:v>Do not infer from P, E, AD, or outcome severity</x:v>
      </x:c>
    </x:row>
    <x:row r="6" ht="64" customHeight="1">
      <x:c r="A6" s="83" t="str">
        <x:v>E Autonomous Execution</x:v>
      </x:c>
      <x:c r="B6" s="66" t="str">
        <x:v>Operational actions are executed manually by humans</x:v>
      </x:c>
      <x:c r="C6" s="66" t="str">
        <x:v>Automation assists limited or bounded actions; human execution remains dominant</x:v>
      </x:c>
      <x:c r="D6" s="66" t="str">
        <x:v>Execution is materially shared or conditionally automated</x:v>
      </x:c>
      <x:c r="E6" s="66" t="str">
        <x:v>Automation executes most relevant operational actions with human intervention still available</x:v>
      </x:c>
      <x:c r="F6" s="66" t="str">
        <x:v>Automated execution effectively dominates the relevant operational action</x:v>
      </x:c>
      <x:c r="G6" s="66" t="str">
        <x:v>Assess the degree to which operational action is carried out automatically</x:v>
      </x:c>
      <x:c r="H6" s="84" t="str">
        <x:v>Do not infer from recommendation strength or system sophistication alone</x:v>
      </x:c>
    </x:row>
    <x:row r="7" ht="64" customHeight="1">
      <x:c r="A7" s="83" t="str">
        <x:v>O Human Override Capability</x:v>
      </x:c>
      <x:c r="B7" s="66" t="str">
        <x:v>Human override of relevant automated functions is absent, ineffective, or not practically available</x:v>
      </x:c>
      <x:c r="C7" s="66" t="str">
        <x:v>Override exists but is weak, delayed, difficult, or materially constrained</x:v>
      </x:c>
      <x:c r="D7" s="66" t="str">
        <x:v>Override is conditional or constrained but operationally meaningful</x:v>
      </x:c>
      <x:c r="E7" s="66" t="str">
        <x:v>Human operators retain clear and generally effective intervention / retake-control capability</x:v>
      </x:c>
      <x:c r="F7" s="66" t="str">
        <x:v>Immediate, independent, and effective human intervention / retake-control capability is retained</x:v>
      </x:c>
      <x:c r="G7" s="66" t="str">
        <x:v>Assess effective authority and practical capability to intervene in the automated functions actually present</x:v>
      </x:c>
      <x:c r="H7" s="84" t="str">
        <x:v>O is coded separately from P/R/E; higher O reduces AD through the inverse term (1−O)</x:v>
      </x:c>
    </x:row>
    <x:row r="8">
      <x:c r="A8" s="107"/>
      <x:c r="B8" s="65"/>
      <x:c r="C8" s="65"/>
      <x:c r="D8" s="65"/>
      <x:c r="E8" s="65"/>
      <x:c r="F8" s="65"/>
      <x:c r="G8" s="65"/>
      <x:c r="H8" s="108"/>
    </x:row>
    <x:row r="9" ht="42" customHeight="1">
      <x:c r="A9" s="85" t="str">
        <x:v>Intermediate-score rule: Existing case-level scores between the anchor values (for example 0.10, 0.15, 0.35, 0.65, 0.90) represent documentary judgments positioned between the descriptive anchors above. The rubric documents the interpretive continuum used for transparency; it does not convert the scores into validated interval-scale measurements.</x:v>
      </x:c>
      <x:c r="B9" s="70"/>
      <x:c r="C9" s="70"/>
      <x:c r="D9" s="70"/>
      <x:c r="E9" s="70"/>
      <x:c r="F9" s="70"/>
      <x:c r="G9" s="70"/>
      <x:c r="H9" s="86"/>
    </x:row>
    <x:row r="10" ht="42" customHeight="1">
      <x:c r="A10" s="85" t="str">
        <x:v>Final AD = (P + R + E + (1 − O)) / 4. P, R, E, and O are heuristic ordinally anchored descriptors. Final AD is used for comparative normalization only and should not be interpreted as a probability of failure, causal coefficient, validated engineering risk score, or universal threshold.</x:v>
      </x:c>
      <x:c r="B10" s="70"/>
      <x:c r="C10" s="70"/>
      <x:c r="D10" s="70"/>
      <x:c r="E10" s="70"/>
      <x:c r="F10" s="70"/>
      <x:c r="G10" s="70"/>
      <x:c r="H10" s="86"/>
    </x:row>
    <x:row r="11" ht="42" customHeight="1">
      <x:c r="A11" s="87" t="str">
        <x:v>Coding independence: P/R/E/O should be assigned from documentary evidence about operational functions and human intervention, not from the accident outcome, technological era, T1–T2–T3 classification, or the desired final AD value.</x:v>
      </x:c>
      <x:c r="B11" s="88"/>
      <x:c r="C11" s="88"/>
      <x:c r="D11" s="88"/>
      <x:c r="E11" s="88"/>
      <x:c r="F11" s="88"/>
      <x:c r="G11" s="88"/>
      <x:c r="H11" s="89"/>
    </x:row>
  </x:sheetData>
  <x:mergeCells>
    <x:mergeCell ref="A1:H1"/>
    <x:mergeCell ref="A9:H9"/>
    <x:mergeCell ref="A10:H10"/>
    <x:mergeCell ref="A11:H11"/>
  </x:mergeCells>
  <x:pageMargins left="0.7" right="0.7" top="0.75" bottom="0.75" header="0.3" footer="0.3"/>
</x:worksheet>
</file>

<file path=xl/worksheets/sheet5.xml><?xml version="1.0" encoding="utf-8"?>
<x:worksheet xmlns:x="http://schemas.openxmlformats.org/spreadsheetml/2006/main">
  <x:sheetFormatPr defaultRowHeight="15"/>
  <x:cols>
    <x:col min="1" max="1" width="28" hidden="0" customWidth="1"/>
    <x:col min="2" max="2" width="16" hidden="0" customWidth="1"/>
    <x:col min="3" max="3" width="50" hidden="0" customWidth="1"/>
    <x:col min="4" max="4" width="4" hidden="0" customWidth="1"/>
    <x:col min="5" max="5" width="22" hidden="0" customWidth="1"/>
    <x:col min="6" max="6" width="18" hidden="0" customWidth="1"/>
  </x:cols>
  <x:sheetData>
    <x:row r="1">
      <x:c r="A1" s="126" t="str">
        <x:v>T3-DEF Maritime 100-Case Automation Density (AD) Exploratory Summary</x:v>
      </x:c>
      <x:c r="B1" s="126"/>
      <x:c r="C1" s="126"/>
      <x:c r="D1" s="126"/>
      <x:c r="E1" s="126"/>
      <x:c r="F1" s="126"/>
    </x:row>
    <x:row r="2">
      <x:c r="A2" s="65"/>
      <x:c r="B2" s="65"/>
      <x:c r="C2" s="65"/>
      <x:c r="D2" s="65"/>
      <x:c r="E2" s="65"/>
      <x:c r="F2" s="65"/>
    </x:row>
    <x:row r="3">
      <x:c r="A3" s="114" t="str">
        <x:v>Metric</x:v>
      </x:c>
      <x:c r="B3" s="115" t="str">
        <x:v>Value</x:v>
      </x:c>
      <x:c r="C3" s="115" t="str">
        <x:v>Interpretive note</x:v>
      </x:c>
      <x:c r="D3" s="127"/>
      <x:c r="E3" s="115" t="str">
        <x:v>Technological Era</x:v>
      </x:c>
      <x:c r="F3" s="117" t="str">
        <x:v>Mean Final AD</x:v>
      </x:c>
    </x:row>
    <x:row r="4">
      <x:c r="A4" s="83" t="str">
        <x:v>Cases</x:v>
      </x:c>
      <x:c r="B4" s="66" t="n">
        <x:f>COUNT(Supplementary_Dataset_S2!O6:O105)</x:f>
        <x:v>100</x:v>
      </x:c>
      <x:c r="C4" s="66" t="str">
        <x:v>Primary maritime corpus used for case-level AD analysis</x:v>
      </x:c>
      <x:c r="D4" s="65"/>
      <x:c r="E4" s="66" t="str">
        <x:v>Era 1</x:v>
      </x:c>
      <x:c r="F4" s="124" t="n">
        <x:f>SUMIF(Supplementary_Dataset_S2!$I$6:$I$105,E4,Supplementary_Dataset_S2!$O$6:$O$105)/COUNTIF(Supplementary_Dataset_S2!$I$6:$I$105,E4)</x:f>
        <x:v>0.33551724137931027</x:v>
      </x:c>
    </x:row>
    <x:row r="5">
      <x:c r="A5" s="83" t="str">
        <x:v>Mean P</x:v>
      </x:c>
      <x:c r="B5" s="122" t="n">
        <x:f>AVERAGE(Supplementary_Dataset_S2!J6:J105)</x:f>
        <x:v>0.6070000000000001</x:v>
      </x:c>
      <x:c r="C5" s="66" t="str">
        <x:v>Mean automated-perception score</x:v>
      </x:c>
      <x:c r="D5" s="65"/>
      <x:c r="E5" s="66" t="str">
        <x:v>Era 2</x:v>
      </x:c>
      <x:c r="F5" s="124" t="n">
        <x:f>SUMIF(Supplementary_Dataset_S2!$I$6:$I$105,E5,Supplementary_Dataset_S2!$O$6:$O$105)/COUNTIF(Supplementary_Dataset_S2!$I$6:$I$105,E5)</x:f>
        <x:v>0.5146511627906978</x:v>
      </x:c>
    </x:row>
    <x:row r="6">
      <x:c r="A6" s="83" t="str">
        <x:v>Mean R</x:v>
      </x:c>
      <x:c r="B6" s="122" t="n">
        <x:f>AVERAGE(Supplementary_Dataset_S2!K6:K105)</x:f>
        <x:v>0.522</x:v>
      </x:c>
      <x:c r="C6" s="66" t="str">
        <x:v>Mean operational-recommendation score</x:v>
      </x:c>
      <x:c r="D6" s="65"/>
      <x:c r="E6" s="66" t="str">
        <x:v>Era 3</x:v>
      </x:c>
      <x:c r="F6" s="124" t="n">
        <x:f>SUMIF(Supplementary_Dataset_S2!$I$6:$I$105,E6,Supplementary_Dataset_S2!$O$6:$O$105)/COUNTIF(Supplementary_Dataset_S2!$I$6:$I$105,E6)</x:f>
        <x:v>0.6635714285714285</x:v>
      </x:c>
    </x:row>
    <x:row r="7">
      <x:c r="A7" s="83" t="str">
        <x:v>Mean E</x:v>
      </x:c>
      <x:c r="B7" s="122" t="n">
        <x:f>AVERAGE(Supplementary_Dataset_S2!L6:L105)</x:f>
        <x:v>0.43850000000000017</x:v>
      </x:c>
      <x:c r="C7" s="66" t="str">
        <x:v>Mean autonomous-execution score</x:v>
      </x:c>
      <x:c r="D7" s="65"/>
      <x:c r="E7" s="65"/>
      <x:c r="F7" s="108"/>
    </x:row>
    <x:row r="8">
      <x:c r="A8" s="83" t="str">
        <x:v>Mean O</x:v>
      </x:c>
      <x:c r="B8" s="122" t="n">
        <x:f>AVERAGE(Supplementary_Dataset_S2!M6:M105)</x:f>
        <x:v>0.5547999999999997</x:v>
      </x:c>
      <x:c r="C8" s="66" t="str">
        <x:v>Mean human-override-capability score</x:v>
      </x:c>
      <x:c r="D8" s="65"/>
      <x:c r="E8" s="65"/>
      <x:c r="F8" s="108"/>
    </x:row>
    <x:row r="9">
      <x:c r="A9" s="83" t="str">
        <x:v>Mean Final AD</x:v>
      </x:c>
      <x:c r="B9" s="122" t="n">
        <x:f>AVERAGE(Supplementary_Dataset_S2!O6:O105)</x:f>
        <x:v>0.5044000000000001</x:v>
      </x:c>
      <x:c r="C9" s="66" t="str">
        <x:v>Comparative normalized AD across 100 cases</x:v>
      </x:c>
      <x:c r="D9" s="65"/>
      <x:c r="E9" s="65"/>
      <x:c r="F9" s="108"/>
    </x:row>
    <x:row r="10">
      <x:c r="A10" s="83" t="str">
        <x:v>Minimum Final AD</x:v>
      </x:c>
      <x:c r="B10" s="122" t="n">
        <x:f>MIN(Supplementary_Dataset_S2!O6:O105)</x:f>
        <x:v>0.26</x:v>
      </x:c>
      <x:c r="C10" s="66" t="str">
        <x:v>Observed minimum in the coded corpus</x:v>
      </x:c>
      <x:c r="D10" s="65"/>
      <x:c r="E10" s="65"/>
      <x:c r="F10" s="108"/>
    </x:row>
    <x:row r="11">
      <x:c r="A11" s="83" t="str">
        <x:v>Maximum Final AD</x:v>
      </x:c>
      <x:c r="B11" s="122" t="n">
        <x:f>MAX(Supplementary_Dataset_S2!O6:O105)</x:f>
        <x:v>0.78</x:v>
      </x:c>
      <x:c r="C11" s="66" t="str">
        <x:v>Observed maximum in the coded corpus</x:v>
      </x:c>
      <x:c r="D11" s="65"/>
      <x:c r="E11" s="65"/>
      <x:c r="F11" s="108"/>
    </x:row>
    <x:row r="12">
      <x:c r="A12" s="107"/>
      <x:c r="B12" s="65"/>
      <x:c r="C12" s="65"/>
      <x:c r="D12" s="65"/>
      <x:c r="E12" s="65"/>
      <x:c r="F12" s="108"/>
    </x:row>
    <x:row r="13">
      <x:c r="A13" s="85" t="str">
        <x:v>Interpretation: AD is an exploratory comparative structural descriptor. The component scores and final AD values are heuristic and ordinally anchored; they are not validated interval-scale measurements, probabilities of failure, causal coefficients, or engineering thresholds.</x:v>
      </x:c>
      <x:c r="B13" s="70"/>
      <x:c r="C13" s="70"/>
      <x:c r="D13" s="70"/>
      <x:c r="E13" s="70"/>
      <x:c r="F13" s="86"/>
    </x:row>
    <x:row r="14">
      <x:c r="A14" s="87" t="str">
        <x:v>The AD_Rubric sheet documents the interpretive anchors for P, R, E, and O. Existing intermediate values are retained as documentary judgments between those anchors; the rubric does not retrospectively establish measurement validity.</x:v>
      </x:c>
      <x:c r="B14" s="88"/>
      <x:c r="C14" s="88"/>
      <x:c r="D14" s="88"/>
      <x:c r="E14" s="88"/>
      <x:c r="F14" s="89"/>
    </x:row>
  </x:sheetData>
  <x:mergeCells>
    <x:mergeCell ref="A1:F1"/>
    <x:mergeCell ref="A13:F13"/>
    <x:mergeCell ref="A14:F14"/>
  </x:mergeCells>
  <x:pageMargins left="0.7" right="0.7" top="0.75" bottom="0.75" header="0.3" footer="0.3"/>
</x:worksheet>
</file>