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nSagez\Downloads\"/>
    </mc:Choice>
  </mc:AlternateContent>
  <xr:revisionPtr revIDLastSave="0" documentId="13_ncr:1_{20AB249D-8686-4D78-86BC-0EED8C3361E8}" xr6:coauthVersionLast="45" xr6:coauthVersionMax="45" xr10:uidLastSave="{00000000-0000-0000-0000-000000000000}"/>
  <bookViews>
    <workbookView xWindow="-110" yWindow="-110" windowWidth="22780" windowHeight="14660" activeTab="2" xr2:uid="{0D50C854-B04E-7B42-99D5-4715FB2D8DB2}"/>
  </bookViews>
  <sheets>
    <sheet name="Général" sheetId="1" r:id="rId1"/>
    <sheet name="Symptomes" sheetId="3" r:id="rId2"/>
    <sheet name="Dat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" l="1"/>
  <c r="T14" i="3" l="1"/>
  <c r="T13" i="3"/>
  <c r="T12" i="3"/>
  <c r="T9" i="3"/>
  <c r="T10" i="3"/>
  <c r="T11" i="3"/>
  <c r="T8" i="3"/>
  <c r="T7" i="3"/>
  <c r="T6" i="3"/>
  <c r="T5" i="3"/>
  <c r="T4" i="3"/>
  <c r="I23" i="3"/>
  <c r="H23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24" i="3"/>
  <c r="C23" i="3"/>
  <c r="L18" i="1"/>
  <c r="L19" i="1" s="1"/>
  <c r="S85" i="2"/>
  <c r="S86" i="2"/>
  <c r="S87" i="2"/>
  <c r="S88" i="2"/>
  <c r="S89" i="2"/>
  <c r="S90" i="2"/>
  <c r="S91" i="2"/>
  <c r="S84" i="2"/>
  <c r="J32" i="2"/>
  <c r="R91" i="2"/>
  <c r="P91" i="2"/>
  <c r="O91" i="2"/>
  <c r="N91" i="2"/>
  <c r="M91" i="2"/>
  <c r="L91" i="2"/>
  <c r="R89" i="2"/>
  <c r="Q89" i="2"/>
  <c r="P89" i="2"/>
  <c r="O89" i="2"/>
  <c r="N89" i="2"/>
  <c r="M89" i="2"/>
  <c r="L89" i="2"/>
  <c r="R88" i="2"/>
  <c r="Q88" i="2"/>
  <c r="P88" i="2"/>
  <c r="O88" i="2"/>
  <c r="N88" i="2"/>
  <c r="M88" i="2"/>
  <c r="L88" i="2"/>
  <c r="R87" i="2"/>
  <c r="Q87" i="2"/>
  <c r="P87" i="2"/>
  <c r="O87" i="2"/>
  <c r="N87" i="2"/>
  <c r="M87" i="2"/>
  <c r="L87" i="2"/>
  <c r="R86" i="2"/>
  <c r="Q86" i="2"/>
  <c r="P86" i="2"/>
  <c r="O86" i="2"/>
  <c r="N86" i="2"/>
  <c r="M86" i="2"/>
  <c r="L86" i="2"/>
  <c r="R85" i="2"/>
  <c r="Q85" i="2"/>
  <c r="P85" i="2"/>
  <c r="O85" i="2"/>
  <c r="N85" i="2"/>
  <c r="M85" i="2"/>
  <c r="L85" i="2"/>
  <c r="R84" i="2"/>
  <c r="Q84" i="2"/>
  <c r="P84" i="2"/>
  <c r="O84" i="2"/>
  <c r="N84" i="2"/>
  <c r="M84" i="2"/>
  <c r="L84" i="2"/>
  <c r="J49" i="2" l="1"/>
  <c r="J50" i="2"/>
  <c r="J51" i="2"/>
  <c r="J52" i="2"/>
  <c r="J53" i="2"/>
  <c r="J54" i="2"/>
  <c r="J48" i="2"/>
  <c r="J31" i="2"/>
  <c r="J30" i="2"/>
  <c r="J29" i="2"/>
  <c r="J28" i="2"/>
  <c r="J27" i="2"/>
  <c r="J26" i="2"/>
  <c r="J25" i="2"/>
</calcChain>
</file>

<file path=xl/sharedStrings.xml><?xml version="1.0" encoding="utf-8"?>
<sst xmlns="http://schemas.openxmlformats.org/spreadsheetml/2006/main" count="446" uniqueCount="171">
  <si>
    <t>Nombre total appel</t>
  </si>
  <si>
    <t>Nombre de patients pris en charge</t>
  </si>
  <si>
    <t>Date</t>
  </si>
  <si>
    <t>06-APR-20</t>
  </si>
  <si>
    <t>07-APR-20</t>
  </si>
  <si>
    <t>08-APR-20</t>
  </si>
  <si>
    <t>09-APR-20</t>
  </si>
  <si>
    <t>10-APR-20</t>
  </si>
  <si>
    <t>11-APR-20</t>
  </si>
  <si>
    <t>12-APR-20</t>
  </si>
  <si>
    <t>13-APR-20</t>
  </si>
  <si>
    <t>14-APR-20</t>
  </si>
  <si>
    <t>15-APR-20</t>
  </si>
  <si>
    <t>16-APR-20</t>
  </si>
  <si>
    <t>17-APR-20</t>
  </si>
  <si>
    <t>18-APR-20</t>
  </si>
  <si>
    <t>20-APR-20</t>
  </si>
  <si>
    <t>21-APR-20</t>
  </si>
  <si>
    <t>22-APR-20</t>
  </si>
  <si>
    <t>23-APR-20</t>
  </si>
  <si>
    <t>24-APR-20</t>
  </si>
  <si>
    <t>25-APR-20</t>
  </si>
  <si>
    <t>27-APR-20</t>
  </si>
  <si>
    <t>28-APR-20</t>
  </si>
  <si>
    <t>29-APR-20</t>
  </si>
  <si>
    <t>30-APR-20</t>
  </si>
  <si>
    <t>01-MAY-20</t>
  </si>
  <si>
    <t>02-MAY-20</t>
  </si>
  <si>
    <t>04-MAY-20</t>
  </si>
  <si>
    <t>05-MAY-20</t>
  </si>
  <si>
    <t>06-MAY-20</t>
  </si>
  <si>
    <t>07-MAY-20</t>
  </si>
  <si>
    <t>08-MAY-20</t>
  </si>
  <si>
    <t>11-MAY-20</t>
  </si>
  <si>
    <t>12-MAY-20</t>
  </si>
  <si>
    <t>13-MAY-20</t>
  </si>
  <si>
    <t>15-MAY-20</t>
  </si>
  <si>
    <t>16-MAY-20</t>
  </si>
  <si>
    <t>18-MAY-20</t>
  </si>
  <si>
    <t>25-MAY-20</t>
  </si>
  <si>
    <t>26-MAY-20</t>
  </si>
  <si>
    <t>28-MAY-20</t>
  </si>
  <si>
    <t>Appel</t>
  </si>
  <si>
    <t>%</t>
  </si>
  <si>
    <t>Jour</t>
  </si>
  <si>
    <t>Lundi</t>
  </si>
  <si>
    <t>Mardi</t>
  </si>
  <si>
    <t>Mercredi</t>
  </si>
  <si>
    <t>Jeudi</t>
  </si>
  <si>
    <t>Vendredi</t>
  </si>
  <si>
    <t>Samedi</t>
  </si>
  <si>
    <t>Dimanche</t>
  </si>
  <si>
    <t>Consultation téléphonique prévue</t>
  </si>
  <si>
    <t>49.5</t>
  </si>
  <si>
    <t>Total</t>
  </si>
  <si>
    <t>Motif Appel</t>
  </si>
  <si>
    <t>Conseil</t>
  </si>
  <si>
    <t>Administratif</t>
  </si>
  <si>
    <t>Ordonance rédigées</t>
  </si>
  <si>
    <t>Bronchodilatateurs</t>
  </si>
  <si>
    <t>Antibiotiques</t>
  </si>
  <si>
    <t>Suivi telephonique prévu</t>
  </si>
  <si>
    <t>Test Covid proposé</t>
  </si>
  <si>
    <t>Consultation Hors Cabinet</t>
  </si>
  <si>
    <t>Temps de consultation</t>
  </si>
  <si>
    <t>Moyenne</t>
  </si>
  <si>
    <t>Ecart type</t>
  </si>
  <si>
    <t>5 min</t>
  </si>
  <si>
    <t>10 min</t>
  </si>
  <si>
    <t>15 min</t>
  </si>
  <si>
    <t>Evaluation initiale</t>
  </si>
  <si>
    <t>Amélioration</t>
  </si>
  <si>
    <t>Stabilité</t>
  </si>
  <si>
    <t>Péjoration</t>
  </si>
  <si>
    <t>Guérri</t>
  </si>
  <si>
    <t>Telemédecine</t>
  </si>
  <si>
    <t>Consultation cabinet</t>
  </si>
  <si>
    <t>Consultation filière</t>
  </si>
  <si>
    <t>Urgences</t>
  </si>
  <si>
    <t>Autre médecin</t>
  </si>
  <si>
    <t>N</t>
  </si>
  <si>
    <t>Prevention standard</t>
  </si>
  <si>
    <t>Prevention fragile</t>
  </si>
  <si>
    <t>Isolement Simple</t>
  </si>
  <si>
    <t>Auto-isolement</t>
  </si>
  <si>
    <t>Auto-quarantaine</t>
  </si>
  <si>
    <t>Auto-surveillance</t>
  </si>
  <si>
    <t>Aucun</t>
  </si>
  <si>
    <t>Arrêt de travail</t>
  </si>
  <si>
    <t>Certificat médical</t>
  </si>
  <si>
    <t>Non</t>
  </si>
  <si>
    <t>Oui</t>
  </si>
  <si>
    <t>Au besoin</t>
  </si>
  <si>
    <t>Prévu</t>
  </si>
  <si>
    <t>semaine 15</t>
  </si>
  <si>
    <t>6-12avril 2020</t>
  </si>
  <si>
    <t>semaine 16</t>
  </si>
  <si>
    <t>13-19 avril 2020</t>
  </si>
  <si>
    <t>semaine 17</t>
  </si>
  <si>
    <t>20-26 avril 2020</t>
  </si>
  <si>
    <t>semaine 18</t>
  </si>
  <si>
    <t>27 avril - 3 mai 2020</t>
  </si>
  <si>
    <t>semaine 19</t>
  </si>
  <si>
    <t>4-10 mai 2020</t>
  </si>
  <si>
    <t>semaine 20</t>
  </si>
  <si>
    <t>11-17 mai 2020</t>
  </si>
  <si>
    <t>semaine 21</t>
  </si>
  <si>
    <t>18-24 mai 2020</t>
  </si>
  <si>
    <t>semaine 22</t>
  </si>
  <si>
    <t>25-31 mai 2020</t>
  </si>
  <si>
    <t>Nombre de patients enregistré au cabinet</t>
  </si>
  <si>
    <t>?</t>
  </si>
  <si>
    <t>Symptômes</t>
  </si>
  <si>
    <t>Datation des symptômes</t>
  </si>
  <si>
    <t>Eval initiale</t>
  </si>
  <si>
    <t>SUIVI</t>
  </si>
  <si>
    <t>suivi</t>
  </si>
  <si>
    <t>Motif Appel simplifié</t>
  </si>
  <si>
    <t>J1-2</t>
  </si>
  <si>
    <t>J3-4</t>
  </si>
  <si>
    <t>J5-6</t>
  </si>
  <si>
    <t>J7-8</t>
  </si>
  <si>
    <t>J9-10</t>
  </si>
  <si>
    <t>J11-12</t>
  </si>
  <si>
    <t>J13-14</t>
  </si>
  <si>
    <t>J15-18</t>
  </si>
  <si>
    <t>J19-22</t>
  </si>
  <si>
    <t>&gt;J-22</t>
  </si>
  <si>
    <t>Pas de symp</t>
  </si>
  <si>
    <t>Fièvre</t>
  </si>
  <si>
    <t>Evaluation initiale (44)</t>
  </si>
  <si>
    <t>Toux sèche</t>
  </si>
  <si>
    <t>Toux grasse</t>
  </si>
  <si>
    <t>Fatigue</t>
  </si>
  <si>
    <t>Arthro-myalgies</t>
  </si>
  <si>
    <t>Congestion nasale</t>
  </si>
  <si>
    <t>Maux de gprge</t>
  </si>
  <si>
    <t>Hemoptysie</t>
  </si>
  <si>
    <t>Dyspnée</t>
  </si>
  <si>
    <t>Brulure thoracique</t>
  </si>
  <si>
    <t>Douleur thoracique</t>
  </si>
  <si>
    <t>Céphalée</t>
  </si>
  <si>
    <t>Anosmie</t>
  </si>
  <si>
    <t>Ageusie</t>
  </si>
  <si>
    <t>Diarhée</t>
  </si>
  <si>
    <t>Douleurr abdominale</t>
  </si>
  <si>
    <t>1ere sem</t>
  </si>
  <si>
    <t>évaluation durant la première semaine</t>
  </si>
  <si>
    <t>Eval Initial</t>
  </si>
  <si>
    <t>Amélio</t>
  </si>
  <si>
    <t>Stabi</t>
  </si>
  <si>
    <t>Péjo</t>
  </si>
  <si>
    <t>Suivi</t>
  </si>
  <si>
    <t>Moyenne (SD)</t>
  </si>
  <si>
    <t>44 (14.85)</t>
  </si>
  <si>
    <t>42 (14.85)</t>
  </si>
  <si>
    <t>Mediane (SD)</t>
  </si>
  <si>
    <t>H/F (%)</t>
  </si>
  <si>
    <t>36/77 (31.9/68.1)</t>
  </si>
  <si>
    <t>Nombre de telephone par patients</t>
  </si>
  <si>
    <t>Nombre de telephone</t>
  </si>
  <si>
    <t>&gt;3</t>
  </si>
  <si>
    <t>1.76 (1.47)</t>
  </si>
  <si>
    <t>1.00</t>
  </si>
  <si>
    <t>Age (113 patients)</t>
  </si>
  <si>
    <t>Sexe (113 patients)</t>
  </si>
  <si>
    <t>Prise en charge selon patient (113)</t>
  </si>
  <si>
    <t>Consultation cabinet pour frottis</t>
  </si>
  <si>
    <t>Consultation filière frottis</t>
  </si>
  <si>
    <t>total</t>
  </si>
  <si>
    <t>Orientation des appels (200)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</si>
</sst>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[Red]0.0"/>
  </numFmts>
  <fonts count="6" x14ac:knownFonts="1">
    <font>
      <sz val="12"/>
      <color theme="1"/>
      <name val="Calibri"/>
      <family val="2"/>
      <scheme val="minor"/>
    </font>
    <font>
      <sz val="12"/>
      <color rgb="FF264A60"/>
      <name val="Times"/>
      <family val="1"/>
    </font>
    <font>
      <sz val="12"/>
      <color rgb="FF010205"/>
      <name val="Times"/>
      <family val="1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"/>
      <family val="1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6BFE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2" fillId="2" borderId="0" xfId="0" applyFont="1" applyFill="1"/>
    <xf numFmtId="0" fontId="5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0" fillId="3" borderId="0" xfId="0" applyFill="1"/>
    <xf numFmtId="0" fontId="0" fillId="4" borderId="0" xfId="0" applyFill="1"/>
    <xf numFmtId="0" fontId="0" fillId="9" borderId="0" xfId="0" applyFill="1"/>
    <xf numFmtId="0" fontId="0" fillId="10" borderId="0" xfId="0" applyFill="1"/>
    <xf numFmtId="0" fontId="0" fillId="7" borderId="0" xfId="0" applyFill="1"/>
    <xf numFmtId="0" fontId="3" fillId="8" borderId="0" xfId="0" applyFont="1" applyFill="1"/>
    <xf numFmtId="0" fontId="1" fillId="11" borderId="0" xfId="0" applyFont="1" applyFill="1"/>
    <xf numFmtId="0" fontId="0" fillId="11" borderId="0" xfId="0" applyFill="1"/>
    <xf numFmtId="0" fontId="4" fillId="0" borderId="0" xfId="0" applyFont="1"/>
    <xf numFmtId="0" fontId="2" fillId="11" borderId="0" xfId="0" applyFont="1" applyFill="1"/>
    <xf numFmtId="0" fontId="0" fillId="12" borderId="0" xfId="0" applyFill="1" applyAlignment="1">
      <alignment horizontal="right"/>
    </xf>
    <xf numFmtId="0" fontId="2" fillId="12" borderId="0" xfId="0" applyFont="1" applyFill="1"/>
    <xf numFmtId="0" fontId="0" fillId="12" borderId="0" xfId="0" applyFill="1"/>
    <xf numFmtId="2" fontId="0" fillId="12" borderId="0" xfId="0" applyNumberFormat="1" applyFill="1"/>
    <xf numFmtId="10" fontId="0" fillId="0" borderId="0" xfId="0" applyNumberFormat="1"/>
    <xf numFmtId="0" fontId="0" fillId="13" borderId="0" xfId="0" applyFill="1"/>
    <xf numFmtId="0" fontId="0" fillId="0" borderId="0" xfId="0" applyAlignment="1">
      <alignment horizontal="left"/>
    </xf>
    <xf numFmtId="0" fontId="1" fillId="9" borderId="0" xfId="0" applyFont="1" applyFill="1"/>
    <xf numFmtId="0" fontId="0" fillId="0" borderId="0" xfId="0" applyFill="1"/>
    <xf numFmtId="0" fontId="0" fillId="14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B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Motif d'appel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12-7546-A6BA-38C8EE5915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12-7546-A6BA-38C8EE5915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12-7546-A6BA-38C8EE59152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12-7546-A6BA-38C8EE59152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12-7546-A6BA-38C8EE59152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12-7546-A6BA-38C8EE5915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Général!$A$16:$A$21</c:f>
              <c:strCache>
                <c:ptCount val="6"/>
                <c:pt idx="0">
                  <c:v>Conseil</c:v>
                </c:pt>
                <c:pt idx="1">
                  <c:v>Evaluation initiale</c:v>
                </c:pt>
                <c:pt idx="2">
                  <c:v>Amélioration</c:v>
                </c:pt>
                <c:pt idx="3">
                  <c:v>Stabilité</c:v>
                </c:pt>
                <c:pt idx="4">
                  <c:v>Péjoration</c:v>
                </c:pt>
                <c:pt idx="5">
                  <c:v>Guérri</c:v>
                </c:pt>
              </c:strCache>
            </c:strRef>
          </c:cat>
          <c:val>
            <c:numRef>
              <c:f>Général!$C$16:$C$21</c:f>
              <c:numCache>
                <c:formatCode>General</c:formatCode>
                <c:ptCount val="6"/>
                <c:pt idx="0">
                  <c:v>23</c:v>
                </c:pt>
                <c:pt idx="1">
                  <c:v>22</c:v>
                </c:pt>
                <c:pt idx="2">
                  <c:v>21</c:v>
                </c:pt>
                <c:pt idx="3">
                  <c:v>21</c:v>
                </c:pt>
                <c:pt idx="4">
                  <c:v>7.5</c:v>
                </c:pt>
                <c:pt idx="5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5-2E40-A60D-9BF9FD987BC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Type d'appel selon datation</a:t>
            </a:r>
            <a:r>
              <a:rPr lang="fr-FR" baseline="0"/>
              <a:t> des symptômes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Symptomes!$M$3</c:f>
              <c:strCache>
                <c:ptCount val="1"/>
                <c:pt idx="0">
                  <c:v>Conseil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Symptomes!$M$4:$M$14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4-F244-B2EC-2329019682F5}"/>
            </c:ext>
          </c:extLst>
        </c:ser>
        <c:ser>
          <c:idx val="1"/>
          <c:order val="1"/>
          <c:tx>
            <c:strRef>
              <c:f>Symptomes!$N$3</c:f>
              <c:strCache>
                <c:ptCount val="1"/>
                <c:pt idx="0">
                  <c:v>Eval Initial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Symptomes!$N$4:$N$14</c:f>
              <c:numCache>
                <c:formatCode>General</c:formatCode>
                <c:ptCount val="11"/>
                <c:pt idx="0">
                  <c:v>19</c:v>
                </c:pt>
                <c:pt idx="1">
                  <c:v>7</c:v>
                </c:pt>
                <c:pt idx="2">
                  <c:v>4</c:v>
                </c:pt>
                <c:pt idx="3">
                  <c:v>8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54-F244-B2EC-2329019682F5}"/>
            </c:ext>
          </c:extLst>
        </c:ser>
        <c:ser>
          <c:idx val="2"/>
          <c:order val="2"/>
          <c:tx>
            <c:strRef>
              <c:f>Symptomes!$O$3</c:f>
              <c:strCache>
                <c:ptCount val="1"/>
                <c:pt idx="0">
                  <c:v>Amélio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Symptomes!$O$4:$O$14</c:f>
              <c:numCache>
                <c:formatCode>General</c:formatCode>
                <c:ptCount val="11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5</c:v>
                </c:pt>
                <c:pt idx="4">
                  <c:v>8</c:v>
                </c:pt>
                <c:pt idx="5">
                  <c:v>4</c:v>
                </c:pt>
                <c:pt idx="6">
                  <c:v>1</c:v>
                </c:pt>
                <c:pt idx="7">
                  <c:v>8</c:v>
                </c:pt>
                <c:pt idx="8">
                  <c:v>2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54-F244-B2EC-2329019682F5}"/>
            </c:ext>
          </c:extLst>
        </c:ser>
        <c:ser>
          <c:idx val="3"/>
          <c:order val="3"/>
          <c:tx>
            <c:strRef>
              <c:f>Symptomes!$P$3</c:f>
              <c:strCache>
                <c:ptCount val="1"/>
                <c:pt idx="0">
                  <c:v>Stabi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Symptomes!$P$4:$P$14</c:f>
              <c:numCache>
                <c:formatCode>General</c:formatCode>
                <c:ptCount val="11"/>
                <c:pt idx="0">
                  <c:v>0</c:v>
                </c:pt>
                <c:pt idx="1">
                  <c:v>6</c:v>
                </c:pt>
                <c:pt idx="2">
                  <c:v>9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54-F244-B2EC-2329019682F5}"/>
            </c:ext>
          </c:extLst>
        </c:ser>
        <c:ser>
          <c:idx val="4"/>
          <c:order val="4"/>
          <c:tx>
            <c:strRef>
              <c:f>Symptomes!$Q$3</c:f>
              <c:strCache>
                <c:ptCount val="1"/>
                <c:pt idx="0">
                  <c:v>Péjo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Symptomes!$Q$4:$Q$14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54-F244-B2EC-2329019682F5}"/>
            </c:ext>
          </c:extLst>
        </c:ser>
        <c:ser>
          <c:idx val="5"/>
          <c:order val="5"/>
          <c:tx>
            <c:strRef>
              <c:f>Symptomes!$R$3</c:f>
              <c:strCache>
                <c:ptCount val="1"/>
                <c:pt idx="0">
                  <c:v>Guérri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Symptomes!$L$4:$L$14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Symptomes!$R$4:$R$14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54-F244-B2EC-232901968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4740416"/>
        <c:axId val="1304742048"/>
      </c:barChart>
      <c:catAx>
        <c:axId val="130474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742048"/>
        <c:crosses val="autoZero"/>
        <c:auto val="1"/>
        <c:lblAlgn val="ctr"/>
        <c:lblOffset val="100"/>
        <c:noMultiLvlLbl val="0"/>
      </c:catAx>
      <c:valAx>
        <c:axId val="130474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74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Symptômes lors de l'évaluation initiale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Symptomes!$A$23:$A$38</c:f>
              <c:strCache>
                <c:ptCount val="16"/>
                <c:pt idx="0">
                  <c:v>Fièvre</c:v>
                </c:pt>
                <c:pt idx="1">
                  <c:v>Toux sèche</c:v>
                </c:pt>
                <c:pt idx="2">
                  <c:v>Toux grasse</c:v>
                </c:pt>
                <c:pt idx="3">
                  <c:v>Arthro-myalgies</c:v>
                </c:pt>
                <c:pt idx="4">
                  <c:v>Fatigue</c:v>
                </c:pt>
                <c:pt idx="5">
                  <c:v>Congestion nasale</c:v>
                </c:pt>
                <c:pt idx="6">
                  <c:v>Maux de gprge</c:v>
                </c:pt>
                <c:pt idx="7">
                  <c:v>Hemoptysie</c:v>
                </c:pt>
                <c:pt idx="8">
                  <c:v>Dyspnée</c:v>
                </c:pt>
                <c:pt idx="9">
                  <c:v>Brulure thoracique</c:v>
                </c:pt>
                <c:pt idx="10">
                  <c:v>Douleur thoracique</c:v>
                </c:pt>
                <c:pt idx="11">
                  <c:v>Céphalée</c:v>
                </c:pt>
                <c:pt idx="12">
                  <c:v>Anosmie</c:v>
                </c:pt>
                <c:pt idx="13">
                  <c:v>Ageusie</c:v>
                </c:pt>
                <c:pt idx="14">
                  <c:v>Diarhée</c:v>
                </c:pt>
                <c:pt idx="15">
                  <c:v>Douleurr abdominale</c:v>
                </c:pt>
              </c:strCache>
            </c:strRef>
          </c:cat>
          <c:val>
            <c:numRef>
              <c:f>Symptomes!$C$23:$C$38</c:f>
              <c:numCache>
                <c:formatCode>0.00%</c:formatCode>
                <c:ptCount val="16"/>
                <c:pt idx="0">
                  <c:v>0.45454545454545453</c:v>
                </c:pt>
                <c:pt idx="1">
                  <c:v>0.54545454545454541</c:v>
                </c:pt>
                <c:pt idx="2">
                  <c:v>0.11363636363636363</c:v>
                </c:pt>
                <c:pt idx="3">
                  <c:v>0.38636363636363635</c:v>
                </c:pt>
                <c:pt idx="4">
                  <c:v>0.5</c:v>
                </c:pt>
                <c:pt idx="5">
                  <c:v>0.38636363636363635</c:v>
                </c:pt>
                <c:pt idx="6">
                  <c:v>0.47727272727272729</c:v>
                </c:pt>
                <c:pt idx="7">
                  <c:v>4.5454545454545456E-2</c:v>
                </c:pt>
                <c:pt idx="8">
                  <c:v>0.25</c:v>
                </c:pt>
                <c:pt idx="9">
                  <c:v>9.0909090909090912E-2</c:v>
                </c:pt>
                <c:pt idx="10">
                  <c:v>0.22727272727272727</c:v>
                </c:pt>
                <c:pt idx="11">
                  <c:v>0.47727272727272729</c:v>
                </c:pt>
                <c:pt idx="12">
                  <c:v>6.8181818181818177E-2</c:v>
                </c:pt>
                <c:pt idx="13">
                  <c:v>6.8181818181818177E-2</c:v>
                </c:pt>
                <c:pt idx="14">
                  <c:v>9.0909090909090912E-2</c:v>
                </c:pt>
                <c:pt idx="15">
                  <c:v>6.8181818181818177E-2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9-9549-9960-0A96518B2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99672480"/>
        <c:axId val="1287035024"/>
      </c:barChart>
      <c:catAx>
        <c:axId val="1699672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7035024"/>
        <c:crosses val="autoZero"/>
        <c:auto val="1"/>
        <c:lblAlgn val="ctr"/>
        <c:lblOffset val="100"/>
        <c:noMultiLvlLbl val="0"/>
      </c:catAx>
      <c:valAx>
        <c:axId val="1287035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67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Date!$B$1</c:f>
              <c:strCache>
                <c:ptCount val="1"/>
                <c:pt idx="0">
                  <c:v>Appel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Date!$A$2:$A$40</c:f>
              <c:strCache>
                <c:ptCount val="39"/>
                <c:pt idx="0">
                  <c:v>06-APR-20</c:v>
                </c:pt>
                <c:pt idx="1">
                  <c:v>07-APR-20</c:v>
                </c:pt>
                <c:pt idx="2">
                  <c:v>08-APR-20</c:v>
                </c:pt>
                <c:pt idx="3">
                  <c:v>09-APR-20</c:v>
                </c:pt>
                <c:pt idx="4">
                  <c:v>10-APR-20</c:v>
                </c:pt>
                <c:pt idx="5">
                  <c:v>11-APR-20</c:v>
                </c:pt>
                <c:pt idx="6">
                  <c:v>12-APR-20</c:v>
                </c:pt>
                <c:pt idx="7">
                  <c:v>13-APR-20</c:v>
                </c:pt>
                <c:pt idx="8">
                  <c:v>14-APR-20</c:v>
                </c:pt>
                <c:pt idx="9">
                  <c:v>15-APR-20</c:v>
                </c:pt>
                <c:pt idx="10">
                  <c:v>16-APR-20</c:v>
                </c:pt>
                <c:pt idx="11">
                  <c:v>17-APR-20</c:v>
                </c:pt>
                <c:pt idx="12">
                  <c:v>18-APR-20</c:v>
                </c:pt>
                <c:pt idx="13">
                  <c:v>20-APR-20</c:v>
                </c:pt>
                <c:pt idx="14">
                  <c:v>21-APR-20</c:v>
                </c:pt>
                <c:pt idx="15">
                  <c:v>22-APR-20</c:v>
                </c:pt>
                <c:pt idx="16">
                  <c:v>23-APR-20</c:v>
                </c:pt>
                <c:pt idx="17">
                  <c:v>24-APR-20</c:v>
                </c:pt>
                <c:pt idx="18">
                  <c:v>25-APR-20</c:v>
                </c:pt>
                <c:pt idx="19">
                  <c:v>27-APR-20</c:v>
                </c:pt>
                <c:pt idx="20">
                  <c:v>28-APR-20</c:v>
                </c:pt>
                <c:pt idx="21">
                  <c:v>29-APR-20</c:v>
                </c:pt>
                <c:pt idx="22">
                  <c:v>30-APR-20</c:v>
                </c:pt>
                <c:pt idx="23">
                  <c:v>01-MAY-20</c:v>
                </c:pt>
                <c:pt idx="24">
                  <c:v>02-MAY-20</c:v>
                </c:pt>
                <c:pt idx="25">
                  <c:v>04-MAY-20</c:v>
                </c:pt>
                <c:pt idx="26">
                  <c:v>05-MAY-20</c:v>
                </c:pt>
                <c:pt idx="27">
                  <c:v>06-MAY-20</c:v>
                </c:pt>
                <c:pt idx="28">
                  <c:v>07-MAY-20</c:v>
                </c:pt>
                <c:pt idx="29">
                  <c:v>08-MAY-20</c:v>
                </c:pt>
                <c:pt idx="30">
                  <c:v>11-MAY-20</c:v>
                </c:pt>
                <c:pt idx="31">
                  <c:v>12-MAY-20</c:v>
                </c:pt>
                <c:pt idx="32">
                  <c:v>13-MAY-20</c:v>
                </c:pt>
                <c:pt idx="33">
                  <c:v>15-MAY-20</c:v>
                </c:pt>
                <c:pt idx="34">
                  <c:v>16-MAY-20</c:v>
                </c:pt>
                <c:pt idx="35">
                  <c:v>18-MAY-20</c:v>
                </c:pt>
                <c:pt idx="36">
                  <c:v>25-MAY-20</c:v>
                </c:pt>
                <c:pt idx="37">
                  <c:v>26-MAY-20</c:v>
                </c:pt>
                <c:pt idx="38">
                  <c:v>28-MAY-20</c:v>
                </c:pt>
              </c:strCache>
            </c:strRef>
          </c:cat>
          <c:val>
            <c:numRef>
              <c:f>Date!$B$2:$B$40</c:f>
              <c:numCache>
                <c:formatCode>General</c:formatCode>
                <c:ptCount val="39"/>
                <c:pt idx="0">
                  <c:v>1</c:v>
                </c:pt>
                <c:pt idx="1">
                  <c:v>7</c:v>
                </c:pt>
                <c:pt idx="2">
                  <c:v>7</c:v>
                </c:pt>
                <c:pt idx="3">
                  <c:v>12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2</c:v>
                </c:pt>
                <c:pt idx="8">
                  <c:v>9</c:v>
                </c:pt>
                <c:pt idx="9">
                  <c:v>5</c:v>
                </c:pt>
                <c:pt idx="10">
                  <c:v>7</c:v>
                </c:pt>
                <c:pt idx="11">
                  <c:v>16</c:v>
                </c:pt>
                <c:pt idx="12">
                  <c:v>3</c:v>
                </c:pt>
                <c:pt idx="13">
                  <c:v>21</c:v>
                </c:pt>
                <c:pt idx="14">
                  <c:v>6</c:v>
                </c:pt>
                <c:pt idx="15">
                  <c:v>5</c:v>
                </c:pt>
                <c:pt idx="16">
                  <c:v>8</c:v>
                </c:pt>
                <c:pt idx="17">
                  <c:v>5</c:v>
                </c:pt>
                <c:pt idx="18">
                  <c:v>2</c:v>
                </c:pt>
                <c:pt idx="19">
                  <c:v>14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9</c:v>
                </c:pt>
                <c:pt idx="24">
                  <c:v>1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3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3-1646-835A-B01AF021D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8650560"/>
        <c:axId val="1778652192"/>
      </c:barChart>
      <c:catAx>
        <c:axId val="177865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8652192"/>
        <c:crosses val="autoZero"/>
        <c:auto val="1"/>
        <c:lblAlgn val="ctr"/>
        <c:lblOffset val="100"/>
        <c:noMultiLvlLbl val="0"/>
      </c:catAx>
      <c:valAx>
        <c:axId val="177865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865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Nombre appel hebdomadaire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Date!$I$25:$I$32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Date!$J$25:$J$32</c:f>
              <c:numCache>
                <c:formatCode>General</c:formatCode>
                <c:ptCount val="8"/>
                <c:pt idx="0">
                  <c:v>39</c:v>
                </c:pt>
                <c:pt idx="1">
                  <c:v>42</c:v>
                </c:pt>
                <c:pt idx="2">
                  <c:v>47</c:v>
                </c:pt>
                <c:pt idx="3">
                  <c:v>40</c:v>
                </c:pt>
                <c:pt idx="4">
                  <c:v>18</c:v>
                </c:pt>
                <c:pt idx="5">
                  <c:v>9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D-054E-8B25-D2406A6F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37264"/>
        <c:axId val="1623750704"/>
      </c:lineChart>
      <c:catAx>
        <c:axId val="175303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3750704"/>
        <c:crosses val="autoZero"/>
        <c:auto val="1"/>
        <c:lblAlgn val="ctr"/>
        <c:lblOffset val="100"/>
        <c:noMultiLvlLbl val="0"/>
      </c:catAx>
      <c:valAx>
        <c:axId val="162375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530372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Appel quotidien selon jour et semaine</a:t>
            </a:r>
          </a:p>
          <a:p>
            <a:pPr>
              <a:defRPr/>
            </a:pPr>
            <a:endParaRPr lang="fr-FR"/>
          </a:p>
        </c:rich>
      </c:tx>
      <c:layout>
        <c:manualLayout>
          <c:xMode val="edge"/>
          <c:yMode val="edge"/>
          <c:x val="0.34439502230053404"/>
          <c:y val="4.27480916030534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Date!$B$47</c:f>
              <c:strCache>
                <c:ptCount val="1"/>
                <c:pt idx="0">
                  <c:v>semaine 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Date!$B$48:$B$54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7</c:v>
                </c:pt>
                <c:pt idx="3">
                  <c:v>12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8-F64F-8038-02A2DAABF743}"/>
            </c:ext>
          </c:extLst>
        </c:ser>
        <c:ser>
          <c:idx val="1"/>
          <c:order val="1"/>
          <c:tx>
            <c:strRef>
              <c:f>Date!$C$47</c:f>
              <c:strCache>
                <c:ptCount val="1"/>
                <c:pt idx="0">
                  <c:v>semaine 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Date!$C$48:$C$54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5</c:v>
                </c:pt>
                <c:pt idx="3">
                  <c:v>7</c:v>
                </c:pt>
                <c:pt idx="4">
                  <c:v>16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8-F64F-8038-02A2DAABF743}"/>
            </c:ext>
          </c:extLst>
        </c:ser>
        <c:ser>
          <c:idx val="2"/>
          <c:order val="2"/>
          <c:tx>
            <c:strRef>
              <c:f>Date!$D$47</c:f>
              <c:strCache>
                <c:ptCount val="1"/>
                <c:pt idx="0">
                  <c:v>semaine 17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Date!$D$48:$D$54</c:f>
              <c:numCache>
                <c:formatCode>General</c:formatCode>
                <c:ptCount val="7"/>
                <c:pt idx="0">
                  <c:v>21</c:v>
                </c:pt>
                <c:pt idx="1">
                  <c:v>6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8-F64F-8038-02A2DAABF743}"/>
            </c:ext>
          </c:extLst>
        </c:ser>
        <c:ser>
          <c:idx val="3"/>
          <c:order val="3"/>
          <c:tx>
            <c:strRef>
              <c:f>Date!$E$47</c:f>
              <c:strCache>
                <c:ptCount val="1"/>
                <c:pt idx="0">
                  <c:v>semaine 18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Date!$E$48:$E$54</c:f>
              <c:numCache>
                <c:formatCode>General</c:formatCode>
                <c:ptCount val="7"/>
                <c:pt idx="0">
                  <c:v>14</c:v>
                </c:pt>
                <c:pt idx="1">
                  <c:v>7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A8-F64F-8038-02A2DAABF743}"/>
            </c:ext>
          </c:extLst>
        </c:ser>
        <c:ser>
          <c:idx val="4"/>
          <c:order val="4"/>
          <c:tx>
            <c:strRef>
              <c:f>Date!$F$47</c:f>
              <c:strCache>
                <c:ptCount val="1"/>
                <c:pt idx="0">
                  <c:v>semaine 19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Date!$F$48:$F$54</c:f>
              <c:numCache>
                <c:formatCode>General</c:formatCode>
                <c:ptCount val="7"/>
                <c:pt idx="0">
                  <c:v>8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A8-F64F-8038-02A2DAABF743}"/>
            </c:ext>
          </c:extLst>
        </c:ser>
        <c:ser>
          <c:idx val="5"/>
          <c:order val="5"/>
          <c:tx>
            <c:strRef>
              <c:f>Date!$G$47</c:f>
              <c:strCache>
                <c:ptCount val="1"/>
                <c:pt idx="0">
                  <c:v>semaine 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Date!$G$48:$G$54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A8-F64F-8038-02A2DAABF743}"/>
            </c:ext>
          </c:extLst>
        </c:ser>
        <c:ser>
          <c:idx val="6"/>
          <c:order val="6"/>
          <c:tx>
            <c:strRef>
              <c:f>Date!$H$47</c:f>
              <c:strCache>
                <c:ptCount val="1"/>
                <c:pt idx="0">
                  <c:v>semaine 21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Date!$H$48:$H$54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A8-F64F-8038-02A2DAABF743}"/>
            </c:ext>
          </c:extLst>
        </c:ser>
        <c:ser>
          <c:idx val="7"/>
          <c:order val="7"/>
          <c:tx>
            <c:strRef>
              <c:f>Date!$I$47</c:f>
              <c:strCache>
                <c:ptCount val="1"/>
                <c:pt idx="0">
                  <c:v>semaine 22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Date!$I$48:$I$54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A8-F64F-8038-02A2DAABF743}"/>
            </c:ext>
          </c:extLst>
        </c:ser>
        <c:ser>
          <c:idx val="8"/>
          <c:order val="8"/>
          <c:tx>
            <c:strRef>
              <c:f>Date!$J$47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Date!$A$48:$A$54</c:f>
              <c:strCache>
                <c:ptCount val="7"/>
                <c:pt idx="0">
                  <c:v>Lundi</c:v>
                </c:pt>
                <c:pt idx="1">
                  <c:v>Mardi</c:v>
                </c:pt>
                <c:pt idx="2">
                  <c:v>Mercredi</c:v>
                </c:pt>
                <c:pt idx="3">
                  <c:v>Jeudi</c:v>
                </c:pt>
                <c:pt idx="4">
                  <c:v>Vendredi</c:v>
                </c:pt>
                <c:pt idx="5">
                  <c:v>Samedi</c:v>
                </c:pt>
                <c:pt idx="6">
                  <c:v>Dimanche</c:v>
                </c:pt>
              </c:strCache>
            </c:strRef>
          </c:cat>
          <c:val>
            <c:numRef>
              <c:f>Date!$J$48:$J$54</c:f>
              <c:numCache>
                <c:formatCode>General</c:formatCode>
                <c:ptCount val="7"/>
                <c:pt idx="0">
                  <c:v>48</c:v>
                </c:pt>
                <c:pt idx="1">
                  <c:v>34</c:v>
                </c:pt>
                <c:pt idx="2">
                  <c:v>31</c:v>
                </c:pt>
                <c:pt idx="3">
                  <c:v>32</c:v>
                </c:pt>
                <c:pt idx="4">
                  <c:v>37</c:v>
                </c:pt>
                <c:pt idx="5">
                  <c:v>15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A8-F64F-8038-02A2DAABF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5356416"/>
        <c:axId val="1746585936"/>
      </c:barChart>
      <c:catAx>
        <c:axId val="178535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6585936"/>
        <c:crosses val="autoZero"/>
        <c:auto val="1"/>
        <c:lblAlgn val="ctr"/>
        <c:lblOffset val="100"/>
        <c:noMultiLvlLbl val="0"/>
      </c:catAx>
      <c:valAx>
        <c:axId val="174658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535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Type</a:t>
            </a:r>
            <a:r>
              <a:rPr lang="fr-FR" baseline="0"/>
              <a:t> d'appel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Date!$L$83</c:f>
              <c:strCache>
                <c:ptCount val="1"/>
                <c:pt idx="0">
                  <c:v>Conseil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Date!$L$84:$L$91</c:f>
              <c:numCache>
                <c:formatCode>General</c:formatCode>
                <c:ptCount val="8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14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6-FA47-A32C-3BE51AD04354}"/>
            </c:ext>
          </c:extLst>
        </c:ser>
        <c:ser>
          <c:idx val="1"/>
          <c:order val="1"/>
          <c:tx>
            <c:strRef>
              <c:f>Date!$M$83</c:f>
              <c:strCache>
                <c:ptCount val="1"/>
                <c:pt idx="0">
                  <c:v>Eval initiale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Date!$M$84:$M$91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11</c:v>
                </c:pt>
                <c:pt idx="3">
                  <c:v>8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6-FA47-A32C-3BE51AD04354}"/>
            </c:ext>
          </c:extLst>
        </c:ser>
        <c:ser>
          <c:idx val="2"/>
          <c:order val="2"/>
          <c:tx>
            <c:strRef>
              <c:f>Date!$N$83</c:f>
              <c:strCache>
                <c:ptCount val="1"/>
                <c:pt idx="0">
                  <c:v>Amélioration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Date!$N$84:$N$91</c:f>
              <c:numCache>
                <c:formatCode>General</c:formatCode>
                <c:ptCount val="8"/>
                <c:pt idx="0">
                  <c:v>14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66-FA47-A32C-3BE51AD04354}"/>
            </c:ext>
          </c:extLst>
        </c:ser>
        <c:ser>
          <c:idx val="3"/>
          <c:order val="3"/>
          <c:tx>
            <c:strRef>
              <c:f>Date!$O$83</c:f>
              <c:strCache>
                <c:ptCount val="1"/>
                <c:pt idx="0">
                  <c:v>Stabilité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Date!$O$84:$O$91</c:f>
              <c:numCache>
                <c:formatCode>General</c:formatCode>
                <c:ptCount val="8"/>
                <c:pt idx="0">
                  <c:v>9</c:v>
                </c:pt>
                <c:pt idx="1">
                  <c:v>8</c:v>
                </c:pt>
                <c:pt idx="2">
                  <c:v>14</c:v>
                </c:pt>
                <c:pt idx="3">
                  <c:v>7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66-FA47-A32C-3BE51AD04354}"/>
            </c:ext>
          </c:extLst>
        </c:ser>
        <c:ser>
          <c:idx val="4"/>
          <c:order val="4"/>
          <c:tx>
            <c:strRef>
              <c:f>Date!$P$83</c:f>
              <c:strCache>
                <c:ptCount val="1"/>
                <c:pt idx="0">
                  <c:v>Péjoration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Date!$P$84:$P$91</c:f>
              <c:numCache>
                <c:formatCode>General</c:formatCode>
                <c:ptCount val="8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66-FA47-A32C-3BE51AD04354}"/>
            </c:ext>
          </c:extLst>
        </c:ser>
        <c:ser>
          <c:idx val="5"/>
          <c:order val="5"/>
          <c:tx>
            <c:strRef>
              <c:f>Date!$Q$83</c:f>
              <c:strCache>
                <c:ptCount val="1"/>
                <c:pt idx="0">
                  <c:v>Guérri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Date!$Q$84:$Q$91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66-FA47-A32C-3BE51AD04354}"/>
            </c:ext>
          </c:extLst>
        </c:ser>
        <c:ser>
          <c:idx val="6"/>
          <c:order val="6"/>
          <c:tx>
            <c:strRef>
              <c:f>Date!$R$83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Date!$R$84:$R$91</c:f>
              <c:numCache>
                <c:formatCode>General</c:formatCode>
                <c:ptCount val="8"/>
                <c:pt idx="0">
                  <c:v>39</c:v>
                </c:pt>
                <c:pt idx="1">
                  <c:v>42</c:v>
                </c:pt>
                <c:pt idx="2">
                  <c:v>47</c:v>
                </c:pt>
                <c:pt idx="3">
                  <c:v>40</c:v>
                </c:pt>
                <c:pt idx="4">
                  <c:v>18</c:v>
                </c:pt>
                <c:pt idx="5">
                  <c:v>9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66-FA47-A32C-3BE51AD04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6475568"/>
        <c:axId val="1286477200"/>
      </c:lineChart>
      <c:catAx>
        <c:axId val="128647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6477200"/>
        <c:crosses val="autoZero"/>
        <c:auto val="1"/>
        <c:lblAlgn val="ctr"/>
        <c:lblOffset val="100"/>
        <c:noMultiLvlLbl val="0"/>
      </c:catAx>
      <c:valAx>
        <c:axId val="12864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647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</a:t>
            </a:r>
            <a:r>
              <a:rPr lang="fr-FR" baseline="0"/>
              <a:t> et type d'appel au cabinet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Date!$L$83</c:f>
              <c:strCache>
                <c:ptCount val="1"/>
                <c:pt idx="0">
                  <c:v>Conseil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Date!$L$84:$L$91</c:f>
              <c:numCache>
                <c:formatCode>General</c:formatCode>
                <c:ptCount val="8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14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9-C34E-AB26-B9F743996C9B}"/>
            </c:ext>
          </c:extLst>
        </c:ser>
        <c:ser>
          <c:idx val="1"/>
          <c:order val="1"/>
          <c:tx>
            <c:strRef>
              <c:f>Date!$M$83</c:f>
              <c:strCache>
                <c:ptCount val="1"/>
                <c:pt idx="0">
                  <c:v>Eval initiale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Date!$M$84:$M$91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11</c:v>
                </c:pt>
                <c:pt idx="3">
                  <c:v>8</c:v>
                </c:pt>
                <c:pt idx="4">
                  <c:v>3</c:v>
                </c:pt>
                <c:pt idx="5">
                  <c:v>4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9-C34E-AB26-B9F743996C9B}"/>
            </c:ext>
          </c:extLst>
        </c:ser>
        <c:ser>
          <c:idx val="2"/>
          <c:order val="2"/>
          <c:tx>
            <c:strRef>
              <c:f>Date!$R$83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Date!$R$84:$R$91</c:f>
              <c:numCache>
                <c:formatCode>General</c:formatCode>
                <c:ptCount val="8"/>
                <c:pt idx="0">
                  <c:v>39</c:v>
                </c:pt>
                <c:pt idx="1">
                  <c:v>42</c:v>
                </c:pt>
                <c:pt idx="2">
                  <c:v>47</c:v>
                </c:pt>
                <c:pt idx="3">
                  <c:v>40</c:v>
                </c:pt>
                <c:pt idx="4">
                  <c:v>18</c:v>
                </c:pt>
                <c:pt idx="5">
                  <c:v>9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49-C34E-AB26-B9F743996C9B}"/>
            </c:ext>
          </c:extLst>
        </c:ser>
        <c:ser>
          <c:idx val="3"/>
          <c:order val="3"/>
          <c:tx>
            <c:strRef>
              <c:f>Date!$S$83</c:f>
              <c:strCache>
                <c:ptCount val="1"/>
                <c:pt idx="0">
                  <c:v>SUIVI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Date!$K$84:$K$91</c:f>
              <c:strCache>
                <c:ptCount val="8"/>
                <c:pt idx="0">
                  <c:v>semaine 15</c:v>
                </c:pt>
                <c:pt idx="1">
                  <c:v>semaine 16</c:v>
                </c:pt>
                <c:pt idx="2">
                  <c:v>semaine 17</c:v>
                </c:pt>
                <c:pt idx="3">
                  <c:v>semaine 18</c:v>
                </c:pt>
                <c:pt idx="4">
                  <c:v>semaine 19</c:v>
                </c:pt>
                <c:pt idx="5">
                  <c:v>semaine 20</c:v>
                </c:pt>
                <c:pt idx="6">
                  <c:v>semaine 21</c:v>
                </c:pt>
                <c:pt idx="7">
                  <c:v>semaine 22</c:v>
                </c:pt>
              </c:strCache>
            </c:strRef>
          </c:cat>
          <c:val>
            <c:numRef>
              <c:f>Date!$S$84:$S$91</c:f>
              <c:numCache>
                <c:formatCode>General</c:formatCode>
                <c:ptCount val="8"/>
                <c:pt idx="0">
                  <c:v>30</c:v>
                </c:pt>
                <c:pt idx="1">
                  <c:v>26</c:v>
                </c:pt>
                <c:pt idx="2">
                  <c:v>25</c:v>
                </c:pt>
                <c:pt idx="3">
                  <c:v>18</c:v>
                </c:pt>
                <c:pt idx="4">
                  <c:v>7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49-C34E-AB26-B9F743996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7059520"/>
        <c:axId val="1699601472"/>
      </c:lineChart>
      <c:catAx>
        <c:axId val="128705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9601472"/>
        <c:crosses val="autoZero"/>
        <c:auto val="1"/>
        <c:lblAlgn val="ctr"/>
        <c:lblOffset val="100"/>
        <c:noMultiLvlLbl val="0"/>
      </c:catAx>
      <c:valAx>
        <c:axId val="169960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8705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Orientation des appels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A-1147-A750-C7249B9F64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1A-1147-A750-C7249B9F64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21A-1147-A750-C7249B9F64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A-1147-A750-C7249B9F64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21A-1147-A750-C7249B9F64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Général!$A$25:$A$29</c:f>
              <c:strCache>
                <c:ptCount val="5"/>
                <c:pt idx="0">
                  <c:v>Telemédecine</c:v>
                </c:pt>
                <c:pt idx="1">
                  <c:v>Consultation cabinet</c:v>
                </c:pt>
                <c:pt idx="2">
                  <c:v>Consultation filière</c:v>
                </c:pt>
                <c:pt idx="3">
                  <c:v>Urgences</c:v>
                </c:pt>
                <c:pt idx="4">
                  <c:v>Autre médecin</c:v>
                </c:pt>
              </c:strCache>
            </c:strRef>
          </c:cat>
          <c:val>
            <c:numRef>
              <c:f>Général!$C$25:$C$29</c:f>
              <c:numCache>
                <c:formatCode>General</c:formatCode>
                <c:ptCount val="5"/>
                <c:pt idx="0">
                  <c:v>84</c:v>
                </c:pt>
                <c:pt idx="1">
                  <c:v>12</c:v>
                </c:pt>
                <c:pt idx="2">
                  <c:v>2.5</c:v>
                </c:pt>
                <c:pt idx="3">
                  <c:v>1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1-B649-ACB5-5FE6D7BEF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Consigne pour</a:t>
            </a:r>
            <a:r>
              <a:rPr lang="fr-FR" baseline="0"/>
              <a:t> le patient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E-1B44-8286-B423429607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AE-1B44-8286-B423429607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AE-1B44-8286-B423429607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E-1B44-8286-B423429607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5AE-1B44-8286-B423429607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5AE-1B44-8286-B423429607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Général!$A$40:$A$45</c:f>
              <c:strCache>
                <c:ptCount val="6"/>
                <c:pt idx="0">
                  <c:v>Prevention standard</c:v>
                </c:pt>
                <c:pt idx="1">
                  <c:v>Prevention fragile</c:v>
                </c:pt>
                <c:pt idx="2">
                  <c:v>Isolement Simple</c:v>
                </c:pt>
                <c:pt idx="3">
                  <c:v>Auto-isolement</c:v>
                </c:pt>
                <c:pt idx="4">
                  <c:v>Auto-quarantaine</c:v>
                </c:pt>
                <c:pt idx="5">
                  <c:v>Auto-surveillance</c:v>
                </c:pt>
              </c:strCache>
            </c:strRef>
          </c:cat>
          <c:val>
            <c:numRef>
              <c:f>Général!$C$40:$C$45</c:f>
              <c:numCache>
                <c:formatCode>General</c:formatCode>
                <c:ptCount val="6"/>
                <c:pt idx="0">
                  <c:v>23</c:v>
                </c:pt>
                <c:pt idx="1">
                  <c:v>12.5</c:v>
                </c:pt>
                <c:pt idx="2">
                  <c:v>9.5</c:v>
                </c:pt>
                <c:pt idx="3">
                  <c:v>52</c:v>
                </c:pt>
                <c:pt idx="4">
                  <c:v>1.5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66-8E43-A698-6F8F50614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Adminitratif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31-E046-929F-1A2E02CD1C0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31-E046-929F-1A2E02CD1C0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31-E046-929F-1A2E02CD1C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Général!$A$49:$A$51</c:f>
              <c:strCache>
                <c:ptCount val="3"/>
                <c:pt idx="0">
                  <c:v>Aucun</c:v>
                </c:pt>
                <c:pt idx="1">
                  <c:v>Arrêt de travail</c:v>
                </c:pt>
                <c:pt idx="2">
                  <c:v>Certificat médical</c:v>
                </c:pt>
              </c:strCache>
            </c:strRef>
          </c:cat>
          <c:val>
            <c:numRef>
              <c:f>Général!$C$49:$C$51</c:f>
              <c:numCache>
                <c:formatCode>General</c:formatCode>
                <c:ptCount val="3"/>
                <c:pt idx="0">
                  <c:v>74.5</c:v>
                </c:pt>
                <c:pt idx="1">
                  <c:v>17.5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2-124F-9CD1-B1266B207D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Ordonnance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E-1440-A165-9CDFF4479A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CE-1440-A165-9CDFF4479A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Général!$A$55:$A$56</c:f>
              <c:strCache>
                <c:ptCount val="2"/>
                <c:pt idx="0">
                  <c:v>Non</c:v>
                </c:pt>
                <c:pt idx="1">
                  <c:v>Oui</c:v>
                </c:pt>
              </c:strCache>
            </c:strRef>
          </c:cat>
          <c:val>
            <c:numRef>
              <c:f>Général!$C$55:$C$56</c:f>
              <c:numCache>
                <c:formatCode>General</c:formatCode>
                <c:ptCount val="2"/>
                <c:pt idx="0">
                  <c:v>87.5</c:v>
                </c:pt>
                <c:pt idx="1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2-574A-8E33-67BBEFA441D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Motif d'appel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3-464F-9A03-956241263F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33-464F-9A03-956241263F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033-464F-9A03-956241263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Général!$K$16:$K$18</c:f>
              <c:strCache>
                <c:ptCount val="3"/>
                <c:pt idx="0">
                  <c:v>Conseil</c:v>
                </c:pt>
                <c:pt idx="1">
                  <c:v>Evaluation initiale</c:v>
                </c:pt>
                <c:pt idx="2">
                  <c:v>suivi</c:v>
                </c:pt>
              </c:strCache>
            </c:strRef>
          </c:cat>
          <c:val>
            <c:numRef>
              <c:f>Général!$M$16:$M$18</c:f>
              <c:numCache>
                <c:formatCode>General</c:formatCode>
                <c:ptCount val="3"/>
                <c:pt idx="0">
                  <c:v>23</c:v>
                </c:pt>
                <c:pt idx="1">
                  <c:v>22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2-7843-85E4-4BA95584DCB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Nombre de telephone par patients</a:t>
            </a:r>
          </a:p>
        </c:rich>
      </c:tx>
      <c:layout>
        <c:manualLayout>
          <c:xMode val="edge"/>
          <c:yMode val="edge"/>
          <c:x val="0.1377756939752057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31-104F-A17E-025C9F5E7B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31-104F-A17E-025C9F5E7B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31-104F-A17E-025C9F5E7B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31-104F-A17E-025C9F5E7B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Général!$M$30:$M$33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&gt;3</c:v>
                </c:pt>
              </c:strCache>
            </c:strRef>
          </c:cat>
          <c:val>
            <c:numRef>
              <c:f>Général!$N$30:$N$33</c:f>
              <c:numCache>
                <c:formatCode>General</c:formatCode>
                <c:ptCount val="4"/>
                <c:pt idx="0">
                  <c:v>73</c:v>
                </c:pt>
                <c:pt idx="1">
                  <c:v>20</c:v>
                </c:pt>
                <c:pt idx="2">
                  <c:v>11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4-584E-AA44-16B792A17E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Prise en charge des patients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22-4946-924D-133CC8DB66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422-4946-924D-133CC8DB663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422-4946-924D-133CC8DB663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422-4946-924D-133CC8DB66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422-4946-924D-133CC8DB66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Général!$A$33:$A$37</c:f>
              <c:strCache>
                <c:ptCount val="5"/>
                <c:pt idx="0">
                  <c:v>Telemédecine</c:v>
                </c:pt>
                <c:pt idx="1">
                  <c:v>Consultation cabinet</c:v>
                </c:pt>
                <c:pt idx="2">
                  <c:v>Consultation cabinet pour frottis</c:v>
                </c:pt>
                <c:pt idx="3">
                  <c:v>Consultation filière frottis</c:v>
                </c:pt>
                <c:pt idx="4">
                  <c:v>Urgences</c:v>
                </c:pt>
              </c:strCache>
            </c:strRef>
          </c:cat>
          <c:val>
            <c:numRef>
              <c:f>Général!$C$33:$C$37</c:f>
              <c:numCache>
                <c:formatCode>0.0;[Red]0.0</c:formatCode>
                <c:ptCount val="5"/>
                <c:pt idx="0">
                  <c:v>76.099999999999994</c:v>
                </c:pt>
                <c:pt idx="1">
                  <c:v>9.6999999999999993</c:v>
                </c:pt>
                <c:pt idx="2">
                  <c:v>8.8000000000000007</c:v>
                </c:pt>
                <c:pt idx="3">
                  <c:v>3.5</c:v>
                </c:pt>
                <c:pt idx="4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E-2A4D-BAF3-86ED8D50CB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Nombre d'appel selon datation des symptômes</a:t>
            </a:r>
          </a:p>
        </c:rich>
      </c:tx>
      <c:layout>
        <c:manualLayout>
          <c:xMode val="edge"/>
          <c:yMode val="edge"/>
          <c:x val="5.8897006189734306E-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Symptomes!$A$4:$A$14</c:f>
              <c:strCache>
                <c:ptCount val="11"/>
                <c:pt idx="0">
                  <c:v>J1-2</c:v>
                </c:pt>
                <c:pt idx="1">
                  <c:v>J3-4</c:v>
                </c:pt>
                <c:pt idx="2">
                  <c:v>J5-6</c:v>
                </c:pt>
                <c:pt idx="3">
                  <c:v>J7-8</c:v>
                </c:pt>
                <c:pt idx="4">
                  <c:v>J9-10</c:v>
                </c:pt>
                <c:pt idx="5">
                  <c:v>J11-12</c:v>
                </c:pt>
                <c:pt idx="6">
                  <c:v>J13-14</c:v>
                </c:pt>
                <c:pt idx="7">
                  <c:v>J15-18</c:v>
                </c:pt>
                <c:pt idx="8">
                  <c:v>J19-22</c:v>
                </c:pt>
                <c:pt idx="9">
                  <c:v>&gt;J-22</c:v>
                </c:pt>
                <c:pt idx="10">
                  <c:v>Pas de symp</c:v>
                </c:pt>
              </c:strCache>
            </c:strRef>
          </c:cat>
          <c:val>
            <c:numRef>
              <c:f>Symptomes!$C$4:$C$14</c:f>
              <c:numCache>
                <c:formatCode>General</c:formatCode>
                <c:ptCount val="11"/>
                <c:pt idx="0">
                  <c:v>11</c:v>
                </c:pt>
                <c:pt idx="1">
                  <c:v>10</c:v>
                </c:pt>
                <c:pt idx="2">
                  <c:v>8</c:v>
                </c:pt>
                <c:pt idx="3">
                  <c:v>10</c:v>
                </c:pt>
                <c:pt idx="4">
                  <c:v>7.5</c:v>
                </c:pt>
                <c:pt idx="5">
                  <c:v>5.5</c:v>
                </c:pt>
                <c:pt idx="6">
                  <c:v>3.5</c:v>
                </c:pt>
                <c:pt idx="7">
                  <c:v>8.5</c:v>
                </c:pt>
                <c:pt idx="8">
                  <c:v>5.5</c:v>
                </c:pt>
                <c:pt idx="9">
                  <c:v>8</c:v>
                </c:pt>
                <c:pt idx="10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C-614B-9C94-EA9A12CA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161008"/>
        <c:axId val="1800162640"/>
      </c:barChart>
      <c:catAx>
        <c:axId val="180016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0162640"/>
        <c:crosses val="autoZero"/>
        <c:auto val="1"/>
        <c:lblAlgn val="ctr"/>
        <c:lblOffset val="100"/>
        <c:noMultiLvlLbl val="0"/>
      </c:catAx>
      <c:valAx>
        <c:axId val="180016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0016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444500</xdr:colOff>
      <xdr:row>4</xdr:row>
      <xdr:rowOff>158750</xdr:rowOff>
    </xdr:from>
    <xdr:to>
      <xdr:col>9</xdr:col>
      <xdr:colOff>63500</xdr:colOff>
      <xdr:row>24</xdr:row>
      <xdr:rowOff>57150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BD9D64BB-F0EC-E141-9E4E-67B14CE7C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787400</xdr:colOff>
      <xdr:row>24</xdr:row>
      <xdr:rowOff>168018</xdr:rowOff>
    </xdr:from>
    <xdr:to>
      <xdr:col>8</xdr:col>
      <xdr:colOff>152400</xdr:colOff>
      <xdr:row>42</xdr:row>
      <xdr:rowOff>88900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543A7C5-6806-D949-B770-9FEE96762D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584200</xdr:colOff>
      <xdr:row>46</xdr:row>
      <xdr:rowOff>95250</xdr:rowOff>
    </xdr:from>
    <xdr:to>
      <xdr:col>10</xdr:col>
      <xdr:colOff>203200</xdr:colOff>
      <xdr:row>59</xdr:row>
      <xdr:rowOff>196850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36ACB38-4F92-6A40-83B5-D120C5651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596900</xdr:colOff>
      <xdr:row>60</xdr:row>
      <xdr:rowOff>184150</xdr:rowOff>
    </xdr:from>
    <xdr:to>
      <xdr:col>8</xdr:col>
      <xdr:colOff>381000</xdr:colOff>
      <xdr:row>74</xdr:row>
      <xdr:rowOff>82550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3115340C-7BF1-0342-BA5C-75592D843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622300</xdr:colOff>
      <xdr:row>60</xdr:row>
      <xdr:rowOff>184150</xdr:rowOff>
    </xdr:from>
    <xdr:to>
      <xdr:col>11</xdr:col>
      <xdr:colOff>762000</xdr:colOff>
      <xdr:row>74</xdr:row>
      <xdr:rowOff>82550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15720C3B-618C-BD4A-9D48-1AFF57805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342900</xdr:colOff>
      <xdr:row>4</xdr:row>
      <xdr:rowOff>158750</xdr:rowOff>
    </xdr:from>
    <xdr:to>
      <xdr:col>18</xdr:col>
      <xdr:colOff>787400</xdr:colOff>
      <xdr:row>24</xdr:row>
      <xdr:rowOff>57150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965B616-656C-074B-9B36-2D90AC277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603250</xdr:colOff>
      <xdr:row>27</xdr:row>
      <xdr:rowOff>76200</xdr:rowOff>
    </xdr:from>
    <xdr:to>
      <xdr:col>19</xdr:col>
      <xdr:colOff>101600</xdr:colOff>
      <xdr:row>40</xdr:row>
      <xdr:rowOff>177800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48C4D64-87E1-F446-8840-70CCE8DF6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222250</xdr:colOff>
      <xdr:row>25</xdr:row>
      <xdr:rowOff>0</xdr:rowOff>
    </xdr:from>
    <xdr:to>
      <xdr:col>11</xdr:col>
      <xdr:colOff>647700</xdr:colOff>
      <xdr:row>43</xdr:row>
      <xdr:rowOff>88900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D90477B8-7AE5-214B-9704-38C357FCD4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69850</xdr:rowOff>
    </xdr:from>
    <xdr:to>
      <xdr:col>9</xdr:col>
      <xdr:colOff>25400</xdr:colOff>
      <xdr:row>15</xdr:row>
      <xdr:rowOff>171450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A64BEDC-F8EE-4B48-AF0A-D4DEF2D34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762000</xdr:colOff>
      <xdr:row>16</xdr:row>
      <xdr:rowOff>19050</xdr:rowOff>
    </xdr:from>
    <xdr:to>
      <xdr:col>18</xdr:col>
      <xdr:colOff>381000</xdr:colOff>
      <xdr:row>29</xdr:row>
      <xdr:rowOff>120650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9465D771-4484-8F40-9C25-2B79D0068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977900</xdr:colOff>
      <xdr:row>23</xdr:row>
      <xdr:rowOff>82550</xdr:rowOff>
    </xdr:from>
    <xdr:to>
      <xdr:col>12</xdr:col>
      <xdr:colOff>152400</xdr:colOff>
      <xdr:row>39</xdr:row>
      <xdr:rowOff>38100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A86800D9-9959-8D40-807C-8F8DB6E9A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546100</xdr:colOff>
      <xdr:row>0</xdr:row>
      <xdr:rowOff>139700</xdr:rowOff>
    </xdr:from>
    <xdr:to>
      <xdr:col>20</xdr:col>
      <xdr:colOff>88900</xdr:colOff>
      <xdr:row>18</xdr:row>
      <xdr:rowOff>177800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6DC9A88-BA84-2B4B-8915-C0F002A21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698500</xdr:colOff>
      <xdr:row>22</xdr:row>
      <xdr:rowOff>120650</xdr:rowOff>
    </xdr:from>
    <xdr:to>
      <xdr:col>18</xdr:col>
      <xdr:colOff>774700</xdr:colOff>
      <xdr:row>36</xdr:row>
      <xdr:rowOff>19050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0066F04-1DDA-D946-A79A-2DFB450475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254000</xdr:colOff>
      <xdr:row>56</xdr:row>
      <xdr:rowOff>82550</xdr:rowOff>
    </xdr:from>
    <xdr:to>
      <xdr:col>13</xdr:col>
      <xdr:colOff>673100</xdr:colOff>
      <xdr:row>76</xdr:row>
      <xdr:rowOff>177800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31D14B1E-2AB0-0548-8F2B-150FDC9F7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50800</xdr:colOff>
      <xdr:row>92</xdr:row>
      <xdr:rowOff>120650</xdr:rowOff>
    </xdr:from>
    <xdr:to>
      <xdr:col>21</xdr:col>
      <xdr:colOff>38100</xdr:colOff>
      <xdr:row>111</xdr:row>
      <xdr:rowOff>88900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5E603B7-D192-6A45-A939-1A9330327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50800</xdr:colOff>
      <xdr:row>115</xdr:row>
      <xdr:rowOff>171450</xdr:rowOff>
    </xdr:from>
    <xdr:to>
      <xdr:col>17</xdr:col>
      <xdr:colOff>368300</xdr:colOff>
      <xdr:row>133</xdr:row>
      <xdr:rowOff>139700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C55C4F3-F247-FB4B-AEA9-A586F850AB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F76A-9813-2340-9B20-5582B9C57537}">
  <dimension ref="A1:N91"/>
  <sheetViews>
    <sheetView topLeftCell="A64" workbookViewId="0">
      <selection activeCell="N41" sqref="N41"/>
    </sheetView>
  </sheetViews>
  <sheetFormatPr baseColWidth="10" defaultRowHeight="15.5" x14ac:dyDescent="0.35"/>
  <cols>
    <col min="1" max="1" width="35" customWidth="1"/>
    <col min="2" max="2" width="15.6640625" customWidth="1"/>
    <col min="3" max="3" width="7.1640625" customWidth="1"/>
  </cols>
  <sheetData>
    <row r="1" spans="1:13" x14ac:dyDescent="0.35">
      <c r="B1" t="s">
        <v>80</v>
      </c>
      <c r="C1" t="s">
        <v>43</v>
      </c>
    </row>
    <row r="2" spans="1:13" x14ac:dyDescent="0.35">
      <c r="A2" t="s">
        <v>0</v>
      </c>
      <c r="B2">
        <v>200</v>
      </c>
      <c r="C2">
        <v>100</v>
      </c>
    </row>
    <row r="3" spans="1:13" x14ac:dyDescent="0.35">
      <c r="A3" t="s">
        <v>52</v>
      </c>
      <c r="B3">
        <v>99</v>
      </c>
      <c r="C3" t="s">
        <v>53</v>
      </c>
    </row>
    <row r="4" spans="1:13" x14ac:dyDescent="0.35">
      <c r="A4" t="s">
        <v>1</v>
      </c>
      <c r="B4">
        <v>113</v>
      </c>
    </row>
    <row r="5" spans="1:13" x14ac:dyDescent="0.35">
      <c r="A5" s="35" t="s">
        <v>164</v>
      </c>
    </row>
    <row r="6" spans="1:13" x14ac:dyDescent="0.35">
      <c r="A6" s="34" t="s">
        <v>153</v>
      </c>
      <c r="B6" t="s">
        <v>154</v>
      </c>
    </row>
    <row r="7" spans="1:13" x14ac:dyDescent="0.35">
      <c r="A7" s="34" t="s">
        <v>156</v>
      </c>
      <c r="B7" t="s">
        <v>155</v>
      </c>
    </row>
    <row r="8" spans="1:13" x14ac:dyDescent="0.35">
      <c r="A8" s="35" t="s">
        <v>165</v>
      </c>
    </row>
    <row r="9" spans="1:13" x14ac:dyDescent="0.35">
      <c r="A9" s="34" t="s">
        <v>157</v>
      </c>
      <c r="B9" t="s">
        <v>158</v>
      </c>
    </row>
    <row r="10" spans="1:13" x14ac:dyDescent="0.35">
      <c r="A10" s="33" t="s">
        <v>110</v>
      </c>
      <c r="B10" t="s">
        <v>111</v>
      </c>
    </row>
    <row r="11" spans="1:13" x14ac:dyDescent="0.35">
      <c r="A11" s="34" t="s">
        <v>159</v>
      </c>
    </row>
    <row r="12" spans="1:13" x14ac:dyDescent="0.35">
      <c r="A12" s="34" t="s">
        <v>153</v>
      </c>
      <c r="B12" t="s">
        <v>162</v>
      </c>
    </row>
    <row r="13" spans="1:13" x14ac:dyDescent="0.35">
      <c r="A13" s="34" t="s">
        <v>156</v>
      </c>
      <c r="B13" t="s">
        <v>163</v>
      </c>
    </row>
    <row r="14" spans="1:13" x14ac:dyDescent="0.35">
      <c r="A14" s="34"/>
    </row>
    <row r="15" spans="1:13" x14ac:dyDescent="0.35">
      <c r="A15" t="s">
        <v>55</v>
      </c>
      <c r="K15" t="s">
        <v>117</v>
      </c>
    </row>
    <row r="16" spans="1:13" x14ac:dyDescent="0.35">
      <c r="A16" s="4" t="s">
        <v>56</v>
      </c>
      <c r="B16" s="2">
        <v>46</v>
      </c>
      <c r="C16" s="2">
        <v>23</v>
      </c>
      <c r="K16" s="4" t="s">
        <v>56</v>
      </c>
      <c r="L16" s="2">
        <v>46</v>
      </c>
      <c r="M16" s="2">
        <v>23</v>
      </c>
    </row>
    <row r="17" spans="1:14" x14ac:dyDescent="0.35">
      <c r="A17" s="4" t="s">
        <v>70</v>
      </c>
      <c r="B17" s="2">
        <v>44</v>
      </c>
      <c r="C17" s="2">
        <v>22</v>
      </c>
      <c r="K17" s="4" t="s">
        <v>70</v>
      </c>
      <c r="L17" s="2">
        <v>44</v>
      </c>
      <c r="M17" s="2">
        <v>22</v>
      </c>
    </row>
    <row r="18" spans="1:14" x14ac:dyDescent="0.35">
      <c r="A18" s="4" t="s">
        <v>71</v>
      </c>
      <c r="B18" s="2">
        <v>42</v>
      </c>
      <c r="C18" s="2">
        <v>21</v>
      </c>
      <c r="K18" s="4" t="s">
        <v>116</v>
      </c>
      <c r="L18" s="2">
        <f>SUM(B18+B19+B20+B21)</f>
        <v>110</v>
      </c>
      <c r="M18" s="2">
        <v>55</v>
      </c>
    </row>
    <row r="19" spans="1:14" x14ac:dyDescent="0.35">
      <c r="A19" s="4" t="s">
        <v>72</v>
      </c>
      <c r="B19" s="2">
        <v>42</v>
      </c>
      <c r="C19" s="2">
        <v>21</v>
      </c>
      <c r="K19" s="4" t="s">
        <v>54</v>
      </c>
      <c r="L19" s="2">
        <f>SUM(L16+L17+L18)</f>
        <v>200</v>
      </c>
      <c r="M19" s="2">
        <v>100</v>
      </c>
    </row>
    <row r="20" spans="1:14" x14ac:dyDescent="0.35">
      <c r="A20" s="4" t="s">
        <v>73</v>
      </c>
      <c r="B20" s="2">
        <v>15</v>
      </c>
      <c r="C20" s="2">
        <v>7.5</v>
      </c>
      <c r="K20" s="4"/>
      <c r="L20" s="2"/>
      <c r="M20" s="2"/>
    </row>
    <row r="21" spans="1:14" x14ac:dyDescent="0.35">
      <c r="A21" s="4" t="s">
        <v>74</v>
      </c>
      <c r="B21" s="2">
        <v>11</v>
      </c>
      <c r="C21" s="2">
        <v>5.5</v>
      </c>
      <c r="K21" s="4"/>
      <c r="L21" s="2"/>
      <c r="M21" s="2"/>
    </row>
    <row r="22" spans="1:14" x14ac:dyDescent="0.35">
      <c r="A22" s="5" t="s">
        <v>54</v>
      </c>
      <c r="B22" s="2">
        <v>200</v>
      </c>
      <c r="C22" s="2">
        <v>100</v>
      </c>
      <c r="K22" s="5"/>
      <c r="L22" s="2"/>
      <c r="M22" s="2"/>
    </row>
    <row r="23" spans="1:14" x14ac:dyDescent="0.35">
      <c r="K23" s="4"/>
    </row>
    <row r="24" spans="1:14" x14ac:dyDescent="0.35">
      <c r="A24" t="s">
        <v>170</v>
      </c>
      <c r="B24" s="1"/>
    </row>
    <row r="25" spans="1:14" x14ac:dyDescent="0.35">
      <c r="A25" s="4" t="s">
        <v>75</v>
      </c>
      <c r="B25" s="2">
        <v>168</v>
      </c>
      <c r="C25" s="2">
        <v>84</v>
      </c>
    </row>
    <row r="26" spans="1:14" x14ac:dyDescent="0.35">
      <c r="A26" s="4" t="s">
        <v>76</v>
      </c>
      <c r="B26" s="2">
        <v>24</v>
      </c>
      <c r="C26" s="2">
        <v>12</v>
      </c>
    </row>
    <row r="27" spans="1:14" x14ac:dyDescent="0.35">
      <c r="A27" s="4" t="s">
        <v>77</v>
      </c>
      <c r="B27" s="2">
        <v>5</v>
      </c>
      <c r="C27" s="2">
        <v>2.5</v>
      </c>
    </row>
    <row r="28" spans="1:14" x14ac:dyDescent="0.35">
      <c r="A28" s="4" t="s">
        <v>78</v>
      </c>
      <c r="B28" s="2">
        <v>2</v>
      </c>
      <c r="C28" s="2">
        <v>1</v>
      </c>
    </row>
    <row r="29" spans="1:14" x14ac:dyDescent="0.35">
      <c r="A29" s="4" t="s">
        <v>79</v>
      </c>
      <c r="B29" s="2">
        <v>1</v>
      </c>
      <c r="C29" s="2">
        <v>0.5</v>
      </c>
      <c r="M29" t="s">
        <v>160</v>
      </c>
    </row>
    <row r="30" spans="1:14" x14ac:dyDescent="0.35">
      <c r="A30" s="5" t="s">
        <v>54</v>
      </c>
      <c r="B30" s="2">
        <v>200</v>
      </c>
      <c r="C30" s="2">
        <v>100</v>
      </c>
      <c r="D30" s="2"/>
      <c r="M30">
        <v>1</v>
      </c>
      <c r="N30">
        <v>73</v>
      </c>
    </row>
    <row r="31" spans="1:14" x14ac:dyDescent="0.35">
      <c r="A31" s="5"/>
      <c r="B31" s="2"/>
      <c r="C31" s="2"/>
      <c r="D31" s="2"/>
      <c r="M31">
        <v>2</v>
      </c>
      <c r="N31">
        <v>20</v>
      </c>
    </row>
    <row r="32" spans="1:14" x14ac:dyDescent="0.35">
      <c r="A32" s="36" t="s">
        <v>166</v>
      </c>
      <c r="B32" s="2"/>
      <c r="C32" s="2"/>
      <c r="D32" s="2"/>
      <c r="M32">
        <v>3</v>
      </c>
      <c r="N32">
        <v>11</v>
      </c>
    </row>
    <row r="33" spans="1:14" x14ac:dyDescent="0.35">
      <c r="A33" s="4" t="s">
        <v>75</v>
      </c>
      <c r="B33" s="2">
        <v>86</v>
      </c>
      <c r="C33" s="37">
        <v>76.099999999999994</v>
      </c>
      <c r="D33" s="2"/>
      <c r="M33" t="s">
        <v>161</v>
      </c>
      <c r="N33">
        <v>9</v>
      </c>
    </row>
    <row r="34" spans="1:14" x14ac:dyDescent="0.35">
      <c r="A34" s="4" t="s">
        <v>76</v>
      </c>
      <c r="B34" s="2">
        <v>11</v>
      </c>
      <c r="C34" s="37">
        <v>9.6999999999999993</v>
      </c>
      <c r="D34" s="2"/>
    </row>
    <row r="35" spans="1:14" x14ac:dyDescent="0.35">
      <c r="A35" s="4" t="s">
        <v>167</v>
      </c>
      <c r="B35" s="2">
        <v>10</v>
      </c>
      <c r="C35" s="37">
        <v>8.8000000000000007</v>
      </c>
      <c r="D35" s="2"/>
    </row>
    <row r="36" spans="1:14" x14ac:dyDescent="0.35">
      <c r="A36" s="4" t="s">
        <v>168</v>
      </c>
      <c r="B36" s="2">
        <v>4</v>
      </c>
      <c r="C36" s="37">
        <v>3.5</v>
      </c>
      <c r="D36" s="2"/>
    </row>
    <row r="37" spans="1:14" x14ac:dyDescent="0.35">
      <c r="A37" s="4" t="s">
        <v>78</v>
      </c>
      <c r="B37" s="2">
        <v>2</v>
      </c>
      <c r="C37" s="38">
        <v>1.8</v>
      </c>
    </row>
    <row r="38" spans="1:14" x14ac:dyDescent="0.35">
      <c r="A38" s="4" t="s">
        <v>169</v>
      </c>
      <c r="B38">
        <f>SUM(B33:B37)</f>
        <v>113</v>
      </c>
      <c r="C38" s="28"/>
    </row>
    <row r="39" spans="1:14" x14ac:dyDescent="0.35">
      <c r="A39" t="s">
        <v>56</v>
      </c>
    </row>
    <row r="40" spans="1:14" x14ac:dyDescent="0.35">
      <c r="A40" s="4" t="s">
        <v>81</v>
      </c>
      <c r="B40" s="2">
        <v>46</v>
      </c>
      <c r="C40" s="2">
        <v>23</v>
      </c>
    </row>
    <row r="41" spans="1:14" x14ac:dyDescent="0.35">
      <c r="A41" s="4" t="s">
        <v>82</v>
      </c>
      <c r="B41" s="2">
        <v>25</v>
      </c>
      <c r="C41" s="2">
        <v>12.5</v>
      </c>
    </row>
    <row r="42" spans="1:14" x14ac:dyDescent="0.35">
      <c r="A42" s="4" t="s">
        <v>83</v>
      </c>
      <c r="B42" s="2">
        <v>19</v>
      </c>
      <c r="C42" s="2">
        <v>9.5</v>
      </c>
    </row>
    <row r="43" spans="1:14" x14ac:dyDescent="0.35">
      <c r="A43" s="4" t="s">
        <v>84</v>
      </c>
      <c r="B43" s="2">
        <v>104</v>
      </c>
      <c r="C43" s="2">
        <v>52</v>
      </c>
    </row>
    <row r="44" spans="1:14" x14ac:dyDescent="0.35">
      <c r="A44" s="4" t="s">
        <v>85</v>
      </c>
      <c r="B44" s="2">
        <v>3</v>
      </c>
      <c r="C44" s="2">
        <v>1.5</v>
      </c>
    </row>
    <row r="45" spans="1:14" x14ac:dyDescent="0.35">
      <c r="A45" s="4" t="s">
        <v>86</v>
      </c>
      <c r="B45" s="2">
        <v>3</v>
      </c>
      <c r="C45" s="2">
        <v>1.5</v>
      </c>
    </row>
    <row r="46" spans="1:14" x14ac:dyDescent="0.35">
      <c r="A46" s="5" t="s">
        <v>54</v>
      </c>
      <c r="B46" s="2">
        <v>200</v>
      </c>
      <c r="C46" s="2">
        <v>100</v>
      </c>
    </row>
    <row r="48" spans="1:14" x14ac:dyDescent="0.35">
      <c r="A48" t="s">
        <v>57</v>
      </c>
    </row>
    <row r="49" spans="1:4" x14ac:dyDescent="0.35">
      <c r="A49" s="4" t="s">
        <v>87</v>
      </c>
      <c r="B49" s="2">
        <v>149</v>
      </c>
      <c r="C49" s="2">
        <v>74.5</v>
      </c>
    </row>
    <row r="50" spans="1:4" x14ac:dyDescent="0.35">
      <c r="A50" s="4" t="s">
        <v>88</v>
      </c>
      <c r="B50" s="2">
        <v>35</v>
      </c>
      <c r="C50" s="2">
        <v>17.5</v>
      </c>
    </row>
    <row r="51" spans="1:4" x14ac:dyDescent="0.35">
      <c r="A51" s="4" t="s">
        <v>89</v>
      </c>
      <c r="B51" s="2">
        <v>16</v>
      </c>
      <c r="C51" s="2">
        <v>8</v>
      </c>
    </row>
    <row r="52" spans="1:4" x14ac:dyDescent="0.35">
      <c r="A52" s="5" t="s">
        <v>54</v>
      </c>
      <c r="B52" s="2">
        <v>200</v>
      </c>
      <c r="C52" s="2">
        <v>100</v>
      </c>
    </row>
    <row r="54" spans="1:4" x14ac:dyDescent="0.35">
      <c r="A54" t="s">
        <v>58</v>
      </c>
    </row>
    <row r="55" spans="1:4" x14ac:dyDescent="0.35">
      <c r="A55" s="4" t="s">
        <v>90</v>
      </c>
      <c r="B55" s="2">
        <v>175</v>
      </c>
      <c r="C55" s="2">
        <v>87.5</v>
      </c>
      <c r="D55" s="2"/>
    </row>
    <row r="56" spans="1:4" x14ac:dyDescent="0.35">
      <c r="A56" s="4" t="s">
        <v>91</v>
      </c>
      <c r="B56" s="2">
        <v>25</v>
      </c>
      <c r="C56" s="2">
        <v>12.5</v>
      </c>
      <c r="D56" s="2"/>
    </row>
    <row r="57" spans="1:4" x14ac:dyDescent="0.35">
      <c r="A57" s="5" t="s">
        <v>54</v>
      </c>
      <c r="B57" s="2">
        <v>200</v>
      </c>
      <c r="C57" s="2">
        <v>100</v>
      </c>
      <c r="D57" s="2"/>
    </row>
    <row r="58" spans="1:4" x14ac:dyDescent="0.35">
      <c r="B58" s="1"/>
      <c r="C58" s="2"/>
      <c r="D58" s="2"/>
    </row>
    <row r="59" spans="1:4" x14ac:dyDescent="0.35">
      <c r="A59" t="s">
        <v>59</v>
      </c>
    </row>
    <row r="60" spans="1:4" x14ac:dyDescent="0.35">
      <c r="A60" s="4" t="s">
        <v>90</v>
      </c>
      <c r="B60" s="2">
        <v>194</v>
      </c>
      <c r="C60" s="2">
        <v>97</v>
      </c>
    </row>
    <row r="61" spans="1:4" x14ac:dyDescent="0.35">
      <c r="A61" s="24" t="s">
        <v>91</v>
      </c>
      <c r="B61" s="25">
        <v>6</v>
      </c>
      <c r="C61" s="2">
        <v>3</v>
      </c>
    </row>
    <row r="62" spans="1:4" x14ac:dyDescent="0.35">
      <c r="A62" s="5" t="s">
        <v>54</v>
      </c>
      <c r="B62" s="2">
        <v>200</v>
      </c>
      <c r="C62" s="2">
        <v>100</v>
      </c>
    </row>
    <row r="64" spans="1:4" x14ac:dyDescent="0.35">
      <c r="A64" t="s">
        <v>60</v>
      </c>
    </row>
    <row r="65" spans="1:3" x14ac:dyDescent="0.35">
      <c r="A65" s="4" t="s">
        <v>90</v>
      </c>
      <c r="B65" s="2">
        <v>199</v>
      </c>
      <c r="C65" s="2">
        <v>99.5</v>
      </c>
    </row>
    <row r="66" spans="1:3" x14ac:dyDescent="0.35">
      <c r="A66" s="24" t="s">
        <v>91</v>
      </c>
      <c r="B66" s="25">
        <v>1</v>
      </c>
      <c r="C66" s="2">
        <v>0.5</v>
      </c>
    </row>
    <row r="67" spans="1:3" x14ac:dyDescent="0.35">
      <c r="A67" s="5" t="s">
        <v>54</v>
      </c>
      <c r="B67" s="2">
        <v>200</v>
      </c>
      <c r="C67" s="2">
        <v>100</v>
      </c>
    </row>
    <row r="69" spans="1:3" x14ac:dyDescent="0.35">
      <c r="A69" t="s">
        <v>61</v>
      </c>
    </row>
    <row r="70" spans="1:3" x14ac:dyDescent="0.35">
      <c r="A70" t="s">
        <v>92</v>
      </c>
      <c r="B70" s="2">
        <v>104</v>
      </c>
      <c r="C70" s="2">
        <v>52</v>
      </c>
    </row>
    <row r="71" spans="1:3" x14ac:dyDescent="0.35">
      <c r="A71" t="s">
        <v>93</v>
      </c>
      <c r="B71" s="2">
        <v>96</v>
      </c>
      <c r="C71" s="2">
        <v>48</v>
      </c>
    </row>
    <row r="72" spans="1:3" x14ac:dyDescent="0.35">
      <c r="A72" s="1" t="s">
        <v>54</v>
      </c>
      <c r="B72" s="2">
        <v>200</v>
      </c>
      <c r="C72" s="2">
        <v>100</v>
      </c>
    </row>
    <row r="74" spans="1:3" x14ac:dyDescent="0.35">
      <c r="A74" t="s">
        <v>62</v>
      </c>
    </row>
    <row r="75" spans="1:3" x14ac:dyDescent="0.35">
      <c r="A75" t="s">
        <v>90</v>
      </c>
      <c r="B75" s="2">
        <v>183</v>
      </c>
      <c r="C75" s="2">
        <v>91.5</v>
      </c>
    </row>
    <row r="76" spans="1:3" x14ac:dyDescent="0.35">
      <c r="A76" t="s">
        <v>91</v>
      </c>
      <c r="B76" s="2">
        <v>17</v>
      </c>
      <c r="C76" s="2">
        <v>8.5</v>
      </c>
    </row>
    <row r="77" spans="1:3" x14ac:dyDescent="0.35">
      <c r="A77" s="1" t="s">
        <v>54</v>
      </c>
      <c r="B77" s="2">
        <v>200</v>
      </c>
      <c r="C77" s="2">
        <v>100</v>
      </c>
    </row>
    <row r="79" spans="1:3" x14ac:dyDescent="0.35">
      <c r="A79" t="s">
        <v>63</v>
      </c>
    </row>
    <row r="80" spans="1:3" x14ac:dyDescent="0.35">
      <c r="A80" t="s">
        <v>90</v>
      </c>
      <c r="B80" s="2">
        <v>194</v>
      </c>
      <c r="C80" s="2">
        <v>97</v>
      </c>
    </row>
    <row r="81" spans="1:3" x14ac:dyDescent="0.35">
      <c r="A81" s="26" t="s">
        <v>91</v>
      </c>
      <c r="B81" s="25">
        <v>6</v>
      </c>
      <c r="C81" s="25">
        <v>3</v>
      </c>
    </row>
    <row r="82" spans="1:3" x14ac:dyDescent="0.35">
      <c r="A82" s="1" t="s">
        <v>54</v>
      </c>
      <c r="B82" s="2">
        <v>200</v>
      </c>
      <c r="C82" s="2">
        <v>100</v>
      </c>
    </row>
    <row r="84" spans="1:3" x14ac:dyDescent="0.35">
      <c r="A84" t="s">
        <v>64</v>
      </c>
    </row>
    <row r="85" spans="1:3" x14ac:dyDescent="0.35">
      <c r="A85" s="24" t="s">
        <v>65</v>
      </c>
      <c r="B85" s="27">
        <v>7.85</v>
      </c>
      <c r="C85" s="3"/>
    </row>
    <row r="86" spans="1:3" x14ac:dyDescent="0.35">
      <c r="A86" s="24" t="s">
        <v>66</v>
      </c>
      <c r="B86" s="26">
        <v>3.07</v>
      </c>
      <c r="C86" s="3"/>
    </row>
    <row r="88" spans="1:3" x14ac:dyDescent="0.35">
      <c r="A88" s="5" t="s">
        <v>67</v>
      </c>
      <c r="B88" s="2">
        <v>99</v>
      </c>
      <c r="C88" s="2">
        <v>49.5</v>
      </c>
    </row>
    <row r="89" spans="1:3" x14ac:dyDescent="0.35">
      <c r="A89" s="5" t="s">
        <v>68</v>
      </c>
      <c r="B89" s="2">
        <v>88</v>
      </c>
      <c r="C89" s="2">
        <v>44</v>
      </c>
    </row>
    <row r="90" spans="1:3" x14ac:dyDescent="0.35">
      <c r="A90" s="5" t="s">
        <v>69</v>
      </c>
      <c r="B90" s="2">
        <v>13</v>
      </c>
      <c r="C90" s="2">
        <v>6.5</v>
      </c>
    </row>
    <row r="91" spans="1:3" x14ac:dyDescent="0.35">
      <c r="A91" s="5" t="s">
        <v>54</v>
      </c>
      <c r="B91" s="2">
        <v>200</v>
      </c>
      <c r="C91" s="2"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9DE0-A616-3F43-A8CE-D65382C3545A}">
  <dimension ref="A1:T57"/>
  <sheetViews>
    <sheetView workbookViewId="0">
      <selection activeCell="J12" sqref="J12"/>
    </sheetView>
  </sheetViews>
  <sheetFormatPr baseColWidth="10" defaultRowHeight="15.5" x14ac:dyDescent="0.35"/>
  <cols>
    <col min="1" max="1" width="19.5" customWidth="1"/>
    <col min="5" max="5" width="13.1640625" customWidth="1"/>
    <col min="6" max="6" width="7.33203125" customWidth="1"/>
    <col min="7" max="7" width="16.6640625" customWidth="1"/>
  </cols>
  <sheetData>
    <row r="1" spans="1:20" x14ac:dyDescent="0.35">
      <c r="A1" t="s">
        <v>112</v>
      </c>
    </row>
    <row r="3" spans="1:20" x14ac:dyDescent="0.35">
      <c r="A3" t="s">
        <v>113</v>
      </c>
      <c r="M3" t="s">
        <v>56</v>
      </c>
      <c r="N3" t="s">
        <v>148</v>
      </c>
      <c r="O3" t="s">
        <v>149</v>
      </c>
      <c r="P3" t="s">
        <v>150</v>
      </c>
      <c r="Q3" t="s">
        <v>151</v>
      </c>
      <c r="R3" t="s">
        <v>74</v>
      </c>
      <c r="S3" t="s">
        <v>54</v>
      </c>
      <c r="T3" t="s">
        <v>152</v>
      </c>
    </row>
    <row r="4" spans="1:20" x14ac:dyDescent="0.35">
      <c r="A4" s="1" t="s">
        <v>118</v>
      </c>
      <c r="B4" s="2">
        <v>22</v>
      </c>
      <c r="C4" s="2">
        <v>11</v>
      </c>
      <c r="L4" s="1" t="s">
        <v>118</v>
      </c>
      <c r="M4" s="2">
        <v>1</v>
      </c>
      <c r="N4" s="2">
        <v>19</v>
      </c>
      <c r="O4" s="2">
        <v>2</v>
      </c>
      <c r="P4" s="2">
        <v>0</v>
      </c>
      <c r="Q4" s="2">
        <v>0</v>
      </c>
      <c r="R4" s="2">
        <v>0</v>
      </c>
      <c r="S4" s="2">
        <v>22</v>
      </c>
      <c r="T4">
        <f t="shared" ref="T4:T10" si="0">SUM(O4+P4+Q4+R4)</f>
        <v>2</v>
      </c>
    </row>
    <row r="5" spans="1:20" x14ac:dyDescent="0.35">
      <c r="A5" s="1" t="s">
        <v>119</v>
      </c>
      <c r="B5" s="2">
        <v>20</v>
      </c>
      <c r="C5" s="2">
        <v>10</v>
      </c>
      <c r="L5" s="1" t="s">
        <v>119</v>
      </c>
      <c r="M5" s="2">
        <v>0</v>
      </c>
      <c r="N5" s="2">
        <v>7</v>
      </c>
      <c r="O5" s="2">
        <v>6</v>
      </c>
      <c r="P5" s="2">
        <v>6</v>
      </c>
      <c r="Q5" s="2">
        <v>1</v>
      </c>
      <c r="R5" s="2">
        <v>0</v>
      </c>
      <c r="S5" s="2">
        <v>20</v>
      </c>
      <c r="T5">
        <f t="shared" si="0"/>
        <v>13</v>
      </c>
    </row>
    <row r="6" spans="1:20" x14ac:dyDescent="0.35">
      <c r="A6" s="1" t="s">
        <v>120</v>
      </c>
      <c r="B6" s="2">
        <v>16</v>
      </c>
      <c r="C6" s="2">
        <v>8</v>
      </c>
      <c r="L6" s="1" t="s">
        <v>120</v>
      </c>
      <c r="M6" s="2">
        <v>0</v>
      </c>
      <c r="N6" s="2">
        <v>4</v>
      </c>
      <c r="O6" s="2">
        <v>2</v>
      </c>
      <c r="P6" s="2">
        <v>9</v>
      </c>
      <c r="Q6" s="2">
        <v>0</v>
      </c>
      <c r="R6" s="2">
        <v>1</v>
      </c>
      <c r="S6" s="2">
        <v>16</v>
      </c>
      <c r="T6">
        <f t="shared" si="0"/>
        <v>12</v>
      </c>
    </row>
    <row r="7" spans="1:20" x14ac:dyDescent="0.35">
      <c r="A7" s="1" t="s">
        <v>121</v>
      </c>
      <c r="B7" s="2">
        <v>20</v>
      </c>
      <c r="C7" s="2">
        <v>10</v>
      </c>
      <c r="L7" s="1" t="s">
        <v>121</v>
      </c>
      <c r="M7" s="2">
        <v>0</v>
      </c>
      <c r="N7" s="2">
        <v>8</v>
      </c>
      <c r="O7" s="2">
        <v>5</v>
      </c>
      <c r="P7" s="2">
        <v>4</v>
      </c>
      <c r="Q7" s="2">
        <v>3</v>
      </c>
      <c r="R7" s="2">
        <v>0</v>
      </c>
      <c r="S7" s="2">
        <v>20</v>
      </c>
      <c r="T7">
        <f t="shared" si="0"/>
        <v>12</v>
      </c>
    </row>
    <row r="8" spans="1:20" x14ac:dyDescent="0.35">
      <c r="A8" s="1" t="s">
        <v>122</v>
      </c>
      <c r="B8" s="2">
        <v>15</v>
      </c>
      <c r="C8" s="2">
        <v>7.5</v>
      </c>
      <c r="L8" s="1" t="s">
        <v>122</v>
      </c>
      <c r="M8" s="2">
        <v>0</v>
      </c>
      <c r="N8" s="2">
        <v>1</v>
      </c>
      <c r="O8" s="2">
        <v>8</v>
      </c>
      <c r="P8" s="2">
        <v>4</v>
      </c>
      <c r="Q8" s="2">
        <v>1</v>
      </c>
      <c r="R8" s="2">
        <v>1</v>
      </c>
      <c r="S8" s="2">
        <v>15</v>
      </c>
      <c r="T8">
        <f t="shared" si="0"/>
        <v>14</v>
      </c>
    </row>
    <row r="9" spans="1:20" x14ac:dyDescent="0.35">
      <c r="A9" s="1" t="s">
        <v>123</v>
      </c>
      <c r="B9" s="2">
        <v>11</v>
      </c>
      <c r="C9" s="2">
        <v>5.5</v>
      </c>
      <c r="L9" s="1" t="s">
        <v>123</v>
      </c>
      <c r="M9" s="2">
        <v>0</v>
      </c>
      <c r="N9" s="2">
        <v>0</v>
      </c>
      <c r="O9" s="2">
        <v>4</v>
      </c>
      <c r="P9" s="2">
        <v>3</v>
      </c>
      <c r="Q9" s="2">
        <v>3</v>
      </c>
      <c r="R9" s="2">
        <v>1</v>
      </c>
      <c r="S9" s="2">
        <v>11</v>
      </c>
      <c r="T9">
        <f t="shared" si="0"/>
        <v>11</v>
      </c>
    </row>
    <row r="10" spans="1:20" x14ac:dyDescent="0.35">
      <c r="A10" s="1" t="s">
        <v>124</v>
      </c>
      <c r="B10" s="2">
        <v>7</v>
      </c>
      <c r="C10" s="2">
        <v>3.5</v>
      </c>
      <c r="L10" s="1" t="s">
        <v>124</v>
      </c>
      <c r="M10" s="2">
        <v>0</v>
      </c>
      <c r="N10" s="2">
        <v>2</v>
      </c>
      <c r="O10" s="2">
        <v>1</v>
      </c>
      <c r="P10" s="2">
        <v>3</v>
      </c>
      <c r="Q10" s="2">
        <v>0</v>
      </c>
      <c r="R10" s="2">
        <v>1</v>
      </c>
      <c r="S10" s="2">
        <v>7</v>
      </c>
      <c r="T10">
        <f t="shared" si="0"/>
        <v>5</v>
      </c>
    </row>
    <row r="11" spans="1:20" x14ac:dyDescent="0.35">
      <c r="A11" s="1" t="s">
        <v>125</v>
      </c>
      <c r="B11" s="2">
        <v>17</v>
      </c>
      <c r="C11" s="2">
        <v>8.5</v>
      </c>
      <c r="L11" s="1" t="s">
        <v>125</v>
      </c>
      <c r="M11" s="2">
        <v>0</v>
      </c>
      <c r="N11" s="2">
        <v>1</v>
      </c>
      <c r="O11" s="2">
        <v>8</v>
      </c>
      <c r="P11" s="2">
        <v>2</v>
      </c>
      <c r="Q11" s="2">
        <v>5</v>
      </c>
      <c r="R11" s="2">
        <v>1</v>
      </c>
      <c r="S11" s="2">
        <v>17</v>
      </c>
      <c r="T11">
        <f>SUM(O11:R11)</f>
        <v>16</v>
      </c>
    </row>
    <row r="12" spans="1:20" x14ac:dyDescent="0.35">
      <c r="A12" s="1" t="s">
        <v>126</v>
      </c>
      <c r="B12" s="2">
        <v>11</v>
      </c>
      <c r="C12" s="2">
        <v>5.5</v>
      </c>
      <c r="L12" s="1" t="s">
        <v>126</v>
      </c>
      <c r="M12" s="2">
        <v>0</v>
      </c>
      <c r="N12" s="2">
        <v>2</v>
      </c>
      <c r="O12" s="2">
        <v>2</v>
      </c>
      <c r="P12" s="2">
        <v>5</v>
      </c>
      <c r="Q12" s="2">
        <v>1</v>
      </c>
      <c r="R12" s="2">
        <v>1</v>
      </c>
      <c r="S12" s="2">
        <v>11</v>
      </c>
      <c r="T12">
        <f>SUM(O12:R12)</f>
        <v>9</v>
      </c>
    </row>
    <row r="13" spans="1:20" x14ac:dyDescent="0.35">
      <c r="A13" s="1" t="s">
        <v>127</v>
      </c>
      <c r="B13" s="2">
        <v>16</v>
      </c>
      <c r="C13" s="2">
        <v>8</v>
      </c>
      <c r="L13" s="1" t="s">
        <v>127</v>
      </c>
      <c r="M13" s="2">
        <v>0</v>
      </c>
      <c r="N13" s="2">
        <v>0</v>
      </c>
      <c r="O13" s="2">
        <v>4</v>
      </c>
      <c r="P13" s="2">
        <v>6</v>
      </c>
      <c r="Q13" s="2">
        <v>1</v>
      </c>
      <c r="R13" s="2">
        <v>5</v>
      </c>
      <c r="S13" s="2">
        <v>16</v>
      </c>
      <c r="T13">
        <f>SUM(O13:R13)</f>
        <v>16</v>
      </c>
    </row>
    <row r="14" spans="1:20" x14ac:dyDescent="0.35">
      <c r="A14" s="1" t="s">
        <v>128</v>
      </c>
      <c r="B14" s="2">
        <v>45</v>
      </c>
      <c r="C14" s="2">
        <v>22.5</v>
      </c>
      <c r="L14" s="1" t="s">
        <v>128</v>
      </c>
      <c r="M14" s="2">
        <v>45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45</v>
      </c>
      <c r="T14">
        <f>SUM(N14:R14)</f>
        <v>0</v>
      </c>
    </row>
    <row r="15" spans="1:20" x14ac:dyDescent="0.35">
      <c r="A15" s="1" t="s">
        <v>54</v>
      </c>
      <c r="B15" s="2">
        <v>200</v>
      </c>
      <c r="C15" s="2">
        <v>100</v>
      </c>
      <c r="L15" s="1" t="s">
        <v>54</v>
      </c>
      <c r="M15" s="2">
        <v>46</v>
      </c>
      <c r="N15" s="2">
        <v>44</v>
      </c>
      <c r="O15" s="2">
        <v>42</v>
      </c>
      <c r="P15" s="2">
        <v>42</v>
      </c>
      <c r="Q15" s="2">
        <v>15</v>
      </c>
      <c r="R15" s="2">
        <v>11</v>
      </c>
      <c r="S15" s="2">
        <v>200</v>
      </c>
    </row>
    <row r="22" spans="1:10" x14ac:dyDescent="0.35">
      <c r="A22" s="22" t="s">
        <v>130</v>
      </c>
      <c r="G22" s="30"/>
    </row>
    <row r="23" spans="1:10" x14ac:dyDescent="0.35">
      <c r="A23" s="29" t="s">
        <v>129</v>
      </c>
      <c r="B23">
        <v>20</v>
      </c>
      <c r="C23" s="28">
        <f>B23/44</f>
        <v>0.45454545454545453</v>
      </c>
      <c r="E23" s="31" t="s">
        <v>118</v>
      </c>
      <c r="F23">
        <v>19</v>
      </c>
      <c r="G23" s="30" t="s">
        <v>146</v>
      </c>
      <c r="H23">
        <f>SUM(F23:F26)</f>
        <v>38</v>
      </c>
      <c r="I23" s="28">
        <f>H23/44</f>
        <v>0.86363636363636365</v>
      </c>
      <c r="J23" t="s">
        <v>147</v>
      </c>
    </row>
    <row r="24" spans="1:10" x14ac:dyDescent="0.35">
      <c r="A24" s="29" t="s">
        <v>131</v>
      </c>
      <c r="B24">
        <v>24</v>
      </c>
      <c r="C24" s="28">
        <f>B24/44</f>
        <v>0.54545454545454541</v>
      </c>
      <c r="E24" s="31" t="s">
        <v>119</v>
      </c>
      <c r="F24">
        <v>7</v>
      </c>
      <c r="G24" s="30"/>
    </row>
    <row r="25" spans="1:10" x14ac:dyDescent="0.35">
      <c r="A25" t="s">
        <v>132</v>
      </c>
      <c r="B25">
        <v>5</v>
      </c>
      <c r="C25" s="28">
        <f t="shared" ref="C25:C38" si="1">B25/44</f>
        <v>0.11363636363636363</v>
      </c>
      <c r="E25" s="31" t="s">
        <v>120</v>
      </c>
      <c r="F25">
        <v>4</v>
      </c>
      <c r="G25" s="30"/>
    </row>
    <row r="26" spans="1:10" x14ac:dyDescent="0.35">
      <c r="A26" t="s">
        <v>134</v>
      </c>
      <c r="B26">
        <v>17</v>
      </c>
      <c r="C26" s="28">
        <f t="shared" si="1"/>
        <v>0.38636363636363635</v>
      </c>
      <c r="E26" s="31" t="s">
        <v>121</v>
      </c>
      <c r="F26">
        <v>8</v>
      </c>
      <c r="G26" s="30"/>
    </row>
    <row r="27" spans="1:10" x14ac:dyDescent="0.35">
      <c r="A27" s="29" t="s">
        <v>133</v>
      </c>
      <c r="B27">
        <v>22</v>
      </c>
      <c r="C27" s="28">
        <f t="shared" si="1"/>
        <v>0.5</v>
      </c>
      <c r="E27" s="1" t="s">
        <v>122</v>
      </c>
      <c r="F27">
        <v>1</v>
      </c>
      <c r="G27" s="30"/>
    </row>
    <row r="28" spans="1:10" x14ac:dyDescent="0.35">
      <c r="A28" t="s">
        <v>135</v>
      </c>
      <c r="B28">
        <v>17</v>
      </c>
      <c r="C28" s="28">
        <f t="shared" si="1"/>
        <v>0.38636363636363635</v>
      </c>
      <c r="E28" s="1" t="s">
        <v>123</v>
      </c>
      <c r="F28">
        <v>0</v>
      </c>
      <c r="G28" s="30"/>
    </row>
    <row r="29" spans="1:10" x14ac:dyDescent="0.35">
      <c r="A29" s="29" t="s">
        <v>136</v>
      </c>
      <c r="B29">
        <v>21</v>
      </c>
      <c r="C29" s="28">
        <f t="shared" si="1"/>
        <v>0.47727272727272729</v>
      </c>
      <c r="E29" s="1" t="s">
        <v>124</v>
      </c>
      <c r="F29">
        <v>2</v>
      </c>
      <c r="G29" s="30"/>
    </row>
    <row r="30" spans="1:10" x14ac:dyDescent="0.35">
      <c r="A30" t="s">
        <v>137</v>
      </c>
      <c r="B30">
        <v>2</v>
      </c>
      <c r="C30" s="28">
        <f t="shared" si="1"/>
        <v>4.5454545454545456E-2</v>
      </c>
      <c r="E30" s="1" t="s">
        <v>125</v>
      </c>
      <c r="F30">
        <v>1</v>
      </c>
      <c r="G30" s="30"/>
    </row>
    <row r="31" spans="1:10" x14ac:dyDescent="0.35">
      <c r="A31" s="26" t="s">
        <v>138</v>
      </c>
      <c r="B31">
        <v>11</v>
      </c>
      <c r="C31" s="28">
        <f t="shared" si="1"/>
        <v>0.25</v>
      </c>
      <c r="E31" s="1" t="s">
        <v>126</v>
      </c>
      <c r="F31">
        <v>2</v>
      </c>
      <c r="G31" s="30"/>
    </row>
    <row r="32" spans="1:10" x14ac:dyDescent="0.35">
      <c r="A32" t="s">
        <v>139</v>
      </c>
      <c r="B32">
        <v>4</v>
      </c>
      <c r="C32" s="28">
        <f t="shared" si="1"/>
        <v>9.0909090909090912E-2</v>
      </c>
      <c r="E32" s="1" t="s">
        <v>127</v>
      </c>
      <c r="F32">
        <v>0</v>
      </c>
      <c r="G32" s="30"/>
    </row>
    <row r="33" spans="1:8" x14ac:dyDescent="0.35">
      <c r="A33" s="26" t="s">
        <v>140</v>
      </c>
      <c r="B33">
        <v>10</v>
      </c>
      <c r="C33" s="28">
        <f t="shared" si="1"/>
        <v>0.22727272727272727</v>
      </c>
      <c r="E33" s="1" t="s">
        <v>128</v>
      </c>
      <c r="F33">
        <v>0</v>
      </c>
      <c r="G33" s="30"/>
    </row>
    <row r="34" spans="1:8" x14ac:dyDescent="0.35">
      <c r="A34" s="29" t="s">
        <v>141</v>
      </c>
      <c r="B34">
        <v>21</v>
      </c>
      <c r="C34" s="28">
        <f t="shared" si="1"/>
        <v>0.47727272727272729</v>
      </c>
    </row>
    <row r="35" spans="1:8" x14ac:dyDescent="0.35">
      <c r="A35" t="s">
        <v>142</v>
      </c>
      <c r="B35">
        <v>3</v>
      </c>
      <c r="C35" s="28">
        <f t="shared" si="1"/>
        <v>6.8181818181818177E-2</v>
      </c>
    </row>
    <row r="36" spans="1:8" x14ac:dyDescent="0.35">
      <c r="A36" t="s">
        <v>143</v>
      </c>
      <c r="B36">
        <v>3</v>
      </c>
      <c r="C36" s="28">
        <f t="shared" si="1"/>
        <v>6.8181818181818177E-2</v>
      </c>
    </row>
    <row r="37" spans="1:8" x14ac:dyDescent="0.35">
      <c r="A37" t="s">
        <v>144</v>
      </c>
      <c r="B37">
        <v>4</v>
      </c>
      <c r="C37" s="28">
        <f t="shared" si="1"/>
        <v>9.0909090909090912E-2</v>
      </c>
    </row>
    <row r="38" spans="1:8" x14ac:dyDescent="0.35">
      <c r="A38" t="s">
        <v>145</v>
      </c>
      <c r="B38">
        <v>3</v>
      </c>
      <c r="C38" s="28">
        <f t="shared" si="1"/>
        <v>6.8181818181818177E-2</v>
      </c>
    </row>
    <row r="41" spans="1:8" x14ac:dyDescent="0.35">
      <c r="A41" s="22" t="s">
        <v>121</v>
      </c>
      <c r="B41">
        <v>20</v>
      </c>
      <c r="G41" s="22" t="s">
        <v>124</v>
      </c>
      <c r="H41">
        <v>7</v>
      </c>
    </row>
    <row r="42" spans="1:8" x14ac:dyDescent="0.35">
      <c r="A42" s="32" t="s">
        <v>129</v>
      </c>
      <c r="B42">
        <v>8</v>
      </c>
      <c r="G42" s="32" t="s">
        <v>129</v>
      </c>
      <c r="H42">
        <v>3</v>
      </c>
    </row>
    <row r="43" spans="1:8" x14ac:dyDescent="0.35">
      <c r="A43" s="32" t="s">
        <v>131</v>
      </c>
      <c r="B43">
        <v>9</v>
      </c>
      <c r="G43" s="32" t="s">
        <v>131</v>
      </c>
      <c r="H43">
        <v>2</v>
      </c>
    </row>
    <row r="44" spans="1:8" x14ac:dyDescent="0.35">
      <c r="A44" s="32" t="s">
        <v>132</v>
      </c>
      <c r="B44">
        <v>1</v>
      </c>
      <c r="G44" s="32" t="s">
        <v>132</v>
      </c>
      <c r="H44">
        <v>1</v>
      </c>
    </row>
    <row r="45" spans="1:8" x14ac:dyDescent="0.35">
      <c r="A45" s="32" t="s">
        <v>134</v>
      </c>
      <c r="B45">
        <v>1</v>
      </c>
      <c r="G45" s="32" t="s">
        <v>134</v>
      </c>
      <c r="H45">
        <v>0</v>
      </c>
    </row>
    <row r="46" spans="1:8" x14ac:dyDescent="0.35">
      <c r="A46" s="32" t="s">
        <v>133</v>
      </c>
      <c r="B46">
        <v>5</v>
      </c>
      <c r="G46" s="32" t="s">
        <v>133</v>
      </c>
      <c r="H46">
        <v>1</v>
      </c>
    </row>
    <row r="47" spans="1:8" x14ac:dyDescent="0.35">
      <c r="A47" s="32" t="s">
        <v>135</v>
      </c>
      <c r="B47">
        <v>5</v>
      </c>
      <c r="G47" s="32" t="s">
        <v>135</v>
      </c>
      <c r="H47">
        <v>1</v>
      </c>
    </row>
    <row r="48" spans="1:8" x14ac:dyDescent="0.35">
      <c r="A48" s="32" t="s">
        <v>136</v>
      </c>
      <c r="B48">
        <v>5</v>
      </c>
      <c r="G48" s="32" t="s">
        <v>136</v>
      </c>
      <c r="H48">
        <v>1</v>
      </c>
    </row>
    <row r="49" spans="1:8" x14ac:dyDescent="0.35">
      <c r="A49" s="32" t="s">
        <v>137</v>
      </c>
      <c r="B49">
        <v>0</v>
      </c>
      <c r="G49" s="32" t="s">
        <v>137</v>
      </c>
      <c r="H49">
        <v>0</v>
      </c>
    </row>
    <row r="50" spans="1:8" x14ac:dyDescent="0.35">
      <c r="A50" s="32" t="s">
        <v>138</v>
      </c>
      <c r="B50">
        <v>8</v>
      </c>
      <c r="G50" s="32" t="s">
        <v>138</v>
      </c>
      <c r="H50">
        <v>4</v>
      </c>
    </row>
    <row r="51" spans="1:8" x14ac:dyDescent="0.35">
      <c r="A51" s="32" t="s">
        <v>139</v>
      </c>
      <c r="B51">
        <v>2</v>
      </c>
      <c r="G51" s="32" t="s">
        <v>139</v>
      </c>
      <c r="H51">
        <v>1</v>
      </c>
    </row>
    <row r="52" spans="1:8" x14ac:dyDescent="0.35">
      <c r="A52" s="32" t="s">
        <v>140</v>
      </c>
      <c r="B52">
        <v>4</v>
      </c>
      <c r="G52" s="32" t="s">
        <v>140</v>
      </c>
      <c r="H52">
        <v>2</v>
      </c>
    </row>
    <row r="53" spans="1:8" x14ac:dyDescent="0.35">
      <c r="A53" s="32" t="s">
        <v>141</v>
      </c>
      <c r="B53">
        <v>5</v>
      </c>
      <c r="G53" s="32" t="s">
        <v>141</v>
      </c>
      <c r="H53">
        <v>0</v>
      </c>
    </row>
    <row r="54" spans="1:8" x14ac:dyDescent="0.35">
      <c r="A54" s="32" t="s">
        <v>142</v>
      </c>
      <c r="B54">
        <v>0</v>
      </c>
      <c r="G54" s="32" t="s">
        <v>142</v>
      </c>
      <c r="H54">
        <v>0</v>
      </c>
    </row>
    <row r="55" spans="1:8" x14ac:dyDescent="0.35">
      <c r="A55" s="32" t="s">
        <v>143</v>
      </c>
      <c r="B55">
        <v>0</v>
      </c>
      <c r="G55" s="32" t="s">
        <v>143</v>
      </c>
      <c r="H55">
        <v>1</v>
      </c>
    </row>
    <row r="56" spans="1:8" x14ac:dyDescent="0.35">
      <c r="A56" s="32" t="s">
        <v>144</v>
      </c>
      <c r="B56">
        <v>0</v>
      </c>
      <c r="G56" s="32" t="s">
        <v>144</v>
      </c>
      <c r="H56">
        <v>0</v>
      </c>
    </row>
    <row r="57" spans="1:8" x14ac:dyDescent="0.35">
      <c r="A57" s="32" t="s">
        <v>145</v>
      </c>
      <c r="B57">
        <v>1</v>
      </c>
      <c r="G57" s="32" t="s">
        <v>145</v>
      </c>
      <c r="H57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5554-7887-1D41-9254-E6F9F1B61847}">
  <dimension ref="A1:S122"/>
  <sheetViews>
    <sheetView tabSelected="1" topLeftCell="A124" workbookViewId="0">
      <selection activeCell="B67" sqref="B67"/>
    </sheetView>
  </sheetViews>
  <sheetFormatPr baseColWidth="10" defaultRowHeight="15.5" x14ac:dyDescent="0.35"/>
  <cols>
    <col min="6" max="6" width="16.1640625" customWidth="1"/>
    <col min="14" max="14" width="12.83203125" customWidth="1"/>
  </cols>
  <sheetData>
    <row r="1" spans="1:6" x14ac:dyDescent="0.35">
      <c r="A1" t="s">
        <v>2</v>
      </c>
      <c r="B1" t="s">
        <v>42</v>
      </c>
      <c r="C1" t="s">
        <v>43</v>
      </c>
      <c r="D1" t="s">
        <v>44</v>
      </c>
    </row>
    <row r="2" spans="1:6" x14ac:dyDescent="0.35">
      <c r="A2" s="1" t="s">
        <v>3</v>
      </c>
      <c r="B2" s="2">
        <v>1</v>
      </c>
      <c r="C2" s="2">
        <v>0.5</v>
      </c>
      <c r="D2" s="1" t="s">
        <v>45</v>
      </c>
      <c r="E2" t="s">
        <v>94</v>
      </c>
      <c r="F2" t="s">
        <v>95</v>
      </c>
    </row>
    <row r="3" spans="1:6" x14ac:dyDescent="0.35">
      <c r="A3" s="1" t="s">
        <v>4</v>
      </c>
      <c r="B3" s="2">
        <v>7</v>
      </c>
      <c r="C3" s="2">
        <v>3.5</v>
      </c>
      <c r="D3" s="1" t="s">
        <v>46</v>
      </c>
      <c r="E3" t="s">
        <v>94</v>
      </c>
      <c r="F3" t="s">
        <v>95</v>
      </c>
    </row>
    <row r="4" spans="1:6" x14ac:dyDescent="0.35">
      <c r="A4" s="1" t="s">
        <v>5</v>
      </c>
      <c r="B4" s="2">
        <v>7</v>
      </c>
      <c r="C4" s="2">
        <v>3.5</v>
      </c>
      <c r="D4" s="1" t="s">
        <v>47</v>
      </c>
      <c r="E4" t="s">
        <v>94</v>
      </c>
      <c r="F4" t="s">
        <v>95</v>
      </c>
    </row>
    <row r="5" spans="1:6" x14ac:dyDescent="0.35">
      <c r="A5" s="1" t="s">
        <v>6</v>
      </c>
      <c r="B5" s="2">
        <v>12</v>
      </c>
      <c r="C5" s="2">
        <v>6</v>
      </c>
      <c r="D5" s="1" t="s">
        <v>48</v>
      </c>
      <c r="E5" t="s">
        <v>94</v>
      </c>
      <c r="F5" t="s">
        <v>95</v>
      </c>
    </row>
    <row r="6" spans="1:6" x14ac:dyDescent="0.35">
      <c r="A6" s="1" t="s">
        <v>7</v>
      </c>
      <c r="B6" s="2">
        <v>5</v>
      </c>
      <c r="C6" s="2">
        <v>2.5</v>
      </c>
      <c r="D6" s="1" t="s">
        <v>49</v>
      </c>
      <c r="E6" t="s">
        <v>94</v>
      </c>
      <c r="F6" t="s">
        <v>95</v>
      </c>
    </row>
    <row r="7" spans="1:6" x14ac:dyDescent="0.35">
      <c r="A7" s="1" t="s">
        <v>8</v>
      </c>
      <c r="B7" s="2">
        <v>6</v>
      </c>
      <c r="C7" s="2">
        <v>3</v>
      </c>
      <c r="D7" s="1" t="s">
        <v>50</v>
      </c>
      <c r="E7" t="s">
        <v>94</v>
      </c>
      <c r="F7" t="s">
        <v>95</v>
      </c>
    </row>
    <row r="8" spans="1:6" x14ac:dyDescent="0.35">
      <c r="A8" s="1" t="s">
        <v>9</v>
      </c>
      <c r="B8" s="2">
        <v>1</v>
      </c>
      <c r="C8" s="2">
        <v>0.5</v>
      </c>
      <c r="D8" s="1" t="s">
        <v>51</v>
      </c>
      <c r="E8" t="s">
        <v>94</v>
      </c>
      <c r="F8" t="s">
        <v>95</v>
      </c>
    </row>
    <row r="9" spans="1:6" x14ac:dyDescent="0.35">
      <c r="A9" s="1" t="s">
        <v>10</v>
      </c>
      <c r="B9" s="7">
        <v>2</v>
      </c>
      <c r="C9" s="2">
        <v>1</v>
      </c>
      <c r="D9" s="1" t="s">
        <v>45</v>
      </c>
      <c r="E9" t="s">
        <v>96</v>
      </c>
      <c r="F9" t="s">
        <v>97</v>
      </c>
    </row>
    <row r="10" spans="1:6" x14ac:dyDescent="0.35">
      <c r="A10" s="1" t="s">
        <v>11</v>
      </c>
      <c r="B10" s="7">
        <v>9</v>
      </c>
      <c r="C10" s="2">
        <v>4.5</v>
      </c>
      <c r="D10" s="1" t="s">
        <v>46</v>
      </c>
      <c r="E10" t="s">
        <v>96</v>
      </c>
      <c r="F10" t="s">
        <v>97</v>
      </c>
    </row>
    <row r="11" spans="1:6" x14ac:dyDescent="0.35">
      <c r="A11" s="1" t="s">
        <v>12</v>
      </c>
      <c r="B11" s="7">
        <v>5</v>
      </c>
      <c r="C11" s="2">
        <v>2.5</v>
      </c>
      <c r="D11" s="1" t="s">
        <v>47</v>
      </c>
      <c r="E11" t="s">
        <v>96</v>
      </c>
      <c r="F11" t="s">
        <v>97</v>
      </c>
    </row>
    <row r="12" spans="1:6" x14ac:dyDescent="0.35">
      <c r="A12" s="1" t="s">
        <v>13</v>
      </c>
      <c r="B12" s="7">
        <v>7</v>
      </c>
      <c r="C12" s="2">
        <v>3.5</v>
      </c>
      <c r="D12" s="1" t="s">
        <v>48</v>
      </c>
      <c r="E12" t="s">
        <v>96</v>
      </c>
      <c r="F12" t="s">
        <v>97</v>
      </c>
    </row>
    <row r="13" spans="1:6" x14ac:dyDescent="0.35">
      <c r="A13" s="1" t="s">
        <v>14</v>
      </c>
      <c r="B13" s="7">
        <v>16</v>
      </c>
      <c r="C13" s="2">
        <v>8</v>
      </c>
      <c r="D13" s="1" t="s">
        <v>49</v>
      </c>
      <c r="E13" t="s">
        <v>96</v>
      </c>
      <c r="F13" t="s">
        <v>97</v>
      </c>
    </row>
    <row r="14" spans="1:6" x14ac:dyDescent="0.35">
      <c r="A14" s="1" t="s">
        <v>15</v>
      </c>
      <c r="B14" s="7">
        <v>3</v>
      </c>
      <c r="C14" s="2">
        <v>1.5</v>
      </c>
      <c r="D14" s="1" t="s">
        <v>50</v>
      </c>
      <c r="E14" t="s">
        <v>96</v>
      </c>
      <c r="F14" t="s">
        <v>97</v>
      </c>
    </row>
    <row r="15" spans="1:6" x14ac:dyDescent="0.35">
      <c r="A15" s="1" t="s">
        <v>16</v>
      </c>
      <c r="B15" s="2">
        <v>21</v>
      </c>
      <c r="C15" s="2">
        <v>10.5</v>
      </c>
      <c r="D15" s="1" t="s">
        <v>45</v>
      </c>
      <c r="E15" t="s">
        <v>98</v>
      </c>
      <c r="F15" t="s">
        <v>99</v>
      </c>
    </row>
    <row r="16" spans="1:6" x14ac:dyDescent="0.35">
      <c r="A16" s="1" t="s">
        <v>17</v>
      </c>
      <c r="B16" s="2">
        <v>6</v>
      </c>
      <c r="C16" s="2">
        <v>3</v>
      </c>
      <c r="D16" s="1" t="s">
        <v>46</v>
      </c>
      <c r="E16" t="s">
        <v>98</v>
      </c>
      <c r="F16" t="s">
        <v>99</v>
      </c>
    </row>
    <row r="17" spans="1:10" x14ac:dyDescent="0.35">
      <c r="A17" s="1" t="s">
        <v>18</v>
      </c>
      <c r="B17" s="2">
        <v>5</v>
      </c>
      <c r="C17" s="2">
        <v>2.5</v>
      </c>
      <c r="D17" s="1" t="s">
        <v>47</v>
      </c>
      <c r="E17" t="s">
        <v>98</v>
      </c>
      <c r="F17" t="s">
        <v>99</v>
      </c>
    </row>
    <row r="18" spans="1:10" x14ac:dyDescent="0.35">
      <c r="A18" s="1" t="s">
        <v>19</v>
      </c>
      <c r="B18" s="2">
        <v>8</v>
      </c>
      <c r="C18" s="2">
        <v>4</v>
      </c>
      <c r="D18" s="1" t="s">
        <v>48</v>
      </c>
      <c r="E18" t="s">
        <v>98</v>
      </c>
      <c r="F18" t="s">
        <v>99</v>
      </c>
    </row>
    <row r="19" spans="1:10" x14ac:dyDescent="0.35">
      <c r="A19" s="1" t="s">
        <v>20</v>
      </c>
      <c r="B19" s="2">
        <v>5</v>
      </c>
      <c r="C19" s="2">
        <v>2.5</v>
      </c>
      <c r="D19" s="1" t="s">
        <v>49</v>
      </c>
      <c r="E19" t="s">
        <v>98</v>
      </c>
      <c r="F19" t="s">
        <v>99</v>
      </c>
    </row>
    <row r="20" spans="1:10" x14ac:dyDescent="0.35">
      <c r="A20" s="1" t="s">
        <v>21</v>
      </c>
      <c r="B20" s="2">
        <v>2</v>
      </c>
      <c r="C20" s="2">
        <v>1</v>
      </c>
      <c r="D20" s="1" t="s">
        <v>50</v>
      </c>
      <c r="E20" t="s">
        <v>98</v>
      </c>
      <c r="F20" t="s">
        <v>99</v>
      </c>
    </row>
    <row r="21" spans="1:10" x14ac:dyDescent="0.35">
      <c r="A21" s="1" t="s">
        <v>22</v>
      </c>
      <c r="B21" s="7">
        <v>14</v>
      </c>
      <c r="C21" s="2">
        <v>7</v>
      </c>
      <c r="D21" s="1" t="s">
        <v>45</v>
      </c>
      <c r="E21" t="s">
        <v>100</v>
      </c>
      <c r="F21" t="s">
        <v>101</v>
      </c>
    </row>
    <row r="22" spans="1:10" x14ac:dyDescent="0.35">
      <c r="A22" s="1" t="s">
        <v>23</v>
      </c>
      <c r="B22" s="7">
        <v>7</v>
      </c>
      <c r="C22" s="2">
        <v>3.5</v>
      </c>
      <c r="D22" s="1" t="s">
        <v>46</v>
      </c>
      <c r="E22" t="s">
        <v>100</v>
      </c>
      <c r="F22" t="s">
        <v>101</v>
      </c>
    </row>
    <row r="23" spans="1:10" x14ac:dyDescent="0.35">
      <c r="A23" s="1" t="s">
        <v>24</v>
      </c>
      <c r="B23" s="7">
        <v>6</v>
      </c>
      <c r="C23" s="2">
        <v>3</v>
      </c>
      <c r="D23" s="1" t="s">
        <v>47</v>
      </c>
      <c r="E23" t="s">
        <v>100</v>
      </c>
      <c r="F23" t="s">
        <v>101</v>
      </c>
    </row>
    <row r="24" spans="1:10" x14ac:dyDescent="0.35">
      <c r="A24" s="1" t="s">
        <v>25</v>
      </c>
      <c r="B24" s="7">
        <v>3</v>
      </c>
      <c r="C24" s="2">
        <v>1.5</v>
      </c>
      <c r="D24" s="1" t="s">
        <v>48</v>
      </c>
      <c r="E24" t="s">
        <v>100</v>
      </c>
      <c r="F24" t="s">
        <v>101</v>
      </c>
      <c r="J24" t="s">
        <v>54</v>
      </c>
    </row>
    <row r="25" spans="1:10" x14ac:dyDescent="0.35">
      <c r="A25" s="1" t="s">
        <v>26</v>
      </c>
      <c r="B25" s="7">
        <v>9</v>
      </c>
      <c r="C25" s="2">
        <v>4.5</v>
      </c>
      <c r="D25" s="1" t="s">
        <v>49</v>
      </c>
      <c r="E25" t="s">
        <v>100</v>
      </c>
      <c r="F25" t="s">
        <v>101</v>
      </c>
      <c r="I25" t="s">
        <v>94</v>
      </c>
      <c r="J25">
        <f>B2+B3+B4+B5+B6+B7+B8</f>
        <v>39</v>
      </c>
    </row>
    <row r="26" spans="1:10" x14ac:dyDescent="0.35">
      <c r="A26" s="1" t="s">
        <v>27</v>
      </c>
      <c r="B26" s="7">
        <v>1</v>
      </c>
      <c r="C26" s="2">
        <v>0.5</v>
      </c>
      <c r="D26" s="1" t="s">
        <v>50</v>
      </c>
      <c r="E26" t="s">
        <v>100</v>
      </c>
      <c r="F26" t="s">
        <v>101</v>
      </c>
      <c r="I26" t="s">
        <v>96</v>
      </c>
      <c r="J26">
        <f>B9+B10+B11+B12+B13+B14</f>
        <v>42</v>
      </c>
    </row>
    <row r="27" spans="1:10" x14ac:dyDescent="0.35">
      <c r="A27" s="1" t="s">
        <v>28</v>
      </c>
      <c r="B27" s="2">
        <v>8</v>
      </c>
      <c r="C27" s="2">
        <v>4</v>
      </c>
      <c r="D27" s="1" t="s">
        <v>45</v>
      </c>
      <c r="E27" t="s">
        <v>102</v>
      </c>
      <c r="F27" t="s">
        <v>103</v>
      </c>
      <c r="I27" t="s">
        <v>98</v>
      </c>
      <c r="J27">
        <f>B15+B16+B17+B18+B19+B20</f>
        <v>47</v>
      </c>
    </row>
    <row r="28" spans="1:10" x14ac:dyDescent="0.35">
      <c r="A28" s="1" t="s">
        <v>29</v>
      </c>
      <c r="B28" s="2">
        <v>2</v>
      </c>
      <c r="C28" s="2">
        <v>1</v>
      </c>
      <c r="D28" s="1" t="s">
        <v>46</v>
      </c>
      <c r="E28" t="s">
        <v>102</v>
      </c>
      <c r="F28" t="s">
        <v>103</v>
      </c>
      <c r="I28" t="s">
        <v>100</v>
      </c>
      <c r="J28">
        <f>B21+B22+B23+B24+B25+B26</f>
        <v>40</v>
      </c>
    </row>
    <row r="29" spans="1:10" x14ac:dyDescent="0.35">
      <c r="A29" s="1" t="s">
        <v>30</v>
      </c>
      <c r="B29" s="2">
        <v>6</v>
      </c>
      <c r="C29" s="2">
        <v>3</v>
      </c>
      <c r="D29" s="1" t="s">
        <v>47</v>
      </c>
      <c r="E29" t="s">
        <v>102</v>
      </c>
      <c r="F29" t="s">
        <v>103</v>
      </c>
      <c r="I29" t="s">
        <v>102</v>
      </c>
      <c r="J29">
        <f>B27+B28+B29+B30+B31</f>
        <v>18</v>
      </c>
    </row>
    <row r="30" spans="1:10" x14ac:dyDescent="0.35">
      <c r="A30" s="1" t="s">
        <v>31</v>
      </c>
      <c r="B30" s="2">
        <v>1</v>
      </c>
      <c r="C30" s="2">
        <v>0.5</v>
      </c>
      <c r="D30" s="1" t="s">
        <v>48</v>
      </c>
      <c r="E30" t="s">
        <v>102</v>
      </c>
      <c r="F30" t="s">
        <v>103</v>
      </c>
      <c r="I30" s="6" t="s">
        <v>104</v>
      </c>
      <c r="J30" s="6">
        <f>B32+B33+B34+B35+B36</f>
        <v>9</v>
      </c>
    </row>
    <row r="31" spans="1:10" x14ac:dyDescent="0.35">
      <c r="A31" s="1" t="s">
        <v>32</v>
      </c>
      <c r="B31" s="2">
        <v>1</v>
      </c>
      <c r="C31" s="2">
        <v>0.5</v>
      </c>
      <c r="D31" s="1" t="s">
        <v>49</v>
      </c>
      <c r="E31" t="s">
        <v>102</v>
      </c>
      <c r="F31" t="s">
        <v>103</v>
      </c>
      <c r="I31" t="s">
        <v>106</v>
      </c>
      <c r="J31">
        <f>B37</f>
        <v>1</v>
      </c>
    </row>
    <row r="32" spans="1:10" x14ac:dyDescent="0.35">
      <c r="A32" s="1" t="s">
        <v>33</v>
      </c>
      <c r="B32" s="7">
        <v>1</v>
      </c>
      <c r="C32" s="2">
        <v>0.5</v>
      </c>
      <c r="D32" s="1" t="s">
        <v>45</v>
      </c>
      <c r="E32" t="s">
        <v>104</v>
      </c>
      <c r="F32" t="s">
        <v>105</v>
      </c>
      <c r="I32" t="s">
        <v>108</v>
      </c>
      <c r="J32">
        <f>B39+B40+B38</f>
        <v>4</v>
      </c>
    </row>
    <row r="33" spans="1:10" x14ac:dyDescent="0.35">
      <c r="A33" s="1" t="s">
        <v>34</v>
      </c>
      <c r="B33" s="7">
        <v>2</v>
      </c>
      <c r="C33" s="2">
        <v>1</v>
      </c>
      <c r="D33" s="1" t="s">
        <v>46</v>
      </c>
      <c r="E33" t="s">
        <v>104</v>
      </c>
      <c r="F33" t="s">
        <v>105</v>
      </c>
    </row>
    <row r="34" spans="1:10" x14ac:dyDescent="0.35">
      <c r="A34" s="1" t="s">
        <v>35</v>
      </c>
      <c r="B34" s="7">
        <v>2</v>
      </c>
      <c r="C34" s="2">
        <v>1</v>
      </c>
      <c r="D34" s="1" t="s">
        <v>47</v>
      </c>
      <c r="E34" t="s">
        <v>104</v>
      </c>
      <c r="F34" t="s">
        <v>105</v>
      </c>
    </row>
    <row r="35" spans="1:10" x14ac:dyDescent="0.35">
      <c r="A35" s="1" t="s">
        <v>36</v>
      </c>
      <c r="B35" s="7">
        <v>1</v>
      </c>
      <c r="C35" s="2">
        <v>0.5</v>
      </c>
      <c r="D35" s="1" t="s">
        <v>49</v>
      </c>
      <c r="E35" t="s">
        <v>104</v>
      </c>
      <c r="F35" t="s">
        <v>105</v>
      </c>
    </row>
    <row r="36" spans="1:10" x14ac:dyDescent="0.35">
      <c r="A36" s="1" t="s">
        <v>37</v>
      </c>
      <c r="B36" s="7">
        <v>3</v>
      </c>
      <c r="C36" s="2">
        <v>1.5</v>
      </c>
      <c r="D36" s="1" t="s">
        <v>50</v>
      </c>
      <c r="E36" t="s">
        <v>104</v>
      </c>
      <c r="F36" t="s">
        <v>105</v>
      </c>
    </row>
    <row r="37" spans="1:10" x14ac:dyDescent="0.35">
      <c r="A37" s="1" t="s">
        <v>38</v>
      </c>
      <c r="B37" s="2">
        <v>1</v>
      </c>
      <c r="C37" s="2">
        <v>0.5</v>
      </c>
      <c r="D37" s="1" t="s">
        <v>45</v>
      </c>
      <c r="E37" t="s">
        <v>106</v>
      </c>
      <c r="F37" t="s">
        <v>107</v>
      </c>
    </row>
    <row r="38" spans="1:10" x14ac:dyDescent="0.35">
      <c r="A38" s="1" t="s">
        <v>39</v>
      </c>
      <c r="B38" s="23">
        <v>1</v>
      </c>
      <c r="C38" s="2">
        <v>0.5</v>
      </c>
      <c r="D38" s="1" t="s">
        <v>45</v>
      </c>
      <c r="E38" t="s">
        <v>108</v>
      </c>
      <c r="F38" t="s">
        <v>109</v>
      </c>
    </row>
    <row r="39" spans="1:10" x14ac:dyDescent="0.35">
      <c r="A39" s="1" t="s">
        <v>40</v>
      </c>
      <c r="B39" s="23">
        <v>2</v>
      </c>
      <c r="C39" s="2">
        <v>1</v>
      </c>
      <c r="D39" s="1" t="s">
        <v>46</v>
      </c>
      <c r="E39" t="s">
        <v>108</v>
      </c>
      <c r="F39" t="s">
        <v>109</v>
      </c>
    </row>
    <row r="40" spans="1:10" x14ac:dyDescent="0.35">
      <c r="A40" s="1" t="s">
        <v>41</v>
      </c>
      <c r="B40" s="23">
        <v>1</v>
      </c>
      <c r="C40" s="2">
        <v>0.5</v>
      </c>
      <c r="D40" s="1" t="s">
        <v>48</v>
      </c>
      <c r="E40" t="s">
        <v>108</v>
      </c>
      <c r="F40" t="s">
        <v>109</v>
      </c>
    </row>
    <row r="47" spans="1:10" x14ac:dyDescent="0.35">
      <c r="B47" t="s">
        <v>94</v>
      </c>
      <c r="C47" t="s">
        <v>96</v>
      </c>
      <c r="D47" t="s">
        <v>98</v>
      </c>
      <c r="E47" t="s">
        <v>100</v>
      </c>
      <c r="F47" t="s">
        <v>102</v>
      </c>
      <c r="G47" s="6" t="s">
        <v>104</v>
      </c>
      <c r="H47" t="s">
        <v>106</v>
      </c>
      <c r="I47" t="s">
        <v>108</v>
      </c>
      <c r="J47" t="s">
        <v>54</v>
      </c>
    </row>
    <row r="48" spans="1:10" x14ac:dyDescent="0.35">
      <c r="A48" t="s">
        <v>45</v>
      </c>
      <c r="B48" s="2">
        <v>1</v>
      </c>
      <c r="C48" s="7">
        <v>2</v>
      </c>
      <c r="D48" s="2">
        <v>21</v>
      </c>
      <c r="E48" s="7">
        <v>14</v>
      </c>
      <c r="F48" s="2">
        <v>8</v>
      </c>
      <c r="G48" s="7">
        <v>1</v>
      </c>
      <c r="H48" s="2">
        <v>1</v>
      </c>
      <c r="I48" s="7">
        <v>0</v>
      </c>
      <c r="J48">
        <f>B48+C48+D48+E48+F48+G48+H48+I48</f>
        <v>48</v>
      </c>
    </row>
    <row r="49" spans="1:10" x14ac:dyDescent="0.35">
      <c r="A49" t="s">
        <v>46</v>
      </c>
      <c r="B49" s="2">
        <v>7</v>
      </c>
      <c r="C49" s="7">
        <v>9</v>
      </c>
      <c r="D49" s="2">
        <v>6</v>
      </c>
      <c r="E49" s="7">
        <v>7</v>
      </c>
      <c r="F49" s="2">
        <v>2</v>
      </c>
      <c r="G49" s="7">
        <v>2</v>
      </c>
      <c r="H49" s="2">
        <v>0</v>
      </c>
      <c r="I49" s="7">
        <v>1</v>
      </c>
      <c r="J49">
        <f t="shared" ref="J49:J54" si="0">B49+C49+D49+E49+F49+G49+H49+I49</f>
        <v>34</v>
      </c>
    </row>
    <row r="50" spans="1:10" x14ac:dyDescent="0.35">
      <c r="A50" t="s">
        <v>47</v>
      </c>
      <c r="B50" s="2">
        <v>7</v>
      </c>
      <c r="C50" s="7">
        <v>5</v>
      </c>
      <c r="D50" s="2">
        <v>5</v>
      </c>
      <c r="E50" s="7">
        <v>6</v>
      </c>
      <c r="F50" s="2">
        <v>6</v>
      </c>
      <c r="G50" s="7">
        <v>2</v>
      </c>
      <c r="H50" s="2">
        <v>0</v>
      </c>
      <c r="I50" s="7">
        <v>0</v>
      </c>
      <c r="J50">
        <f t="shared" si="0"/>
        <v>31</v>
      </c>
    </row>
    <row r="51" spans="1:10" x14ac:dyDescent="0.35">
      <c r="A51" t="s">
        <v>48</v>
      </c>
      <c r="B51" s="2">
        <v>12</v>
      </c>
      <c r="C51" s="7">
        <v>7</v>
      </c>
      <c r="D51" s="2">
        <v>8</v>
      </c>
      <c r="E51" s="7">
        <v>3</v>
      </c>
      <c r="F51" s="2">
        <v>1</v>
      </c>
      <c r="G51" s="7">
        <v>0</v>
      </c>
      <c r="H51" s="2">
        <v>0</v>
      </c>
      <c r="I51" s="7">
        <v>1</v>
      </c>
      <c r="J51">
        <f t="shared" si="0"/>
        <v>32</v>
      </c>
    </row>
    <row r="52" spans="1:10" x14ac:dyDescent="0.35">
      <c r="A52" t="s">
        <v>49</v>
      </c>
      <c r="B52" s="2">
        <v>5</v>
      </c>
      <c r="C52" s="7">
        <v>16</v>
      </c>
      <c r="D52" s="2">
        <v>5</v>
      </c>
      <c r="E52" s="7">
        <v>9</v>
      </c>
      <c r="F52" s="2">
        <v>1</v>
      </c>
      <c r="G52" s="7">
        <v>1</v>
      </c>
      <c r="H52" s="2">
        <v>0</v>
      </c>
      <c r="I52" s="7">
        <v>0</v>
      </c>
      <c r="J52">
        <f t="shared" si="0"/>
        <v>37</v>
      </c>
    </row>
    <row r="53" spans="1:10" x14ac:dyDescent="0.35">
      <c r="A53" t="s">
        <v>50</v>
      </c>
      <c r="B53" s="2">
        <v>6</v>
      </c>
      <c r="C53" s="7">
        <v>3</v>
      </c>
      <c r="D53" s="2">
        <v>2</v>
      </c>
      <c r="E53" s="7">
        <v>1</v>
      </c>
      <c r="F53" s="2">
        <v>0</v>
      </c>
      <c r="G53" s="7">
        <v>3</v>
      </c>
      <c r="H53" s="2">
        <v>0</v>
      </c>
      <c r="I53" s="7">
        <v>0</v>
      </c>
      <c r="J53">
        <f t="shared" si="0"/>
        <v>15</v>
      </c>
    </row>
    <row r="54" spans="1:10" x14ac:dyDescent="0.35">
      <c r="A54" t="s">
        <v>51</v>
      </c>
      <c r="B54" s="2">
        <v>1</v>
      </c>
      <c r="C54" s="7">
        <v>0</v>
      </c>
      <c r="D54" s="2">
        <v>0</v>
      </c>
      <c r="E54" s="7">
        <v>0</v>
      </c>
      <c r="F54" s="2">
        <v>0</v>
      </c>
      <c r="G54" s="7">
        <v>0</v>
      </c>
      <c r="H54" s="2">
        <v>0</v>
      </c>
      <c r="I54" s="7">
        <v>0</v>
      </c>
      <c r="J54">
        <f t="shared" si="0"/>
        <v>1</v>
      </c>
    </row>
    <row r="81" spans="1:19" x14ac:dyDescent="0.35">
      <c r="B81" t="s">
        <v>56</v>
      </c>
      <c r="C81" t="s">
        <v>114</v>
      </c>
      <c r="D81" t="s">
        <v>71</v>
      </c>
      <c r="E81" t="s">
        <v>72</v>
      </c>
      <c r="F81" t="s">
        <v>73</v>
      </c>
      <c r="G81" t="s">
        <v>74</v>
      </c>
      <c r="H81" t="s">
        <v>54</v>
      </c>
    </row>
    <row r="82" spans="1:19" x14ac:dyDescent="0.35">
      <c r="A82" s="8" t="s">
        <v>3</v>
      </c>
      <c r="B82" s="2">
        <v>0</v>
      </c>
      <c r="C82" s="2">
        <v>0</v>
      </c>
      <c r="D82" s="2">
        <v>0</v>
      </c>
      <c r="E82" s="2">
        <v>0</v>
      </c>
      <c r="F82" s="2">
        <v>1</v>
      </c>
      <c r="G82" s="2">
        <v>0</v>
      </c>
      <c r="H82" s="2">
        <v>1</v>
      </c>
    </row>
    <row r="83" spans="1:19" x14ac:dyDescent="0.35">
      <c r="A83" s="8" t="s">
        <v>4</v>
      </c>
      <c r="B83" s="2">
        <v>0</v>
      </c>
      <c r="C83" s="2">
        <v>2</v>
      </c>
      <c r="D83" s="2">
        <v>2</v>
      </c>
      <c r="E83" s="2">
        <v>2</v>
      </c>
      <c r="F83" s="2">
        <v>1</v>
      </c>
      <c r="G83" s="2">
        <v>0</v>
      </c>
      <c r="H83" s="2">
        <v>7</v>
      </c>
      <c r="L83" t="s">
        <v>56</v>
      </c>
      <c r="M83" t="s">
        <v>114</v>
      </c>
      <c r="N83" t="s">
        <v>71</v>
      </c>
      <c r="O83" t="s">
        <v>72</v>
      </c>
      <c r="P83" t="s">
        <v>73</v>
      </c>
      <c r="Q83" t="s">
        <v>74</v>
      </c>
      <c r="R83" s="22" t="s">
        <v>54</v>
      </c>
      <c r="S83" t="s">
        <v>115</v>
      </c>
    </row>
    <row r="84" spans="1:19" x14ac:dyDescent="0.35">
      <c r="A84" s="8" t="s">
        <v>5</v>
      </c>
      <c r="B84" s="2">
        <v>0</v>
      </c>
      <c r="C84" s="2">
        <v>2</v>
      </c>
      <c r="D84" s="2">
        <v>2</v>
      </c>
      <c r="E84" s="2">
        <v>3</v>
      </c>
      <c r="F84" s="2">
        <v>0</v>
      </c>
      <c r="G84" s="2">
        <v>0</v>
      </c>
      <c r="H84" s="2">
        <v>7</v>
      </c>
      <c r="K84" s="14" t="s">
        <v>94</v>
      </c>
      <c r="L84">
        <f>B82+B83+B84+B85+B86+B87+B88</f>
        <v>2</v>
      </c>
      <c r="M84">
        <f>C82+C83+C84+C85+C86+C87+C88</f>
        <v>7</v>
      </c>
      <c r="N84">
        <f>D82+D83+D84+D85+D86+D87+D88</f>
        <v>14</v>
      </c>
      <c r="O84">
        <f>E82+E83+E84+E85+E86+E87+E88</f>
        <v>9</v>
      </c>
      <c r="P84">
        <f>F82+F83+F84+F85+F86+F87</f>
        <v>5</v>
      </c>
      <c r="Q84">
        <f>G82+G83+G84+G85+G86+G87+G88</f>
        <v>2</v>
      </c>
      <c r="R84" s="22">
        <f>H82+H83+H84+H85+H86+H87+H88</f>
        <v>39</v>
      </c>
      <c r="S84">
        <f>SUM(N84:Q84)</f>
        <v>30</v>
      </c>
    </row>
    <row r="85" spans="1:19" x14ac:dyDescent="0.35">
      <c r="A85" s="8" t="s">
        <v>6</v>
      </c>
      <c r="B85" s="2">
        <v>0</v>
      </c>
      <c r="C85" s="2">
        <v>3</v>
      </c>
      <c r="D85" s="2">
        <v>4</v>
      </c>
      <c r="E85" s="2">
        <v>2</v>
      </c>
      <c r="F85" s="2">
        <v>2</v>
      </c>
      <c r="G85" s="2">
        <v>1</v>
      </c>
      <c r="H85" s="2">
        <v>12</v>
      </c>
      <c r="K85" s="15" t="s">
        <v>96</v>
      </c>
      <c r="L85">
        <f t="shared" ref="L85:R85" si="1">B89+B90+B91+B92+B93+B94</f>
        <v>8</v>
      </c>
      <c r="M85">
        <f t="shared" si="1"/>
        <v>8</v>
      </c>
      <c r="N85">
        <f t="shared" si="1"/>
        <v>10</v>
      </c>
      <c r="O85">
        <f t="shared" si="1"/>
        <v>8</v>
      </c>
      <c r="P85">
        <f t="shared" si="1"/>
        <v>4</v>
      </c>
      <c r="Q85">
        <f t="shared" si="1"/>
        <v>4</v>
      </c>
      <c r="R85" s="22">
        <f t="shared" si="1"/>
        <v>42</v>
      </c>
      <c r="S85">
        <f t="shared" ref="S85:S91" si="2">SUM(N85:Q85)</f>
        <v>26</v>
      </c>
    </row>
    <row r="86" spans="1:19" x14ac:dyDescent="0.35">
      <c r="A86" s="8" t="s">
        <v>7</v>
      </c>
      <c r="B86" s="2">
        <v>0</v>
      </c>
      <c r="C86" s="2">
        <v>0</v>
      </c>
      <c r="D86" s="2">
        <v>5</v>
      </c>
      <c r="E86" s="2">
        <v>0</v>
      </c>
      <c r="F86" s="2">
        <v>0</v>
      </c>
      <c r="G86" s="2">
        <v>0</v>
      </c>
      <c r="H86" s="2">
        <v>5</v>
      </c>
      <c r="K86" s="16" t="s">
        <v>98</v>
      </c>
      <c r="L86">
        <f>B95+B96+B97+B98+B99+B100</f>
        <v>11</v>
      </c>
      <c r="M86">
        <f>C95+C96+C97+C98+C99+C100</f>
        <v>11</v>
      </c>
      <c r="N86">
        <f>D95+D96+D97+D98+D99+D100</f>
        <v>8</v>
      </c>
      <c r="O86">
        <f>E95+E96+E97+E98+E99+E100</f>
        <v>14</v>
      </c>
      <c r="P86">
        <f>F95+F96+F97+F98+F99+F100</f>
        <v>2</v>
      </c>
      <c r="Q86">
        <f>SUM(G95:G100)</f>
        <v>1</v>
      </c>
      <c r="R86" s="22">
        <f>SUM(H95:H100)</f>
        <v>47</v>
      </c>
      <c r="S86">
        <f t="shared" si="2"/>
        <v>25</v>
      </c>
    </row>
    <row r="87" spans="1:19" x14ac:dyDescent="0.35">
      <c r="A87" s="8" t="s">
        <v>8</v>
      </c>
      <c r="B87" s="2">
        <v>2</v>
      </c>
      <c r="C87" s="2">
        <v>0</v>
      </c>
      <c r="D87" s="2">
        <v>1</v>
      </c>
      <c r="E87" s="2">
        <v>1</v>
      </c>
      <c r="F87" s="2">
        <v>1</v>
      </c>
      <c r="G87" s="2">
        <v>1</v>
      </c>
      <c r="H87" s="2">
        <v>6</v>
      </c>
      <c r="K87" s="17" t="s">
        <v>100</v>
      </c>
      <c r="L87">
        <f t="shared" ref="L87:R87" si="3">SUM(B101:B106)</f>
        <v>14</v>
      </c>
      <c r="M87">
        <f t="shared" si="3"/>
        <v>8</v>
      </c>
      <c r="N87">
        <f t="shared" si="3"/>
        <v>8</v>
      </c>
      <c r="O87">
        <f t="shared" si="3"/>
        <v>7</v>
      </c>
      <c r="P87">
        <f t="shared" si="3"/>
        <v>1</v>
      </c>
      <c r="Q87">
        <f t="shared" si="3"/>
        <v>2</v>
      </c>
      <c r="R87" s="22">
        <f t="shared" si="3"/>
        <v>40</v>
      </c>
      <c r="S87">
        <f t="shared" si="2"/>
        <v>18</v>
      </c>
    </row>
    <row r="88" spans="1:19" x14ac:dyDescent="0.35">
      <c r="A88" s="8" t="s">
        <v>9</v>
      </c>
      <c r="B88" s="2">
        <v>0</v>
      </c>
      <c r="C88" s="2">
        <v>0</v>
      </c>
      <c r="D88" s="2">
        <v>0</v>
      </c>
      <c r="E88" s="2">
        <v>1</v>
      </c>
      <c r="F88" s="2">
        <v>0</v>
      </c>
      <c r="G88" s="2">
        <v>0</v>
      </c>
      <c r="H88" s="2">
        <v>1</v>
      </c>
      <c r="K88" s="18" t="s">
        <v>102</v>
      </c>
      <c r="L88">
        <f t="shared" ref="L88:R88" si="4">SUM(B107:B111)</f>
        <v>8</v>
      </c>
      <c r="M88">
        <f t="shared" si="4"/>
        <v>3</v>
      </c>
      <c r="N88">
        <f t="shared" si="4"/>
        <v>1</v>
      </c>
      <c r="O88">
        <f t="shared" si="4"/>
        <v>2</v>
      </c>
      <c r="P88">
        <f t="shared" si="4"/>
        <v>2</v>
      </c>
      <c r="Q88">
        <f t="shared" si="4"/>
        <v>2</v>
      </c>
      <c r="R88" s="22">
        <f t="shared" si="4"/>
        <v>18</v>
      </c>
      <c r="S88">
        <f t="shared" si="2"/>
        <v>7</v>
      </c>
    </row>
    <row r="89" spans="1:19" x14ac:dyDescent="0.35">
      <c r="A89" s="9" t="s">
        <v>10</v>
      </c>
      <c r="B89" s="2">
        <v>0</v>
      </c>
      <c r="C89" s="2">
        <v>0</v>
      </c>
      <c r="D89" s="2">
        <v>0</v>
      </c>
      <c r="E89" s="2">
        <v>1</v>
      </c>
      <c r="F89" s="2">
        <v>0</v>
      </c>
      <c r="G89" s="2">
        <v>1</v>
      </c>
      <c r="H89" s="2">
        <v>2</v>
      </c>
      <c r="K89" s="19" t="s">
        <v>104</v>
      </c>
      <c r="L89" s="6">
        <f t="shared" ref="L89:R89" si="5">SUM(B112:B116)</f>
        <v>3</v>
      </c>
      <c r="M89">
        <f t="shared" si="5"/>
        <v>4</v>
      </c>
      <c r="N89">
        <f t="shared" si="5"/>
        <v>0</v>
      </c>
      <c r="O89">
        <f t="shared" si="5"/>
        <v>2</v>
      </c>
      <c r="P89">
        <f t="shared" si="5"/>
        <v>0</v>
      </c>
      <c r="Q89">
        <f t="shared" si="5"/>
        <v>0</v>
      </c>
      <c r="R89" s="22">
        <f t="shared" si="5"/>
        <v>9</v>
      </c>
      <c r="S89">
        <f t="shared" si="2"/>
        <v>2</v>
      </c>
    </row>
    <row r="90" spans="1:19" x14ac:dyDescent="0.35">
      <c r="A90" s="9" t="s">
        <v>11</v>
      </c>
      <c r="B90" s="2">
        <v>1</v>
      </c>
      <c r="C90" s="2">
        <v>2</v>
      </c>
      <c r="D90" s="2">
        <v>3</v>
      </c>
      <c r="E90" s="2">
        <v>2</v>
      </c>
      <c r="F90" s="2">
        <v>1</v>
      </c>
      <c r="G90" s="2">
        <v>0</v>
      </c>
      <c r="H90" s="2">
        <v>9</v>
      </c>
      <c r="K90" t="s">
        <v>106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0</v>
      </c>
      <c r="R90" s="2">
        <v>1</v>
      </c>
      <c r="S90">
        <f t="shared" si="2"/>
        <v>1</v>
      </c>
    </row>
    <row r="91" spans="1:19" x14ac:dyDescent="0.35">
      <c r="A91" s="9" t="s">
        <v>12</v>
      </c>
      <c r="B91" s="2">
        <v>0</v>
      </c>
      <c r="C91" s="2">
        <v>2</v>
      </c>
      <c r="D91" s="2">
        <v>1</v>
      </c>
      <c r="E91" s="2">
        <v>0</v>
      </c>
      <c r="F91" s="2">
        <v>1</v>
      </c>
      <c r="G91" s="2">
        <v>1</v>
      </c>
      <c r="H91" s="2">
        <v>5</v>
      </c>
      <c r="K91" s="21" t="s">
        <v>108</v>
      </c>
      <c r="L91">
        <f>SUM(B118:B120)</f>
        <v>0</v>
      </c>
      <c r="M91">
        <f>SUM(C118:C120)</f>
        <v>3</v>
      </c>
      <c r="N91">
        <f>SUM(D118:D120)</f>
        <v>1</v>
      </c>
      <c r="O91">
        <f>SUM(E118:E120)</f>
        <v>0</v>
      </c>
      <c r="P91">
        <f>SUM(F118:F120)</f>
        <v>0</v>
      </c>
      <c r="Q91">
        <v>0</v>
      </c>
      <c r="R91" s="22">
        <f>SUM(H118:H120)</f>
        <v>4</v>
      </c>
      <c r="S91">
        <f t="shared" si="2"/>
        <v>1</v>
      </c>
    </row>
    <row r="92" spans="1:19" x14ac:dyDescent="0.35">
      <c r="A92" s="9" t="s">
        <v>13</v>
      </c>
      <c r="B92" s="2">
        <v>1</v>
      </c>
      <c r="C92" s="2">
        <v>1</v>
      </c>
      <c r="D92" s="2">
        <v>3</v>
      </c>
      <c r="E92" s="2">
        <v>2</v>
      </c>
      <c r="F92" s="2">
        <v>0</v>
      </c>
      <c r="G92" s="2">
        <v>0</v>
      </c>
      <c r="H92" s="2">
        <v>7</v>
      </c>
    </row>
    <row r="93" spans="1:19" x14ac:dyDescent="0.35">
      <c r="A93" s="9" t="s">
        <v>14</v>
      </c>
      <c r="B93" s="2">
        <v>6</v>
      </c>
      <c r="C93" s="2">
        <v>3</v>
      </c>
      <c r="D93" s="2">
        <v>2</v>
      </c>
      <c r="E93" s="2">
        <v>1</v>
      </c>
      <c r="F93" s="2">
        <v>2</v>
      </c>
      <c r="G93" s="2">
        <v>2</v>
      </c>
      <c r="H93" s="2">
        <v>16</v>
      </c>
    </row>
    <row r="94" spans="1:19" x14ac:dyDescent="0.35">
      <c r="A94" s="9" t="s">
        <v>15</v>
      </c>
      <c r="B94" s="2">
        <v>0</v>
      </c>
      <c r="C94" s="2">
        <v>0</v>
      </c>
      <c r="D94" s="2">
        <v>1</v>
      </c>
      <c r="E94" s="2">
        <v>2</v>
      </c>
      <c r="F94" s="2">
        <v>0</v>
      </c>
      <c r="G94" s="2">
        <v>0</v>
      </c>
      <c r="H94" s="2">
        <v>3</v>
      </c>
    </row>
    <row r="95" spans="1:19" x14ac:dyDescent="0.35">
      <c r="A95" s="10" t="s">
        <v>16</v>
      </c>
      <c r="B95" s="2">
        <v>4</v>
      </c>
      <c r="C95" s="2">
        <v>4</v>
      </c>
      <c r="D95" s="2">
        <v>3</v>
      </c>
      <c r="E95" s="2">
        <v>8</v>
      </c>
      <c r="F95" s="2">
        <v>1</v>
      </c>
      <c r="G95" s="2">
        <v>1</v>
      </c>
      <c r="H95" s="2">
        <v>21</v>
      </c>
    </row>
    <row r="96" spans="1:19" x14ac:dyDescent="0.35">
      <c r="A96" s="10" t="s">
        <v>17</v>
      </c>
      <c r="B96" s="2">
        <v>1</v>
      </c>
      <c r="C96" s="2">
        <v>2</v>
      </c>
      <c r="D96" s="2">
        <v>2</v>
      </c>
      <c r="E96" s="2">
        <v>1</v>
      </c>
      <c r="F96" s="2">
        <v>0</v>
      </c>
      <c r="G96" s="2">
        <v>0</v>
      </c>
      <c r="H96" s="2">
        <v>6</v>
      </c>
    </row>
    <row r="97" spans="1:8" x14ac:dyDescent="0.35">
      <c r="A97" s="10" t="s">
        <v>18</v>
      </c>
      <c r="B97" s="2">
        <v>2</v>
      </c>
      <c r="C97" s="2">
        <v>2</v>
      </c>
      <c r="D97" s="2">
        <v>0</v>
      </c>
      <c r="E97" s="2">
        <v>1</v>
      </c>
      <c r="F97" s="2">
        <v>0</v>
      </c>
      <c r="G97" s="2">
        <v>0</v>
      </c>
      <c r="H97" s="2">
        <v>5</v>
      </c>
    </row>
    <row r="98" spans="1:8" x14ac:dyDescent="0.35">
      <c r="A98" s="10" t="s">
        <v>19</v>
      </c>
      <c r="B98" s="2">
        <v>2</v>
      </c>
      <c r="C98" s="2">
        <v>3</v>
      </c>
      <c r="D98" s="2">
        <v>1</v>
      </c>
      <c r="E98" s="2">
        <v>2</v>
      </c>
      <c r="F98" s="2">
        <v>0</v>
      </c>
      <c r="G98" s="2">
        <v>0</v>
      </c>
      <c r="H98" s="2">
        <v>8</v>
      </c>
    </row>
    <row r="99" spans="1:8" x14ac:dyDescent="0.35">
      <c r="A99" s="10" t="s">
        <v>20</v>
      </c>
      <c r="B99" s="2">
        <v>2</v>
      </c>
      <c r="C99" s="2">
        <v>0</v>
      </c>
      <c r="D99" s="2">
        <v>1</v>
      </c>
      <c r="E99" s="2">
        <v>1</v>
      </c>
      <c r="F99" s="2">
        <v>1</v>
      </c>
      <c r="G99" s="2">
        <v>0</v>
      </c>
      <c r="H99" s="2">
        <v>5</v>
      </c>
    </row>
    <row r="100" spans="1:8" x14ac:dyDescent="0.35">
      <c r="A100" s="10" t="s">
        <v>21</v>
      </c>
      <c r="B100" s="2">
        <v>0</v>
      </c>
      <c r="C100" s="2">
        <v>0</v>
      </c>
      <c r="D100" s="2">
        <v>1</v>
      </c>
      <c r="E100" s="2">
        <v>1</v>
      </c>
      <c r="F100" s="2">
        <v>0</v>
      </c>
      <c r="G100" s="2">
        <v>0</v>
      </c>
      <c r="H100" s="2">
        <v>2</v>
      </c>
    </row>
    <row r="101" spans="1:8" x14ac:dyDescent="0.35">
      <c r="A101" s="11" t="s">
        <v>22</v>
      </c>
      <c r="B101" s="2">
        <v>4</v>
      </c>
      <c r="C101" s="2">
        <v>4</v>
      </c>
      <c r="D101" s="2">
        <v>3</v>
      </c>
      <c r="E101" s="2">
        <v>3</v>
      </c>
      <c r="F101" s="2">
        <v>0</v>
      </c>
      <c r="G101" s="2">
        <v>0</v>
      </c>
      <c r="H101" s="2">
        <v>14</v>
      </c>
    </row>
    <row r="102" spans="1:8" x14ac:dyDescent="0.35">
      <c r="A102" s="11" t="s">
        <v>23</v>
      </c>
      <c r="B102" s="2">
        <v>4</v>
      </c>
      <c r="C102" s="2">
        <v>1</v>
      </c>
      <c r="D102" s="2">
        <v>2</v>
      </c>
      <c r="E102" s="2">
        <v>0</v>
      </c>
      <c r="F102" s="2">
        <v>0</v>
      </c>
      <c r="G102" s="2">
        <v>0</v>
      </c>
      <c r="H102" s="2">
        <v>7</v>
      </c>
    </row>
    <row r="103" spans="1:8" x14ac:dyDescent="0.35">
      <c r="A103" s="11" t="s">
        <v>24</v>
      </c>
      <c r="B103" s="2">
        <v>1</v>
      </c>
      <c r="C103" s="2">
        <v>1</v>
      </c>
      <c r="D103" s="2">
        <v>0</v>
      </c>
      <c r="E103" s="2">
        <v>2</v>
      </c>
      <c r="F103" s="2">
        <v>1</v>
      </c>
      <c r="G103" s="2">
        <v>1</v>
      </c>
      <c r="H103" s="2">
        <v>6</v>
      </c>
    </row>
    <row r="104" spans="1:8" x14ac:dyDescent="0.35">
      <c r="A104" s="11" t="s">
        <v>25</v>
      </c>
      <c r="B104" s="2">
        <v>2</v>
      </c>
      <c r="C104" s="2">
        <v>0</v>
      </c>
      <c r="D104" s="2">
        <v>0</v>
      </c>
      <c r="E104" s="2">
        <v>1</v>
      </c>
      <c r="F104" s="2">
        <v>0</v>
      </c>
      <c r="G104" s="2">
        <v>0</v>
      </c>
      <c r="H104" s="2">
        <v>3</v>
      </c>
    </row>
    <row r="105" spans="1:8" x14ac:dyDescent="0.35">
      <c r="A105" s="11" t="s">
        <v>26</v>
      </c>
      <c r="B105" s="2">
        <v>3</v>
      </c>
      <c r="C105" s="2">
        <v>2</v>
      </c>
      <c r="D105" s="2">
        <v>2</v>
      </c>
      <c r="E105" s="2">
        <v>1</v>
      </c>
      <c r="F105" s="2">
        <v>0</v>
      </c>
      <c r="G105" s="2">
        <v>1</v>
      </c>
      <c r="H105" s="2">
        <v>9</v>
      </c>
    </row>
    <row r="106" spans="1:8" x14ac:dyDescent="0.35">
      <c r="A106" s="11" t="s">
        <v>27</v>
      </c>
      <c r="B106" s="2">
        <v>0</v>
      </c>
      <c r="C106" s="2">
        <v>0</v>
      </c>
      <c r="D106" s="2">
        <v>1</v>
      </c>
      <c r="E106" s="2">
        <v>0</v>
      </c>
      <c r="F106" s="2">
        <v>0</v>
      </c>
      <c r="G106" s="2">
        <v>0</v>
      </c>
      <c r="H106" s="2">
        <v>1</v>
      </c>
    </row>
    <row r="107" spans="1:8" x14ac:dyDescent="0.35">
      <c r="A107" s="12" t="s">
        <v>28</v>
      </c>
      <c r="B107" s="2">
        <v>4</v>
      </c>
      <c r="C107" s="2">
        <v>0</v>
      </c>
      <c r="D107" s="2">
        <v>0</v>
      </c>
      <c r="E107" s="2">
        <v>2</v>
      </c>
      <c r="F107" s="2">
        <v>1</v>
      </c>
      <c r="G107" s="2">
        <v>1</v>
      </c>
      <c r="H107" s="2">
        <v>8</v>
      </c>
    </row>
    <row r="108" spans="1:8" x14ac:dyDescent="0.35">
      <c r="A108" s="12" t="s">
        <v>29</v>
      </c>
      <c r="B108" s="2">
        <v>1</v>
      </c>
      <c r="C108" s="2">
        <v>1</v>
      </c>
      <c r="D108" s="2">
        <v>0</v>
      </c>
      <c r="E108" s="2">
        <v>0</v>
      </c>
      <c r="F108" s="2">
        <v>0</v>
      </c>
      <c r="G108" s="2">
        <v>0</v>
      </c>
      <c r="H108" s="2">
        <v>2</v>
      </c>
    </row>
    <row r="109" spans="1:8" x14ac:dyDescent="0.35">
      <c r="A109" s="12" t="s">
        <v>30</v>
      </c>
      <c r="B109" s="2">
        <v>2</v>
      </c>
      <c r="C109" s="2">
        <v>2</v>
      </c>
      <c r="D109" s="2">
        <v>1</v>
      </c>
      <c r="E109" s="2">
        <v>0</v>
      </c>
      <c r="F109" s="2">
        <v>1</v>
      </c>
      <c r="G109" s="2">
        <v>0</v>
      </c>
      <c r="H109" s="2">
        <v>6</v>
      </c>
    </row>
    <row r="110" spans="1:8" x14ac:dyDescent="0.35">
      <c r="A110" s="12" t="s">
        <v>31</v>
      </c>
      <c r="B110" s="2">
        <v>1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1</v>
      </c>
    </row>
    <row r="111" spans="1:8" x14ac:dyDescent="0.35">
      <c r="A111" s="12" t="s">
        <v>32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1</v>
      </c>
      <c r="H111" s="2">
        <v>1</v>
      </c>
    </row>
    <row r="112" spans="1:8" x14ac:dyDescent="0.35">
      <c r="A112" s="13" t="s">
        <v>33</v>
      </c>
      <c r="B112" s="2">
        <v>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1</v>
      </c>
    </row>
    <row r="113" spans="1:8" x14ac:dyDescent="0.35">
      <c r="A113" s="13" t="s">
        <v>34</v>
      </c>
      <c r="B113" s="2">
        <v>1</v>
      </c>
      <c r="C113" s="2">
        <v>1</v>
      </c>
      <c r="D113" s="2">
        <v>0</v>
      </c>
      <c r="E113" s="2">
        <v>0</v>
      </c>
      <c r="F113" s="2">
        <v>0</v>
      </c>
      <c r="G113" s="2">
        <v>0</v>
      </c>
      <c r="H113" s="2">
        <v>2</v>
      </c>
    </row>
    <row r="114" spans="1:8" x14ac:dyDescent="0.35">
      <c r="A114" s="13" t="s">
        <v>35</v>
      </c>
      <c r="B114" s="2">
        <v>1</v>
      </c>
      <c r="C114" s="2">
        <v>1</v>
      </c>
      <c r="D114" s="2">
        <v>0</v>
      </c>
      <c r="E114" s="2">
        <v>0</v>
      </c>
      <c r="F114" s="2">
        <v>0</v>
      </c>
      <c r="G114" s="2">
        <v>0</v>
      </c>
      <c r="H114" s="2">
        <v>2</v>
      </c>
    </row>
    <row r="115" spans="1:8" x14ac:dyDescent="0.35">
      <c r="A115" s="13" t="s">
        <v>36</v>
      </c>
      <c r="B115" s="2">
        <v>0</v>
      </c>
      <c r="C115" s="2">
        <v>0</v>
      </c>
      <c r="D115" s="2">
        <v>0</v>
      </c>
      <c r="E115" s="2">
        <v>1</v>
      </c>
      <c r="F115" s="2">
        <v>0</v>
      </c>
      <c r="G115" s="2">
        <v>0</v>
      </c>
      <c r="H115" s="2">
        <v>1</v>
      </c>
    </row>
    <row r="116" spans="1:8" x14ac:dyDescent="0.35">
      <c r="A116" s="13" t="s">
        <v>37</v>
      </c>
      <c r="B116" s="2">
        <v>0</v>
      </c>
      <c r="C116" s="2">
        <v>2</v>
      </c>
      <c r="D116" s="2">
        <v>0</v>
      </c>
      <c r="E116" s="2">
        <v>1</v>
      </c>
      <c r="F116" s="2">
        <v>0</v>
      </c>
      <c r="G116" s="2">
        <v>0</v>
      </c>
      <c r="H116" s="2">
        <v>3</v>
      </c>
    </row>
    <row r="117" spans="1:8" x14ac:dyDescent="0.35">
      <c r="A117" s="1" t="s">
        <v>38</v>
      </c>
      <c r="B117" s="2">
        <v>0</v>
      </c>
      <c r="C117" s="2">
        <v>0</v>
      </c>
      <c r="D117" s="2">
        <v>0</v>
      </c>
      <c r="E117" s="2">
        <v>0</v>
      </c>
      <c r="F117" s="2">
        <v>1</v>
      </c>
      <c r="G117" s="2">
        <v>0</v>
      </c>
      <c r="H117" s="2">
        <v>1</v>
      </c>
    </row>
    <row r="118" spans="1:8" x14ac:dyDescent="0.35">
      <c r="A118" s="20" t="s">
        <v>39</v>
      </c>
      <c r="B118" s="2">
        <v>0</v>
      </c>
      <c r="C118" s="2">
        <v>1</v>
      </c>
      <c r="D118" s="2">
        <v>0</v>
      </c>
      <c r="E118" s="2">
        <v>0</v>
      </c>
      <c r="F118" s="2">
        <v>0</v>
      </c>
      <c r="G118" s="2">
        <v>0</v>
      </c>
      <c r="H118" s="2">
        <v>1</v>
      </c>
    </row>
    <row r="119" spans="1:8" x14ac:dyDescent="0.35">
      <c r="A119" s="20" t="s">
        <v>40</v>
      </c>
      <c r="B119" s="2">
        <v>0</v>
      </c>
      <c r="C119" s="2">
        <v>1</v>
      </c>
      <c r="D119" s="2">
        <v>1</v>
      </c>
      <c r="E119" s="2">
        <v>0</v>
      </c>
      <c r="F119" s="2">
        <v>0</v>
      </c>
      <c r="G119" s="2">
        <v>0</v>
      </c>
      <c r="H119" s="2">
        <v>2</v>
      </c>
    </row>
    <row r="120" spans="1:8" x14ac:dyDescent="0.35">
      <c r="A120" s="20" t="s">
        <v>41</v>
      </c>
      <c r="B120" s="2">
        <v>0</v>
      </c>
      <c r="C120" s="2">
        <v>1</v>
      </c>
      <c r="D120" s="2">
        <v>0</v>
      </c>
      <c r="E120" s="2">
        <v>0</v>
      </c>
      <c r="F120" s="2">
        <v>0</v>
      </c>
      <c r="G120" s="2">
        <v>0</v>
      </c>
      <c r="H120" s="2">
        <v>1</v>
      </c>
    </row>
    <row r="121" spans="1:8" x14ac:dyDescent="0.35">
      <c r="A121" s="2"/>
      <c r="B121" s="2">
        <v>46</v>
      </c>
      <c r="C121" s="2">
        <v>44</v>
      </c>
      <c r="D121" s="2">
        <v>42</v>
      </c>
      <c r="E121" s="2">
        <v>42</v>
      </c>
      <c r="F121" s="2">
        <v>15</v>
      </c>
      <c r="G121" s="2">
        <v>11</v>
      </c>
      <c r="H121" s="2">
        <v>200</v>
      </c>
    </row>
    <row r="122" spans="1:8" x14ac:dyDescent="0.35">
      <c r="B122" t="s">
        <v>56</v>
      </c>
      <c r="C122" t="s">
        <v>114</v>
      </c>
      <c r="D122" t="s">
        <v>71</v>
      </c>
      <c r="E122" t="s">
        <v>72</v>
      </c>
      <c r="F122" t="s">
        <v>73</v>
      </c>
      <c r="G122" t="s">
        <v>74</v>
      </c>
      <c r="H122" t="s">
        <v>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Général</vt:lpstr>
      <vt:lpstr>Symptomes</vt:lpstr>
      <vt:lpstr>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joelle.suillot@gmail.com</dc:creator>
  <cp:lastModifiedBy>Julien Sagez</cp:lastModifiedBy>
  <dcterms:created xsi:type="dcterms:W3CDTF">2020-07-28T06:58:38Z</dcterms:created>
  <dcterms:modified xsi:type="dcterms:W3CDTF">2020-11-15T21:55:56Z</dcterms:modified>
</cp:coreProperties>
</file>