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k-atg\Work Folders\Documents\Forskning\Post doc\Tornberg &amp; Vandkilde RJ\Article_Sr\"/>
    </mc:Choice>
  </mc:AlternateContent>
  <xr:revisionPtr revIDLastSave="0" documentId="13_ncr:1_{69DE794D-8959-4141-8147-503D8F261A3D}" xr6:coauthVersionLast="47" xr6:coauthVersionMax="47" xr10:uidLastSave="{00000000-0000-0000-0000-000000000000}"/>
  <bookViews>
    <workbookView xWindow="-120" yWindow="-120" windowWidth="29040" windowHeight="15720" tabRatio="753" activeTab="7" xr2:uid="{00000000-000D-0000-FFFF-FFFF00000000}"/>
  </bookViews>
  <sheets>
    <sheet name="sample list and line spacing" sheetId="386" r:id="rId1"/>
    <sheet name="samples_AT1-74" sheetId="267" r:id="rId2"/>
    <sheet name="samples_AT75-77" sheetId="387" r:id="rId3"/>
    <sheet name="Instrument settings" sheetId="388" r:id="rId4"/>
    <sheet name="standards_2022_04" sheetId="62" r:id="rId5"/>
    <sheet name="standards_2022_09" sheetId="389" r:id="rId6"/>
    <sheet name="standards_2023_03" sheetId="390" r:id="rId7"/>
    <sheet name="standards_2023_09" sheetId="39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" i="391" l="1"/>
  <c r="G7" i="391"/>
  <c r="A1041" i="267"/>
  <c r="A1040" i="267"/>
  <c r="A1039" i="267"/>
  <c r="A1038" i="267"/>
  <c r="A1037" i="267"/>
  <c r="A1036" i="267"/>
  <c r="A1035" i="267"/>
  <c r="A1034" i="267"/>
  <c r="A1033" i="267"/>
  <c r="A1032" i="267"/>
  <c r="A1031" i="267"/>
  <c r="A1030" i="267"/>
  <c r="A1029" i="267"/>
  <c r="A1028" i="267"/>
  <c r="A1027" i="267"/>
  <c r="A1026" i="267"/>
  <c r="A1025" i="267"/>
  <c r="A1024" i="267"/>
  <c r="A1023" i="267"/>
  <c r="A1022" i="267"/>
  <c r="A1021" i="267"/>
  <c r="A1020" i="267"/>
  <c r="A1019" i="267"/>
  <c r="A1018" i="267"/>
  <c r="A1017" i="267"/>
  <c r="A1016" i="267"/>
  <c r="A1015" i="267"/>
  <c r="A1014" i="267"/>
  <c r="A1013" i="267"/>
  <c r="A1012" i="267"/>
  <c r="A1011" i="267"/>
  <c r="A1010" i="267"/>
  <c r="A1009" i="267"/>
  <c r="A1008" i="267"/>
  <c r="A1007" i="267"/>
  <c r="A1006" i="267"/>
  <c r="A1005" i="267"/>
  <c r="A1004" i="267"/>
  <c r="A1003" i="267"/>
  <c r="A1002" i="267"/>
  <c r="A1001" i="267"/>
  <c r="A1000" i="267"/>
  <c r="A999" i="267"/>
  <c r="A998" i="267"/>
  <c r="A997" i="267"/>
  <c r="A996" i="267"/>
  <c r="A995" i="267"/>
  <c r="A994" i="267"/>
  <c r="A993" i="267"/>
  <c r="A992" i="267"/>
  <c r="A991" i="267"/>
  <c r="A990" i="267"/>
  <c r="A989" i="267"/>
  <c r="A988" i="267"/>
  <c r="A987" i="267"/>
  <c r="A986" i="267"/>
  <c r="A985" i="267"/>
  <c r="A984" i="267"/>
  <c r="A983" i="267"/>
  <c r="A982" i="267"/>
  <c r="A981" i="267"/>
  <c r="A980" i="267"/>
  <c r="A979" i="267"/>
  <c r="A978" i="267"/>
  <c r="A977" i="267"/>
  <c r="A976" i="267"/>
  <c r="A975" i="267"/>
  <c r="A974" i="267"/>
  <c r="A973" i="267"/>
  <c r="A972" i="267"/>
  <c r="A971" i="267"/>
  <c r="A970" i="267"/>
  <c r="A969" i="267"/>
  <c r="A968" i="267"/>
  <c r="A967" i="267"/>
  <c r="A966" i="267"/>
  <c r="A965" i="267"/>
  <c r="A964" i="267"/>
  <c r="A963" i="267"/>
  <c r="A962" i="267"/>
  <c r="A961" i="267"/>
  <c r="A960" i="267"/>
  <c r="A959" i="267"/>
  <c r="A958" i="267"/>
  <c r="A957" i="267"/>
  <c r="A956" i="267"/>
  <c r="A955" i="267"/>
  <c r="A954" i="267"/>
  <c r="A953" i="267"/>
  <c r="A952" i="267"/>
  <c r="A951" i="267"/>
  <c r="A950" i="267"/>
  <c r="A949" i="267"/>
  <c r="A948" i="267"/>
  <c r="A947" i="267"/>
  <c r="A946" i="267"/>
  <c r="A945" i="267"/>
  <c r="A944" i="267"/>
  <c r="A943" i="267"/>
  <c r="A942" i="267"/>
  <c r="A941" i="267"/>
  <c r="A940" i="267"/>
  <c r="A939" i="267"/>
  <c r="A938" i="267"/>
  <c r="A937" i="267"/>
  <c r="A936" i="267"/>
  <c r="A935" i="267"/>
  <c r="A934" i="267"/>
  <c r="A933" i="267"/>
  <c r="A932" i="267"/>
  <c r="A931" i="267"/>
  <c r="A930" i="267"/>
  <c r="A929" i="267"/>
  <c r="A928" i="267"/>
  <c r="A927" i="267"/>
  <c r="A926" i="267"/>
  <c r="A925" i="267"/>
  <c r="A924" i="267"/>
  <c r="A923" i="267"/>
  <c r="A922" i="267"/>
  <c r="A921" i="267"/>
  <c r="A920" i="267"/>
  <c r="A919" i="267"/>
  <c r="A918" i="267"/>
  <c r="A917" i="267"/>
  <c r="A916" i="267"/>
  <c r="A915" i="267"/>
  <c r="A914" i="267"/>
  <c r="A913" i="267"/>
  <c r="A912" i="267"/>
  <c r="A911" i="267"/>
  <c r="A910" i="267"/>
  <c r="A909" i="267"/>
  <c r="A908" i="267"/>
  <c r="A907" i="267"/>
  <c r="A906" i="267"/>
  <c r="A905" i="267"/>
  <c r="A904" i="267"/>
  <c r="A903" i="267"/>
  <c r="A902" i="267"/>
  <c r="A901" i="267"/>
  <c r="A900" i="267"/>
  <c r="A899" i="267"/>
  <c r="A898" i="267"/>
  <c r="A897" i="267"/>
  <c r="A896" i="267"/>
  <c r="A895" i="267"/>
  <c r="A894" i="267"/>
  <c r="A893" i="267"/>
  <c r="A892" i="267"/>
  <c r="A891" i="267"/>
  <c r="A890" i="267"/>
  <c r="A889" i="267"/>
  <c r="A888" i="267"/>
  <c r="A887" i="267"/>
  <c r="A886" i="267"/>
  <c r="A885" i="267"/>
  <c r="A884" i="267"/>
  <c r="A883" i="267"/>
  <c r="A882" i="267"/>
  <c r="A881" i="267"/>
  <c r="A880" i="267"/>
  <c r="A879" i="267"/>
  <c r="A878" i="267"/>
  <c r="A877" i="267"/>
  <c r="A876" i="267"/>
  <c r="A875" i="267"/>
  <c r="A874" i="267"/>
  <c r="A873" i="267"/>
  <c r="A872" i="267"/>
  <c r="A871" i="267"/>
  <c r="A870" i="267"/>
  <c r="A869" i="267"/>
  <c r="A868" i="267"/>
  <c r="A867" i="267"/>
  <c r="A866" i="267"/>
  <c r="A865" i="267"/>
  <c r="A864" i="267"/>
  <c r="A863" i="267"/>
  <c r="A862" i="267"/>
  <c r="A861" i="267"/>
  <c r="A860" i="267"/>
  <c r="A859" i="267"/>
  <c r="A858" i="267"/>
  <c r="A857" i="267"/>
  <c r="A856" i="267"/>
  <c r="A855" i="267"/>
  <c r="A854" i="267"/>
  <c r="A853" i="267"/>
  <c r="A852" i="267"/>
  <c r="A851" i="267"/>
  <c r="A850" i="267"/>
  <c r="A849" i="267"/>
  <c r="A848" i="267"/>
  <c r="A847" i="267"/>
  <c r="A846" i="267"/>
  <c r="A845" i="267"/>
  <c r="A844" i="267"/>
  <c r="A843" i="267"/>
  <c r="A842" i="267"/>
  <c r="A841" i="267"/>
  <c r="A840" i="267"/>
  <c r="A839" i="267"/>
  <c r="A838" i="267"/>
  <c r="A837" i="267"/>
  <c r="A836" i="267"/>
  <c r="A835" i="267"/>
  <c r="A834" i="267"/>
  <c r="A833" i="267"/>
  <c r="A832" i="267"/>
  <c r="A831" i="267"/>
  <c r="A830" i="267"/>
  <c r="A829" i="267"/>
  <c r="A828" i="267"/>
  <c r="A827" i="267"/>
  <c r="A826" i="267"/>
  <c r="A825" i="267"/>
  <c r="A824" i="267"/>
  <c r="A823" i="267"/>
  <c r="A822" i="267"/>
  <c r="A821" i="267"/>
  <c r="A820" i="267"/>
  <c r="A819" i="267"/>
  <c r="A818" i="267"/>
  <c r="A817" i="267"/>
  <c r="A816" i="267"/>
  <c r="A815" i="267"/>
  <c r="A814" i="267"/>
  <c r="A813" i="267"/>
  <c r="A812" i="267"/>
  <c r="A811" i="267"/>
  <c r="A810" i="267"/>
  <c r="A809" i="267"/>
  <c r="A808" i="267"/>
  <c r="A807" i="267"/>
  <c r="A806" i="267"/>
  <c r="A805" i="267"/>
  <c r="A804" i="267"/>
  <c r="A803" i="267"/>
  <c r="A802" i="267"/>
  <c r="A801" i="267"/>
  <c r="A800" i="267"/>
  <c r="A799" i="267"/>
  <c r="A798" i="267"/>
  <c r="A797" i="267"/>
  <c r="A796" i="267"/>
  <c r="A795" i="267"/>
  <c r="A794" i="267"/>
  <c r="A793" i="267"/>
  <c r="A792" i="267"/>
  <c r="A791" i="267"/>
  <c r="A790" i="267"/>
  <c r="A789" i="267"/>
  <c r="A788" i="267"/>
  <c r="A787" i="267"/>
  <c r="A786" i="267"/>
  <c r="A785" i="267"/>
  <c r="A784" i="267"/>
  <c r="A783" i="267"/>
  <c r="A782" i="267"/>
  <c r="A781" i="267"/>
  <c r="A780" i="267"/>
  <c r="A779" i="267"/>
  <c r="A778" i="267"/>
  <c r="A777" i="267"/>
  <c r="A776" i="267"/>
  <c r="A775" i="267"/>
  <c r="A774" i="267"/>
  <c r="A773" i="267"/>
  <c r="A772" i="267"/>
  <c r="A771" i="267"/>
  <c r="A770" i="267"/>
  <c r="A769" i="267"/>
  <c r="A768" i="267"/>
  <c r="A767" i="267"/>
  <c r="A766" i="267"/>
  <c r="A765" i="267"/>
  <c r="A764" i="267"/>
  <c r="A763" i="267"/>
  <c r="A762" i="267"/>
  <c r="A761" i="267"/>
  <c r="A760" i="267"/>
  <c r="A759" i="267"/>
  <c r="A758" i="267"/>
  <c r="A757" i="267"/>
  <c r="A756" i="267"/>
  <c r="A755" i="267"/>
  <c r="A754" i="267"/>
  <c r="A753" i="267"/>
  <c r="A752" i="267"/>
  <c r="A751" i="267"/>
  <c r="A750" i="267"/>
  <c r="A749" i="267"/>
  <c r="A748" i="267"/>
  <c r="A747" i="267"/>
  <c r="A746" i="267"/>
  <c r="A745" i="267"/>
  <c r="A744" i="267"/>
  <c r="A743" i="267"/>
  <c r="C742" i="267"/>
  <c r="C743" i="267" s="1"/>
  <c r="C744" i="267" s="1"/>
  <c r="C745" i="267" s="1"/>
  <c r="C746" i="267" s="1"/>
  <c r="C747" i="267" s="1"/>
  <c r="C748" i="267" s="1"/>
  <c r="C749" i="267" s="1"/>
  <c r="C750" i="267" s="1"/>
  <c r="C751" i="267" s="1"/>
  <c r="C752" i="267" s="1"/>
  <c r="C753" i="267" s="1"/>
  <c r="C754" i="267" s="1"/>
  <c r="C755" i="267" s="1"/>
  <c r="C756" i="267" s="1"/>
  <c r="C757" i="267" s="1"/>
  <c r="C758" i="267" s="1"/>
  <c r="C759" i="267" s="1"/>
  <c r="C760" i="267" s="1"/>
  <c r="C761" i="267" s="1"/>
  <c r="C762" i="267" s="1"/>
  <c r="C763" i="267" s="1"/>
  <c r="C764" i="267" s="1"/>
  <c r="C765" i="267" s="1"/>
  <c r="C766" i="267" s="1"/>
  <c r="C767" i="267" s="1"/>
  <c r="C768" i="267" s="1"/>
  <c r="C769" i="267" s="1"/>
  <c r="C770" i="267" s="1"/>
  <c r="C771" i="267" s="1"/>
  <c r="C772" i="267" s="1"/>
  <c r="C773" i="267" s="1"/>
  <c r="C774" i="267" s="1"/>
  <c r="C775" i="267" s="1"/>
  <c r="C776" i="267" s="1"/>
  <c r="C777" i="267" s="1"/>
  <c r="C778" i="267" s="1"/>
  <c r="C779" i="267" s="1"/>
  <c r="C780" i="267" s="1"/>
  <c r="C781" i="267" s="1"/>
  <c r="C782" i="267" s="1"/>
  <c r="C783" i="267" s="1"/>
  <c r="C784" i="267" s="1"/>
  <c r="C785" i="267" s="1"/>
  <c r="C786" i="267" s="1"/>
  <c r="C787" i="267" s="1"/>
  <c r="C788" i="267" s="1"/>
  <c r="C789" i="267" s="1"/>
  <c r="C790" i="267" s="1"/>
  <c r="C791" i="267" s="1"/>
  <c r="C792" i="267" s="1"/>
  <c r="C793" i="267" s="1"/>
  <c r="C794" i="267" s="1"/>
  <c r="C795" i="267" s="1"/>
  <c r="C796" i="267" s="1"/>
  <c r="C797" i="267" s="1"/>
  <c r="C798" i="267" s="1"/>
  <c r="C799" i="267" s="1"/>
  <c r="C800" i="267" s="1"/>
  <c r="C801" i="267" s="1"/>
  <c r="C802" i="267" s="1"/>
  <c r="C803" i="267" s="1"/>
  <c r="C804" i="267" s="1"/>
  <c r="C805" i="267" s="1"/>
  <c r="C806" i="267" s="1"/>
  <c r="C807" i="267" s="1"/>
  <c r="C808" i="267" s="1"/>
  <c r="C809" i="267" s="1"/>
  <c r="C810" i="267" s="1"/>
  <c r="C811" i="267" s="1"/>
  <c r="C812" i="267" s="1"/>
  <c r="C813" i="267" s="1"/>
  <c r="C814" i="267" s="1"/>
  <c r="C815" i="267" s="1"/>
  <c r="C816" i="267" s="1"/>
  <c r="C817" i="267" s="1"/>
  <c r="C818" i="267" s="1"/>
  <c r="C819" i="267" s="1"/>
  <c r="C820" i="267" s="1"/>
  <c r="C821" i="267" s="1"/>
  <c r="C822" i="267" s="1"/>
  <c r="C823" i="267" s="1"/>
  <c r="C824" i="267" s="1"/>
  <c r="C825" i="267" s="1"/>
  <c r="C826" i="267" s="1"/>
  <c r="C827" i="267" s="1"/>
  <c r="C828" i="267" s="1"/>
  <c r="C829" i="267" s="1"/>
  <c r="C830" i="267" s="1"/>
  <c r="C831" i="267" s="1"/>
  <c r="C832" i="267" s="1"/>
  <c r="C833" i="267" s="1"/>
  <c r="C834" i="267" s="1"/>
  <c r="C835" i="267" s="1"/>
  <c r="C836" i="267" s="1"/>
  <c r="C837" i="267" s="1"/>
  <c r="C838" i="267" s="1"/>
  <c r="C839" i="267" s="1"/>
  <c r="C840" i="267" s="1"/>
  <c r="C841" i="267" s="1"/>
  <c r="C842" i="267" s="1"/>
  <c r="C843" i="267" s="1"/>
  <c r="C844" i="267" s="1"/>
  <c r="C845" i="267" s="1"/>
  <c r="C846" i="267" s="1"/>
  <c r="C847" i="267" s="1"/>
  <c r="C848" i="267" s="1"/>
  <c r="C849" i="267" s="1"/>
  <c r="C850" i="267" s="1"/>
  <c r="C851" i="267" s="1"/>
  <c r="C852" i="267" s="1"/>
  <c r="C853" i="267" s="1"/>
  <c r="C854" i="267" s="1"/>
  <c r="C855" i="267" s="1"/>
  <c r="C856" i="267" s="1"/>
  <c r="C857" i="267" s="1"/>
  <c r="C858" i="267" s="1"/>
  <c r="C859" i="267" s="1"/>
  <c r="C860" i="267" s="1"/>
  <c r="C861" i="267" s="1"/>
  <c r="C862" i="267" s="1"/>
  <c r="C863" i="267" s="1"/>
  <c r="C864" i="267" s="1"/>
  <c r="C865" i="267" s="1"/>
  <c r="C866" i="267" s="1"/>
  <c r="C867" i="267" s="1"/>
  <c r="C868" i="267" s="1"/>
  <c r="C869" i="267" s="1"/>
  <c r="C870" i="267" s="1"/>
  <c r="C871" i="267" s="1"/>
  <c r="C872" i="267" s="1"/>
  <c r="C873" i="267" s="1"/>
  <c r="C874" i="267" s="1"/>
  <c r="C875" i="267" s="1"/>
  <c r="C876" i="267" s="1"/>
  <c r="C877" i="267" s="1"/>
  <c r="C878" i="267" s="1"/>
  <c r="C879" i="267" s="1"/>
  <c r="C880" i="267" s="1"/>
  <c r="C881" i="267" s="1"/>
  <c r="C882" i="267" s="1"/>
  <c r="C883" i="267" s="1"/>
  <c r="C884" i="267" s="1"/>
  <c r="C885" i="267" s="1"/>
  <c r="C886" i="267" s="1"/>
  <c r="C887" i="267" s="1"/>
  <c r="C888" i="267" s="1"/>
  <c r="C889" i="267" s="1"/>
  <c r="C890" i="267" s="1"/>
  <c r="C891" i="267" s="1"/>
  <c r="C892" i="267" s="1"/>
  <c r="C893" i="267" s="1"/>
  <c r="C894" i="267" s="1"/>
  <c r="C895" i="267" s="1"/>
  <c r="C896" i="267" s="1"/>
  <c r="C897" i="267" s="1"/>
  <c r="C898" i="267" s="1"/>
  <c r="C899" i="267" s="1"/>
  <c r="C900" i="267" s="1"/>
  <c r="C901" i="267" s="1"/>
  <c r="C902" i="267" s="1"/>
  <c r="C903" i="267" s="1"/>
  <c r="C904" i="267" s="1"/>
  <c r="C905" i="267" s="1"/>
  <c r="C906" i="267" s="1"/>
  <c r="C907" i="267" s="1"/>
  <c r="C908" i="267" s="1"/>
  <c r="C909" i="267" s="1"/>
  <c r="C910" i="267" s="1"/>
  <c r="C911" i="267" s="1"/>
  <c r="C912" i="267" s="1"/>
  <c r="C913" i="267" s="1"/>
  <c r="C914" i="267" s="1"/>
  <c r="C915" i="267" s="1"/>
  <c r="C916" i="267" s="1"/>
  <c r="C917" i="267" s="1"/>
  <c r="C918" i="267" s="1"/>
  <c r="C919" i="267" s="1"/>
  <c r="C920" i="267" s="1"/>
  <c r="C921" i="267" s="1"/>
  <c r="C922" i="267" s="1"/>
  <c r="C923" i="267" s="1"/>
  <c r="C924" i="267" s="1"/>
  <c r="C925" i="267" s="1"/>
  <c r="C926" i="267" s="1"/>
  <c r="C927" i="267" s="1"/>
  <c r="C928" i="267" s="1"/>
  <c r="C929" i="267" s="1"/>
  <c r="C930" i="267" s="1"/>
  <c r="C931" i="267" s="1"/>
  <c r="C932" i="267" s="1"/>
  <c r="C933" i="267" s="1"/>
  <c r="C934" i="267" s="1"/>
  <c r="C935" i="267" s="1"/>
  <c r="C936" i="267" s="1"/>
  <c r="C937" i="267" s="1"/>
  <c r="C938" i="267" s="1"/>
  <c r="C939" i="267" s="1"/>
  <c r="C940" i="267" s="1"/>
  <c r="C941" i="267" s="1"/>
  <c r="C942" i="267" s="1"/>
  <c r="C943" i="267" s="1"/>
  <c r="C944" i="267" s="1"/>
  <c r="C945" i="267" s="1"/>
  <c r="C946" i="267" s="1"/>
  <c r="C947" i="267" s="1"/>
  <c r="C948" i="267" s="1"/>
  <c r="C949" i="267" s="1"/>
  <c r="C950" i="267" s="1"/>
  <c r="C951" i="267" s="1"/>
  <c r="C952" i="267" s="1"/>
  <c r="C953" i="267" s="1"/>
  <c r="C954" i="267" s="1"/>
  <c r="C955" i="267" s="1"/>
  <c r="C956" i="267" s="1"/>
  <c r="C957" i="267" s="1"/>
  <c r="C958" i="267" s="1"/>
  <c r="C959" i="267" s="1"/>
  <c r="C960" i="267" s="1"/>
  <c r="C961" i="267" s="1"/>
  <c r="C962" i="267" s="1"/>
  <c r="C963" i="267" s="1"/>
  <c r="C964" i="267" s="1"/>
  <c r="C965" i="267" s="1"/>
  <c r="C966" i="267" s="1"/>
  <c r="C967" i="267" s="1"/>
  <c r="C968" i="267" s="1"/>
  <c r="C969" i="267" s="1"/>
  <c r="C970" i="267" s="1"/>
  <c r="C971" i="267" s="1"/>
  <c r="C972" i="267" s="1"/>
  <c r="C973" i="267" s="1"/>
  <c r="C974" i="267" s="1"/>
  <c r="C975" i="267" s="1"/>
  <c r="C976" i="267" s="1"/>
  <c r="C977" i="267" s="1"/>
  <c r="C978" i="267" s="1"/>
  <c r="C979" i="267" s="1"/>
  <c r="C980" i="267" s="1"/>
  <c r="C981" i="267" s="1"/>
  <c r="C982" i="267" s="1"/>
  <c r="C983" i="267" s="1"/>
  <c r="C984" i="267" s="1"/>
  <c r="C985" i="267" s="1"/>
  <c r="C986" i="267" s="1"/>
  <c r="C987" i="267" s="1"/>
  <c r="C988" i="267" s="1"/>
  <c r="C989" i="267" s="1"/>
  <c r="C990" i="267" s="1"/>
  <c r="C991" i="267" s="1"/>
  <c r="C992" i="267" s="1"/>
  <c r="C993" i="267" s="1"/>
  <c r="C994" i="267" s="1"/>
  <c r="C995" i="267" s="1"/>
  <c r="C996" i="267" s="1"/>
  <c r="C997" i="267" s="1"/>
  <c r="C998" i="267" s="1"/>
  <c r="C999" i="267" s="1"/>
  <c r="C1000" i="267" s="1"/>
  <c r="C1001" i="267" s="1"/>
  <c r="C1002" i="267" s="1"/>
  <c r="C1003" i="267" s="1"/>
  <c r="C1004" i="267" s="1"/>
  <c r="C1005" i="267" s="1"/>
  <c r="C1006" i="267" s="1"/>
  <c r="C1007" i="267" s="1"/>
  <c r="C1008" i="267" s="1"/>
  <c r="C1009" i="267" s="1"/>
  <c r="C1010" i="267" s="1"/>
  <c r="C1011" i="267" s="1"/>
  <c r="C1012" i="267" s="1"/>
  <c r="C1013" i="267" s="1"/>
  <c r="C1014" i="267" s="1"/>
  <c r="C1015" i="267" s="1"/>
  <c r="C1016" i="267" s="1"/>
  <c r="C1017" i="267" s="1"/>
  <c r="C1018" i="267" s="1"/>
  <c r="C1019" i="267" s="1"/>
  <c r="C1020" i="267" s="1"/>
  <c r="C1021" i="267" s="1"/>
  <c r="C1022" i="267" s="1"/>
  <c r="C1023" i="267" s="1"/>
  <c r="C1024" i="267" s="1"/>
  <c r="C1025" i="267" s="1"/>
  <c r="C1026" i="267" s="1"/>
  <c r="C1027" i="267" s="1"/>
  <c r="C1028" i="267" s="1"/>
  <c r="C1029" i="267" s="1"/>
  <c r="C1030" i="267" s="1"/>
  <c r="C1031" i="267" s="1"/>
  <c r="C1032" i="267" s="1"/>
  <c r="C1033" i="267" s="1"/>
  <c r="C1034" i="267" s="1"/>
  <c r="C1035" i="267" s="1"/>
  <c r="C1036" i="267" s="1"/>
  <c r="C1037" i="267" s="1"/>
  <c r="C1038" i="267" s="1"/>
  <c r="C1039" i="267" s="1"/>
  <c r="C1040" i="267" s="1"/>
  <c r="C1041" i="267" s="1"/>
  <c r="A742" i="267"/>
  <c r="C741" i="267"/>
  <c r="A741" i="267"/>
  <c r="C740" i="267"/>
  <c r="A740" i="267"/>
  <c r="A726" i="267"/>
  <c r="A713" i="267"/>
  <c r="A699" i="267"/>
  <c r="A685" i="267"/>
  <c r="A671" i="267"/>
  <c r="A657" i="267"/>
  <c r="A644" i="267"/>
  <c r="A630" i="267"/>
  <c r="A616" i="267"/>
  <c r="A604" i="267"/>
  <c r="A590" i="267"/>
  <c r="A576" i="267"/>
  <c r="A562" i="267"/>
  <c r="A549" i="267"/>
  <c r="A535" i="267"/>
  <c r="A521" i="267"/>
  <c r="A507" i="267"/>
  <c r="A494" i="267"/>
  <c r="A480" i="267"/>
  <c r="A466" i="267"/>
  <c r="A452" i="267"/>
  <c r="A438" i="267"/>
  <c r="A424" i="267"/>
  <c r="A410" i="267"/>
  <c r="A396" i="267"/>
  <c r="A378" i="267"/>
  <c r="A369" i="267"/>
  <c r="A355" i="267"/>
  <c r="A341" i="267"/>
  <c r="C327" i="267"/>
  <c r="C328" i="267" s="1"/>
  <c r="C329" i="267" s="1"/>
  <c r="C330" i="267" s="1"/>
  <c r="C331" i="267" s="1"/>
  <c r="C332" i="267" s="1"/>
  <c r="C333" i="267" s="1"/>
  <c r="C334" i="267" s="1"/>
  <c r="C335" i="267" s="1"/>
  <c r="C336" i="267" s="1"/>
  <c r="C337" i="267" s="1"/>
  <c r="C338" i="267" s="1"/>
  <c r="C339" i="267" s="1"/>
  <c r="C340" i="267" s="1"/>
  <c r="C341" i="267" s="1"/>
  <c r="C342" i="267" s="1"/>
  <c r="C343" i="267" s="1"/>
  <c r="C344" i="267" s="1"/>
  <c r="C345" i="267" s="1"/>
  <c r="C346" i="267" s="1"/>
  <c r="C347" i="267" s="1"/>
  <c r="C348" i="267" s="1"/>
  <c r="C349" i="267" s="1"/>
  <c r="C350" i="267" s="1"/>
  <c r="C351" i="267" s="1"/>
  <c r="C352" i="267" s="1"/>
  <c r="C353" i="267" s="1"/>
  <c r="C354" i="267" s="1"/>
  <c r="C355" i="267" s="1"/>
  <c r="C356" i="267" s="1"/>
  <c r="C357" i="267" s="1"/>
  <c r="C358" i="267" s="1"/>
  <c r="C359" i="267" s="1"/>
  <c r="C360" i="267" s="1"/>
  <c r="C361" i="267" s="1"/>
  <c r="C362" i="267" s="1"/>
  <c r="C363" i="267" s="1"/>
  <c r="C364" i="267" s="1"/>
  <c r="C365" i="267" s="1"/>
  <c r="C366" i="267" s="1"/>
  <c r="C367" i="267" s="1"/>
  <c r="C368" i="267" s="1"/>
  <c r="C369" i="267" s="1"/>
  <c r="C370" i="267" s="1"/>
  <c r="C371" i="267" s="1"/>
  <c r="C372" i="267" s="1"/>
  <c r="C373" i="267" s="1"/>
  <c r="C374" i="267" s="1"/>
  <c r="C375" i="267" s="1"/>
  <c r="C376" i="267" s="1"/>
  <c r="C377" i="267" s="1"/>
  <c r="C378" i="267" s="1"/>
  <c r="C379" i="267" s="1"/>
  <c r="C380" i="267" s="1"/>
  <c r="C381" i="267" s="1"/>
  <c r="C382" i="267" s="1"/>
  <c r="C383" i="267" s="1"/>
  <c r="C384" i="267" s="1"/>
  <c r="C385" i="267" s="1"/>
  <c r="C386" i="267" s="1"/>
  <c r="C387" i="267" s="1"/>
  <c r="C388" i="267" s="1"/>
  <c r="C389" i="267" s="1"/>
  <c r="C390" i="267" s="1"/>
  <c r="C391" i="267" s="1"/>
  <c r="C392" i="267" s="1"/>
  <c r="C393" i="267" s="1"/>
  <c r="C394" i="267" s="1"/>
  <c r="C395" i="267" s="1"/>
  <c r="C396" i="267" s="1"/>
  <c r="C397" i="267" s="1"/>
  <c r="C398" i="267" s="1"/>
  <c r="C399" i="267" s="1"/>
  <c r="C400" i="267" s="1"/>
  <c r="C401" i="267" s="1"/>
  <c r="C402" i="267" s="1"/>
  <c r="C403" i="267" s="1"/>
  <c r="C404" i="267" s="1"/>
  <c r="C405" i="267" s="1"/>
  <c r="C406" i="267" s="1"/>
  <c r="C407" i="267" s="1"/>
  <c r="C408" i="267" s="1"/>
  <c r="C409" i="267" s="1"/>
  <c r="C410" i="267" s="1"/>
  <c r="C411" i="267" s="1"/>
  <c r="C412" i="267" s="1"/>
  <c r="C413" i="267" s="1"/>
  <c r="C414" i="267" s="1"/>
  <c r="C415" i="267" s="1"/>
  <c r="C416" i="267" s="1"/>
  <c r="C417" i="267" s="1"/>
  <c r="C418" i="267" s="1"/>
  <c r="C419" i="267" s="1"/>
  <c r="C420" i="267" s="1"/>
  <c r="C421" i="267" s="1"/>
  <c r="C422" i="267" s="1"/>
  <c r="C423" i="267" s="1"/>
  <c r="C424" i="267" s="1"/>
  <c r="C425" i="267" s="1"/>
  <c r="C426" i="267" s="1"/>
  <c r="C427" i="267" s="1"/>
  <c r="C428" i="267" s="1"/>
  <c r="C429" i="267" s="1"/>
  <c r="C430" i="267" s="1"/>
  <c r="C431" i="267" s="1"/>
  <c r="C432" i="267" s="1"/>
  <c r="C433" i="267" s="1"/>
  <c r="C434" i="267" s="1"/>
  <c r="C435" i="267" s="1"/>
  <c r="C436" i="267" s="1"/>
  <c r="C437" i="267" s="1"/>
  <c r="C438" i="267" s="1"/>
  <c r="C439" i="267" s="1"/>
  <c r="C440" i="267" s="1"/>
  <c r="C441" i="267" s="1"/>
  <c r="C442" i="267" s="1"/>
  <c r="C443" i="267" s="1"/>
  <c r="C444" i="267" s="1"/>
  <c r="C445" i="267" s="1"/>
  <c r="C446" i="267" s="1"/>
  <c r="C447" i="267" s="1"/>
  <c r="C448" i="267" s="1"/>
  <c r="C449" i="267" s="1"/>
  <c r="C450" i="267" s="1"/>
  <c r="C451" i="267" s="1"/>
  <c r="C452" i="267" s="1"/>
  <c r="C453" i="267" s="1"/>
  <c r="C454" i="267" s="1"/>
  <c r="C455" i="267" s="1"/>
  <c r="C456" i="267" s="1"/>
  <c r="C457" i="267" s="1"/>
  <c r="C458" i="267" s="1"/>
  <c r="C459" i="267" s="1"/>
  <c r="C460" i="267" s="1"/>
  <c r="C461" i="267" s="1"/>
  <c r="C462" i="267" s="1"/>
  <c r="C463" i="267" s="1"/>
  <c r="C464" i="267" s="1"/>
  <c r="C465" i="267" s="1"/>
  <c r="C466" i="267" s="1"/>
  <c r="C467" i="267" s="1"/>
  <c r="C468" i="267" s="1"/>
  <c r="C469" i="267" s="1"/>
  <c r="C470" i="267" s="1"/>
  <c r="C471" i="267" s="1"/>
  <c r="C472" i="267" s="1"/>
  <c r="C473" i="267" s="1"/>
  <c r="C474" i="267" s="1"/>
  <c r="C475" i="267" s="1"/>
  <c r="C476" i="267" s="1"/>
  <c r="C477" i="267" s="1"/>
  <c r="C478" i="267" s="1"/>
  <c r="C479" i="267" s="1"/>
  <c r="C480" i="267" s="1"/>
  <c r="C481" i="267" s="1"/>
  <c r="C482" i="267" s="1"/>
  <c r="C483" i="267" s="1"/>
  <c r="C484" i="267" s="1"/>
  <c r="C485" i="267" s="1"/>
  <c r="C486" i="267" s="1"/>
  <c r="C487" i="267" s="1"/>
  <c r="C488" i="267" s="1"/>
  <c r="C489" i="267" s="1"/>
  <c r="C490" i="267" s="1"/>
  <c r="C491" i="267" s="1"/>
  <c r="C492" i="267" s="1"/>
  <c r="C493" i="267" s="1"/>
  <c r="C494" i="267" s="1"/>
  <c r="C495" i="267" s="1"/>
  <c r="C496" i="267" s="1"/>
  <c r="C497" i="267" s="1"/>
  <c r="C498" i="267" s="1"/>
  <c r="C499" i="267" s="1"/>
  <c r="C500" i="267" s="1"/>
  <c r="C501" i="267" s="1"/>
  <c r="C502" i="267" s="1"/>
  <c r="C503" i="267" s="1"/>
  <c r="C504" i="267" s="1"/>
  <c r="C505" i="267" s="1"/>
  <c r="C506" i="267" s="1"/>
  <c r="C507" i="267" s="1"/>
  <c r="C508" i="267" s="1"/>
  <c r="C509" i="267" s="1"/>
  <c r="C510" i="267" s="1"/>
  <c r="C511" i="267" s="1"/>
  <c r="C512" i="267" s="1"/>
  <c r="C513" i="267" s="1"/>
  <c r="C514" i="267" s="1"/>
  <c r="C515" i="267" s="1"/>
  <c r="C516" i="267" s="1"/>
  <c r="C517" i="267" s="1"/>
  <c r="C518" i="267" s="1"/>
  <c r="C519" i="267" s="1"/>
  <c r="C520" i="267" s="1"/>
  <c r="C521" i="267" s="1"/>
  <c r="C522" i="267" s="1"/>
  <c r="C523" i="267" s="1"/>
  <c r="C524" i="267" s="1"/>
  <c r="C525" i="267" s="1"/>
  <c r="C526" i="267" s="1"/>
  <c r="C527" i="267" s="1"/>
  <c r="C528" i="267" s="1"/>
  <c r="C529" i="267" s="1"/>
  <c r="C530" i="267" s="1"/>
  <c r="C531" i="267" s="1"/>
  <c r="C532" i="267" s="1"/>
  <c r="C533" i="267" s="1"/>
  <c r="C534" i="267" s="1"/>
  <c r="C535" i="267" s="1"/>
  <c r="C536" i="267" s="1"/>
  <c r="C537" i="267" s="1"/>
  <c r="C538" i="267" s="1"/>
  <c r="C539" i="267" s="1"/>
  <c r="C540" i="267" s="1"/>
  <c r="C541" i="267" s="1"/>
  <c r="C542" i="267" s="1"/>
  <c r="C543" i="267" s="1"/>
  <c r="C544" i="267" s="1"/>
  <c r="C545" i="267" s="1"/>
  <c r="C546" i="267" s="1"/>
  <c r="C547" i="267" s="1"/>
  <c r="C548" i="267" s="1"/>
  <c r="C549" i="267" s="1"/>
  <c r="C550" i="267" s="1"/>
  <c r="C551" i="267" s="1"/>
  <c r="C552" i="267" s="1"/>
  <c r="C553" i="267" s="1"/>
  <c r="C554" i="267" s="1"/>
  <c r="C555" i="267" s="1"/>
  <c r="C556" i="267" s="1"/>
  <c r="C557" i="267" s="1"/>
  <c r="C558" i="267" s="1"/>
  <c r="C559" i="267" s="1"/>
  <c r="C560" i="267" s="1"/>
  <c r="C561" i="267" s="1"/>
  <c r="C562" i="267" s="1"/>
  <c r="C563" i="267" s="1"/>
  <c r="C564" i="267" s="1"/>
  <c r="C565" i="267" s="1"/>
  <c r="C566" i="267" s="1"/>
  <c r="C567" i="267" s="1"/>
  <c r="C568" i="267" s="1"/>
  <c r="C569" i="267" s="1"/>
  <c r="C570" i="267" s="1"/>
  <c r="C571" i="267" s="1"/>
  <c r="C572" i="267" s="1"/>
  <c r="C573" i="267" s="1"/>
  <c r="C574" i="267" s="1"/>
  <c r="C575" i="267" s="1"/>
  <c r="C576" i="267" s="1"/>
  <c r="C577" i="267" s="1"/>
  <c r="C578" i="267" s="1"/>
  <c r="C579" i="267" s="1"/>
  <c r="C580" i="267" s="1"/>
  <c r="C581" i="267" s="1"/>
  <c r="C582" i="267" s="1"/>
  <c r="C583" i="267" s="1"/>
  <c r="C584" i="267" s="1"/>
  <c r="C585" i="267" s="1"/>
  <c r="C586" i="267" s="1"/>
  <c r="C587" i="267" s="1"/>
  <c r="C588" i="267" s="1"/>
  <c r="C589" i="267" s="1"/>
  <c r="C590" i="267" s="1"/>
  <c r="C591" i="267" s="1"/>
  <c r="C592" i="267" s="1"/>
  <c r="C593" i="267" s="1"/>
  <c r="C594" i="267" s="1"/>
  <c r="C595" i="267" s="1"/>
  <c r="C596" i="267" s="1"/>
  <c r="C597" i="267" s="1"/>
  <c r="C598" i="267" s="1"/>
  <c r="C599" i="267" s="1"/>
  <c r="C600" i="267" s="1"/>
  <c r="C601" i="267" s="1"/>
  <c r="C602" i="267" s="1"/>
  <c r="C603" i="267" s="1"/>
  <c r="C604" i="267" s="1"/>
  <c r="C605" i="267" s="1"/>
  <c r="C606" i="267" s="1"/>
  <c r="C607" i="267" s="1"/>
  <c r="C608" i="267" s="1"/>
  <c r="C609" i="267" s="1"/>
  <c r="C610" i="267" s="1"/>
  <c r="C611" i="267" s="1"/>
  <c r="C612" i="267" s="1"/>
  <c r="C613" i="267" s="1"/>
  <c r="C614" i="267" s="1"/>
  <c r="C615" i="267" s="1"/>
  <c r="C616" i="267" s="1"/>
  <c r="C617" i="267" s="1"/>
  <c r="C618" i="267" s="1"/>
  <c r="C619" i="267" s="1"/>
  <c r="C620" i="267" s="1"/>
  <c r="C621" i="267" s="1"/>
  <c r="C622" i="267" s="1"/>
  <c r="C623" i="267" s="1"/>
  <c r="C624" i="267" s="1"/>
  <c r="C625" i="267" s="1"/>
  <c r="C626" i="267" s="1"/>
  <c r="C627" i="267" s="1"/>
  <c r="C628" i="267" s="1"/>
  <c r="C629" i="267" s="1"/>
  <c r="C630" i="267" s="1"/>
  <c r="C631" i="267" s="1"/>
  <c r="C632" i="267" s="1"/>
  <c r="C633" i="267" s="1"/>
  <c r="C634" i="267" s="1"/>
  <c r="C635" i="267" s="1"/>
  <c r="C636" i="267" s="1"/>
  <c r="C637" i="267" s="1"/>
  <c r="C638" i="267" s="1"/>
  <c r="C639" i="267" s="1"/>
  <c r="C640" i="267" s="1"/>
  <c r="C641" i="267" s="1"/>
  <c r="C642" i="267" s="1"/>
  <c r="C643" i="267" s="1"/>
  <c r="C644" i="267" s="1"/>
  <c r="C645" i="267" s="1"/>
  <c r="C646" i="267" s="1"/>
  <c r="C647" i="267" s="1"/>
  <c r="C648" i="267" s="1"/>
  <c r="C649" i="267" s="1"/>
  <c r="C650" i="267" s="1"/>
  <c r="C651" i="267" s="1"/>
  <c r="C652" i="267" s="1"/>
  <c r="C653" i="267" s="1"/>
  <c r="C654" i="267" s="1"/>
  <c r="C655" i="267" s="1"/>
  <c r="C656" i="267" s="1"/>
  <c r="C657" i="267" s="1"/>
  <c r="C658" i="267" s="1"/>
  <c r="C659" i="267" s="1"/>
  <c r="C660" i="267" s="1"/>
  <c r="C661" i="267" s="1"/>
  <c r="C662" i="267" s="1"/>
  <c r="C663" i="267" s="1"/>
  <c r="C664" i="267" s="1"/>
  <c r="C665" i="267" s="1"/>
  <c r="C666" i="267" s="1"/>
  <c r="C667" i="267" s="1"/>
  <c r="C668" i="267" s="1"/>
  <c r="C669" i="267" s="1"/>
  <c r="C670" i="267" s="1"/>
  <c r="C671" i="267" s="1"/>
  <c r="C672" i="267" s="1"/>
  <c r="C673" i="267" s="1"/>
  <c r="C674" i="267" s="1"/>
  <c r="C675" i="267" s="1"/>
  <c r="C676" i="267" s="1"/>
  <c r="C677" i="267" s="1"/>
  <c r="C678" i="267" s="1"/>
  <c r="C679" i="267" s="1"/>
  <c r="C680" i="267" s="1"/>
  <c r="C681" i="267" s="1"/>
  <c r="C682" i="267" s="1"/>
  <c r="C683" i="267" s="1"/>
  <c r="C684" i="267" s="1"/>
  <c r="C685" i="267" s="1"/>
  <c r="C686" i="267" s="1"/>
  <c r="C687" i="267" s="1"/>
  <c r="C688" i="267" s="1"/>
  <c r="C689" i="267" s="1"/>
  <c r="C690" i="267" s="1"/>
  <c r="C691" i="267" s="1"/>
  <c r="C692" i="267" s="1"/>
  <c r="C693" i="267" s="1"/>
  <c r="C694" i="267" s="1"/>
  <c r="C695" i="267" s="1"/>
  <c r="C696" i="267" s="1"/>
  <c r="C697" i="267" s="1"/>
  <c r="C698" i="267" s="1"/>
  <c r="C699" i="267" s="1"/>
  <c r="C700" i="267" s="1"/>
  <c r="C701" i="267" s="1"/>
  <c r="C702" i="267" s="1"/>
  <c r="C703" i="267" s="1"/>
  <c r="C704" i="267" s="1"/>
  <c r="C705" i="267" s="1"/>
  <c r="C706" i="267" s="1"/>
  <c r="C707" i="267" s="1"/>
  <c r="C708" i="267" s="1"/>
  <c r="C709" i="267" s="1"/>
  <c r="C710" i="267" s="1"/>
  <c r="C711" i="267" s="1"/>
  <c r="C712" i="267" s="1"/>
  <c r="C713" i="267" s="1"/>
  <c r="C714" i="267" s="1"/>
  <c r="C715" i="267" s="1"/>
  <c r="C716" i="267" s="1"/>
  <c r="C717" i="267" s="1"/>
  <c r="C718" i="267" s="1"/>
  <c r="C719" i="267" s="1"/>
  <c r="C720" i="267" s="1"/>
  <c r="C721" i="267" s="1"/>
  <c r="C722" i="267" s="1"/>
  <c r="C723" i="267" s="1"/>
  <c r="C724" i="267" s="1"/>
  <c r="C725" i="267" s="1"/>
  <c r="C726" i="267" s="1"/>
  <c r="C727" i="267" s="1"/>
  <c r="C728" i="267" s="1"/>
  <c r="C729" i="267" s="1"/>
  <c r="C730" i="267" s="1"/>
  <c r="C731" i="267" s="1"/>
  <c r="C732" i="267" s="1"/>
  <c r="C733" i="267" s="1"/>
  <c r="C734" i="267" s="1"/>
  <c r="C735" i="267" s="1"/>
  <c r="C736" i="267" s="1"/>
  <c r="C737" i="267" s="1"/>
  <c r="A327" i="267"/>
  <c r="A146" i="267"/>
  <c r="A147" i="267"/>
  <c r="A148" i="267"/>
  <c r="A149" i="267"/>
  <c r="A150" i="267"/>
  <c r="A151" i="267"/>
  <c r="A152" i="267"/>
  <c r="A153" i="267"/>
  <c r="A154" i="267"/>
  <c r="A155" i="267"/>
  <c r="A156" i="267"/>
  <c r="A157" i="267"/>
  <c r="A158" i="267"/>
  <c r="A159" i="267"/>
  <c r="A160" i="267"/>
  <c r="A161" i="267"/>
  <c r="A162" i="267"/>
  <c r="A163" i="267"/>
  <c r="A164" i="267"/>
  <c r="A165" i="267"/>
  <c r="A166" i="267"/>
  <c r="A167" i="267"/>
  <c r="A168" i="267"/>
  <c r="A169" i="267"/>
  <c r="A170" i="267"/>
  <c r="A171" i="267"/>
  <c r="A172" i="267"/>
  <c r="A173" i="267"/>
  <c r="A174" i="267"/>
  <c r="A175" i="267"/>
  <c r="A176" i="267"/>
  <c r="A177" i="267"/>
  <c r="A178" i="267"/>
  <c r="A179" i="267"/>
  <c r="A180" i="267"/>
  <c r="A181" i="267"/>
  <c r="A182" i="267"/>
  <c r="A183" i="267"/>
  <c r="A184" i="267"/>
  <c r="A185" i="267"/>
  <c r="A186" i="267"/>
  <c r="A187" i="267"/>
  <c r="A188" i="267"/>
  <c r="A189" i="267"/>
  <c r="A190" i="267"/>
  <c r="A191" i="267"/>
  <c r="A192" i="267"/>
  <c r="A193" i="267"/>
  <c r="A194" i="267"/>
  <c r="A195" i="267"/>
  <c r="A196" i="267"/>
  <c r="A197" i="267"/>
  <c r="A198" i="267"/>
  <c r="A199" i="267"/>
  <c r="A200" i="267"/>
  <c r="A201" i="267"/>
  <c r="A202" i="267"/>
  <c r="A203" i="267"/>
  <c r="A204" i="267"/>
  <c r="A205" i="267"/>
  <c r="A206" i="267"/>
  <c r="A207" i="267"/>
  <c r="A208" i="267"/>
  <c r="A209" i="267"/>
  <c r="A210" i="267"/>
  <c r="A211" i="267"/>
  <c r="A212" i="267"/>
  <c r="A213" i="267"/>
  <c r="A214" i="267"/>
  <c r="A215" i="267"/>
  <c r="A216" i="267"/>
  <c r="A217" i="267"/>
  <c r="A218" i="267"/>
  <c r="A219" i="267"/>
  <c r="A220" i="267"/>
  <c r="A221" i="267"/>
  <c r="A222" i="267"/>
  <c r="A223" i="267"/>
  <c r="A224" i="267"/>
  <c r="A225" i="267"/>
  <c r="A226" i="267"/>
  <c r="A227" i="267"/>
  <c r="A228" i="267"/>
  <c r="A229" i="267"/>
  <c r="A230" i="267"/>
  <c r="A231" i="267"/>
  <c r="A232" i="267"/>
  <c r="A233" i="267"/>
  <c r="A234" i="267"/>
  <c r="A235" i="267"/>
  <c r="A236" i="267"/>
  <c r="A237" i="267"/>
  <c r="A238" i="267"/>
  <c r="A239" i="267"/>
  <c r="A240" i="267"/>
  <c r="A241" i="267"/>
  <c r="A242" i="267"/>
  <c r="A243" i="267"/>
  <c r="A244" i="267"/>
  <c r="A245" i="267"/>
  <c r="A246" i="267"/>
  <c r="A247" i="267"/>
  <c r="A248" i="267"/>
  <c r="A249" i="267"/>
  <c r="A250" i="267"/>
  <c r="A251" i="267"/>
  <c r="A252" i="267"/>
  <c r="A253" i="267"/>
  <c r="A254" i="267"/>
  <c r="A255" i="267"/>
  <c r="A256" i="267"/>
  <c r="A257" i="267"/>
  <c r="A258" i="267"/>
  <c r="A259" i="267"/>
  <c r="A260" i="267"/>
  <c r="A261" i="267"/>
  <c r="A262" i="267"/>
  <c r="A263" i="267"/>
  <c r="A264" i="267"/>
  <c r="A265" i="267"/>
  <c r="A266" i="267"/>
  <c r="A267" i="267"/>
  <c r="A268" i="267"/>
  <c r="A269" i="267"/>
  <c r="A270" i="267"/>
  <c r="A271" i="267"/>
  <c r="A272" i="267"/>
  <c r="A273" i="267"/>
  <c r="A274" i="267"/>
  <c r="A275" i="267"/>
  <c r="A276" i="267"/>
  <c r="A277" i="267"/>
  <c r="A278" i="267"/>
  <c r="A279" i="267"/>
  <c r="A280" i="267"/>
  <c r="A281" i="267"/>
  <c r="A282" i="267"/>
  <c r="A283" i="267"/>
  <c r="A284" i="267"/>
  <c r="A285" i="267"/>
  <c r="A286" i="267"/>
  <c r="A287" i="267"/>
  <c r="A288" i="267"/>
  <c r="A289" i="267"/>
  <c r="A290" i="267"/>
  <c r="A291" i="267"/>
  <c r="A292" i="267"/>
  <c r="A293" i="267"/>
  <c r="A294" i="267"/>
  <c r="A295" i="267"/>
  <c r="A296" i="267"/>
  <c r="A297" i="267"/>
  <c r="A298" i="267"/>
  <c r="A299" i="267"/>
  <c r="A300" i="267"/>
  <c r="A301" i="267"/>
  <c r="A302" i="267"/>
  <c r="A303" i="267"/>
  <c r="A304" i="267"/>
  <c r="A305" i="267"/>
  <c r="A306" i="267"/>
  <c r="A307" i="267"/>
  <c r="A308" i="267"/>
  <c r="A309" i="267"/>
  <c r="A310" i="267"/>
  <c r="A311" i="267"/>
  <c r="A312" i="267"/>
  <c r="A313" i="267"/>
  <c r="A314" i="267"/>
  <c r="A315" i="267"/>
  <c r="A316" i="267"/>
  <c r="A317" i="267"/>
  <c r="A318" i="267"/>
  <c r="A319" i="267"/>
  <c r="A320" i="267"/>
  <c r="A321" i="267"/>
  <c r="A322" i="267"/>
  <c r="A323" i="267"/>
  <c r="A324" i="267"/>
  <c r="A145" i="267"/>
  <c r="A13" i="267"/>
  <c r="A14" i="267"/>
  <c r="A15" i="267"/>
  <c r="A16" i="267"/>
  <c r="A17" i="267"/>
  <c r="A18" i="267"/>
  <c r="A19" i="267"/>
  <c r="A20" i="267"/>
  <c r="A21" i="267"/>
  <c r="A22" i="267"/>
  <c r="A23" i="267"/>
  <c r="A24" i="267"/>
  <c r="A25" i="267"/>
  <c r="A26" i="267"/>
  <c r="A27" i="267"/>
  <c r="A28" i="267"/>
  <c r="A29" i="267"/>
  <c r="A30" i="267"/>
  <c r="A31" i="267"/>
  <c r="A32" i="267"/>
  <c r="A33" i="267"/>
  <c r="A34" i="267"/>
  <c r="A35" i="267"/>
  <c r="A36" i="267"/>
  <c r="A37" i="267"/>
  <c r="A38" i="267"/>
  <c r="A39" i="267"/>
  <c r="A40" i="267"/>
  <c r="A41" i="267"/>
  <c r="A42" i="267"/>
  <c r="A43" i="267"/>
  <c r="A44" i="267"/>
  <c r="A45" i="267"/>
  <c r="A46" i="267"/>
  <c r="A47" i="267"/>
  <c r="A48" i="267"/>
  <c r="A49" i="267"/>
  <c r="A50" i="267"/>
  <c r="A51" i="267"/>
  <c r="A52" i="267"/>
  <c r="A53" i="267"/>
  <c r="A54" i="267"/>
  <c r="A55" i="267"/>
  <c r="A56" i="267"/>
  <c r="A57" i="267"/>
  <c r="A58" i="267"/>
  <c r="A59" i="267"/>
  <c r="A60" i="267"/>
  <c r="A61" i="267"/>
  <c r="A62" i="267"/>
  <c r="A63" i="267"/>
  <c r="A64" i="267"/>
  <c r="A65" i="267"/>
  <c r="A66" i="267"/>
  <c r="A67" i="267"/>
  <c r="A68" i="267"/>
  <c r="A69" i="267"/>
  <c r="A70" i="267"/>
  <c r="A71" i="267"/>
  <c r="A72" i="267"/>
  <c r="A73" i="267"/>
  <c r="A74" i="267"/>
  <c r="A75" i="267"/>
  <c r="A76" i="267"/>
  <c r="A77" i="267"/>
  <c r="A78" i="267"/>
  <c r="A79" i="267"/>
  <c r="A80" i="267"/>
  <c r="A81" i="267"/>
  <c r="A82" i="267"/>
  <c r="A83" i="267"/>
  <c r="A84" i="267"/>
  <c r="A85" i="267"/>
  <c r="A86" i="267"/>
  <c r="A87" i="267"/>
  <c r="A88" i="267"/>
  <c r="A89" i="267"/>
  <c r="A90" i="267"/>
  <c r="A91" i="267"/>
  <c r="A92" i="267"/>
  <c r="A93" i="267"/>
  <c r="A94" i="267"/>
  <c r="A95" i="267"/>
  <c r="A96" i="267"/>
  <c r="A97" i="267"/>
  <c r="A98" i="267"/>
  <c r="A99" i="267"/>
  <c r="A100" i="267"/>
  <c r="A101" i="267"/>
  <c r="A102" i="267"/>
  <c r="A103" i="267"/>
  <c r="A104" i="267"/>
  <c r="A105" i="267"/>
  <c r="A106" i="267"/>
  <c r="A107" i="267"/>
  <c r="A108" i="267"/>
  <c r="A109" i="267"/>
  <c r="A110" i="267"/>
  <c r="A111" i="267"/>
  <c r="A112" i="267"/>
  <c r="A113" i="267"/>
  <c r="A114" i="267"/>
  <c r="A115" i="267"/>
  <c r="A116" i="267"/>
  <c r="A117" i="267"/>
  <c r="A118" i="267"/>
  <c r="A119" i="267"/>
  <c r="A120" i="267"/>
  <c r="A121" i="267"/>
  <c r="A122" i="267"/>
  <c r="A123" i="267"/>
  <c r="A124" i="267"/>
  <c r="A125" i="267"/>
  <c r="A126" i="267"/>
  <c r="A127" i="267"/>
  <c r="A128" i="267"/>
  <c r="A129" i="267"/>
  <c r="A130" i="267"/>
  <c r="A131" i="267"/>
  <c r="A132" i="267"/>
  <c r="A133" i="267"/>
  <c r="A134" i="267"/>
  <c r="A135" i="267"/>
  <c r="A136" i="267"/>
  <c r="A137" i="267"/>
  <c r="A138" i="267"/>
  <c r="A139" i="267"/>
  <c r="A140" i="267"/>
  <c r="A141" i="267"/>
  <c r="A142" i="267"/>
  <c r="A143" i="267"/>
  <c r="A144" i="267"/>
  <c r="A12" i="267"/>
  <c r="C12" i="267"/>
  <c r="C13" i="267" s="1"/>
  <c r="C14" i="267" s="1"/>
  <c r="C15" i="267" s="1"/>
  <c r="C16" i="267" s="1"/>
  <c r="C17" i="267" s="1"/>
  <c r="C18" i="267" s="1"/>
  <c r="C19" i="267" s="1"/>
  <c r="C20" i="267" s="1"/>
  <c r="C21" i="267" s="1"/>
  <c r="C22" i="267" s="1"/>
  <c r="C23" i="267" s="1"/>
  <c r="C24" i="267" s="1"/>
  <c r="C25" i="267" s="1"/>
  <c r="C26" i="267" s="1"/>
  <c r="C27" i="267" s="1"/>
  <c r="C28" i="267" s="1"/>
  <c r="C29" i="267" s="1"/>
  <c r="C30" i="267" s="1"/>
  <c r="C31" i="267" s="1"/>
  <c r="C32" i="267" s="1"/>
  <c r="C33" i="267" s="1"/>
  <c r="C34" i="267" s="1"/>
  <c r="C35" i="267" s="1"/>
  <c r="C36" i="267" s="1"/>
  <c r="C37" i="267" s="1"/>
  <c r="C38" i="267" s="1"/>
  <c r="C39" i="267" s="1"/>
  <c r="C40" i="267" s="1"/>
  <c r="C41" i="267" s="1"/>
  <c r="C42" i="267" s="1"/>
  <c r="C43" i="267" s="1"/>
  <c r="C44" i="267" s="1"/>
  <c r="C45" i="267" s="1"/>
  <c r="C46" i="267" s="1"/>
  <c r="C47" i="267" s="1"/>
  <c r="C48" i="267" s="1"/>
  <c r="C49" i="267" s="1"/>
  <c r="C50" i="267" s="1"/>
  <c r="C51" i="267" s="1"/>
  <c r="C52" i="267" s="1"/>
  <c r="C53" i="267" s="1"/>
  <c r="C54" i="267" s="1"/>
  <c r="C55" i="267" s="1"/>
  <c r="C56" i="267" s="1"/>
  <c r="C57" i="267" s="1"/>
  <c r="C58" i="267" s="1"/>
  <c r="C59" i="267" s="1"/>
  <c r="C60" i="267" s="1"/>
  <c r="C61" i="267" s="1"/>
  <c r="C62" i="267" s="1"/>
  <c r="C63" i="267" s="1"/>
  <c r="C64" i="267" s="1"/>
  <c r="C65" i="267" s="1"/>
  <c r="C66" i="267" s="1"/>
  <c r="C67" i="267" s="1"/>
  <c r="C68" i="267" s="1"/>
  <c r="C69" i="267" s="1"/>
  <c r="C70" i="267" s="1"/>
  <c r="C71" i="267" s="1"/>
  <c r="C72" i="267" s="1"/>
  <c r="C73" i="267" s="1"/>
  <c r="C74" i="267" s="1"/>
  <c r="C75" i="267" s="1"/>
  <c r="C76" i="267" s="1"/>
  <c r="C77" i="267" s="1"/>
  <c r="C78" i="267" s="1"/>
  <c r="C79" i="267" s="1"/>
  <c r="C80" i="267" s="1"/>
  <c r="C81" i="267" s="1"/>
  <c r="C82" i="267" s="1"/>
  <c r="C83" i="267" s="1"/>
  <c r="C84" i="267" s="1"/>
  <c r="C85" i="267" s="1"/>
  <c r="C86" i="267" s="1"/>
  <c r="C87" i="267" s="1"/>
  <c r="C88" i="267" s="1"/>
  <c r="C89" i="267" s="1"/>
  <c r="C90" i="267" s="1"/>
  <c r="C91" i="267" s="1"/>
  <c r="C92" i="267" s="1"/>
  <c r="C93" i="267" s="1"/>
  <c r="C94" i="267" s="1"/>
  <c r="C95" i="267" s="1"/>
  <c r="C96" i="267" s="1"/>
  <c r="C97" i="267" s="1"/>
  <c r="C98" i="267" s="1"/>
  <c r="C99" i="267" s="1"/>
  <c r="C100" i="267" s="1"/>
  <c r="C101" i="267" s="1"/>
  <c r="C102" i="267" s="1"/>
  <c r="C103" i="267" s="1"/>
  <c r="C104" i="267" s="1"/>
  <c r="C105" i="267" s="1"/>
  <c r="C106" i="267" s="1"/>
  <c r="C107" i="267" s="1"/>
  <c r="C108" i="267" s="1"/>
  <c r="C109" i="267" s="1"/>
  <c r="C110" i="267" s="1"/>
  <c r="C111" i="267" s="1"/>
  <c r="C112" i="267" s="1"/>
  <c r="C113" i="267" s="1"/>
  <c r="C114" i="267" s="1"/>
  <c r="C115" i="267" s="1"/>
  <c r="C116" i="267" s="1"/>
  <c r="C117" i="267" s="1"/>
  <c r="C118" i="267" s="1"/>
  <c r="C119" i="267" s="1"/>
  <c r="C120" i="267" s="1"/>
  <c r="C121" i="267" s="1"/>
  <c r="C122" i="267" s="1"/>
  <c r="C123" i="267" s="1"/>
  <c r="C124" i="267" s="1"/>
  <c r="C125" i="267" s="1"/>
  <c r="C126" i="267" s="1"/>
  <c r="C127" i="267" s="1"/>
  <c r="C128" i="267" s="1"/>
  <c r="C129" i="267" s="1"/>
  <c r="C130" i="267" s="1"/>
  <c r="C131" i="267" s="1"/>
  <c r="C132" i="267" s="1"/>
  <c r="C133" i="267" s="1"/>
  <c r="C134" i="267" s="1"/>
  <c r="C135" i="267" s="1"/>
  <c r="C136" i="267" s="1"/>
  <c r="C137" i="267" s="1"/>
  <c r="C138" i="267" s="1"/>
  <c r="C139" i="267" s="1"/>
  <c r="C140" i="267" s="1"/>
  <c r="C141" i="267" s="1"/>
  <c r="C142" i="267" s="1"/>
  <c r="C143" i="267" s="1"/>
  <c r="C144" i="267" s="1"/>
  <c r="C145" i="267" s="1"/>
  <c r="C146" i="267" s="1"/>
  <c r="C147" i="267" s="1"/>
  <c r="C148" i="267" s="1"/>
  <c r="C149" i="267" s="1"/>
  <c r="C150" i="267" s="1"/>
  <c r="C151" i="267" s="1"/>
  <c r="C152" i="267" s="1"/>
  <c r="C153" i="267" s="1"/>
  <c r="C154" i="267" s="1"/>
  <c r="C155" i="267" s="1"/>
  <c r="C156" i="267" s="1"/>
  <c r="C157" i="267" s="1"/>
  <c r="C158" i="267" s="1"/>
  <c r="C159" i="267" s="1"/>
  <c r="C160" i="267" s="1"/>
  <c r="C161" i="267" s="1"/>
  <c r="C162" i="267" s="1"/>
  <c r="C163" i="267" s="1"/>
  <c r="C164" i="267" s="1"/>
  <c r="C165" i="267" s="1"/>
  <c r="C166" i="267" s="1"/>
  <c r="C167" i="267" s="1"/>
  <c r="C168" i="267" s="1"/>
  <c r="C169" i="267" s="1"/>
  <c r="C170" i="267" s="1"/>
  <c r="C171" i="267" s="1"/>
  <c r="C172" i="267" s="1"/>
  <c r="C173" i="267" s="1"/>
  <c r="C174" i="267" s="1"/>
  <c r="C175" i="267" s="1"/>
  <c r="C176" i="267" s="1"/>
  <c r="C177" i="267" s="1"/>
  <c r="C178" i="267" s="1"/>
  <c r="C179" i="267" s="1"/>
  <c r="C180" i="267" s="1"/>
  <c r="C181" i="267" s="1"/>
  <c r="C182" i="267" s="1"/>
  <c r="C183" i="267" s="1"/>
  <c r="C184" i="267" s="1"/>
  <c r="C185" i="267" s="1"/>
  <c r="C186" i="267" s="1"/>
  <c r="C187" i="267" s="1"/>
  <c r="C188" i="267" s="1"/>
  <c r="C189" i="267" s="1"/>
  <c r="C190" i="267" s="1"/>
  <c r="C191" i="267" s="1"/>
  <c r="C192" i="267" s="1"/>
  <c r="C193" i="267" s="1"/>
  <c r="C194" i="267" s="1"/>
  <c r="C195" i="267" s="1"/>
  <c r="C196" i="267" s="1"/>
  <c r="C197" i="267" s="1"/>
  <c r="C198" i="267" s="1"/>
  <c r="C199" i="267" s="1"/>
  <c r="C200" i="267" s="1"/>
  <c r="C201" i="267" s="1"/>
  <c r="C202" i="267" s="1"/>
  <c r="C203" i="267" s="1"/>
  <c r="C204" i="267" s="1"/>
  <c r="C205" i="267" s="1"/>
  <c r="C206" i="267" s="1"/>
  <c r="C207" i="267" s="1"/>
  <c r="C208" i="267" s="1"/>
  <c r="C209" i="267" s="1"/>
  <c r="C210" i="267" s="1"/>
  <c r="C211" i="267" s="1"/>
  <c r="C212" i="267" s="1"/>
  <c r="C213" i="267" s="1"/>
  <c r="C214" i="267" s="1"/>
  <c r="C215" i="267" s="1"/>
  <c r="C216" i="267" s="1"/>
  <c r="C217" i="267" s="1"/>
  <c r="C218" i="267" s="1"/>
  <c r="C219" i="267" s="1"/>
  <c r="C220" i="267" s="1"/>
  <c r="C221" i="267" s="1"/>
  <c r="C222" i="267" s="1"/>
  <c r="C223" i="267" s="1"/>
  <c r="C224" i="267" s="1"/>
  <c r="C225" i="267" s="1"/>
  <c r="C226" i="267" s="1"/>
  <c r="C227" i="267" s="1"/>
  <c r="C228" i="267" s="1"/>
  <c r="C229" i="267" s="1"/>
  <c r="C230" i="267" s="1"/>
  <c r="C231" i="267" s="1"/>
  <c r="C232" i="267" s="1"/>
  <c r="C233" i="267" s="1"/>
  <c r="C234" i="267" s="1"/>
  <c r="C235" i="267" s="1"/>
  <c r="C236" i="267" s="1"/>
  <c r="C237" i="267" s="1"/>
  <c r="C238" i="267" s="1"/>
  <c r="C239" i="267" s="1"/>
  <c r="C240" i="267" s="1"/>
  <c r="C241" i="267" s="1"/>
  <c r="C242" i="267" s="1"/>
  <c r="C243" i="267" s="1"/>
  <c r="C244" i="267" s="1"/>
  <c r="C245" i="267" s="1"/>
  <c r="C246" i="267" s="1"/>
  <c r="C247" i="267" s="1"/>
  <c r="C248" i="267" s="1"/>
  <c r="C249" i="267" s="1"/>
  <c r="C250" i="267" s="1"/>
  <c r="C251" i="267" s="1"/>
  <c r="C252" i="267" s="1"/>
  <c r="C253" i="267" s="1"/>
  <c r="C254" i="267" s="1"/>
  <c r="C255" i="267" s="1"/>
  <c r="C256" i="267" s="1"/>
  <c r="C257" i="267" s="1"/>
  <c r="C258" i="267" s="1"/>
  <c r="C259" i="267" s="1"/>
  <c r="C260" i="267" s="1"/>
  <c r="C261" i="267" s="1"/>
  <c r="C262" i="267" s="1"/>
  <c r="C263" i="267" s="1"/>
  <c r="C264" i="267" s="1"/>
  <c r="C265" i="267" s="1"/>
  <c r="C266" i="267" s="1"/>
  <c r="C267" i="267" s="1"/>
  <c r="C268" i="267" s="1"/>
  <c r="C269" i="267" s="1"/>
  <c r="C270" i="267" s="1"/>
  <c r="C271" i="267" s="1"/>
  <c r="C272" i="267" s="1"/>
  <c r="C273" i="267" s="1"/>
  <c r="C274" i="267" s="1"/>
  <c r="C275" i="267" s="1"/>
  <c r="C276" i="267" s="1"/>
  <c r="C277" i="267" s="1"/>
  <c r="C278" i="267" s="1"/>
  <c r="C279" i="267" s="1"/>
  <c r="C280" i="267" s="1"/>
  <c r="C281" i="267" s="1"/>
  <c r="C282" i="267" s="1"/>
  <c r="C283" i="267" s="1"/>
  <c r="C284" i="267" s="1"/>
  <c r="C285" i="267" s="1"/>
  <c r="C286" i="267" s="1"/>
  <c r="C287" i="267" s="1"/>
  <c r="C288" i="267" s="1"/>
  <c r="C289" i="267" s="1"/>
  <c r="C290" i="267" s="1"/>
  <c r="C291" i="267" s="1"/>
  <c r="C292" i="267" s="1"/>
  <c r="C293" i="267" s="1"/>
  <c r="C294" i="267" s="1"/>
  <c r="C295" i="267" s="1"/>
  <c r="C296" i="267" s="1"/>
  <c r="C297" i="267" s="1"/>
  <c r="C298" i="267" s="1"/>
  <c r="C299" i="267" s="1"/>
  <c r="C300" i="267" s="1"/>
  <c r="C301" i="267" s="1"/>
  <c r="C302" i="267" s="1"/>
  <c r="C303" i="267" s="1"/>
  <c r="C304" i="267" s="1"/>
  <c r="C305" i="267" s="1"/>
  <c r="C306" i="267" s="1"/>
  <c r="C307" i="267" s="1"/>
  <c r="C308" i="267" s="1"/>
  <c r="C309" i="267" s="1"/>
  <c r="C310" i="267" s="1"/>
  <c r="C311" i="267" s="1"/>
  <c r="C312" i="267" s="1"/>
  <c r="C313" i="267" s="1"/>
  <c r="C314" i="267" s="1"/>
  <c r="C315" i="267" s="1"/>
  <c r="C316" i="267" s="1"/>
  <c r="C317" i="267" s="1"/>
  <c r="C318" i="267" s="1"/>
  <c r="C319" i="267" s="1"/>
  <c r="C320" i="267" s="1"/>
  <c r="C321" i="267" s="1"/>
  <c r="C322" i="267" s="1"/>
  <c r="C323" i="267" s="1"/>
  <c r="C324" i="267" s="1"/>
</calcChain>
</file>

<file path=xl/sharedStrings.xml><?xml version="1.0" encoding="utf-8"?>
<sst xmlns="http://schemas.openxmlformats.org/spreadsheetml/2006/main" count="2035" uniqueCount="1215">
  <si>
    <t>Nu plasma (II) MC-ICP-MS</t>
  </si>
  <si>
    <t>Cones</t>
  </si>
  <si>
    <t>common Ni cones</t>
  </si>
  <si>
    <t>Torch</t>
  </si>
  <si>
    <t>glass</t>
  </si>
  <si>
    <t>Mass spectrometer</t>
  </si>
  <si>
    <t>Cooling gas flow rate</t>
  </si>
  <si>
    <t>13 L/min</t>
  </si>
  <si>
    <t>Aux gas flow rate</t>
  </si>
  <si>
    <t>He flow rate</t>
  </si>
  <si>
    <t xml:space="preserve">  Frequency</t>
  </si>
  <si>
    <t xml:space="preserve">  Spotsize</t>
  </si>
  <si>
    <t xml:space="preserve">  Fluence</t>
  </si>
  <si>
    <t>Ablation</t>
  </si>
  <si>
    <t>Mass resolution</t>
  </si>
  <si>
    <t>low</t>
  </si>
  <si>
    <t>Ar flow rate (Mix Gas)</t>
  </si>
  <si>
    <t>Laser ablation</t>
  </si>
  <si>
    <t>Data collection</t>
  </si>
  <si>
    <t xml:space="preserve">  Integration</t>
  </si>
  <si>
    <t>sampling time (sec)</t>
  </si>
  <si>
    <t>2SE</t>
  </si>
  <si>
    <t>Sample</t>
  </si>
  <si>
    <t>ESI NWR193 ArF eximer based laser ablation system</t>
  </si>
  <si>
    <t>Preablation</t>
  </si>
  <si>
    <t xml:space="preserve">  Translation rate</t>
  </si>
  <si>
    <t>25 Hz</t>
  </si>
  <si>
    <t xml:space="preserve">  Line raster length</t>
  </si>
  <si>
    <t xml:space="preserve">  Gas background</t>
  </si>
  <si>
    <t>Corrections</t>
  </si>
  <si>
    <t>Fractionation</t>
  </si>
  <si>
    <r>
      <t xml:space="preserve">factor calculated with accepted </t>
    </r>
    <r>
      <rPr>
        <vertAlign val="superscript"/>
        <sz val="10"/>
        <rFont val="Calibri"/>
        <family val="2"/>
        <scheme val="minor"/>
      </rPr>
      <t>86</t>
    </r>
    <r>
      <rPr>
        <sz val="10"/>
        <rFont val="Calibri"/>
        <family val="2"/>
        <scheme val="minor"/>
      </rPr>
      <t>Sr/</t>
    </r>
    <r>
      <rPr>
        <vertAlign val="superscript"/>
        <sz val="10"/>
        <rFont val="Calibri"/>
        <family val="2"/>
        <scheme val="minor"/>
      </rPr>
      <t>88</t>
    </r>
    <r>
      <rPr>
        <sz val="10"/>
        <rFont val="Calibri"/>
        <family val="2"/>
        <scheme val="minor"/>
      </rPr>
      <t>Sr value of 0.1194</t>
    </r>
  </si>
  <si>
    <t>Kr</t>
  </si>
  <si>
    <t>substracted by measuring gas blank (30 sec) before each measurement</t>
  </si>
  <si>
    <t>Rb</t>
  </si>
  <si>
    <t>measured on mass 85, applied on mass 87 (fractionation corrected)</t>
  </si>
  <si>
    <r>
      <t xml:space="preserve">assuming </t>
    </r>
    <r>
      <rPr>
        <vertAlign val="superscript"/>
        <sz val="10"/>
        <rFont val="Calibri"/>
        <family val="2"/>
        <scheme val="minor"/>
      </rPr>
      <t>87</t>
    </r>
    <r>
      <rPr>
        <sz val="10"/>
        <rFont val="Calibri"/>
        <family val="2"/>
        <scheme val="minor"/>
      </rPr>
      <t>Rb/</t>
    </r>
    <r>
      <rPr>
        <vertAlign val="superscript"/>
        <sz val="10"/>
        <rFont val="Calibri"/>
        <family val="2"/>
        <scheme val="minor"/>
      </rPr>
      <t>85</t>
    </r>
    <r>
      <rPr>
        <sz val="10"/>
        <rFont val="Calibri"/>
        <family val="2"/>
        <scheme val="minor"/>
      </rPr>
      <t>Rb = 0.3861</t>
    </r>
  </si>
  <si>
    <t>measured on mass 82, applied for masses 84, 86, 88</t>
  </si>
  <si>
    <t>Yb</t>
  </si>
  <si>
    <r>
      <t>measured on mass 86.5 (</t>
    </r>
    <r>
      <rPr>
        <vertAlign val="superscript"/>
        <sz val="10"/>
        <rFont val="Calibri"/>
        <family val="2"/>
        <scheme val="minor"/>
      </rPr>
      <t>173</t>
    </r>
    <r>
      <rPr>
        <sz val="10"/>
        <rFont val="Calibri"/>
        <family val="2"/>
        <scheme val="minor"/>
      </rPr>
      <t>Yb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masses 86, 87, 88</t>
    </r>
  </si>
  <si>
    <t>Er</t>
  </si>
  <si>
    <r>
      <t>measured on mass 83 (</t>
    </r>
    <r>
      <rPr>
        <vertAlign val="superscript"/>
        <sz val="10"/>
        <rFont val="Calibri"/>
        <family val="2"/>
        <scheme val="minor"/>
      </rPr>
      <t>166</t>
    </r>
    <r>
      <rPr>
        <sz val="10"/>
        <rFont val="Calibri"/>
        <family val="2"/>
        <scheme val="minor"/>
      </rPr>
      <t>Er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masses 84, 85</t>
    </r>
  </si>
  <si>
    <t>Dy</t>
  </si>
  <si>
    <r>
      <t>measured on mass 81.5 (</t>
    </r>
    <r>
      <rPr>
        <vertAlign val="superscript"/>
        <sz val="10"/>
        <rFont val="Calibri"/>
        <family val="2"/>
        <scheme val="minor"/>
      </rPr>
      <t>163</t>
    </r>
    <r>
      <rPr>
        <sz val="10"/>
        <rFont val="Calibri"/>
        <family val="2"/>
        <scheme val="minor"/>
      </rPr>
      <t>Dy</t>
    </r>
    <r>
      <rPr>
        <vertAlign val="superscript"/>
        <sz val="10"/>
        <rFont val="Calibri"/>
        <family val="2"/>
        <scheme val="minor"/>
      </rPr>
      <t>2+</t>
    </r>
    <r>
      <rPr>
        <sz val="10"/>
        <rFont val="Calibri"/>
        <family val="2"/>
        <scheme val="minor"/>
      </rPr>
      <t>), applied for mass 82</t>
    </r>
  </si>
  <si>
    <t>external precision 2SD</t>
  </si>
  <si>
    <t>Line Number</t>
  </si>
  <si>
    <t>10 Hz</t>
  </si>
  <si>
    <t>87Sr/86Sr</t>
  </si>
  <si>
    <t>87Rb/86Sr</t>
  </si>
  <si>
    <t>LA-ICP-MS</t>
  </si>
  <si>
    <t>n</t>
  </si>
  <si>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</si>
  <si>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t>2SE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</si>
  <si>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rPr>
        <b/>
        <vertAlign val="superscript"/>
        <sz val="11"/>
        <color theme="1"/>
        <rFont val="Calibri"/>
        <family val="2"/>
        <scheme val="minor"/>
      </rPr>
      <t>84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</si>
  <si>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t>total 
Sr (V)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</si>
  <si>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t>solution TIMS</t>
  </si>
  <si>
    <t>2SD</t>
  </si>
  <si>
    <t>Data (enamel from tip to DEJ)</t>
  </si>
  <si>
    <r>
      <t>2SD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</si>
  <si>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line scans</t>
  </si>
  <si>
    <r>
      <t xml:space="preserve">spotsize: 75 </t>
    </r>
    <r>
      <rPr>
        <sz val="11"/>
        <color theme="1"/>
        <rFont val="Calibri"/>
        <family val="2"/>
      </rPr>
      <t>µm</t>
    </r>
  </si>
  <si>
    <t>depending on tooth</t>
  </si>
  <si>
    <r>
      <t>2 J/cm</t>
    </r>
    <r>
      <rPr>
        <vertAlign val="superscript"/>
        <sz val="10"/>
        <color theme="1"/>
        <rFont val="Calibri"/>
        <family val="2"/>
        <scheme val="minor"/>
      </rPr>
      <t>2</t>
    </r>
  </si>
  <si>
    <t>0.5 s</t>
  </si>
  <si>
    <t>0.9 L/min</t>
  </si>
  <si>
    <t>84Sr/86Sr</t>
  </si>
  <si>
    <t>primary RM</t>
  </si>
  <si>
    <t>validation RM</t>
  </si>
  <si>
    <t>Fin spine 'E_Sp_1915' (Etmopterus Spinax 1915)</t>
  </si>
  <si>
    <r>
      <t xml:space="preserve">150 </t>
    </r>
    <r>
      <rPr>
        <sz val="10"/>
        <color theme="1"/>
        <rFont val="Calibri"/>
        <family val="2"/>
      </rPr>
      <t>µm</t>
    </r>
  </si>
  <si>
    <t>global seawater (Mokadem et al. 2015)</t>
  </si>
  <si>
    <t>Ca-Argides/-dimer</t>
  </si>
  <si>
    <t>all profiles are from tip to DEJ</t>
  </si>
  <si>
    <r>
      <t xml:space="preserve">spotsize: 130 </t>
    </r>
    <r>
      <rPr>
        <sz val="11"/>
        <color theme="1"/>
        <rFont val="Calibri"/>
        <family val="2"/>
      </rPr>
      <t>µm</t>
    </r>
  </si>
  <si>
    <t>0.45 L/min</t>
  </si>
  <si>
    <r>
      <t>174Yb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/86Sr</t>
    </r>
  </si>
  <si>
    <r>
      <t>Mean Sr-Beam (V)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</si>
  <si>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estimated Sr concentration (ppm)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</si>
  <si>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average of total Sr beam intensity in V (sum of </t>
    </r>
    <r>
      <rPr>
        <vertAlign val="superscript"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 xml:space="preserve">Sr, 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 xml:space="preserve">Sr, </t>
    </r>
    <r>
      <rPr>
        <vertAlign val="superscript"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 xml:space="preserve">Sr, </t>
    </r>
    <r>
      <rPr>
        <vertAlign val="superscript"/>
        <sz val="11"/>
        <color theme="1"/>
        <rFont val="Calibri"/>
        <family val="2"/>
        <scheme val="minor"/>
      </rPr>
      <t>88</t>
    </r>
    <r>
      <rPr>
        <sz val="11"/>
        <color theme="1"/>
        <rFont val="Calibri"/>
        <family val="2"/>
        <scheme val="minor"/>
      </rPr>
      <t>Sr)</t>
    </r>
  </si>
  <si>
    <r>
      <t xml:space="preserve">130 </t>
    </r>
    <r>
      <rPr>
        <sz val="10"/>
        <color theme="1"/>
        <rFont val="Calibri"/>
        <family val="2"/>
      </rPr>
      <t>µm (shark spine with 75µm)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</si>
  <si>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estimated from measured Sr intensity in secondary RM using the same ablation conditions (semi-quantitative)</t>
    </r>
  </si>
  <si>
    <r>
      <t>87Rb/86Sr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</si>
  <si>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t>174Yb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/86Sr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</si>
  <si>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t xml:space="preserve">8 </t>
    </r>
    <r>
      <rPr>
        <sz val="10"/>
        <color theme="1"/>
        <rFont val="Calibri"/>
        <family val="2"/>
      </rPr>
      <t>µm/s</t>
    </r>
  </si>
  <si>
    <r>
      <t xml:space="preserve">150 </t>
    </r>
    <r>
      <rPr>
        <sz val="10"/>
        <color theme="1"/>
        <rFont val="Calibri"/>
        <family val="2"/>
      </rPr>
      <t>m/s</t>
    </r>
  </si>
  <si>
    <t>35 s</t>
  </si>
  <si>
    <t>concentration</t>
  </si>
  <si>
    <t>510 ppm</t>
  </si>
  <si>
    <t>rodent Otomys 26-r52</t>
  </si>
  <si>
    <t>6.6 ppm</t>
  </si>
  <si>
    <r>
      <t xml:space="preserve"> </t>
    </r>
    <r>
      <rPr>
        <i/>
        <vertAlign val="super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 xml:space="preserve"> interference and mass bias corrected only, without standard normalisation</t>
    </r>
  </si>
  <si>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</si>
  <si>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t>sample list</t>
  </si>
  <si>
    <t>lab name</t>
  </si>
  <si>
    <r>
      <t>2.5 J/cm</t>
    </r>
    <r>
      <rPr>
        <vertAlign val="superscript"/>
        <sz val="10"/>
        <color theme="1"/>
        <rFont val="Calibri"/>
        <family val="2"/>
        <scheme val="minor"/>
      </rPr>
      <t>2</t>
    </r>
  </si>
  <si>
    <t>Sample data</t>
  </si>
  <si>
    <t>T1-1</t>
  </si>
  <si>
    <t>T1-2</t>
  </si>
  <si>
    <t>T1-3</t>
  </si>
  <si>
    <t>T1-4</t>
  </si>
  <si>
    <t>T1-5</t>
  </si>
  <si>
    <t>T1-6</t>
  </si>
  <si>
    <t>T1-7</t>
  </si>
  <si>
    <t>T1-8</t>
  </si>
  <si>
    <t>T1-9</t>
  </si>
  <si>
    <t>T1-10</t>
  </si>
  <si>
    <t>T1-11</t>
  </si>
  <si>
    <t>T1-12</t>
  </si>
  <si>
    <t>T1-13</t>
  </si>
  <si>
    <t>T2-1</t>
  </si>
  <si>
    <t>T2-2</t>
  </si>
  <si>
    <t>T2-3</t>
  </si>
  <si>
    <t>T2-4</t>
  </si>
  <si>
    <t>T2-5</t>
  </si>
  <si>
    <t>T2-6</t>
  </si>
  <si>
    <t>T2-7</t>
  </si>
  <si>
    <t>T2-8</t>
  </si>
  <si>
    <t>T2-9</t>
  </si>
  <si>
    <t>T2-10</t>
  </si>
  <si>
    <t>T2-11</t>
  </si>
  <si>
    <t>T2-12</t>
  </si>
  <si>
    <t>T2-13</t>
  </si>
  <si>
    <t>T3-1</t>
  </si>
  <si>
    <t>T3-2</t>
  </si>
  <si>
    <t>T3-3</t>
  </si>
  <si>
    <t>T3-4</t>
  </si>
  <si>
    <t>T3-5</t>
  </si>
  <si>
    <t>T3-6</t>
  </si>
  <si>
    <t>T3-7</t>
  </si>
  <si>
    <t>T3-8</t>
  </si>
  <si>
    <t>T3-9</t>
  </si>
  <si>
    <t>T3-10</t>
  </si>
  <si>
    <t>T3-11</t>
  </si>
  <si>
    <t>T3-12</t>
  </si>
  <si>
    <t>T4-1</t>
  </si>
  <si>
    <t>T4-2</t>
  </si>
  <si>
    <t>T4-3</t>
  </si>
  <si>
    <t>T4-4</t>
  </si>
  <si>
    <t>T4-5</t>
  </si>
  <si>
    <t>T4-6</t>
  </si>
  <si>
    <t>T4-7</t>
  </si>
  <si>
    <t>T4-8</t>
  </si>
  <si>
    <t>T4-9</t>
  </si>
  <si>
    <t>T4-10</t>
  </si>
  <si>
    <t>T4-11</t>
  </si>
  <si>
    <t>T4-12</t>
  </si>
  <si>
    <t>T4-13</t>
  </si>
  <si>
    <t>T5-1</t>
  </si>
  <si>
    <t>T5-2</t>
  </si>
  <si>
    <t>T5-3</t>
  </si>
  <si>
    <t>T5-4</t>
  </si>
  <si>
    <t>T5-5</t>
  </si>
  <si>
    <t>T5-6</t>
  </si>
  <si>
    <t>T5-7</t>
  </si>
  <si>
    <t>T5-8</t>
  </si>
  <si>
    <t>T5-9</t>
  </si>
  <si>
    <t>T5-10</t>
  </si>
  <si>
    <t>T5-11</t>
  </si>
  <si>
    <t>T5-12</t>
  </si>
  <si>
    <t>T5-13</t>
  </si>
  <si>
    <t>T6-1</t>
  </si>
  <si>
    <t>T6-3</t>
  </si>
  <si>
    <t>T6-4</t>
  </si>
  <si>
    <t>T6-5</t>
  </si>
  <si>
    <t>T6-6</t>
  </si>
  <si>
    <t>T6-7</t>
  </si>
  <si>
    <t>T6-8</t>
  </si>
  <si>
    <t>T6-9</t>
  </si>
  <si>
    <t>T6-10</t>
  </si>
  <si>
    <t>T6-11</t>
  </si>
  <si>
    <t>T6-12</t>
  </si>
  <si>
    <t>T6-13</t>
  </si>
  <si>
    <t>T6-14</t>
  </si>
  <si>
    <t>T7-1</t>
  </si>
  <si>
    <t>T7-2</t>
  </si>
  <si>
    <t>T7-3</t>
  </si>
  <si>
    <t>T7-4</t>
  </si>
  <si>
    <t>T7-5</t>
  </si>
  <si>
    <t>T7-6</t>
  </si>
  <si>
    <t>T7-7</t>
  </si>
  <si>
    <t>T7-8</t>
  </si>
  <si>
    <t>T7-9</t>
  </si>
  <si>
    <t>T7-10</t>
  </si>
  <si>
    <t>T7-11</t>
  </si>
  <si>
    <t>T7-12</t>
  </si>
  <si>
    <t>T10-1</t>
  </si>
  <si>
    <t>T10-2</t>
  </si>
  <si>
    <t>T10-3</t>
  </si>
  <si>
    <t>T10-4</t>
  </si>
  <si>
    <t>T10-5</t>
  </si>
  <si>
    <t>T10-6</t>
  </si>
  <si>
    <t>T10-7</t>
  </si>
  <si>
    <t>T10-8</t>
  </si>
  <si>
    <t>T10-9</t>
  </si>
  <si>
    <t>T10-10</t>
  </si>
  <si>
    <t>T11-1</t>
  </si>
  <si>
    <t>T11-2</t>
  </si>
  <si>
    <t>T11-3</t>
  </si>
  <si>
    <t>T11-4</t>
  </si>
  <si>
    <t>T11-5</t>
  </si>
  <si>
    <t>T11-6</t>
  </si>
  <si>
    <t>T11-7</t>
  </si>
  <si>
    <t>T11-8</t>
  </si>
  <si>
    <t>T11-9</t>
  </si>
  <si>
    <t>T11-10</t>
  </si>
  <si>
    <t>T12-1</t>
  </si>
  <si>
    <t>T12-2</t>
  </si>
  <si>
    <t>T12-3</t>
  </si>
  <si>
    <t>T12-4</t>
  </si>
  <si>
    <t>T12-5</t>
  </si>
  <si>
    <t>T12-6</t>
  </si>
  <si>
    <t>T12-7</t>
  </si>
  <si>
    <t>T12-8</t>
  </si>
  <si>
    <t>T12-9</t>
  </si>
  <si>
    <t>T12-10</t>
  </si>
  <si>
    <t>T14-2</t>
  </si>
  <si>
    <t>T14-4</t>
  </si>
  <si>
    <t>T14-5</t>
  </si>
  <si>
    <t>T14-6</t>
  </si>
  <si>
    <t>T14-7</t>
  </si>
  <si>
    <t>T14-8</t>
  </si>
  <si>
    <t>T14-9</t>
  </si>
  <si>
    <t>T14-10</t>
  </si>
  <si>
    <t>T14-11</t>
  </si>
  <si>
    <t>T14-12</t>
  </si>
  <si>
    <t>T8-2</t>
  </si>
  <si>
    <t>T8-3</t>
  </si>
  <si>
    <t>T8-4</t>
  </si>
  <si>
    <t>T8-5</t>
  </si>
  <si>
    <t>T8-6</t>
  </si>
  <si>
    <t>T8-7</t>
  </si>
  <si>
    <t>T8-8</t>
  </si>
  <si>
    <t>T8-9</t>
  </si>
  <si>
    <t>T8-10</t>
  </si>
  <si>
    <t>T8-11</t>
  </si>
  <si>
    <t>T9-1</t>
  </si>
  <si>
    <t>T9-2</t>
  </si>
  <si>
    <t>T9-3</t>
  </si>
  <si>
    <t>T9-4</t>
  </si>
  <si>
    <t>T9-5</t>
  </si>
  <si>
    <t>T9-6</t>
  </si>
  <si>
    <t>T9-7</t>
  </si>
  <si>
    <t>T9-8</t>
  </si>
  <si>
    <t>T9-9</t>
  </si>
  <si>
    <t>T9-10</t>
  </si>
  <si>
    <t>Hare tooth inhouse std (Lepus timidus)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</si>
  <si>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</si>
  <si>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</si>
  <si>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</si>
  <si>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</si>
  <si>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</si>
  <si>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</si>
  <si>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</si>
  <si>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</si>
  <si>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</si>
  <si>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</si>
  <si>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</si>
  <si>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</si>
  <si>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</si>
  <si>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</si>
  <si>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T13-1</t>
  </si>
  <si>
    <t>T13-2</t>
  </si>
  <si>
    <t>T13-3</t>
  </si>
  <si>
    <t>T13-4</t>
  </si>
  <si>
    <t>T13-5</t>
  </si>
  <si>
    <t>T13-6</t>
  </si>
  <si>
    <t>T13-7</t>
  </si>
  <si>
    <t>T13-8</t>
  </si>
  <si>
    <t>T13-9</t>
  </si>
  <si>
    <t>T13-10</t>
  </si>
  <si>
    <t>T13-11</t>
  </si>
  <si>
    <t>T13-12</t>
  </si>
  <si>
    <t>T6-2</t>
  </si>
  <si>
    <t>T8-1</t>
  </si>
  <si>
    <t>T8-12</t>
  </si>
  <si>
    <t>T9-11</t>
  </si>
  <si>
    <t>T9-12</t>
  </si>
  <si>
    <t>T9-13</t>
  </si>
  <si>
    <t>T10-11</t>
  </si>
  <si>
    <t>T10-12</t>
  </si>
  <si>
    <t>T11-11</t>
  </si>
  <si>
    <t>T11-12</t>
  </si>
  <si>
    <t>T12-11</t>
  </si>
  <si>
    <t>T12-12</t>
  </si>
  <si>
    <t>T14-1</t>
  </si>
  <si>
    <t>T14-3</t>
  </si>
  <si>
    <t>T15-1</t>
  </si>
  <si>
    <t>T15-2</t>
  </si>
  <si>
    <t>T15-3</t>
  </si>
  <si>
    <t>T15-4</t>
  </si>
  <si>
    <t>T15-5</t>
  </si>
  <si>
    <t>T15-6</t>
  </si>
  <si>
    <t>T15-7</t>
  </si>
  <si>
    <t>T15-8</t>
  </si>
  <si>
    <t>T15-9</t>
  </si>
  <si>
    <t>T15-10</t>
  </si>
  <si>
    <t>T15-11</t>
  </si>
  <si>
    <t>T15-12</t>
  </si>
  <si>
    <t>T16-1</t>
  </si>
  <si>
    <t>T16-2</t>
  </si>
  <si>
    <t>T16-3</t>
  </si>
  <si>
    <t>T16-4</t>
  </si>
  <si>
    <t>T16-5</t>
  </si>
  <si>
    <t>T16-6</t>
  </si>
  <si>
    <t>T16-7</t>
  </si>
  <si>
    <t>T16-8</t>
  </si>
  <si>
    <t>T16-9</t>
  </si>
  <si>
    <t>T16-10</t>
  </si>
  <si>
    <t>T16-11</t>
  </si>
  <si>
    <t>T16-12</t>
  </si>
  <si>
    <t>T17-1</t>
  </si>
  <si>
    <t>T17-2</t>
  </si>
  <si>
    <t>T17-3</t>
  </si>
  <si>
    <t>T17-4</t>
  </si>
  <si>
    <t>T17-5</t>
  </si>
  <si>
    <t>T17-6</t>
  </si>
  <si>
    <t>T17-7</t>
  </si>
  <si>
    <t>T17-8</t>
  </si>
  <si>
    <t>T17-9</t>
  </si>
  <si>
    <t>T17-10</t>
  </si>
  <si>
    <t>T17-11</t>
  </si>
  <si>
    <t>T17-12</t>
  </si>
  <si>
    <t>T18-1</t>
  </si>
  <si>
    <t>T18-2</t>
  </si>
  <si>
    <t>T18-3</t>
  </si>
  <si>
    <t>T18-4</t>
  </si>
  <si>
    <t>T18-5</t>
  </si>
  <si>
    <t>T18-6</t>
  </si>
  <si>
    <t>T18-7</t>
  </si>
  <si>
    <t>T18-8</t>
  </si>
  <si>
    <t>T18-9</t>
  </si>
  <si>
    <t>T18-10</t>
  </si>
  <si>
    <t>T18-11</t>
  </si>
  <si>
    <t>T18-12</t>
  </si>
  <si>
    <t>T19-1</t>
  </si>
  <si>
    <t>T19-2</t>
  </si>
  <si>
    <t>T19-3</t>
  </si>
  <si>
    <t>T19-4</t>
  </si>
  <si>
    <t>T19-5</t>
  </si>
  <si>
    <t>T19-6</t>
  </si>
  <si>
    <t>T19-7</t>
  </si>
  <si>
    <t>T19-8</t>
  </si>
  <si>
    <t>T19-9</t>
  </si>
  <si>
    <t>T19-10</t>
  </si>
  <si>
    <t>T19-11</t>
  </si>
  <si>
    <t>T19-12</t>
  </si>
  <si>
    <t>T20-1</t>
  </si>
  <si>
    <t>T20-2</t>
  </si>
  <si>
    <t>T20-3</t>
  </si>
  <si>
    <t>T20-4</t>
  </si>
  <si>
    <t>T20-5</t>
  </si>
  <si>
    <t>T20-6</t>
  </si>
  <si>
    <t>T20-7</t>
  </si>
  <si>
    <t>T20-8</t>
  </si>
  <si>
    <t>T20-9</t>
  </si>
  <si>
    <t>T20-10</t>
  </si>
  <si>
    <t>T20-11</t>
  </si>
  <si>
    <t>T20-12</t>
  </si>
  <si>
    <t>T21-1</t>
  </si>
  <si>
    <t>T21-2</t>
  </si>
  <si>
    <t>T21-3</t>
  </si>
  <si>
    <t>T21-4</t>
  </si>
  <si>
    <t>T21-5</t>
  </si>
  <si>
    <t>T21-6</t>
  </si>
  <si>
    <t>T21-7</t>
  </si>
  <si>
    <t>T21-8</t>
  </si>
  <si>
    <t>T21-9</t>
  </si>
  <si>
    <t>T21-10</t>
  </si>
  <si>
    <t>T21-11</t>
  </si>
  <si>
    <t>T21-12</t>
  </si>
  <si>
    <t>T22-1</t>
  </si>
  <si>
    <t>T22-2</t>
  </si>
  <si>
    <t>T22-3</t>
  </si>
  <si>
    <t>T22-4</t>
  </si>
  <si>
    <t>T22-5</t>
  </si>
  <si>
    <t>T22-6</t>
  </si>
  <si>
    <t>T22-7</t>
  </si>
  <si>
    <t>T22-8</t>
  </si>
  <si>
    <t>T22-9</t>
  </si>
  <si>
    <t>T22-10</t>
  </si>
  <si>
    <t>T22-11</t>
  </si>
  <si>
    <t>T22-12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</si>
  <si>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Propagated from external reproducibility (2SD) obtained from primary standard during the analytical session combined with the within-run precision of each analyses (2SE) (Iolite Version 4)</t>
    </r>
  </si>
  <si>
    <t>T15</t>
  </si>
  <si>
    <t>T16</t>
  </si>
  <si>
    <t>T17</t>
  </si>
  <si>
    <t>T18</t>
  </si>
  <si>
    <t>T19</t>
  </si>
  <si>
    <t>T20</t>
  </si>
  <si>
    <t>T21</t>
  </si>
  <si>
    <t>T22</t>
  </si>
  <si>
    <t>ID</t>
  </si>
  <si>
    <t>LB52Ö</t>
  </si>
  <si>
    <t>LB52SV</t>
  </si>
  <si>
    <t>LB47a</t>
  </si>
  <si>
    <t>LB47b</t>
  </si>
  <si>
    <t>LB47c</t>
  </si>
  <si>
    <t>LB47d</t>
  </si>
  <si>
    <t>LB53</t>
  </si>
  <si>
    <t>LB495</t>
  </si>
  <si>
    <t>LB49N</t>
  </si>
  <si>
    <t>DB1</t>
  </si>
  <si>
    <t>DB2</t>
  </si>
  <si>
    <t>VIB1</t>
  </si>
  <si>
    <t>ÖT4</t>
  </si>
  <si>
    <t>NH1</t>
  </si>
  <si>
    <t>DM1</t>
  </si>
  <si>
    <t>VS1</t>
  </si>
  <si>
    <t>VS2</t>
  </si>
  <si>
    <t>Å6a</t>
  </si>
  <si>
    <t>Å6b</t>
  </si>
  <si>
    <t>KBB3</t>
  </si>
  <si>
    <t>KBB8a</t>
  </si>
  <si>
    <t>Kbb8b</t>
  </si>
  <si>
    <t>0.73-</t>
  </si>
  <si>
    <r>
      <t>line spacing for LA-ICP-MS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</si>
  <si>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T23</t>
  </si>
  <si>
    <t>Kbb6a</t>
  </si>
  <si>
    <t>T24</t>
  </si>
  <si>
    <t>Kbb6b</t>
  </si>
  <si>
    <t>T25</t>
  </si>
  <si>
    <t>Kbb7</t>
  </si>
  <si>
    <t>T26</t>
  </si>
  <si>
    <t>Kbb9</t>
  </si>
  <si>
    <t>T27</t>
  </si>
  <si>
    <t>Kbb10</t>
  </si>
  <si>
    <t>T28</t>
  </si>
  <si>
    <t>SH2a</t>
  </si>
  <si>
    <t>T29</t>
  </si>
  <si>
    <t>SH2b</t>
  </si>
  <si>
    <t>T30</t>
  </si>
  <si>
    <t>SH4</t>
  </si>
  <si>
    <t>T31</t>
  </si>
  <si>
    <t>SH8</t>
  </si>
  <si>
    <t>T32</t>
  </si>
  <si>
    <t>CHE1</t>
  </si>
  <si>
    <t>T33</t>
  </si>
  <si>
    <t>Gill1</t>
  </si>
  <si>
    <t>T34</t>
  </si>
  <si>
    <t>Gill2</t>
  </si>
  <si>
    <t>T35</t>
  </si>
  <si>
    <t>Gill3</t>
  </si>
  <si>
    <t>T36</t>
  </si>
  <si>
    <t>Gill4</t>
  </si>
  <si>
    <t>T37</t>
  </si>
  <si>
    <t>Gill5</t>
  </si>
  <si>
    <t>T38</t>
  </si>
  <si>
    <t>Gill6</t>
  </si>
  <si>
    <t>T39</t>
  </si>
  <si>
    <t>Gill7</t>
  </si>
  <si>
    <t>T40</t>
  </si>
  <si>
    <t>Gill8</t>
  </si>
  <si>
    <t>T41</t>
  </si>
  <si>
    <t>Gill9</t>
  </si>
  <si>
    <t>T42</t>
  </si>
  <si>
    <t>CHD1</t>
  </si>
  <si>
    <t>T43</t>
  </si>
  <si>
    <t>CHB1</t>
  </si>
  <si>
    <t>T44</t>
  </si>
  <si>
    <t>CHB2</t>
  </si>
  <si>
    <t>T45</t>
  </si>
  <si>
    <t>CHD2</t>
  </si>
  <si>
    <t>T46</t>
  </si>
  <si>
    <t>CHE2</t>
  </si>
  <si>
    <t>T47</t>
  </si>
  <si>
    <t>Löd78</t>
  </si>
  <si>
    <t>T48</t>
  </si>
  <si>
    <t>Ing1</t>
  </si>
  <si>
    <t>T49</t>
  </si>
  <si>
    <t>Fre1</t>
  </si>
  <si>
    <t>T50</t>
  </si>
  <si>
    <t>Sol7</t>
  </si>
  <si>
    <t>AT51</t>
  </si>
  <si>
    <t>FrejII</t>
  </si>
  <si>
    <t>AT52</t>
  </si>
  <si>
    <t>FrejVII</t>
  </si>
  <si>
    <t>AT53</t>
  </si>
  <si>
    <t>Frej</t>
  </si>
  <si>
    <t>AT54</t>
  </si>
  <si>
    <t>ViHI</t>
  </si>
  <si>
    <t>AT55</t>
  </si>
  <si>
    <t>ViHV</t>
  </si>
  <si>
    <t>AT56</t>
  </si>
  <si>
    <t>MandI</t>
  </si>
  <si>
    <t>AT57</t>
  </si>
  <si>
    <t>Borr24</t>
  </si>
  <si>
    <t>AT58</t>
  </si>
  <si>
    <t>Ud2</t>
  </si>
  <si>
    <t>AT59</t>
  </si>
  <si>
    <t>Ud3</t>
  </si>
  <si>
    <t>AT60</t>
  </si>
  <si>
    <t>RaevIV</t>
  </si>
  <si>
    <t>AT61</t>
  </si>
  <si>
    <t>RaevV</t>
  </si>
  <si>
    <t>AT62</t>
  </si>
  <si>
    <t>RaevVIII</t>
  </si>
  <si>
    <t>AT63</t>
  </si>
  <si>
    <t>RaevXVI</t>
  </si>
  <si>
    <t>AT64</t>
  </si>
  <si>
    <t>RaevX??</t>
  </si>
  <si>
    <t>AT65</t>
  </si>
  <si>
    <t>Borr2</t>
  </si>
  <si>
    <t>AT66</t>
  </si>
  <si>
    <t>Borr3</t>
  </si>
  <si>
    <t>AT67</t>
  </si>
  <si>
    <t>Borr5</t>
  </si>
  <si>
    <t>AT68</t>
  </si>
  <si>
    <t>Borr7</t>
  </si>
  <si>
    <t>AT69</t>
  </si>
  <si>
    <t>?</t>
  </si>
  <si>
    <t>AT70</t>
  </si>
  <si>
    <t>Borr10</t>
  </si>
  <si>
    <t>AT71</t>
  </si>
  <si>
    <t>Borr11</t>
  </si>
  <si>
    <t>AT72</t>
  </si>
  <si>
    <t>Borr12</t>
  </si>
  <si>
    <t>AT73</t>
  </si>
  <si>
    <t>Borr16</t>
  </si>
  <si>
    <t>AT74</t>
  </si>
  <si>
    <t>Borr17</t>
  </si>
  <si>
    <t>AT75</t>
  </si>
  <si>
    <t>AT76</t>
  </si>
  <si>
    <t>AT77</t>
  </si>
  <si>
    <t>KynXI</t>
  </si>
  <si>
    <t>KynXXII</t>
  </si>
  <si>
    <t>KynXXVI</t>
  </si>
  <si>
    <t>Sample batch</t>
  </si>
  <si>
    <t>2023-09</t>
  </si>
  <si>
    <t>2023-03</t>
  </si>
  <si>
    <t>2022-09</t>
  </si>
  <si>
    <t>2022-04</t>
  </si>
  <si>
    <t>T23_1</t>
  </si>
  <si>
    <t>T23_2</t>
  </si>
  <si>
    <t>T23_3</t>
  </si>
  <si>
    <t>T23_4</t>
  </si>
  <si>
    <t>T23_5</t>
  </si>
  <si>
    <t>T23_6</t>
  </si>
  <si>
    <t>T23_7</t>
  </si>
  <si>
    <t>T23_8</t>
  </si>
  <si>
    <t>T23_9</t>
  </si>
  <si>
    <t>T23_10</t>
  </si>
  <si>
    <t>T23_11</t>
  </si>
  <si>
    <t>T23_12</t>
  </si>
  <si>
    <t>T24_1</t>
  </si>
  <si>
    <t>T24_2</t>
  </si>
  <si>
    <t>T24_3</t>
  </si>
  <si>
    <t>T24_4</t>
  </si>
  <si>
    <t>T24_5</t>
  </si>
  <si>
    <t>T24_6</t>
  </si>
  <si>
    <t>T24_7</t>
  </si>
  <si>
    <t>T24_8</t>
  </si>
  <si>
    <t>T24_9</t>
  </si>
  <si>
    <t>T24_10</t>
  </si>
  <si>
    <t>T24_11</t>
  </si>
  <si>
    <t>T24_12</t>
  </si>
  <si>
    <t>T25_1</t>
  </si>
  <si>
    <t>T25_2</t>
  </si>
  <si>
    <t>T25_3</t>
  </si>
  <si>
    <t>T25_4</t>
  </si>
  <si>
    <t>T25_5</t>
  </si>
  <si>
    <t>T25_6</t>
  </si>
  <si>
    <t>T25_7</t>
  </si>
  <si>
    <t>T25_8</t>
  </si>
  <si>
    <t>T25_9</t>
  </si>
  <si>
    <t>T25_10</t>
  </si>
  <si>
    <t>T25_11</t>
  </si>
  <si>
    <t>T25_12</t>
  </si>
  <si>
    <t>T26_1</t>
  </si>
  <si>
    <t>T26_2</t>
  </si>
  <si>
    <t>T26_3</t>
  </si>
  <si>
    <t>T26_4</t>
  </si>
  <si>
    <t>T26_5</t>
  </si>
  <si>
    <t>T26_6</t>
  </si>
  <si>
    <t>T26_7</t>
  </si>
  <si>
    <t>T27_1</t>
  </si>
  <si>
    <t>T27_2</t>
  </si>
  <si>
    <t>T27_3</t>
  </si>
  <si>
    <t>T27_4</t>
  </si>
  <si>
    <t>T27_5</t>
  </si>
  <si>
    <t>T27_6</t>
  </si>
  <si>
    <t>T27_7</t>
  </si>
  <si>
    <t>T27_8</t>
  </si>
  <si>
    <t>T27_9</t>
  </si>
  <si>
    <t>T27_10</t>
  </si>
  <si>
    <t>T27_11</t>
  </si>
  <si>
    <t>T27_12</t>
  </si>
  <si>
    <t>T27_13</t>
  </si>
  <si>
    <t>T27_14</t>
  </si>
  <si>
    <t>T27_15</t>
  </si>
  <si>
    <t>T27_16</t>
  </si>
  <si>
    <t>T28_1</t>
  </si>
  <si>
    <t>T28_2</t>
  </si>
  <si>
    <t>T28_3</t>
  </si>
  <si>
    <t>T28_4</t>
  </si>
  <si>
    <t>T28_5</t>
  </si>
  <si>
    <t>T28_6</t>
  </si>
  <si>
    <t>T28_7</t>
  </si>
  <si>
    <t>T28_8</t>
  </si>
  <si>
    <t>T28_9</t>
  </si>
  <si>
    <t>T28_10</t>
  </si>
  <si>
    <t>T28_11</t>
  </si>
  <si>
    <t>T28_12</t>
  </si>
  <si>
    <t>T29_1</t>
  </si>
  <si>
    <t>T29_2</t>
  </si>
  <si>
    <t>T29_3</t>
  </si>
  <si>
    <t>T29_4</t>
  </si>
  <si>
    <t>T29_5</t>
  </si>
  <si>
    <t>T29_6</t>
  </si>
  <si>
    <t>T29_7</t>
  </si>
  <si>
    <t>T29_8</t>
  </si>
  <si>
    <t>T29_9</t>
  </si>
  <si>
    <t>T29_10</t>
  </si>
  <si>
    <t>T29_11</t>
  </si>
  <si>
    <t>T29_12</t>
  </si>
  <si>
    <t>T30_1</t>
  </si>
  <si>
    <t>T30_2</t>
  </si>
  <si>
    <t>T30_3</t>
  </si>
  <si>
    <t>T30_4</t>
  </si>
  <si>
    <t>T30_5</t>
  </si>
  <si>
    <t>T30_6</t>
  </si>
  <si>
    <t>T30_7</t>
  </si>
  <si>
    <t>T30_8</t>
  </si>
  <si>
    <t>T30_9</t>
  </si>
  <si>
    <t>T30_10</t>
  </si>
  <si>
    <t>T30_11</t>
  </si>
  <si>
    <t>T30_12</t>
  </si>
  <si>
    <t>T31_1</t>
  </si>
  <si>
    <t>T31_2</t>
  </si>
  <si>
    <t>T31_3</t>
  </si>
  <si>
    <t>T31_4</t>
  </si>
  <si>
    <t>T31_5</t>
  </si>
  <si>
    <t>T31_6</t>
  </si>
  <si>
    <t>T31_7</t>
  </si>
  <si>
    <t>T31_8</t>
  </si>
  <si>
    <t>T31_9</t>
  </si>
  <si>
    <t>T31_10</t>
  </si>
  <si>
    <t>T31_11</t>
  </si>
  <si>
    <t>T31_12</t>
  </si>
  <si>
    <t>T32_1</t>
  </si>
  <si>
    <t>T32_2</t>
  </si>
  <si>
    <t>T32_3</t>
  </si>
  <si>
    <t>T32_4</t>
  </si>
  <si>
    <t>T32_5</t>
  </si>
  <si>
    <t>T32_6</t>
  </si>
  <si>
    <t>T32_7</t>
  </si>
  <si>
    <t>T32_8</t>
  </si>
  <si>
    <t>T32_9</t>
  </si>
  <si>
    <t>T32_10</t>
  </si>
  <si>
    <t>T32_11</t>
  </si>
  <si>
    <t>T32_12</t>
  </si>
  <si>
    <t>T33_1</t>
  </si>
  <si>
    <t>T33_2</t>
  </si>
  <si>
    <t>T33_3</t>
  </si>
  <si>
    <t>T33_4</t>
  </si>
  <si>
    <t>T33_5</t>
  </si>
  <si>
    <t>T33_6</t>
  </si>
  <si>
    <t>T33_7</t>
  </si>
  <si>
    <t>T33_8</t>
  </si>
  <si>
    <t>T33_9</t>
  </si>
  <si>
    <t>T33_10</t>
  </si>
  <si>
    <t>T33_11</t>
  </si>
  <si>
    <t>T33_12</t>
  </si>
  <si>
    <t>T34_1</t>
  </si>
  <si>
    <t>T34_2</t>
  </si>
  <si>
    <t>T34_3</t>
  </si>
  <si>
    <t>T34_4</t>
  </si>
  <si>
    <t>T34_5</t>
  </si>
  <si>
    <t>T34_6</t>
  </si>
  <si>
    <t>T34_7</t>
  </si>
  <si>
    <t>T34_8</t>
  </si>
  <si>
    <t>T34_9</t>
  </si>
  <si>
    <t>T34_10</t>
  </si>
  <si>
    <t>T34_11</t>
  </si>
  <si>
    <t>T34_12</t>
  </si>
  <si>
    <t>T35_1</t>
  </si>
  <si>
    <t>T35_2</t>
  </si>
  <si>
    <t>T35_3</t>
  </si>
  <si>
    <t>T35_4</t>
  </si>
  <si>
    <t>T35_5</t>
  </si>
  <si>
    <t>T35_6</t>
  </si>
  <si>
    <t>T35_7</t>
  </si>
  <si>
    <t>T35_8</t>
  </si>
  <si>
    <t>T35_9</t>
  </si>
  <si>
    <t>T35_10</t>
  </si>
  <si>
    <t>T35_11</t>
  </si>
  <si>
    <t>T36_1</t>
  </si>
  <si>
    <t>T36_2</t>
  </si>
  <si>
    <t>T36_3</t>
  </si>
  <si>
    <t>T36_4</t>
  </si>
  <si>
    <t>T36_5</t>
  </si>
  <si>
    <t>T36_6</t>
  </si>
  <si>
    <t>T36_7</t>
  </si>
  <si>
    <t>T36_8</t>
  </si>
  <si>
    <t>T36_9</t>
  </si>
  <si>
    <t>T36_10</t>
  </si>
  <si>
    <t>T36_11</t>
  </si>
  <si>
    <t>T36_12</t>
  </si>
  <si>
    <t>T37_1</t>
  </si>
  <si>
    <t>T37_2</t>
  </si>
  <si>
    <t>T37_3</t>
  </si>
  <si>
    <t>T37_4</t>
  </si>
  <si>
    <t>T37_5</t>
  </si>
  <si>
    <t>T37_6</t>
  </si>
  <si>
    <t>T37_7</t>
  </si>
  <si>
    <t>T37_8</t>
  </si>
  <si>
    <t>T37_9</t>
  </si>
  <si>
    <t>T37_10</t>
  </si>
  <si>
    <t>T37_11</t>
  </si>
  <si>
    <t>T37_12</t>
  </si>
  <si>
    <t>T38_1</t>
  </si>
  <si>
    <t>T38_2</t>
  </si>
  <si>
    <t>T38_3</t>
  </si>
  <si>
    <t>T38_4</t>
  </si>
  <si>
    <t>T38_5</t>
  </si>
  <si>
    <t>T38_6</t>
  </si>
  <si>
    <t>T38_7</t>
  </si>
  <si>
    <t>T38_8</t>
  </si>
  <si>
    <t>T38_9</t>
  </si>
  <si>
    <t>T38_10</t>
  </si>
  <si>
    <t>T38_11</t>
  </si>
  <si>
    <t>T38_12</t>
  </si>
  <si>
    <t>T39_1</t>
  </si>
  <si>
    <t>T39_2</t>
  </si>
  <si>
    <t>T39_3</t>
  </si>
  <si>
    <t>T39_4</t>
  </si>
  <si>
    <t>T39_5</t>
  </si>
  <si>
    <t>T39_6</t>
  </si>
  <si>
    <t>T39_7</t>
  </si>
  <si>
    <t>T39_8</t>
  </si>
  <si>
    <t>T39_9</t>
  </si>
  <si>
    <t>T39_10</t>
  </si>
  <si>
    <t>T39_11</t>
  </si>
  <si>
    <t>T40_1</t>
  </si>
  <si>
    <t>T40_2</t>
  </si>
  <si>
    <t>T40_3</t>
  </si>
  <si>
    <t>T40_4</t>
  </si>
  <si>
    <t>T40_5</t>
  </si>
  <si>
    <t>T40_6</t>
  </si>
  <si>
    <t>T40_7</t>
  </si>
  <si>
    <t>T40_8</t>
  </si>
  <si>
    <t>T40_9</t>
  </si>
  <si>
    <t>T40_10</t>
  </si>
  <si>
    <t>T40_11</t>
  </si>
  <si>
    <t>T40_12</t>
  </si>
  <si>
    <t>T41_1</t>
  </si>
  <si>
    <t>T41_2</t>
  </si>
  <si>
    <t>T41_3</t>
  </si>
  <si>
    <t>T41_4</t>
  </si>
  <si>
    <t>T41_5</t>
  </si>
  <si>
    <t>T41_6</t>
  </si>
  <si>
    <t>T41_7</t>
  </si>
  <si>
    <t>T41_8</t>
  </si>
  <si>
    <t>T41_9</t>
  </si>
  <si>
    <t>T41_10</t>
  </si>
  <si>
    <t>T41_11</t>
  </si>
  <si>
    <t>T41_12</t>
  </si>
  <si>
    <t>T42_1</t>
  </si>
  <si>
    <t>T42_2</t>
  </si>
  <si>
    <t>T42_3</t>
  </si>
  <si>
    <t>T42_4</t>
  </si>
  <si>
    <t>T42_5</t>
  </si>
  <si>
    <t>T42_6</t>
  </si>
  <si>
    <t>T42_7</t>
  </si>
  <si>
    <t>T42_8</t>
  </si>
  <si>
    <t>T42_9</t>
  </si>
  <si>
    <t>T42_10</t>
  </si>
  <si>
    <t>T42_11</t>
  </si>
  <si>
    <t>T42_12</t>
  </si>
  <si>
    <t>T43_1</t>
  </si>
  <si>
    <t>T43_2</t>
  </si>
  <si>
    <t>T43_3</t>
  </si>
  <si>
    <t>T43_4</t>
  </si>
  <si>
    <t>T43_5</t>
  </si>
  <si>
    <t>T43_6</t>
  </si>
  <si>
    <t>T43_7</t>
  </si>
  <si>
    <t>T43_8</t>
  </si>
  <si>
    <t>T43_9</t>
  </si>
  <si>
    <t>T43_10</t>
  </si>
  <si>
    <t>T44_1</t>
  </si>
  <si>
    <t>T44_2</t>
  </si>
  <si>
    <t>T44_3</t>
  </si>
  <si>
    <t>T44_4</t>
  </si>
  <si>
    <t>T44_5</t>
  </si>
  <si>
    <t>T44_6</t>
  </si>
  <si>
    <t>T44_7</t>
  </si>
  <si>
    <t>T44_8</t>
  </si>
  <si>
    <t>T44_9</t>
  </si>
  <si>
    <t>T44_10</t>
  </si>
  <si>
    <t>T44_11</t>
  </si>
  <si>
    <t>T44_12</t>
  </si>
  <si>
    <t>T45_1</t>
  </si>
  <si>
    <t>T45_2</t>
  </si>
  <si>
    <t>T45_3</t>
  </si>
  <si>
    <t>T45_4</t>
  </si>
  <si>
    <t>T45_5</t>
  </si>
  <si>
    <t>T45_6</t>
  </si>
  <si>
    <t>T45_7</t>
  </si>
  <si>
    <t>T45_8</t>
  </si>
  <si>
    <t>T45_9</t>
  </si>
  <si>
    <t>T45_10</t>
  </si>
  <si>
    <t>T45_11</t>
  </si>
  <si>
    <t>T45_12</t>
  </si>
  <si>
    <t>T49_1</t>
  </si>
  <si>
    <t>T49_2</t>
  </si>
  <si>
    <t>T49_3</t>
  </si>
  <si>
    <t>T49_4</t>
  </si>
  <si>
    <t>T49_6</t>
  </si>
  <si>
    <t>T49_7</t>
  </si>
  <si>
    <t>T49_8</t>
  </si>
  <si>
    <t>T49_9</t>
  </si>
  <si>
    <t>T49_10</t>
  </si>
  <si>
    <t>T49_11</t>
  </si>
  <si>
    <t>T49_12</t>
  </si>
  <si>
    <t>T50_1</t>
  </si>
  <si>
    <t>T50_2</t>
  </si>
  <si>
    <t>T50_3</t>
  </si>
  <si>
    <t>T50_4</t>
  </si>
  <si>
    <t>T50_5</t>
  </si>
  <si>
    <t>T50_6</t>
  </si>
  <si>
    <t>T50_7</t>
  </si>
  <si>
    <t>T50_8</t>
  </si>
  <si>
    <t>T50_9</t>
  </si>
  <si>
    <t>T50_10</t>
  </si>
  <si>
    <t>T50_11</t>
  </si>
  <si>
    <t>T50_12</t>
  </si>
  <si>
    <t>T46_0</t>
  </si>
  <si>
    <t>T46_1</t>
  </si>
  <si>
    <t>T46_2</t>
  </si>
  <si>
    <t>T46_3</t>
  </si>
  <si>
    <t>T46_4</t>
  </si>
  <si>
    <t>T46_5</t>
  </si>
  <si>
    <t>T46_6</t>
  </si>
  <si>
    <t>T46_7</t>
  </si>
  <si>
    <t>T46_8</t>
  </si>
  <si>
    <t>T46_9</t>
  </si>
  <si>
    <t>T46_10</t>
  </si>
  <si>
    <t>T46_11</t>
  </si>
  <si>
    <t>T47_1</t>
  </si>
  <si>
    <t>T47_2</t>
  </si>
  <si>
    <t>T47_3</t>
  </si>
  <si>
    <t>T47_4</t>
  </si>
  <si>
    <t>T47_5</t>
  </si>
  <si>
    <t>T47_6</t>
  </si>
  <si>
    <t>T47_7</t>
  </si>
  <si>
    <t>T47_8</t>
  </si>
  <si>
    <t>T47_9</t>
  </si>
  <si>
    <t>T47_10</t>
  </si>
  <si>
    <t>T47_11</t>
  </si>
  <si>
    <t>T47_12</t>
  </si>
  <si>
    <t>T48_1</t>
  </si>
  <si>
    <t>T48_2</t>
  </si>
  <si>
    <t>T48_3</t>
  </si>
  <si>
    <t>T48_4</t>
  </si>
  <si>
    <t>T48_5</t>
  </si>
  <si>
    <t>T48_6</t>
  </si>
  <si>
    <t>T48_7</t>
  </si>
  <si>
    <t>T48_8</t>
  </si>
  <si>
    <t>T48_9</t>
  </si>
  <si>
    <t>T48_10</t>
  </si>
  <si>
    <t>T48_11</t>
  </si>
  <si>
    <t>T48_12</t>
  </si>
  <si>
    <r>
      <t xml:space="preserve">Mean </t>
    </r>
    <r>
      <rPr>
        <b/>
        <vertAlign val="superscript"/>
        <sz val="11"/>
        <color theme="1"/>
        <rFont val="Calibri"/>
        <family val="2"/>
        <scheme val="minor"/>
      </rPr>
      <t>89</t>
    </r>
    <r>
      <rPr>
        <b/>
        <sz val="11"/>
        <color theme="1"/>
        <rFont val="Calibri"/>
        <family val="2"/>
        <scheme val="minor"/>
      </rPr>
      <t>Y-Beam (V)</t>
    </r>
  </si>
  <si>
    <t>na</t>
  </si>
  <si>
    <t>AT51_1</t>
  </si>
  <si>
    <t>AT51_2</t>
  </si>
  <si>
    <t>AT51_3</t>
  </si>
  <si>
    <t>AT51_4</t>
  </si>
  <si>
    <t>AT51_5</t>
  </si>
  <si>
    <t>AT51_6</t>
  </si>
  <si>
    <t>AT51_7</t>
  </si>
  <si>
    <t>AT51_8</t>
  </si>
  <si>
    <t>AT51_9</t>
  </si>
  <si>
    <t>AT51_10</t>
  </si>
  <si>
    <t>AT51_11</t>
  </si>
  <si>
    <t>AT52_1</t>
  </si>
  <si>
    <t>AT52_2</t>
  </si>
  <si>
    <t>AT52_3</t>
  </si>
  <si>
    <t>AT52_4</t>
  </si>
  <si>
    <t>AT52_5</t>
  </si>
  <si>
    <t>AT52_6</t>
  </si>
  <si>
    <t>AT52_7</t>
  </si>
  <si>
    <t>AT52_8</t>
  </si>
  <si>
    <t>AT52_9</t>
  </si>
  <si>
    <t>AT52_10</t>
  </si>
  <si>
    <t>AT52_11</t>
  </si>
  <si>
    <t>AT53_1</t>
  </si>
  <si>
    <t>AT53_2</t>
  </si>
  <si>
    <t>AT53_3</t>
  </si>
  <si>
    <t>AT53_4</t>
  </si>
  <si>
    <t>AT53_5</t>
  </si>
  <si>
    <t>AT53_6</t>
  </si>
  <si>
    <t>AT53_7</t>
  </si>
  <si>
    <t>AT53_8</t>
  </si>
  <si>
    <t>AT53_9</t>
  </si>
  <si>
    <t>AT53_10</t>
  </si>
  <si>
    <t>AT53_11</t>
  </si>
  <si>
    <t>AT53_12</t>
  </si>
  <si>
    <t>AT54_1</t>
  </si>
  <si>
    <t>AT54_2</t>
  </si>
  <si>
    <t>AT54_3</t>
  </si>
  <si>
    <t>AT54_4</t>
  </si>
  <si>
    <t>AT54_5</t>
  </si>
  <si>
    <t>AT54_6</t>
  </si>
  <si>
    <t>AT54_7</t>
  </si>
  <si>
    <t>AT54_8</t>
  </si>
  <si>
    <t>AT54_9</t>
  </si>
  <si>
    <t>AT54_10</t>
  </si>
  <si>
    <t>AT55_1</t>
  </si>
  <si>
    <t>AT55_2</t>
  </si>
  <si>
    <t>AT55_3</t>
  </si>
  <si>
    <t>AT55_4</t>
  </si>
  <si>
    <t>AT55_5</t>
  </si>
  <si>
    <t>AT55_6</t>
  </si>
  <si>
    <t>AT55_7</t>
  </si>
  <si>
    <t>AT55_8</t>
  </si>
  <si>
    <t>AT55_9</t>
  </si>
  <si>
    <t>AT55_10</t>
  </si>
  <si>
    <t>AT55_11</t>
  </si>
  <si>
    <t>AT55_12</t>
  </si>
  <si>
    <t>AT56_1</t>
  </si>
  <si>
    <t>AT56_2</t>
  </si>
  <si>
    <t>AT56_3</t>
  </si>
  <si>
    <t>AT56_4</t>
  </si>
  <si>
    <t>AT56_5</t>
  </si>
  <si>
    <t>AT56_6</t>
  </si>
  <si>
    <t>AT56_7</t>
  </si>
  <si>
    <t>AT56_8</t>
  </si>
  <si>
    <t>AT56_9</t>
  </si>
  <si>
    <t>AT56_10</t>
  </si>
  <si>
    <t>AT56_11</t>
  </si>
  <si>
    <t>AT56_12</t>
  </si>
  <si>
    <t>AT57_1</t>
  </si>
  <si>
    <t>AT57_2</t>
  </si>
  <si>
    <t>AT57_3</t>
  </si>
  <si>
    <t>AT57_4</t>
  </si>
  <si>
    <t>AT57_5</t>
  </si>
  <si>
    <t>AT57_6</t>
  </si>
  <si>
    <t>AT57_7</t>
  </si>
  <si>
    <t>AT57_8</t>
  </si>
  <si>
    <t>AT57_9</t>
  </si>
  <si>
    <t>AT57_10</t>
  </si>
  <si>
    <t>AT57_11</t>
  </si>
  <si>
    <t>AT57_12</t>
  </si>
  <si>
    <t>AT58_1</t>
  </si>
  <si>
    <t>AT58_2</t>
  </si>
  <si>
    <t>AT58_3</t>
  </si>
  <si>
    <t>AT58_4</t>
  </si>
  <si>
    <t>AT58_5</t>
  </si>
  <si>
    <t>AT58_6</t>
  </si>
  <si>
    <t>AT58_7</t>
  </si>
  <si>
    <t>AT58_8</t>
  </si>
  <si>
    <t>AT58_9</t>
  </si>
  <si>
    <t>AT58_10</t>
  </si>
  <si>
    <t>AT58_11</t>
  </si>
  <si>
    <t>AT58_12</t>
  </si>
  <si>
    <t>AT61_1</t>
  </si>
  <si>
    <t>AT61_2</t>
  </si>
  <si>
    <t>AT61_3</t>
  </si>
  <si>
    <t>AT61_4</t>
  </si>
  <si>
    <t>AT61_5</t>
  </si>
  <si>
    <t>AT61_6</t>
  </si>
  <si>
    <t>AT61_7</t>
  </si>
  <si>
    <t>AT61_8</t>
  </si>
  <si>
    <t>AT61_9</t>
  </si>
  <si>
    <t>AT61_10</t>
  </si>
  <si>
    <t>AT61_11</t>
  </si>
  <si>
    <t>AT61_12</t>
  </si>
  <si>
    <t>AT62_1</t>
  </si>
  <si>
    <t>AT62_2</t>
  </si>
  <si>
    <t>AT62_3</t>
  </si>
  <si>
    <t>AT62_4</t>
  </si>
  <si>
    <t>AT62_5</t>
  </si>
  <si>
    <t>AT62_6</t>
  </si>
  <si>
    <t>AT62_7</t>
  </si>
  <si>
    <t>AT62_8</t>
  </si>
  <si>
    <t>AT62_9</t>
  </si>
  <si>
    <t>AT62_10</t>
  </si>
  <si>
    <t>AT62_11</t>
  </si>
  <si>
    <t>AT62_12</t>
  </si>
  <si>
    <t>AT63_1</t>
  </si>
  <si>
    <t>AT63_2</t>
  </si>
  <si>
    <t>AT63_3</t>
  </si>
  <si>
    <t>AT63_4</t>
  </si>
  <si>
    <t>AT63_5</t>
  </si>
  <si>
    <t>AT63_6</t>
  </si>
  <si>
    <t>AT63_7</t>
  </si>
  <si>
    <t>AT63_8</t>
  </si>
  <si>
    <t>AT63_9</t>
  </si>
  <si>
    <t>AT63_10</t>
  </si>
  <si>
    <t>AT63_11</t>
  </si>
  <si>
    <t>AT63_12</t>
  </si>
  <si>
    <t>AT64_1</t>
  </si>
  <si>
    <t>AT64_2</t>
  </si>
  <si>
    <t>AT64_3</t>
  </si>
  <si>
    <t>AT64_4</t>
  </si>
  <si>
    <t>AT64_5</t>
  </si>
  <si>
    <t>AT64_6</t>
  </si>
  <si>
    <t>AT64_7</t>
  </si>
  <si>
    <t>AT64_8</t>
  </si>
  <si>
    <t>AT64_9</t>
  </si>
  <si>
    <t>AT64_10</t>
  </si>
  <si>
    <t>AT64_11</t>
  </si>
  <si>
    <t>AT64_12</t>
  </si>
  <si>
    <t>AT65_1</t>
  </si>
  <si>
    <t>AT65_2</t>
  </si>
  <si>
    <t>AT65_3</t>
  </si>
  <si>
    <t>AT65_4</t>
  </si>
  <si>
    <t>AT65_5</t>
  </si>
  <si>
    <t>AT65_6</t>
  </si>
  <si>
    <t>AT65_7</t>
  </si>
  <si>
    <t>AT65_8</t>
  </si>
  <si>
    <t>AT65_9</t>
  </si>
  <si>
    <t>AT65_10</t>
  </si>
  <si>
    <t>AT65_11</t>
  </si>
  <si>
    <t>AT65_12</t>
  </si>
  <si>
    <t>AT66_1</t>
  </si>
  <si>
    <t>AT66_2</t>
  </si>
  <si>
    <t>AT66_3</t>
  </si>
  <si>
    <t>AT66_4</t>
  </si>
  <si>
    <t>AT66_5</t>
  </si>
  <si>
    <t>AT66_6</t>
  </si>
  <si>
    <t>AT66_7</t>
  </si>
  <si>
    <t>AT66_8</t>
  </si>
  <si>
    <t>AT66_9</t>
  </si>
  <si>
    <t>AT66_10</t>
  </si>
  <si>
    <t>AT66_11</t>
  </si>
  <si>
    <t>AT66_12</t>
  </si>
  <si>
    <t>AT67_1</t>
  </si>
  <si>
    <t>AT67_2</t>
  </si>
  <si>
    <t>AT67_3</t>
  </si>
  <si>
    <t>AT67_4</t>
  </si>
  <si>
    <t>AT67_5</t>
  </si>
  <si>
    <t>AT67_6</t>
  </si>
  <si>
    <t>AT67_7</t>
  </si>
  <si>
    <t>AT67_8</t>
  </si>
  <si>
    <t>AT67_9</t>
  </si>
  <si>
    <t>AT67_10</t>
  </si>
  <si>
    <t>AT67_11</t>
  </si>
  <si>
    <t>AT67_12</t>
  </si>
  <si>
    <t>AT68_1</t>
  </si>
  <si>
    <t>AT68_2</t>
  </si>
  <si>
    <t>AT68_3</t>
  </si>
  <si>
    <t>AT68_4</t>
  </si>
  <si>
    <t>AT68_5</t>
  </si>
  <si>
    <t>AT68_6</t>
  </si>
  <si>
    <t>AT68_7</t>
  </si>
  <si>
    <t>AT68_8</t>
  </si>
  <si>
    <t>AT68_9</t>
  </si>
  <si>
    <t>AT68_10</t>
  </si>
  <si>
    <t>AT68_11</t>
  </si>
  <si>
    <t>AT68_12</t>
  </si>
  <si>
    <t>AT69_1</t>
  </si>
  <si>
    <t>AT69_2</t>
  </si>
  <si>
    <t>AT69_3</t>
  </si>
  <si>
    <t>AT69_4</t>
  </si>
  <si>
    <t>AT69_5</t>
  </si>
  <si>
    <t>AT69_6</t>
  </si>
  <si>
    <t>AT69_7</t>
  </si>
  <si>
    <t>AT69_8</t>
  </si>
  <si>
    <t>AT69_9</t>
  </si>
  <si>
    <t>AT69_10</t>
  </si>
  <si>
    <t>AT69_11</t>
  </si>
  <si>
    <t>AT69_12</t>
  </si>
  <si>
    <t>AT70_1</t>
  </si>
  <si>
    <t>AT70_2</t>
  </si>
  <si>
    <t>AT70_3</t>
  </si>
  <si>
    <t>AT70_4</t>
  </si>
  <si>
    <t>AT70_5</t>
  </si>
  <si>
    <t>AT70_6</t>
  </si>
  <si>
    <t>AT70_7</t>
  </si>
  <si>
    <t>AT70_8</t>
  </si>
  <si>
    <t>AT70_9</t>
  </si>
  <si>
    <t>AT70_10</t>
  </si>
  <si>
    <t>AT70_11</t>
  </si>
  <si>
    <t>AT70_12</t>
  </si>
  <si>
    <t>AT71_1</t>
  </si>
  <si>
    <t>AT71_2</t>
  </si>
  <si>
    <t>AT71_3</t>
  </si>
  <si>
    <t>AT71_4</t>
  </si>
  <si>
    <t>AT71_5</t>
  </si>
  <si>
    <t>AT71_6</t>
  </si>
  <si>
    <t>AT71_7</t>
  </si>
  <si>
    <t>AT71_8</t>
  </si>
  <si>
    <t>AT71_9</t>
  </si>
  <si>
    <t>AT71_10</t>
  </si>
  <si>
    <t>AT71_11</t>
  </si>
  <si>
    <t>AT71_12</t>
  </si>
  <si>
    <t>AT72_1</t>
  </si>
  <si>
    <t>AT72_2</t>
  </si>
  <si>
    <t>AT72_3</t>
  </si>
  <si>
    <t>AT72_4</t>
  </si>
  <si>
    <t>AT72_5</t>
  </si>
  <si>
    <t>AT72_6</t>
  </si>
  <si>
    <t>AT72_7</t>
  </si>
  <si>
    <t>AT72_8</t>
  </si>
  <si>
    <t>AT72_9</t>
  </si>
  <si>
    <t>AT72_10</t>
  </si>
  <si>
    <t>AT72_11</t>
  </si>
  <si>
    <t>AT72_12</t>
  </si>
  <si>
    <t>AT73_1</t>
  </si>
  <si>
    <t>AT73_2</t>
  </si>
  <si>
    <t>AT73_3</t>
  </si>
  <si>
    <t>AT73_4</t>
  </si>
  <si>
    <t>AT73_5</t>
  </si>
  <si>
    <t>AT73_6</t>
  </si>
  <si>
    <t>AT73_7</t>
  </si>
  <si>
    <t>AT73_8</t>
  </si>
  <si>
    <t>AT73_9</t>
  </si>
  <si>
    <t>AT73_10</t>
  </si>
  <si>
    <t>AT73_11</t>
  </si>
  <si>
    <t>AT73_12</t>
  </si>
  <si>
    <t>AT74_1</t>
  </si>
  <si>
    <t>AT74_2</t>
  </si>
  <si>
    <t>AT74_3</t>
  </si>
  <si>
    <t>AT74_4</t>
  </si>
  <si>
    <t>AT74_5</t>
  </si>
  <si>
    <t>AT74_6</t>
  </si>
  <si>
    <t>AT74_7</t>
  </si>
  <si>
    <t>AT74_8</t>
  </si>
  <si>
    <t>AT74_9</t>
  </si>
  <si>
    <t>AT74_10</t>
  </si>
  <si>
    <t>AT74_11</t>
  </si>
  <si>
    <t>AT74_12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</si>
  <si>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Propagated from external reproducibility (2SE) obtained from primary standard during the analytical session combined with the within-run precision of each analyses (2SE) (Iolite Version 4)</t>
    </r>
  </si>
  <si>
    <t>Normalised to primary standard</t>
  </si>
  <si>
    <t>Internal mass bias correction only</t>
  </si>
  <si>
    <t>Comment</t>
  </si>
  <si>
    <t>StdCorr_Sr87_86_mean</t>
  </si>
  <si>
    <r>
      <t xml:space="preserve">StdCorr_Sr87_86_2SE(prop) </t>
    </r>
    <r>
      <rPr>
        <b/>
        <vertAlign val="superscript"/>
        <sz val="11"/>
        <rFont val="Calibri"/>
        <family val="2"/>
      </rPr>
      <t>1</t>
    </r>
  </si>
  <si>
    <r>
      <t>TotalSrBeam_mean</t>
    </r>
    <r>
      <rPr>
        <b/>
        <vertAlign val="superscript"/>
        <sz val="11"/>
        <rFont val="Calibri"/>
        <family val="2"/>
      </rPr>
      <t xml:space="preserve"> 2</t>
    </r>
  </si>
  <si>
    <t>Sr8786_Corr_mean</t>
  </si>
  <si>
    <t>Sr8786_Corr_2SE(int)</t>
  </si>
  <si>
    <t>Yb2+/Sr_ratio_mean</t>
  </si>
  <si>
    <t>Yb2+/Sr_ratio_2SE(int)</t>
  </si>
  <si>
    <t>Rb87Sr86ratio_mean</t>
  </si>
  <si>
    <t>Rb87Sr86ratio_2SE(int)</t>
  </si>
  <si>
    <t>Sr8486_Corr_mean</t>
  </si>
  <si>
    <t>Sr8486_Corr_2SE(int)</t>
  </si>
  <si>
    <t>Y89cps_mean</t>
  </si>
  <si>
    <t>Y89cps_2SE(int)</t>
  </si>
  <si>
    <t>AT75-1</t>
  </si>
  <si>
    <t>AT75-2</t>
  </si>
  <si>
    <t>AT75-3</t>
  </si>
  <si>
    <t>AT75-4</t>
  </si>
  <si>
    <t>AT75-5</t>
  </si>
  <si>
    <t>AT75-6</t>
  </si>
  <si>
    <t>AT75-7</t>
  </si>
  <si>
    <t>AT75-8</t>
  </si>
  <si>
    <t>AT75-9</t>
  </si>
  <si>
    <t>AT75-10</t>
  </si>
  <si>
    <t>AT75-11</t>
  </si>
  <si>
    <t>AT75-12</t>
  </si>
  <si>
    <t>AT75-13</t>
  </si>
  <si>
    <t>AT75-14</t>
  </si>
  <si>
    <t/>
  </si>
  <si>
    <t>AT76-1</t>
  </si>
  <si>
    <t>AT76-2</t>
  </si>
  <si>
    <t>AT76-3</t>
  </si>
  <si>
    <t>AT76-4</t>
  </si>
  <si>
    <t>AT76-5</t>
  </si>
  <si>
    <t>AT76-6</t>
  </si>
  <si>
    <t>AT76-7</t>
  </si>
  <si>
    <t>AT76-8</t>
  </si>
  <si>
    <t>AT76-9</t>
  </si>
  <si>
    <t>AT76-10</t>
  </si>
  <si>
    <t>AT76-11</t>
  </si>
  <si>
    <t>AT76-12</t>
  </si>
  <si>
    <t>AT76-13</t>
  </si>
  <si>
    <t>AT76-14</t>
  </si>
  <si>
    <t>AT77-1</t>
  </si>
  <si>
    <t>AT77-2</t>
  </si>
  <si>
    <t>AT77-3</t>
  </si>
  <si>
    <t>AT77-4</t>
  </si>
  <si>
    <t>AT77-5</t>
  </si>
  <si>
    <t>AT77-6</t>
  </si>
  <si>
    <t>AT77-7</t>
  </si>
  <si>
    <t>AT77-8</t>
  </si>
  <si>
    <t>AT77-9</t>
  </si>
  <si>
    <t>AT77-10</t>
  </si>
  <si>
    <t>AT77-11</t>
  </si>
  <si>
    <t>AT77-12</t>
  </si>
  <si>
    <t>AT77-13</t>
  </si>
  <si>
    <t>AT77-14</t>
  </si>
  <si>
    <r>
      <t>3 J/cm</t>
    </r>
    <r>
      <rPr>
        <vertAlign val="superscript"/>
        <sz val="10"/>
        <color theme="1"/>
        <rFont val="Calibri"/>
        <family val="2"/>
        <scheme val="minor"/>
      </rPr>
      <t>2</t>
    </r>
  </si>
  <si>
    <t>Instrument Settings_ batch 2022-04</t>
  </si>
  <si>
    <t>NuPlasma 3 MC-ICP-MS</t>
  </si>
  <si>
    <t>0.75 L/min</t>
  </si>
  <si>
    <t>0.40 L/min</t>
  </si>
  <si>
    <t>Instrument Settings_batch 2022_09</t>
  </si>
  <si>
    <t>0.76 L/min</t>
  </si>
  <si>
    <t>0.4 L/min</t>
  </si>
  <si>
    <r>
      <t>2.6 J/cm</t>
    </r>
    <r>
      <rPr>
        <vertAlign val="superscript"/>
        <sz val="10"/>
        <color theme="1"/>
        <rFont val="Calibri"/>
        <family val="2"/>
        <scheme val="minor"/>
      </rPr>
      <t>2</t>
    </r>
  </si>
  <si>
    <t>Instrument Settings_batch 2023_03</t>
  </si>
  <si>
    <t>0.77 L/min</t>
  </si>
  <si>
    <t>c. 250 µm depending on tooth</t>
  </si>
  <si>
    <t>15 s</t>
  </si>
  <si>
    <t>all profiles are from DEJ to tip</t>
  </si>
  <si>
    <r>
      <t>CaPO</t>
    </r>
    <r>
      <rPr>
        <vertAlign val="subscript"/>
        <sz val="10"/>
        <color rgb="FF000000"/>
        <rFont val="Calibri"/>
        <family val="2"/>
        <scheme val="minor"/>
      </rPr>
      <t>4</t>
    </r>
    <r>
      <rPr>
        <sz val="10"/>
        <color rgb="FF000000"/>
        <rFont val="Calibri"/>
        <family val="2"/>
        <scheme val="minor"/>
      </rPr>
      <t>-based polyatomics</t>
    </r>
  </si>
  <si>
    <t>ThO/Th tuned to &lt;0.5%</t>
  </si>
  <si>
    <t>Data reduction</t>
  </si>
  <si>
    <t>Iolite v4, Sr Isotopes Universal DRS (Paton et al., 2011; Mulder et al., 2023)</t>
  </si>
  <si>
    <t>Instrument Settings_batch 2023_09</t>
  </si>
  <si>
    <r>
      <t xml:space="preserve">total 
</t>
    </r>
    <r>
      <rPr>
        <b/>
        <vertAlign val="superscript"/>
        <sz val="11"/>
        <color theme="1"/>
        <rFont val="Calibri"/>
        <family val="2"/>
        <scheme val="minor"/>
      </rPr>
      <t>89</t>
    </r>
    <r>
      <rPr>
        <b/>
        <sz val="11"/>
        <color theme="1"/>
        <rFont val="Calibri"/>
        <family val="2"/>
        <scheme val="minor"/>
      </rPr>
      <t>Y (V)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</si>
  <si>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t>Sperm whale tooth</t>
  </si>
  <si>
    <t>unknown</t>
  </si>
  <si>
    <t>Sperm Whale Tooth (SWT) inhouse std</t>
  </si>
  <si>
    <t>570 ppm</t>
  </si>
  <si>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</si>
  <si>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Yb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/Sr</t>
    </r>
    <r>
      <rPr>
        <b/>
        <vertAlign val="subscript"/>
        <sz val="11"/>
        <color theme="1"/>
        <rFont val="Calibri"/>
        <family val="2"/>
        <scheme val="minor"/>
      </rPr>
      <t>average</t>
    </r>
  </si>
  <si>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</si>
  <si>
    <r>
      <rPr>
        <b/>
        <vertAlign val="superscript"/>
        <sz val="11"/>
        <color theme="1"/>
        <rFont val="Calibri"/>
        <family val="2"/>
        <scheme val="minor"/>
      </rPr>
      <t>87</t>
    </r>
    <r>
      <rPr>
        <b/>
        <sz val="11"/>
        <color theme="1"/>
        <rFont val="Calibri"/>
        <family val="2"/>
        <scheme val="minor"/>
      </rPr>
      <t>Sr/</t>
    </r>
    <r>
      <rPr>
        <b/>
        <vertAlign val="superscript"/>
        <sz val="11"/>
        <color theme="1"/>
        <rFont val="Calibri"/>
        <family val="2"/>
        <scheme val="minor"/>
      </rPr>
      <t>86</t>
    </r>
    <r>
      <rPr>
        <b/>
        <sz val="11"/>
        <color theme="1"/>
        <rFont val="Calibri"/>
        <family val="2"/>
        <scheme val="minor"/>
      </rPr>
      <t>Sr</t>
    </r>
    <r>
      <rPr>
        <b/>
        <vertAlign val="subscript"/>
        <sz val="11"/>
        <color theme="1"/>
        <rFont val="Calibri"/>
        <family val="2"/>
        <scheme val="minor"/>
      </rPr>
      <t>average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</si>
  <si>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BCR2-G</t>
  </si>
  <si>
    <t>342 ppm</t>
  </si>
  <si>
    <t>(Y 35 ppm)</t>
  </si>
  <si>
    <t>GEOREM preferred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</si>
</sst>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"/>
    <numFmt numFmtId="166" formatCode="0.00000"/>
    <numFmt numFmtId="167" formatCode="0.0000"/>
    <numFmt numFmtId="168" formatCode="0.000"/>
    <numFmt numFmtId="170" formatCode="0.0E+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vertAlign val="subscript"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0" tint="-0.34998626667073579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thin">
        <color theme="0" tint="-0.34998626667073579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0" tint="-0.34998626667073579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0" tint="-0.34998626667073579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0" tint="-0.34998626667073579"/>
      </right>
      <top style="medium">
        <color theme="8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8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8" tint="-0.24994659260841701"/>
      </right>
      <top style="medium">
        <color theme="8" tint="-0.24994659260841701"/>
      </top>
      <bottom style="thin">
        <color theme="0" tint="-0.34998626667073579"/>
      </bottom>
      <diagonal/>
    </border>
    <border>
      <left style="medium">
        <color theme="8" tint="-0.24994659260841701"/>
      </left>
      <right style="thin">
        <color theme="0" tint="-0.34998626667073579"/>
      </right>
      <top style="thin">
        <color theme="0" tint="-0.34998626667073579"/>
      </top>
      <bottom style="medium">
        <color theme="8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8" tint="-0.24994659260841701"/>
      </bottom>
      <diagonal/>
    </border>
    <border>
      <left style="thin">
        <color theme="0" tint="-0.34998626667073579"/>
      </left>
      <right style="medium">
        <color theme="8" tint="-0.24994659260841701"/>
      </right>
      <top style="thin">
        <color theme="0" tint="-0.34998626667073579"/>
      </top>
      <bottom style="medium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/>
      <diagonal/>
    </border>
    <border>
      <left/>
      <right/>
      <top/>
      <bottom style="thin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8" tint="-0.24994659260841701"/>
      </top>
      <bottom style="thin">
        <color theme="0" tint="-0.34998626667073579"/>
      </bottom>
      <diagonal/>
    </border>
    <border>
      <left style="medium">
        <color theme="8" tint="-0.24994659260841701"/>
      </left>
      <right/>
      <top style="thin">
        <color theme="0" tint="-0.34998626667073579"/>
      </top>
      <bottom style="medium">
        <color theme="8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theme="8" tint="-0.24994659260841701"/>
      </left>
      <right/>
      <top/>
      <bottom style="thick">
        <color theme="8" tint="-0.24994659260841701"/>
      </bottom>
      <diagonal/>
    </border>
    <border>
      <left/>
      <right/>
      <top/>
      <bottom style="dotted">
        <color theme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0">
    <xf numFmtId="0" fontId="0" fillId="0" borderId="0" xfId="0"/>
    <xf numFmtId="11" fontId="0" fillId="33" borderId="0" xfId="0" applyNumberFormat="1" applyFill="1"/>
    <xf numFmtId="0" fontId="20" fillId="33" borderId="0" xfId="42" applyFont="1" applyFill="1"/>
    <xf numFmtId="0" fontId="19" fillId="33" borderId="0" xfId="42" applyFont="1" applyFill="1"/>
    <xf numFmtId="0" fontId="0" fillId="33" borderId="0" xfId="0" applyFill="1"/>
    <xf numFmtId="0" fontId="24" fillId="33" borderId="10" xfId="42" applyFont="1" applyFill="1" applyBorder="1"/>
    <xf numFmtId="0" fontId="23" fillId="33" borderId="10" xfId="42" applyFont="1" applyFill="1" applyBorder="1"/>
    <xf numFmtId="0" fontId="24" fillId="33" borderId="0" xfId="42" applyFont="1" applyFill="1"/>
    <xf numFmtId="0" fontId="25" fillId="33" borderId="0" xfId="42" applyFont="1" applyFill="1"/>
    <xf numFmtId="166" fontId="0" fillId="0" borderId="0" xfId="0" applyNumberFormat="1" applyAlignment="1">
      <alignment horizontal="center"/>
    </xf>
    <xf numFmtId="167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/>
    <xf numFmtId="0" fontId="1" fillId="33" borderId="10" xfId="0" applyFont="1" applyFill="1" applyBorder="1"/>
    <xf numFmtId="0" fontId="22" fillId="33" borderId="0" xfId="42" applyFont="1" applyFill="1"/>
    <xf numFmtId="0" fontId="1" fillId="33" borderId="0" xfId="0" applyFont="1" applyFill="1"/>
    <xf numFmtId="0" fontId="28" fillId="33" borderId="0" xfId="42" applyFont="1" applyFill="1"/>
    <xf numFmtId="0" fontId="29" fillId="33" borderId="0" xfId="42" applyFont="1" applyFill="1"/>
    <xf numFmtId="0" fontId="28" fillId="33" borderId="10" xfId="42" applyFont="1" applyFill="1" applyBorder="1"/>
    <xf numFmtId="0" fontId="25" fillId="33" borderId="10" xfId="42" applyFont="1" applyFill="1" applyBorder="1"/>
    <xf numFmtId="0" fontId="30" fillId="33" borderId="0" xfId="42" applyFont="1" applyFill="1"/>
    <xf numFmtId="0" fontId="16" fillId="34" borderId="15" xfId="0" quotePrefix="1" applyFont="1" applyFill="1" applyBorder="1" applyAlignment="1">
      <alignment horizontal="center" vertical="center" wrapText="1"/>
    </xf>
    <xf numFmtId="0" fontId="16" fillId="34" borderId="11" xfId="0" quotePrefix="1" applyFont="1" applyFill="1" applyBorder="1" applyAlignment="1">
      <alignment horizontal="center" vertical="center" wrapText="1"/>
    </xf>
    <xf numFmtId="166" fontId="21" fillId="0" borderId="17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33" borderId="0" xfId="42" applyFont="1" applyFill="1"/>
    <xf numFmtId="0" fontId="16" fillId="0" borderId="11" xfId="0" quotePrefix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2" fontId="16" fillId="0" borderId="11" xfId="0" quotePrefix="1" applyNumberFormat="1" applyFont="1" applyBorder="1" applyAlignment="1">
      <alignment horizontal="center" vertical="center" wrapText="1"/>
    </xf>
    <xf numFmtId="167" fontId="16" fillId="0" borderId="11" xfId="0" quotePrefix="1" applyNumberFormat="1" applyFont="1" applyBorder="1" applyAlignment="1">
      <alignment horizontal="center" vertical="center" wrapText="1"/>
    </xf>
    <xf numFmtId="166" fontId="16" fillId="0" borderId="11" xfId="0" quotePrefix="1" applyNumberFormat="1" applyFont="1" applyBorder="1" applyAlignment="1">
      <alignment horizontal="center" vertical="center" wrapText="1"/>
    </xf>
    <xf numFmtId="167" fontId="16" fillId="0" borderId="12" xfId="0" quotePrefix="1" applyNumberFormat="1" applyFont="1" applyBorder="1" applyAlignment="1">
      <alignment horizontal="center" vertical="center" wrapText="1"/>
    </xf>
    <xf numFmtId="0" fontId="0" fillId="0" borderId="24" xfId="0" applyBorder="1"/>
    <xf numFmtId="0" fontId="0" fillId="0" borderId="29" xfId="0" applyBorder="1" applyAlignment="1">
      <alignment horizontal="center" vertical="center"/>
    </xf>
    <xf numFmtId="0" fontId="16" fillId="0" borderId="14" xfId="0" quotePrefix="1" applyFont="1" applyBorder="1" applyAlignment="1">
      <alignment horizontal="center" vertical="center" wrapText="1"/>
    </xf>
    <xf numFmtId="0" fontId="16" fillId="0" borderId="15" xfId="0" quotePrefix="1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1" fontId="21" fillId="0" borderId="16" xfId="0" applyNumberFormat="1" applyFont="1" applyBorder="1" applyAlignment="1">
      <alignment horizontal="center" vertical="center"/>
    </xf>
    <xf numFmtId="166" fontId="21" fillId="34" borderId="17" xfId="0" applyNumberFormat="1" applyFont="1" applyFill="1" applyBorder="1" applyAlignment="1">
      <alignment horizontal="left" vertical="center" indent="2"/>
    </xf>
    <xf numFmtId="166" fontId="21" fillId="0" borderId="17" xfId="0" applyNumberFormat="1" applyFont="1" applyBorder="1" applyAlignment="1">
      <alignment horizontal="left" vertical="center" indent="2"/>
    </xf>
    <xf numFmtId="166" fontId="21" fillId="34" borderId="18" xfId="0" applyNumberFormat="1" applyFont="1" applyFill="1" applyBorder="1" applyAlignment="1">
      <alignment horizontal="left" vertical="center" indent="2"/>
    </xf>
    <xf numFmtId="166" fontId="21" fillId="34" borderId="31" xfId="0" applyNumberFormat="1" applyFont="1" applyFill="1" applyBorder="1" applyAlignment="1">
      <alignment horizontal="left" vertical="center" indent="2"/>
    </xf>
    <xf numFmtId="2" fontId="21" fillId="0" borderId="18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wrapText="1"/>
    </xf>
    <xf numFmtId="164" fontId="21" fillId="0" borderId="19" xfId="0" applyNumberFormat="1" applyFont="1" applyBorder="1" applyAlignment="1">
      <alignment horizontal="center" vertical="center"/>
    </xf>
    <xf numFmtId="164" fontId="21" fillId="34" borderId="20" xfId="0" applyNumberFormat="1" applyFont="1" applyFill="1" applyBorder="1" applyAlignment="1">
      <alignment horizontal="left" vertical="center" indent="2"/>
    </xf>
    <xf numFmtId="164" fontId="21" fillId="0" borderId="20" xfId="0" applyNumberFormat="1" applyFont="1" applyBorder="1" applyAlignment="1">
      <alignment horizontal="left" vertical="center" indent="2"/>
    </xf>
    <xf numFmtId="164" fontId="21" fillId="34" borderId="21" xfId="0" applyNumberFormat="1" applyFont="1" applyFill="1" applyBorder="1" applyAlignment="1">
      <alignment horizontal="left" vertical="center" indent="2"/>
    </xf>
    <xf numFmtId="164" fontId="21" fillId="34" borderId="33" xfId="0" applyNumberFormat="1" applyFont="1" applyFill="1" applyBorder="1" applyAlignment="1">
      <alignment horizontal="left" vertical="center" indent="2"/>
    </xf>
    <xf numFmtId="164" fontId="21" fillId="0" borderId="20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horizontal="center" vertical="center"/>
    </xf>
    <xf numFmtId="0" fontId="23" fillId="33" borderId="0" xfId="42" applyFont="1" applyFill="1"/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21" fillId="34" borderId="35" xfId="0" applyNumberFormat="1" applyFont="1" applyFill="1" applyBorder="1" applyAlignment="1">
      <alignment horizontal="left" vertical="center" indent="2"/>
    </xf>
    <xf numFmtId="166" fontId="21" fillId="34" borderId="34" xfId="0" applyNumberFormat="1" applyFont="1" applyFill="1" applyBorder="1" applyAlignment="1">
      <alignment horizontal="center" vertical="center"/>
    </xf>
    <xf numFmtId="166" fontId="21" fillId="0" borderId="34" xfId="0" applyNumberFormat="1" applyFont="1" applyBorder="1" applyAlignment="1">
      <alignment horizontal="center" vertical="center"/>
    </xf>
    <xf numFmtId="164" fontId="21" fillId="0" borderId="35" xfId="0" applyNumberFormat="1" applyFont="1" applyBorder="1" applyAlignment="1">
      <alignment horizontal="left" vertical="center" indent="2"/>
    </xf>
    <xf numFmtId="168" fontId="21" fillId="34" borderId="34" xfId="0" applyNumberFormat="1" applyFont="1" applyFill="1" applyBorder="1" applyAlignment="1">
      <alignment horizontal="center" vertical="center"/>
    </xf>
    <xf numFmtId="168" fontId="21" fillId="0" borderId="34" xfId="0" applyNumberFormat="1" applyFont="1" applyBorder="1" applyAlignment="1">
      <alignment horizontal="center" vertical="center"/>
    </xf>
    <xf numFmtId="0" fontId="37" fillId="33" borderId="0" xfId="42" applyFont="1" applyFill="1" applyAlignment="1">
      <alignment horizontal="right"/>
    </xf>
    <xf numFmtId="0" fontId="38" fillId="33" borderId="0" xfId="0" applyFont="1" applyFill="1" applyAlignment="1">
      <alignment horizontal="left"/>
    </xf>
    <xf numFmtId="0" fontId="0" fillId="0" borderId="13" xfId="0" applyBorder="1" applyAlignment="1">
      <alignment horizontal="center" vertical="center" wrapText="1"/>
    </xf>
    <xf numFmtId="164" fontId="21" fillId="34" borderId="34" xfId="0" applyNumberFormat="1" applyFont="1" applyFill="1" applyBorder="1" applyAlignment="1">
      <alignment horizontal="center" vertical="center"/>
    </xf>
    <xf numFmtId="164" fontId="21" fillId="0" borderId="3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9" fillId="0" borderId="0" xfId="0" applyFont="1"/>
    <xf numFmtId="0" fontId="22" fillId="0" borderId="36" xfId="0" applyFont="1" applyBorder="1"/>
    <xf numFmtId="0" fontId="22" fillId="0" borderId="37" xfId="0" applyFont="1" applyBorder="1"/>
    <xf numFmtId="0" fontId="0" fillId="0" borderId="36" xfId="0" applyBorder="1"/>
    <xf numFmtId="0" fontId="0" fillId="0" borderId="38" xfId="0" applyBorder="1"/>
    <xf numFmtId="166" fontId="0" fillId="0" borderId="38" xfId="0" applyNumberFormat="1" applyBorder="1"/>
    <xf numFmtId="167" fontId="0" fillId="0" borderId="38" xfId="0" applyNumberFormat="1" applyBorder="1"/>
    <xf numFmtId="0" fontId="17" fillId="0" borderId="0" xfId="0" applyFont="1" applyAlignment="1">
      <alignment horizontal="center"/>
    </xf>
    <xf numFmtId="167" fontId="21" fillId="34" borderId="34" xfId="0" applyNumberFormat="1" applyFont="1" applyFill="1" applyBorder="1" applyAlignment="1">
      <alignment horizontal="center" vertical="center"/>
    </xf>
    <xf numFmtId="167" fontId="21" fillId="0" borderId="34" xfId="0" applyNumberFormat="1" applyFont="1" applyBorder="1" applyAlignment="1">
      <alignment horizontal="center" vertical="center"/>
    </xf>
    <xf numFmtId="0" fontId="0" fillId="0" borderId="22" xfId="0" applyBorder="1"/>
    <xf numFmtId="0" fontId="0" fillId="0" borderId="25" xfId="0" applyBorder="1"/>
    <xf numFmtId="0" fontId="0" fillId="0" borderId="28" xfId="0" applyBorder="1"/>
    <xf numFmtId="0" fontId="0" fillId="0" borderId="26" xfId="0" applyBorder="1"/>
    <xf numFmtId="0" fontId="0" fillId="0" borderId="0" xfId="0" applyAlignment="1">
      <alignment horizontal="left" vertical="center" wrapText="1"/>
    </xf>
    <xf numFmtId="0" fontId="0" fillId="0" borderId="27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49" fontId="21" fillId="0" borderId="0" xfId="0" quotePrefix="1" applyNumberFormat="1" applyFont="1"/>
    <xf numFmtId="49" fontId="21" fillId="0" borderId="0" xfId="0" applyNumberFormat="1" applyFont="1"/>
    <xf numFmtId="46" fontId="21" fillId="0" borderId="0" xfId="0" quotePrefix="1" applyNumberFormat="1" applyFont="1"/>
    <xf numFmtId="0" fontId="42" fillId="0" borderId="0" xfId="0" applyFont="1" applyAlignment="1">
      <alignment vertical="center"/>
    </xf>
    <xf numFmtId="16" fontId="21" fillId="0" borderId="0" xfId="0" quotePrefix="1" applyNumberFormat="1" applyFont="1"/>
    <xf numFmtId="16" fontId="0" fillId="0" borderId="0" xfId="0" quotePrefix="1" applyNumberFormat="1"/>
    <xf numFmtId="17" fontId="0" fillId="0" borderId="0" xfId="0" quotePrefix="1" applyNumberFormat="1"/>
    <xf numFmtId="0" fontId="0" fillId="0" borderId="0" xfId="0" quotePrefix="1"/>
    <xf numFmtId="2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16" fillId="0" borderId="38" xfId="0" applyFont="1" applyBorder="1"/>
    <xf numFmtId="11" fontId="0" fillId="0" borderId="38" xfId="0" applyNumberFormat="1" applyBorder="1"/>
    <xf numFmtId="170" fontId="0" fillId="0" borderId="38" xfId="0" applyNumberFormat="1" applyBorder="1"/>
    <xf numFmtId="11" fontId="0" fillId="0" borderId="0" xfId="0" applyNumberFormat="1"/>
    <xf numFmtId="170" fontId="0" fillId="0" borderId="0" xfId="0" applyNumberFormat="1"/>
    <xf numFmtId="170" fontId="0" fillId="0" borderId="0" xfId="0" applyNumberFormat="1" applyAlignment="1">
      <alignment horizontal="left" vertical="center" wrapText="1"/>
    </xf>
    <xf numFmtId="0" fontId="16" fillId="0" borderId="0" xfId="0" applyFont="1"/>
    <xf numFmtId="0" fontId="43" fillId="0" borderId="0" xfId="0" applyFont="1"/>
    <xf numFmtId="166" fontId="43" fillId="0" borderId="0" xfId="0" applyNumberFormat="1" applyFont="1"/>
    <xf numFmtId="166" fontId="43" fillId="0" borderId="0" xfId="0" applyNumberFormat="1" applyFont="1" applyAlignment="1">
      <alignment horizontal="center"/>
    </xf>
    <xf numFmtId="167" fontId="43" fillId="0" borderId="0" xfId="0" applyNumberFormat="1" applyFont="1"/>
    <xf numFmtId="166" fontId="43" fillId="0" borderId="0" xfId="0" applyNumberFormat="1" applyFont="1" applyAlignment="1">
      <alignment horizontal="center" wrapText="1"/>
    </xf>
    <xf numFmtId="11" fontId="43" fillId="0" borderId="0" xfId="0" applyNumberFormat="1" applyFont="1"/>
    <xf numFmtId="167" fontId="43" fillId="0" borderId="0" xfId="0" applyNumberFormat="1" applyFont="1" applyAlignment="1">
      <alignment horizontal="center" wrapText="1"/>
    </xf>
    <xf numFmtId="0" fontId="43" fillId="0" borderId="39" xfId="0" applyFont="1" applyBorder="1"/>
    <xf numFmtId="166" fontId="43" fillId="0" borderId="39" xfId="0" applyNumberFormat="1" applyFont="1" applyBorder="1"/>
    <xf numFmtId="2" fontId="43" fillId="0" borderId="39" xfId="0" applyNumberFormat="1" applyFont="1" applyBorder="1"/>
    <xf numFmtId="11" fontId="43" fillId="0" borderId="39" xfId="0" applyNumberFormat="1" applyFont="1" applyBorder="1"/>
    <xf numFmtId="167" fontId="43" fillId="0" borderId="39" xfId="0" applyNumberFormat="1" applyFont="1" applyBorder="1"/>
    <xf numFmtId="170" fontId="43" fillId="0" borderId="39" xfId="0" applyNumberFormat="1" applyFont="1" applyBorder="1"/>
    <xf numFmtId="170" fontId="43" fillId="0" borderId="0" xfId="0" applyNumberFormat="1" applyFont="1"/>
    <xf numFmtId="170" fontId="0" fillId="0" borderId="0" xfId="0" quotePrefix="1" applyNumberFormat="1" applyAlignment="1">
      <alignment horizontal="center" vertical="center" wrapText="1"/>
    </xf>
    <xf numFmtId="170" fontId="0" fillId="0" borderId="0" xfId="0" applyNumberFormat="1" applyAlignment="1">
      <alignment horizontal="center"/>
    </xf>
    <xf numFmtId="0" fontId="1" fillId="26" borderId="10" xfId="35" applyBorder="1"/>
    <xf numFmtId="0" fontId="1" fillId="26" borderId="0" xfId="35"/>
    <xf numFmtId="165" fontId="0" fillId="0" borderId="0" xfId="0" applyNumberFormat="1" applyAlignment="1">
      <alignment horizontal="center" vertical="center"/>
    </xf>
    <xf numFmtId="0" fontId="0" fillId="0" borderId="43" xfId="0" applyBorder="1" applyAlignment="1">
      <alignment horizontal="center"/>
    </xf>
    <xf numFmtId="167" fontId="16" fillId="0" borderId="42" xfId="0" quotePrefix="1" applyNumberFormat="1" applyFont="1" applyBorder="1" applyAlignment="1">
      <alignment horizontal="center" vertical="center" wrapText="1"/>
    </xf>
    <xf numFmtId="167" fontId="16" fillId="0" borderId="41" xfId="0" quotePrefix="1" applyNumberFormat="1" applyFont="1" applyBorder="1" applyAlignment="1">
      <alignment horizontal="center" vertical="center" wrapText="1"/>
    </xf>
    <xf numFmtId="0" fontId="16" fillId="0" borderId="41" xfId="0" quotePrefix="1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0" fontId="0" fillId="0" borderId="46" xfId="0" applyBorder="1"/>
    <xf numFmtId="164" fontId="0" fillId="0" borderId="0" xfId="0" applyNumberFormat="1" applyAlignment="1">
      <alignment horizontal="center" vertical="center"/>
    </xf>
    <xf numFmtId="0" fontId="0" fillId="0" borderId="45" xfId="0" applyBorder="1" applyAlignment="1">
      <alignment horizontal="center" wrapText="1"/>
    </xf>
    <xf numFmtId="166" fontId="21" fillId="0" borderId="18" xfId="0" applyNumberFormat="1" applyFont="1" applyBorder="1" applyAlignment="1">
      <alignment horizontal="center" vertical="center"/>
    </xf>
    <xf numFmtId="167" fontId="21" fillId="0" borderId="0" xfId="0" applyNumberFormat="1" applyFont="1" applyAlignment="1">
      <alignment horizontal="left" vertical="center" indent="2"/>
    </xf>
    <xf numFmtId="164" fontId="0" fillId="0" borderId="0" xfId="0" applyNumberFormat="1"/>
    <xf numFmtId="11" fontId="0" fillId="0" borderId="44" xfId="0" applyNumberFormat="1" applyBorder="1"/>
    <xf numFmtId="11" fontId="21" fillId="0" borderId="44" xfId="0" applyNumberFormat="1" applyFont="1" applyBorder="1" applyAlignment="1">
      <alignment horizontal="left" vertical="center" indent="2"/>
    </xf>
    <xf numFmtId="164" fontId="21" fillId="0" borderId="46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165" fontId="21" fillId="0" borderId="0" xfId="0" applyNumberFormat="1" applyFont="1" applyAlignment="1">
      <alignment horizontal="left" vertical="center" indent="2"/>
    </xf>
    <xf numFmtId="168" fontId="21" fillId="0" borderId="0" xfId="0" applyNumberFormat="1" applyFont="1" applyAlignment="1">
      <alignment horizontal="center" vertical="center"/>
    </xf>
    <xf numFmtId="167" fontId="21" fillId="0" borderId="47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5" fontId="21" fillId="0" borderId="46" xfId="0" applyNumberFormat="1" applyFont="1" applyBorder="1" applyAlignment="1">
      <alignment horizontal="center" vertical="center"/>
    </xf>
    <xf numFmtId="166" fontId="0" fillId="0" borderId="44" xfId="0" applyNumberFormat="1" applyBorder="1"/>
    <xf numFmtId="167" fontId="21" fillId="0" borderId="46" xfId="0" applyNumberFormat="1" applyFont="1" applyBorder="1" applyAlignment="1">
      <alignment horizontal="center" vertical="center"/>
    </xf>
    <xf numFmtId="11" fontId="21" fillId="0" borderId="0" xfId="0" applyNumberFormat="1" applyFont="1" applyAlignment="1">
      <alignment horizontal="left" vertical="center" indent="2"/>
    </xf>
    <xf numFmtId="167" fontId="21" fillId="0" borderId="46" xfId="0" applyNumberFormat="1" applyFont="1" applyBorder="1" applyAlignment="1">
      <alignment horizontal="left" vertical="center" indent="2"/>
    </xf>
    <xf numFmtId="167" fontId="21" fillId="0" borderId="44" xfId="0" applyNumberFormat="1" applyFont="1" applyBorder="1" applyAlignment="1">
      <alignment horizontal="center" vertical="center"/>
    </xf>
    <xf numFmtId="166" fontId="21" fillId="0" borderId="0" xfId="0" applyNumberFormat="1" applyFont="1" applyAlignment="1">
      <alignment horizontal="left" vertical="center" indent="2"/>
    </xf>
    <xf numFmtId="164" fontId="21" fillId="0" borderId="46" xfId="0" applyNumberFormat="1" applyFont="1" applyBorder="1" applyAlignment="1">
      <alignment horizontal="left" vertical="center" indent="2"/>
    </xf>
    <xf numFmtId="167" fontId="21" fillId="0" borderId="0" xfId="0" applyNumberFormat="1" applyFont="1" applyAlignment="1">
      <alignment horizontal="center" vertical="center"/>
    </xf>
    <xf numFmtId="167" fontId="0" fillId="0" borderId="46" xfId="0" applyNumberFormat="1" applyBorder="1"/>
    <xf numFmtId="1" fontId="21" fillId="0" borderId="0" xfId="0" applyNumberFormat="1" applyFont="1" applyAlignment="1">
      <alignment horizontal="center" vertical="center"/>
    </xf>
    <xf numFmtId="0" fontId="0" fillId="0" borderId="0" xfId="0"/>
    <xf numFmtId="166" fontId="0" fillId="0" borderId="0" xfId="0" applyNumberFormat="1" applyAlignment="1">
      <alignment horizontal="center"/>
    </xf>
    <xf numFmtId="167" fontId="0" fillId="0" borderId="0" xfId="0" applyNumberFormat="1"/>
    <xf numFmtId="166" fontId="0" fillId="0" borderId="0" xfId="0" applyNumberFormat="1"/>
    <xf numFmtId="0" fontId="16" fillId="34" borderId="15" xfId="0" quotePrefix="1" applyFont="1" applyFill="1" applyBorder="1" applyAlignment="1">
      <alignment horizontal="center" vertical="center" wrapText="1"/>
    </xf>
    <xf numFmtId="0" fontId="16" fillId="34" borderId="11" xfId="0" quotePrefix="1" applyFont="1" applyFill="1" applyBorder="1" applyAlignment="1">
      <alignment horizontal="center" vertical="center" wrapText="1"/>
    </xf>
    <xf numFmtId="166" fontId="21" fillId="0" borderId="17" xfId="0" applyNumberFormat="1" applyFont="1" applyBorder="1" applyAlignment="1">
      <alignment horizontal="center" vertical="center"/>
    </xf>
    <xf numFmtId="0" fontId="16" fillId="0" borderId="11" xfId="0" quotePrefix="1" applyFont="1" applyBorder="1" applyAlignment="1">
      <alignment horizontal="center" vertical="center" wrapText="1"/>
    </xf>
    <xf numFmtId="167" fontId="16" fillId="0" borderId="12" xfId="0" quotePrefix="1" applyNumberFormat="1" applyFont="1" applyBorder="1" applyAlignment="1">
      <alignment horizontal="center" vertical="center" wrapText="1"/>
    </xf>
    <xf numFmtId="0" fontId="0" fillId="0" borderId="24" xfId="0" applyBorder="1"/>
    <xf numFmtId="0" fontId="0" fillId="0" borderId="29" xfId="0" applyBorder="1" applyAlignment="1">
      <alignment horizontal="center" vertical="center"/>
    </xf>
    <xf numFmtId="0" fontId="16" fillId="0" borderId="14" xfId="0" quotePrefix="1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1" fontId="21" fillId="0" borderId="16" xfId="0" applyNumberFormat="1" applyFont="1" applyBorder="1" applyAlignment="1">
      <alignment horizontal="center" vertical="center"/>
    </xf>
    <xf numFmtId="166" fontId="21" fillId="34" borderId="17" xfId="0" applyNumberFormat="1" applyFont="1" applyFill="1" applyBorder="1" applyAlignment="1">
      <alignment horizontal="left" vertical="center" indent="2"/>
    </xf>
    <xf numFmtId="166" fontId="21" fillId="0" borderId="17" xfId="0" applyNumberFormat="1" applyFont="1" applyBorder="1" applyAlignment="1">
      <alignment horizontal="left" vertical="center" indent="2"/>
    </xf>
    <xf numFmtId="166" fontId="21" fillId="34" borderId="18" xfId="0" applyNumberFormat="1" applyFont="1" applyFill="1" applyBorder="1" applyAlignment="1">
      <alignment horizontal="left" vertical="center" indent="2"/>
    </xf>
    <xf numFmtId="166" fontId="21" fillId="34" borderId="31" xfId="0" applyNumberFormat="1" applyFont="1" applyFill="1" applyBorder="1" applyAlignment="1">
      <alignment horizontal="left" vertical="center" indent="2"/>
    </xf>
    <xf numFmtId="0" fontId="0" fillId="0" borderId="32" xfId="0" applyBorder="1" applyAlignment="1">
      <alignment horizontal="center" wrapText="1"/>
    </xf>
    <xf numFmtId="164" fontId="21" fillId="0" borderId="19" xfId="0" applyNumberFormat="1" applyFont="1" applyBorder="1" applyAlignment="1">
      <alignment horizontal="center" vertical="center"/>
    </xf>
    <xf numFmtId="164" fontId="21" fillId="34" borderId="20" xfId="0" applyNumberFormat="1" applyFont="1" applyFill="1" applyBorder="1" applyAlignment="1">
      <alignment horizontal="left" vertical="center" indent="2"/>
    </xf>
    <xf numFmtId="164" fontId="21" fillId="0" borderId="20" xfId="0" applyNumberFormat="1" applyFont="1" applyBorder="1" applyAlignment="1">
      <alignment horizontal="left" vertical="center" indent="2"/>
    </xf>
    <xf numFmtId="164" fontId="21" fillId="34" borderId="21" xfId="0" applyNumberFormat="1" applyFont="1" applyFill="1" applyBorder="1" applyAlignment="1">
      <alignment horizontal="left" vertical="center" indent="2"/>
    </xf>
    <xf numFmtId="164" fontId="21" fillId="34" borderId="33" xfId="0" applyNumberFormat="1" applyFont="1" applyFill="1" applyBorder="1" applyAlignment="1">
      <alignment horizontal="left" vertical="center" indent="2"/>
    </xf>
    <xf numFmtId="164" fontId="21" fillId="0" borderId="20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horizontal="center" vertical="center"/>
    </xf>
    <xf numFmtId="164" fontId="21" fillId="34" borderId="35" xfId="0" applyNumberFormat="1" applyFont="1" applyFill="1" applyBorder="1" applyAlignment="1">
      <alignment horizontal="left" vertical="center" indent="2"/>
    </xf>
    <xf numFmtId="166" fontId="21" fillId="34" borderId="34" xfId="0" applyNumberFormat="1" applyFont="1" applyFill="1" applyBorder="1" applyAlignment="1">
      <alignment horizontal="center" vertical="center"/>
    </xf>
    <xf numFmtId="166" fontId="21" fillId="0" borderId="34" xfId="0" applyNumberFormat="1" applyFont="1" applyBorder="1" applyAlignment="1">
      <alignment horizontal="center" vertical="center"/>
    </xf>
    <xf numFmtId="164" fontId="21" fillId="0" borderId="35" xfId="0" applyNumberFormat="1" applyFont="1" applyBorder="1" applyAlignment="1">
      <alignment horizontal="left" vertical="center" indent="2"/>
    </xf>
    <xf numFmtId="168" fontId="21" fillId="34" borderId="34" xfId="0" applyNumberFormat="1" applyFont="1" applyFill="1" applyBorder="1" applyAlignment="1">
      <alignment horizontal="center" vertical="center"/>
    </xf>
    <xf numFmtId="168" fontId="21" fillId="0" borderId="34" xfId="0" applyNumberFormat="1" applyFont="1" applyBorder="1" applyAlignment="1">
      <alignment horizontal="center" vertical="center"/>
    </xf>
    <xf numFmtId="164" fontId="21" fillId="34" borderId="34" xfId="0" applyNumberFormat="1" applyFont="1" applyFill="1" applyBorder="1" applyAlignment="1">
      <alignment horizontal="center" vertical="center"/>
    </xf>
    <xf numFmtId="164" fontId="21" fillId="0" borderId="34" xfId="0" applyNumberFormat="1" applyFont="1" applyBorder="1" applyAlignment="1">
      <alignment horizontal="center" vertical="center"/>
    </xf>
    <xf numFmtId="0" fontId="39" fillId="0" borderId="0" xfId="0" applyFont="1"/>
    <xf numFmtId="167" fontId="21" fillId="34" borderId="34" xfId="0" applyNumberFormat="1" applyFont="1" applyFill="1" applyBorder="1" applyAlignment="1">
      <alignment horizontal="center" vertical="center"/>
    </xf>
    <xf numFmtId="167" fontId="21" fillId="0" borderId="34" xfId="0" applyNumberFormat="1" applyFont="1" applyBorder="1" applyAlignment="1">
      <alignment horizontal="center" vertical="center"/>
    </xf>
    <xf numFmtId="0" fontId="0" fillId="0" borderId="22" xfId="0" applyBorder="1"/>
    <xf numFmtId="0" fontId="0" fillId="0" borderId="25" xfId="0" applyBorder="1"/>
    <xf numFmtId="0" fontId="0" fillId="0" borderId="28" xfId="0" applyBorder="1"/>
    <xf numFmtId="0" fontId="0" fillId="0" borderId="26" xfId="0" applyBorder="1"/>
    <xf numFmtId="164" fontId="21" fillId="0" borderId="18" xfId="0" applyNumberFormat="1" applyFont="1" applyBorder="1" applyAlignment="1">
      <alignment horizontal="center" vertical="center"/>
    </xf>
    <xf numFmtId="165" fontId="21" fillId="0" borderId="17" xfId="0" applyNumberFormat="1" applyFont="1" applyBorder="1" applyAlignment="1">
      <alignment horizontal="center" vertical="center"/>
    </xf>
    <xf numFmtId="165" fontId="21" fillId="0" borderId="20" xfId="0" applyNumberFormat="1" applyFont="1" applyBorder="1" applyAlignment="1">
      <alignment horizontal="center" vertical="center"/>
    </xf>
    <xf numFmtId="165" fontId="0" fillId="0" borderId="0" xfId="0" applyNumberFormat="1"/>
    <xf numFmtId="165" fontId="16" fillId="0" borderId="11" xfId="0" quotePrefix="1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left" wrapText="1"/>
    </xf>
    <xf numFmtId="0" fontId="0" fillId="0" borderId="23" xfId="0" applyBorder="1" applyAlignment="1">
      <alignment horizontal="left" wrapText="1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colors>
    <mruColors>
      <color rgb="FF00B050"/>
      <color rgb="FFFFFF00"/>
      <color rgb="FFEEEE1E"/>
      <color rgb="FF000000"/>
      <color rgb="FF00FF99"/>
      <color rgb="FFC30D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3</xdr:row>
      <xdr:rowOff>60960</xdr:rowOff>
    </xdr:from>
    <xdr:to>
      <xdr:col>11</xdr:col>
      <xdr:colOff>205740</xdr:colOff>
      <xdr:row>22</xdr:row>
      <xdr:rowOff>91440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14900" y="661035"/>
          <a:ext cx="2301240" cy="364998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525780</xdr:colOff>
      <xdr:row>5</xdr:row>
      <xdr:rowOff>22860</xdr:rowOff>
    </xdr:from>
    <xdr:to>
      <xdr:col>10</xdr:col>
      <xdr:colOff>548640</xdr:colOff>
      <xdr:row>6</xdr:row>
      <xdr:rowOff>38100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621780" y="594360"/>
          <a:ext cx="1851660" cy="205740"/>
        </a:xfrm>
        <a:prstGeom prst="roundRect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75000"/>
            </a:schemeClr>
          </a:solidFill>
        </a:ln>
        <a:scene3d>
          <a:camera prst="orthographicFront"/>
          <a:lightRig rig="threePt" dir="t"/>
        </a:scene3d>
        <a:sp3d extrusionH="50800" prstMaterial="dkEdge">
          <a:bevelT w="165100" prst="coolSlant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548640</xdr:colOff>
      <xdr:row>10</xdr:row>
      <xdr:rowOff>38100</xdr:rowOff>
    </xdr:from>
    <xdr:to>
      <xdr:col>10</xdr:col>
      <xdr:colOff>571500</xdr:colOff>
      <xdr:row>11</xdr:row>
      <xdr:rowOff>53340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644640" y="1562100"/>
          <a:ext cx="1851660" cy="205740"/>
        </a:xfrm>
        <a:prstGeom prst="roundRect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75000"/>
            </a:schemeClr>
          </a:solidFill>
        </a:ln>
        <a:scene3d>
          <a:camera prst="orthographicFront"/>
          <a:lightRig rig="threePt" dir="t"/>
        </a:scene3d>
        <a:sp3d extrusionH="50800" prstMaterial="dkEdge">
          <a:bevelT w="165100" prst="coolSlant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571500</xdr:colOff>
      <xdr:row>15</xdr:row>
      <xdr:rowOff>91440</xdr:rowOff>
    </xdr:from>
    <xdr:to>
      <xdr:col>10</xdr:col>
      <xdr:colOff>594360</xdr:colOff>
      <xdr:row>16</xdr:row>
      <xdr:rowOff>106680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667500" y="2567940"/>
          <a:ext cx="1851660" cy="205740"/>
        </a:xfrm>
        <a:prstGeom prst="roundRect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75000"/>
            </a:schemeClr>
          </a:solidFill>
        </a:ln>
        <a:scene3d>
          <a:camera prst="orthographicFront"/>
          <a:lightRig rig="threePt" dir="t"/>
        </a:scene3d>
        <a:sp3d extrusionH="50800" prstMaterial="dkEdge">
          <a:bevelT w="165100" prst="coolSlant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586740</xdr:colOff>
      <xdr:row>20</xdr:row>
      <xdr:rowOff>144780</xdr:rowOff>
    </xdr:from>
    <xdr:to>
      <xdr:col>11</xdr:col>
      <xdr:colOff>0</xdr:colOff>
      <xdr:row>21</xdr:row>
      <xdr:rowOff>160020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682740" y="3573780"/>
          <a:ext cx="1851660" cy="205740"/>
        </a:xfrm>
        <a:prstGeom prst="roundRect">
          <a:avLst/>
        </a:prstGeom>
        <a:solidFill>
          <a:schemeClr val="bg1">
            <a:lumMod val="75000"/>
          </a:schemeClr>
        </a:solidFill>
        <a:ln>
          <a:solidFill>
            <a:schemeClr val="bg1">
              <a:lumMod val="75000"/>
            </a:schemeClr>
          </a:solidFill>
        </a:ln>
        <a:scene3d>
          <a:camera prst="orthographicFront"/>
          <a:lightRig rig="threePt" dir="t"/>
        </a:scene3d>
        <a:sp3d extrusionH="50800" prstMaterial="dkEdge">
          <a:bevelT w="165100" prst="coolSlant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426720</xdr:colOff>
      <xdr:row>5</xdr:row>
      <xdr:rowOff>121920</xdr:rowOff>
    </xdr:from>
    <xdr:to>
      <xdr:col>11</xdr:col>
      <xdr:colOff>30480</xdr:colOff>
      <xdr:row>5</xdr:row>
      <xdr:rowOff>121920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522720" y="693420"/>
          <a:ext cx="204216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10</xdr:row>
      <xdr:rowOff>144780</xdr:rowOff>
    </xdr:from>
    <xdr:to>
      <xdr:col>11</xdr:col>
      <xdr:colOff>60960</xdr:colOff>
      <xdr:row>10</xdr:row>
      <xdr:rowOff>144780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6553200" y="1668780"/>
          <a:ext cx="204216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68580</xdr:colOff>
      <xdr:row>5</xdr:row>
      <xdr:rowOff>106680</xdr:rowOff>
    </xdr:from>
    <xdr:to>
      <xdr:col>11</xdr:col>
      <xdr:colOff>68580</xdr:colOff>
      <xdr:row>10</xdr:row>
      <xdr:rowOff>137160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8602980" y="678180"/>
          <a:ext cx="0" cy="9829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oneCellAnchor>
    <xdr:from>
      <xdr:col>9</xdr:col>
      <xdr:colOff>457200</xdr:colOff>
      <xdr:row>7</xdr:row>
      <xdr:rowOff>99060</xdr:rowOff>
    </xdr:from>
    <xdr:ext cx="857222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7772400" y="1051560"/>
          <a:ext cx="8572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 i="1">
              <a:solidFill>
                <a:schemeClr val="accent5"/>
              </a:solidFill>
            </a:rPr>
            <a:t>line spacing</a:t>
          </a:r>
        </a:p>
      </xdr:txBody>
    </xdr:sp>
    <xdr:clientData/>
  </xdr:oneCellAnchor>
  <xdr:oneCellAnchor>
    <xdr:from>
      <xdr:col>7</xdr:col>
      <xdr:colOff>411480</xdr:colOff>
      <xdr:row>3</xdr:row>
      <xdr:rowOff>167640</xdr:rowOff>
    </xdr:from>
    <xdr:ext cx="95058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507480" y="358140"/>
          <a:ext cx="950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100" i="1">
              <a:solidFill>
                <a:schemeClr val="bg1">
                  <a:lumMod val="50000"/>
                </a:schemeClr>
              </a:solidFill>
            </a:rPr>
            <a:t>ablation lines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0"/>
  <sheetViews>
    <sheetView topLeftCell="A66" workbookViewId="0">
      <selection activeCell="H29" sqref="H29"/>
    </sheetView>
  </sheetViews>
  <sheetFormatPr defaultRowHeight="15" x14ac:dyDescent="0.25"/>
  <cols>
    <col min="2" max="2" width="9.7109375" bestFit="1" customWidth="1"/>
    <col min="3" max="3" width="10.140625" bestFit="1" customWidth="1"/>
    <col min="4" max="4" width="28.7109375" customWidth="1"/>
  </cols>
  <sheetData>
    <row r="1" spans="1:5" ht="16.5" thickBot="1" x14ac:dyDescent="0.3">
      <c r="A1" s="69" t="s">
        <v>92</v>
      </c>
      <c r="B1" s="70"/>
      <c r="C1" s="71"/>
      <c r="D1" s="71"/>
    </row>
    <row r="2" spans="1:5" ht="15.75" thickTop="1" x14ac:dyDescent="0.25"/>
    <row r="3" spans="1:5" x14ac:dyDescent="0.25">
      <c r="A3" s="72" t="s">
        <v>93</v>
      </c>
      <c r="B3" s="72"/>
      <c r="C3" s="72" t="s">
        <v>391</v>
      </c>
      <c r="D3" t="s">
        <v>415</v>
      </c>
      <c r="E3" t="s">
        <v>526</v>
      </c>
    </row>
    <row r="4" spans="1:5" x14ac:dyDescent="0.25">
      <c r="A4" s="14" t="s">
        <v>246</v>
      </c>
      <c r="B4" s="14"/>
      <c r="C4" s="85" t="s">
        <v>392</v>
      </c>
      <c r="D4" s="14">
        <v>275</v>
      </c>
      <c r="E4" s="92" t="s">
        <v>530</v>
      </c>
    </row>
    <row r="5" spans="1:5" x14ac:dyDescent="0.25">
      <c r="A5" s="14" t="s">
        <v>247</v>
      </c>
      <c r="B5" s="14"/>
      <c r="C5" s="85" t="s">
        <v>393</v>
      </c>
      <c r="D5" s="14">
        <v>260</v>
      </c>
      <c r="E5" s="92" t="s">
        <v>530</v>
      </c>
    </row>
    <row r="6" spans="1:5" x14ac:dyDescent="0.25">
      <c r="A6" s="14" t="s">
        <v>248</v>
      </c>
      <c r="B6" s="14"/>
      <c r="C6" s="85" t="s">
        <v>394</v>
      </c>
      <c r="D6" s="14">
        <v>250</v>
      </c>
      <c r="E6" s="92" t="s">
        <v>530</v>
      </c>
    </row>
    <row r="7" spans="1:5" x14ac:dyDescent="0.25">
      <c r="A7" s="14" t="s">
        <v>249</v>
      </c>
      <c r="B7" s="14"/>
      <c r="C7" s="87" t="s">
        <v>395</v>
      </c>
      <c r="D7" s="14">
        <v>250</v>
      </c>
      <c r="E7" s="92" t="s">
        <v>530</v>
      </c>
    </row>
    <row r="8" spans="1:5" x14ac:dyDescent="0.25">
      <c r="A8" s="14" t="s">
        <v>250</v>
      </c>
      <c r="B8" s="14"/>
      <c r="C8" s="85" t="s">
        <v>396</v>
      </c>
      <c r="D8" s="14">
        <v>250</v>
      </c>
      <c r="E8" s="92" t="s">
        <v>530</v>
      </c>
    </row>
    <row r="9" spans="1:5" x14ac:dyDescent="0.25">
      <c r="A9" s="14" t="s">
        <v>251</v>
      </c>
      <c r="B9" s="14"/>
      <c r="C9" s="85" t="s">
        <v>397</v>
      </c>
      <c r="D9" s="14">
        <v>290</v>
      </c>
      <c r="E9" s="92" t="s">
        <v>530</v>
      </c>
    </row>
    <row r="10" spans="1:5" x14ac:dyDescent="0.25">
      <c r="A10" s="14" t="s">
        <v>252</v>
      </c>
      <c r="B10" s="14"/>
      <c r="C10" s="85" t="s">
        <v>398</v>
      </c>
      <c r="D10" s="14">
        <v>260</v>
      </c>
      <c r="E10" s="92" t="s">
        <v>530</v>
      </c>
    </row>
    <row r="11" spans="1:5" x14ac:dyDescent="0.25">
      <c r="A11" s="14" t="s">
        <v>253</v>
      </c>
      <c r="B11" s="14"/>
      <c r="C11" s="85" t="s">
        <v>400</v>
      </c>
      <c r="D11" s="14">
        <v>230</v>
      </c>
      <c r="E11" s="92" t="s">
        <v>530</v>
      </c>
    </row>
    <row r="12" spans="1:5" x14ac:dyDescent="0.25">
      <c r="A12" s="14" t="s">
        <v>254</v>
      </c>
      <c r="B12" s="14"/>
      <c r="C12" s="85" t="s">
        <v>399</v>
      </c>
      <c r="D12" s="14">
        <v>240</v>
      </c>
      <c r="E12" s="92" t="s">
        <v>530</v>
      </c>
    </row>
    <row r="13" spans="1:5" x14ac:dyDescent="0.25">
      <c r="A13" s="14" t="s">
        <v>255</v>
      </c>
      <c r="B13" s="14"/>
      <c r="C13" s="85" t="s">
        <v>401</v>
      </c>
      <c r="D13" s="14">
        <v>260</v>
      </c>
      <c r="E13" s="92" t="s">
        <v>530</v>
      </c>
    </row>
    <row r="14" spans="1:5" x14ac:dyDescent="0.25">
      <c r="A14" s="14" t="s">
        <v>256</v>
      </c>
      <c r="B14" s="14"/>
      <c r="C14" s="85" t="s">
        <v>402</v>
      </c>
      <c r="D14" s="14">
        <v>230</v>
      </c>
      <c r="E14" s="92" t="s">
        <v>530</v>
      </c>
    </row>
    <row r="15" spans="1:5" x14ac:dyDescent="0.25">
      <c r="A15" s="14" t="s">
        <v>257</v>
      </c>
      <c r="B15" s="14"/>
      <c r="C15" s="85" t="s">
        <v>403</v>
      </c>
      <c r="D15" s="14">
        <v>220</v>
      </c>
      <c r="E15" s="92" t="s">
        <v>530</v>
      </c>
    </row>
    <row r="16" spans="1:5" x14ac:dyDescent="0.25">
      <c r="A16" s="14" t="s">
        <v>258</v>
      </c>
      <c r="B16" s="14"/>
      <c r="C16" s="85" t="s">
        <v>404</v>
      </c>
      <c r="D16" s="14">
        <v>270</v>
      </c>
      <c r="E16" s="92" t="s">
        <v>530</v>
      </c>
    </row>
    <row r="17" spans="1:5" x14ac:dyDescent="0.25">
      <c r="A17" s="14" t="s">
        <v>259</v>
      </c>
      <c r="B17" s="14"/>
      <c r="C17" s="85" t="s">
        <v>405</v>
      </c>
      <c r="D17" s="14">
        <v>260</v>
      </c>
      <c r="E17" s="92" t="s">
        <v>530</v>
      </c>
    </row>
    <row r="18" spans="1:5" x14ac:dyDescent="0.25">
      <c r="A18" s="14" t="s">
        <v>383</v>
      </c>
      <c r="B18" s="14"/>
      <c r="C18" s="85" t="s">
        <v>406</v>
      </c>
      <c r="D18" s="14">
        <v>260</v>
      </c>
      <c r="E18" s="92" t="s">
        <v>530</v>
      </c>
    </row>
    <row r="19" spans="1:5" x14ac:dyDescent="0.25">
      <c r="A19" s="14" t="s">
        <v>384</v>
      </c>
      <c r="B19" s="14"/>
      <c r="C19" s="85" t="s">
        <v>407</v>
      </c>
      <c r="D19" s="14">
        <v>270</v>
      </c>
      <c r="E19" s="92" t="s">
        <v>530</v>
      </c>
    </row>
    <row r="20" spans="1:5" x14ac:dyDescent="0.25">
      <c r="A20" s="14" t="s">
        <v>385</v>
      </c>
      <c r="B20" s="14"/>
      <c r="C20" s="85" t="s">
        <v>408</v>
      </c>
      <c r="D20" s="14">
        <v>220</v>
      </c>
      <c r="E20" s="92" t="s">
        <v>530</v>
      </c>
    </row>
    <row r="21" spans="1:5" x14ac:dyDescent="0.25">
      <c r="A21" s="14" t="s">
        <v>386</v>
      </c>
      <c r="B21" s="14"/>
      <c r="C21" s="86" t="s">
        <v>409</v>
      </c>
      <c r="D21" s="14">
        <v>250</v>
      </c>
      <c r="E21" s="92" t="s">
        <v>530</v>
      </c>
    </row>
    <row r="22" spans="1:5" x14ac:dyDescent="0.25">
      <c r="A22" s="14" t="s">
        <v>387</v>
      </c>
      <c r="B22" s="14"/>
      <c r="C22" s="86" t="s">
        <v>410</v>
      </c>
      <c r="D22" s="14">
        <v>260</v>
      </c>
      <c r="E22" s="92" t="s">
        <v>530</v>
      </c>
    </row>
    <row r="23" spans="1:5" x14ac:dyDescent="0.25">
      <c r="A23" s="14" t="s">
        <v>388</v>
      </c>
      <c r="B23" s="14"/>
      <c r="C23" s="86" t="s">
        <v>411</v>
      </c>
      <c r="D23" s="14">
        <v>260</v>
      </c>
      <c r="E23" s="92" t="s">
        <v>530</v>
      </c>
    </row>
    <row r="24" spans="1:5" x14ac:dyDescent="0.25">
      <c r="A24" s="14" t="s">
        <v>389</v>
      </c>
      <c r="B24" s="14"/>
      <c r="C24" s="86" t="s">
        <v>412</v>
      </c>
      <c r="D24" s="14">
        <v>240</v>
      </c>
      <c r="E24" s="92" t="s">
        <v>530</v>
      </c>
    </row>
    <row r="25" spans="1:5" x14ac:dyDescent="0.25">
      <c r="A25" s="14" t="s">
        <v>390</v>
      </c>
      <c r="B25" s="14"/>
      <c r="C25" s="86" t="s">
        <v>413</v>
      </c>
      <c r="D25" s="14">
        <v>220</v>
      </c>
      <c r="E25" s="92" t="s">
        <v>530</v>
      </c>
    </row>
    <row r="26" spans="1:5" x14ac:dyDescent="0.25">
      <c r="A26" s="14" t="s">
        <v>416</v>
      </c>
      <c r="B26" s="14"/>
      <c r="C26" s="14" t="s">
        <v>417</v>
      </c>
      <c r="D26" s="14">
        <v>460</v>
      </c>
      <c r="E26" s="91" t="s">
        <v>529</v>
      </c>
    </row>
    <row r="27" spans="1:5" x14ac:dyDescent="0.25">
      <c r="A27" s="14" t="s">
        <v>418</v>
      </c>
      <c r="B27" s="14"/>
      <c r="C27" s="14" t="s">
        <v>419</v>
      </c>
      <c r="D27" s="14">
        <v>430</v>
      </c>
      <c r="E27" s="91" t="s">
        <v>529</v>
      </c>
    </row>
    <row r="28" spans="1:5" x14ac:dyDescent="0.25">
      <c r="A28" s="14" t="s">
        <v>420</v>
      </c>
      <c r="B28" s="14"/>
      <c r="C28" s="14" t="s">
        <v>421</v>
      </c>
      <c r="D28" s="14">
        <v>450</v>
      </c>
      <c r="E28" s="91" t="s">
        <v>529</v>
      </c>
    </row>
    <row r="29" spans="1:5" x14ac:dyDescent="0.25">
      <c r="A29" s="14" t="s">
        <v>422</v>
      </c>
      <c r="B29" s="14"/>
      <c r="C29" s="14" t="s">
        <v>423</v>
      </c>
      <c r="D29" s="14">
        <v>450</v>
      </c>
      <c r="E29" s="91" t="s">
        <v>529</v>
      </c>
    </row>
    <row r="30" spans="1:5" x14ac:dyDescent="0.25">
      <c r="A30" s="14" t="s">
        <v>424</v>
      </c>
      <c r="B30" s="14"/>
      <c r="C30" s="14" t="s">
        <v>425</v>
      </c>
      <c r="D30" s="14">
        <v>495</v>
      </c>
      <c r="E30" s="91" t="s">
        <v>529</v>
      </c>
    </row>
    <row r="31" spans="1:5" x14ac:dyDescent="0.25">
      <c r="A31" s="14" t="s">
        <v>426</v>
      </c>
      <c r="B31" s="14"/>
      <c r="C31" s="14" t="s">
        <v>427</v>
      </c>
      <c r="D31" s="14">
        <v>390</v>
      </c>
      <c r="E31" s="91" t="s">
        <v>529</v>
      </c>
    </row>
    <row r="32" spans="1:5" x14ac:dyDescent="0.25">
      <c r="A32" s="14" t="s">
        <v>428</v>
      </c>
      <c r="B32" s="14"/>
      <c r="C32" s="14" t="s">
        <v>429</v>
      </c>
      <c r="D32" s="14">
        <v>420</v>
      </c>
      <c r="E32" s="91" t="s">
        <v>529</v>
      </c>
    </row>
    <row r="33" spans="1:5" x14ac:dyDescent="0.25">
      <c r="A33" s="14" t="s">
        <v>430</v>
      </c>
      <c r="B33" s="14"/>
      <c r="C33" s="14" t="s">
        <v>431</v>
      </c>
      <c r="D33" s="14">
        <v>350</v>
      </c>
      <c r="E33" s="91" t="s">
        <v>529</v>
      </c>
    </row>
    <row r="34" spans="1:5" x14ac:dyDescent="0.25">
      <c r="A34" s="14" t="s">
        <v>432</v>
      </c>
      <c r="B34" s="14"/>
      <c r="C34" s="14" t="s">
        <v>433</v>
      </c>
      <c r="D34" s="14">
        <v>380</v>
      </c>
      <c r="E34" s="91" t="s">
        <v>529</v>
      </c>
    </row>
    <row r="35" spans="1:5" x14ac:dyDescent="0.25">
      <c r="A35" s="14" t="s">
        <v>434</v>
      </c>
      <c r="B35" s="14"/>
      <c r="C35" s="14" t="s">
        <v>435</v>
      </c>
      <c r="D35" s="14">
        <v>500</v>
      </c>
      <c r="E35" s="91" t="s">
        <v>529</v>
      </c>
    </row>
    <row r="36" spans="1:5" x14ac:dyDescent="0.25">
      <c r="A36" s="14" t="s">
        <v>436</v>
      </c>
      <c r="B36" s="14"/>
      <c r="C36" s="14" t="s">
        <v>437</v>
      </c>
      <c r="D36" s="14">
        <v>530</v>
      </c>
      <c r="E36" s="91" t="s">
        <v>529</v>
      </c>
    </row>
    <row r="37" spans="1:5" x14ac:dyDescent="0.25">
      <c r="A37" s="14" t="s">
        <v>438</v>
      </c>
      <c r="B37" s="14"/>
      <c r="C37" s="14" t="s">
        <v>439</v>
      </c>
      <c r="D37" s="14">
        <v>340</v>
      </c>
      <c r="E37" s="91" t="s">
        <v>529</v>
      </c>
    </row>
    <row r="38" spans="1:5" x14ac:dyDescent="0.25">
      <c r="A38" s="14" t="s">
        <v>440</v>
      </c>
      <c r="B38" s="14"/>
      <c r="C38" s="14" t="s">
        <v>441</v>
      </c>
      <c r="D38" s="14">
        <v>300</v>
      </c>
      <c r="E38" s="91" t="s">
        <v>529</v>
      </c>
    </row>
    <row r="39" spans="1:5" x14ac:dyDescent="0.25">
      <c r="A39" s="14" t="s">
        <v>442</v>
      </c>
      <c r="B39" s="14"/>
      <c r="C39" s="14" t="s">
        <v>443</v>
      </c>
      <c r="D39" s="14">
        <v>400</v>
      </c>
      <c r="E39" s="91" t="s">
        <v>529</v>
      </c>
    </row>
    <row r="40" spans="1:5" x14ac:dyDescent="0.25">
      <c r="A40" s="14" t="s">
        <v>444</v>
      </c>
      <c r="B40" s="14"/>
      <c r="C40" s="14" t="s">
        <v>445</v>
      </c>
      <c r="D40" s="14">
        <v>290</v>
      </c>
      <c r="E40" s="91" t="s">
        <v>529</v>
      </c>
    </row>
    <row r="41" spans="1:5" x14ac:dyDescent="0.25">
      <c r="A41" s="14" t="s">
        <v>446</v>
      </c>
      <c r="B41" s="14"/>
      <c r="C41" s="14" t="s">
        <v>447</v>
      </c>
      <c r="D41" s="14">
        <v>230</v>
      </c>
      <c r="E41" s="91" t="s">
        <v>529</v>
      </c>
    </row>
    <row r="42" spans="1:5" x14ac:dyDescent="0.25">
      <c r="A42" s="14" t="s">
        <v>448</v>
      </c>
      <c r="B42" s="14"/>
      <c r="C42" s="14" t="s">
        <v>449</v>
      </c>
      <c r="D42" s="14">
        <v>250</v>
      </c>
      <c r="E42" s="91" t="s">
        <v>529</v>
      </c>
    </row>
    <row r="43" spans="1:5" x14ac:dyDescent="0.25">
      <c r="A43" s="14" t="s">
        <v>450</v>
      </c>
      <c r="B43" s="14"/>
      <c r="C43" s="14" t="s">
        <v>451</v>
      </c>
      <c r="D43" s="14">
        <v>500</v>
      </c>
      <c r="E43" s="91" t="s">
        <v>529</v>
      </c>
    </row>
    <row r="44" spans="1:5" x14ac:dyDescent="0.25">
      <c r="A44" s="14" t="s">
        <v>452</v>
      </c>
      <c r="B44" s="14"/>
      <c r="C44" s="14" t="s">
        <v>453</v>
      </c>
      <c r="D44" s="14">
        <v>500</v>
      </c>
      <c r="E44" s="91" t="s">
        <v>529</v>
      </c>
    </row>
    <row r="45" spans="1:5" x14ac:dyDescent="0.25">
      <c r="A45" s="14" t="s">
        <v>454</v>
      </c>
      <c r="B45" s="14"/>
      <c r="C45" s="14" t="s">
        <v>455</v>
      </c>
      <c r="D45" s="14">
        <v>650</v>
      </c>
      <c r="E45" s="91" t="s">
        <v>529</v>
      </c>
    </row>
    <row r="46" spans="1:5" x14ac:dyDescent="0.25">
      <c r="A46" s="14" t="s">
        <v>456</v>
      </c>
      <c r="B46" s="14"/>
      <c r="C46" s="14" t="s">
        <v>457</v>
      </c>
      <c r="D46" s="14">
        <v>310</v>
      </c>
      <c r="E46" s="91" t="s">
        <v>529</v>
      </c>
    </row>
    <row r="47" spans="1:5" x14ac:dyDescent="0.25">
      <c r="A47" s="14" t="s">
        <v>458</v>
      </c>
      <c r="B47" s="14"/>
      <c r="C47" s="14" t="s">
        <v>459</v>
      </c>
      <c r="D47" s="14">
        <v>540</v>
      </c>
      <c r="E47" s="91" t="s">
        <v>529</v>
      </c>
    </row>
    <row r="48" spans="1:5" x14ac:dyDescent="0.25">
      <c r="A48" s="14" t="s">
        <v>460</v>
      </c>
      <c r="B48" s="14"/>
      <c r="C48" s="14" t="s">
        <v>461</v>
      </c>
      <c r="D48" s="14">
        <v>400</v>
      </c>
      <c r="E48" s="91" t="s">
        <v>529</v>
      </c>
    </row>
    <row r="49" spans="1:5" x14ac:dyDescent="0.25">
      <c r="A49" s="14" t="s">
        <v>462</v>
      </c>
      <c r="B49" s="14"/>
      <c r="C49" s="14" t="s">
        <v>463</v>
      </c>
      <c r="D49" s="14">
        <v>460</v>
      </c>
      <c r="E49" s="91" t="s">
        <v>529</v>
      </c>
    </row>
    <row r="50" spans="1:5" x14ac:dyDescent="0.25">
      <c r="A50" s="14" t="s">
        <v>464</v>
      </c>
      <c r="B50" s="14"/>
      <c r="C50" s="14" t="s">
        <v>465</v>
      </c>
      <c r="D50" s="14">
        <v>380</v>
      </c>
      <c r="E50" s="91" t="s">
        <v>529</v>
      </c>
    </row>
    <row r="51" spans="1:5" x14ac:dyDescent="0.25">
      <c r="A51" s="14" t="s">
        <v>466</v>
      </c>
      <c r="B51" s="14"/>
      <c r="C51" s="14" t="s">
        <v>467</v>
      </c>
      <c r="D51" s="14">
        <v>360</v>
      </c>
      <c r="E51" s="91" t="s">
        <v>529</v>
      </c>
    </row>
    <row r="52" spans="1:5" x14ac:dyDescent="0.25">
      <c r="A52" s="14" t="s">
        <v>468</v>
      </c>
      <c r="B52" s="14"/>
      <c r="C52" s="14" t="s">
        <v>469</v>
      </c>
      <c r="D52" s="14">
        <v>210</v>
      </c>
      <c r="E52" s="91" t="s">
        <v>529</v>
      </c>
    </row>
    <row r="53" spans="1:5" x14ac:dyDescent="0.25">
      <c r="A53" s="14" t="s">
        <v>470</v>
      </c>
      <c r="B53" s="14"/>
      <c r="C53" s="14" t="s">
        <v>471</v>
      </c>
      <c r="D53" s="14">
        <v>500</v>
      </c>
      <c r="E53" s="91" t="s">
        <v>529</v>
      </c>
    </row>
    <row r="54" spans="1:5" x14ac:dyDescent="0.25">
      <c r="A54" s="14" t="s">
        <v>472</v>
      </c>
      <c r="B54" s="14"/>
      <c r="C54" s="85" t="s">
        <v>473</v>
      </c>
      <c r="D54" s="14">
        <v>440</v>
      </c>
      <c r="E54" s="90" t="s">
        <v>528</v>
      </c>
    </row>
    <row r="55" spans="1:5" x14ac:dyDescent="0.25">
      <c r="A55" s="14" t="s">
        <v>474</v>
      </c>
      <c r="B55" s="14"/>
      <c r="C55" s="85" t="s">
        <v>475</v>
      </c>
      <c r="D55" s="14">
        <v>260</v>
      </c>
      <c r="E55" s="90" t="s">
        <v>528</v>
      </c>
    </row>
    <row r="56" spans="1:5" x14ac:dyDescent="0.25">
      <c r="A56" s="14" t="s">
        <v>476</v>
      </c>
      <c r="B56" s="14"/>
      <c r="C56" s="85" t="s">
        <v>477</v>
      </c>
      <c r="D56" s="14">
        <v>380</v>
      </c>
      <c r="E56" s="90" t="s">
        <v>528</v>
      </c>
    </row>
    <row r="57" spans="1:5" x14ac:dyDescent="0.25">
      <c r="A57" s="14" t="s">
        <v>478</v>
      </c>
      <c r="B57" s="14"/>
      <c r="C57" s="85" t="s">
        <v>479</v>
      </c>
      <c r="D57" s="14">
        <v>260</v>
      </c>
      <c r="E57" s="90" t="s">
        <v>528</v>
      </c>
    </row>
    <row r="58" spans="1:5" x14ac:dyDescent="0.25">
      <c r="A58" s="14" t="s">
        <v>480</v>
      </c>
      <c r="B58" s="14"/>
      <c r="C58" s="85" t="s">
        <v>481</v>
      </c>
      <c r="D58" s="14">
        <v>385</v>
      </c>
      <c r="E58" s="90" t="s">
        <v>528</v>
      </c>
    </row>
    <row r="59" spans="1:5" x14ac:dyDescent="0.25">
      <c r="A59" s="14" t="s">
        <v>482</v>
      </c>
      <c r="B59" s="14"/>
      <c r="C59" s="85" t="s">
        <v>483</v>
      </c>
      <c r="D59" s="14">
        <v>480</v>
      </c>
      <c r="E59" s="90" t="s">
        <v>528</v>
      </c>
    </row>
    <row r="60" spans="1:5" x14ac:dyDescent="0.25">
      <c r="A60" s="14" t="s">
        <v>484</v>
      </c>
      <c r="B60" s="14"/>
      <c r="C60" s="85" t="s">
        <v>485</v>
      </c>
      <c r="D60" s="14">
        <v>355</v>
      </c>
      <c r="E60" s="90" t="s">
        <v>528</v>
      </c>
    </row>
    <row r="61" spans="1:5" x14ac:dyDescent="0.25">
      <c r="A61" s="14" t="s">
        <v>486</v>
      </c>
      <c r="B61" s="14"/>
      <c r="C61" s="85" t="s">
        <v>487</v>
      </c>
      <c r="D61" s="14">
        <v>500</v>
      </c>
      <c r="E61" s="90" t="s">
        <v>528</v>
      </c>
    </row>
    <row r="62" spans="1:5" x14ac:dyDescent="0.25">
      <c r="A62" s="14" t="s">
        <v>488</v>
      </c>
      <c r="B62" s="14"/>
      <c r="C62" s="85" t="s">
        <v>489</v>
      </c>
      <c r="D62" s="14">
        <v>415</v>
      </c>
      <c r="E62" s="90" t="s">
        <v>528</v>
      </c>
    </row>
    <row r="63" spans="1:5" x14ac:dyDescent="0.25">
      <c r="A63" s="14" t="s">
        <v>490</v>
      </c>
      <c r="B63" s="14"/>
      <c r="C63" s="85" t="s">
        <v>491</v>
      </c>
      <c r="D63" s="14">
        <v>300</v>
      </c>
      <c r="E63" s="90" t="s">
        <v>528</v>
      </c>
    </row>
    <row r="64" spans="1:5" x14ac:dyDescent="0.25">
      <c r="A64" s="14" t="s">
        <v>492</v>
      </c>
      <c r="B64" s="14"/>
      <c r="C64" s="85" t="s">
        <v>493</v>
      </c>
      <c r="D64" s="14">
        <v>590</v>
      </c>
      <c r="E64" s="90" t="s">
        <v>528</v>
      </c>
    </row>
    <row r="65" spans="1:5" x14ac:dyDescent="0.25">
      <c r="A65" s="14" t="s">
        <v>494</v>
      </c>
      <c r="B65" s="14"/>
      <c r="C65" s="86" t="s">
        <v>495</v>
      </c>
      <c r="D65" s="14">
        <v>380</v>
      </c>
      <c r="E65" s="90" t="s">
        <v>528</v>
      </c>
    </row>
    <row r="66" spans="1:5" x14ac:dyDescent="0.25">
      <c r="A66" s="14" t="s">
        <v>496</v>
      </c>
      <c r="B66" s="14"/>
      <c r="C66" s="85" t="s">
        <v>497</v>
      </c>
      <c r="D66" s="14">
        <v>430</v>
      </c>
      <c r="E66" s="90" t="s">
        <v>528</v>
      </c>
    </row>
    <row r="67" spans="1:5" x14ac:dyDescent="0.25">
      <c r="A67" s="14" t="s">
        <v>498</v>
      </c>
      <c r="B67" s="14"/>
      <c r="C67" s="85" t="s">
        <v>499</v>
      </c>
      <c r="D67" s="14">
        <v>410</v>
      </c>
      <c r="E67" s="90" t="s">
        <v>528</v>
      </c>
    </row>
    <row r="68" spans="1:5" x14ac:dyDescent="0.25">
      <c r="A68" s="14" t="s">
        <v>500</v>
      </c>
      <c r="B68" s="14"/>
      <c r="C68" s="85" t="s">
        <v>501</v>
      </c>
      <c r="D68" s="14">
        <v>240</v>
      </c>
      <c r="E68" s="90" t="s">
        <v>528</v>
      </c>
    </row>
    <row r="69" spans="1:5" x14ac:dyDescent="0.25">
      <c r="A69" s="14" t="s">
        <v>502</v>
      </c>
      <c r="B69" s="14"/>
      <c r="C69" s="85" t="s">
        <v>503</v>
      </c>
      <c r="D69" s="14">
        <v>340</v>
      </c>
      <c r="E69" s="90" t="s">
        <v>528</v>
      </c>
    </row>
    <row r="70" spans="1:5" x14ac:dyDescent="0.25">
      <c r="A70" s="14" t="s">
        <v>504</v>
      </c>
      <c r="B70" s="14"/>
      <c r="C70" s="85" t="s">
        <v>505</v>
      </c>
      <c r="D70" s="14">
        <v>400</v>
      </c>
      <c r="E70" s="90" t="s">
        <v>528</v>
      </c>
    </row>
    <row r="71" spans="1:5" x14ac:dyDescent="0.25">
      <c r="A71" s="14" t="s">
        <v>506</v>
      </c>
      <c r="B71" s="88"/>
      <c r="C71" s="86" t="s">
        <v>507</v>
      </c>
      <c r="D71" s="14">
        <v>330</v>
      </c>
      <c r="E71" s="90" t="s">
        <v>528</v>
      </c>
    </row>
    <row r="72" spans="1:5" x14ac:dyDescent="0.25">
      <c r="A72" s="14" t="s">
        <v>508</v>
      </c>
      <c r="B72" s="88"/>
      <c r="C72" s="86" t="s">
        <v>509</v>
      </c>
      <c r="D72" s="14">
        <v>430</v>
      </c>
      <c r="E72" s="90" t="s">
        <v>528</v>
      </c>
    </row>
    <row r="73" spans="1:5" x14ac:dyDescent="0.25">
      <c r="A73" s="14" t="s">
        <v>510</v>
      </c>
      <c r="B73" s="88"/>
      <c r="C73" s="86" t="s">
        <v>511</v>
      </c>
      <c r="D73" s="14">
        <v>420</v>
      </c>
      <c r="E73" s="90" t="s">
        <v>528</v>
      </c>
    </row>
    <row r="74" spans="1:5" x14ac:dyDescent="0.25">
      <c r="A74" s="14" t="s">
        <v>512</v>
      </c>
      <c r="B74" s="88"/>
      <c r="C74" s="86" t="s">
        <v>513</v>
      </c>
      <c r="D74" s="14">
        <v>410</v>
      </c>
      <c r="E74" s="90" t="s">
        <v>528</v>
      </c>
    </row>
    <row r="75" spans="1:5" x14ac:dyDescent="0.25">
      <c r="A75" s="14" t="s">
        <v>514</v>
      </c>
      <c r="B75" s="88"/>
      <c r="C75" s="86" t="s">
        <v>515</v>
      </c>
      <c r="D75" s="14">
        <v>400</v>
      </c>
      <c r="E75" s="90" t="s">
        <v>528</v>
      </c>
    </row>
    <row r="76" spans="1:5" x14ac:dyDescent="0.25">
      <c r="A76" s="14" t="s">
        <v>516</v>
      </c>
      <c r="B76" s="88"/>
      <c r="C76" s="86" t="s">
        <v>517</v>
      </c>
      <c r="D76" s="14">
        <v>220</v>
      </c>
      <c r="E76" s="90" t="s">
        <v>528</v>
      </c>
    </row>
    <row r="77" spans="1:5" x14ac:dyDescent="0.25">
      <c r="A77" s="14" t="s">
        <v>518</v>
      </c>
      <c r="B77" s="88"/>
      <c r="C77" s="86" t="s">
        <v>519</v>
      </c>
      <c r="D77" s="14">
        <v>275</v>
      </c>
      <c r="E77" s="90" t="s">
        <v>528</v>
      </c>
    </row>
    <row r="78" spans="1:5" x14ac:dyDescent="0.25">
      <c r="A78" s="14" t="s">
        <v>520</v>
      </c>
      <c r="B78" s="14"/>
      <c r="C78" s="14" t="s">
        <v>523</v>
      </c>
      <c r="D78" s="14">
        <v>351</v>
      </c>
      <c r="E78" s="89" t="s">
        <v>527</v>
      </c>
    </row>
    <row r="79" spans="1:5" x14ac:dyDescent="0.25">
      <c r="A79" s="14" t="s">
        <v>521</v>
      </c>
      <c r="B79" s="14"/>
      <c r="C79" s="14" t="s">
        <v>524</v>
      </c>
      <c r="D79" s="14">
        <v>318</v>
      </c>
      <c r="E79" s="89" t="s">
        <v>527</v>
      </c>
    </row>
    <row r="80" spans="1:5" x14ac:dyDescent="0.25">
      <c r="A80" s="14" t="s">
        <v>522</v>
      </c>
      <c r="B80" s="14"/>
      <c r="C80" s="14" t="s">
        <v>525</v>
      </c>
      <c r="D80" s="14">
        <v>358</v>
      </c>
      <c r="E80" s="89" t="s">
        <v>527</v>
      </c>
    </row>
  </sheetData>
  <phoneticPr fontId="4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Q1041"/>
  <sheetViews>
    <sheetView workbookViewId="0">
      <selection activeCell="I1056" sqref="I1056"/>
    </sheetView>
  </sheetViews>
  <sheetFormatPr defaultColWidth="9.140625" defaultRowHeight="15" x14ac:dyDescent="0.25"/>
  <cols>
    <col min="1" max="1" width="22" customWidth="1"/>
    <col min="2" max="2" width="10" bestFit="1" customWidth="1"/>
    <col min="3" max="3" width="0.85546875" customWidth="1"/>
    <col min="4" max="4" width="7.7109375" customWidth="1"/>
    <col min="5" max="5" width="12.42578125" customWidth="1"/>
    <col min="6" max="6" width="13.85546875" style="11" customWidth="1"/>
    <col min="7" max="8" width="13.7109375" style="11" customWidth="1"/>
    <col min="9" max="12" width="13.7109375" style="10" customWidth="1"/>
    <col min="13" max="13" width="12.5703125" style="10" bestFit="1" customWidth="1"/>
    <col min="14" max="14" width="19" style="10" customWidth="1"/>
    <col min="15" max="15" width="9.5703125" style="11" bestFit="1" customWidth="1"/>
    <col min="16" max="16" width="9.140625" style="11"/>
  </cols>
  <sheetData>
    <row r="1" spans="1:17" x14ac:dyDescent="0.25">
      <c r="A1" s="72" t="s">
        <v>95</v>
      </c>
      <c r="B1" s="72"/>
      <c r="C1" s="72"/>
      <c r="D1" s="72"/>
      <c r="E1" s="72"/>
      <c r="F1" s="73"/>
      <c r="G1" s="73"/>
      <c r="H1" s="73"/>
      <c r="I1" s="74"/>
      <c r="J1" s="74"/>
      <c r="K1" s="74"/>
      <c r="L1" s="74"/>
      <c r="M1" s="74"/>
      <c r="N1" s="74"/>
      <c r="O1" s="73"/>
      <c r="P1" s="73"/>
    </row>
    <row r="3" spans="1:17" ht="30" customHeight="1" x14ac:dyDescent="0.25">
      <c r="A3" s="82" t="s">
        <v>382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67"/>
    </row>
    <row r="4" spans="1:17" x14ac:dyDescent="0.25">
      <c r="A4" s="82" t="s">
        <v>78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67"/>
    </row>
    <row r="5" spans="1:17" x14ac:dyDescent="0.25">
      <c r="A5" s="82" t="s">
        <v>80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67"/>
    </row>
    <row r="8" spans="1:17" x14ac:dyDescent="0.25">
      <c r="A8" t="s">
        <v>57</v>
      </c>
    </row>
    <row r="9" spans="1:17" ht="15.75" thickBot="1" x14ac:dyDescent="0.3"/>
    <row r="10" spans="1:17" ht="29.25" customHeight="1" thickBot="1" x14ac:dyDescent="0.3">
      <c r="A10" s="29" t="s">
        <v>22</v>
      </c>
      <c r="B10" s="29"/>
      <c r="C10" s="29"/>
      <c r="D10" s="64" t="s">
        <v>45</v>
      </c>
      <c r="E10" s="28" t="s">
        <v>20</v>
      </c>
      <c r="F10" s="32" t="s">
        <v>47</v>
      </c>
      <c r="G10" s="32" t="s">
        <v>21</v>
      </c>
      <c r="H10" s="32" t="s">
        <v>58</v>
      </c>
      <c r="I10" s="31" t="s">
        <v>48</v>
      </c>
      <c r="J10" s="33" t="s">
        <v>21</v>
      </c>
      <c r="K10" s="31" t="s">
        <v>75</v>
      </c>
      <c r="L10" s="33" t="s">
        <v>21</v>
      </c>
      <c r="M10" s="30" t="s">
        <v>76</v>
      </c>
      <c r="N10" s="30" t="s">
        <v>77</v>
      </c>
      <c r="O10" s="32" t="s">
        <v>861</v>
      </c>
      <c r="P10" s="32" t="s">
        <v>65</v>
      </c>
      <c r="Q10" s="32" t="s">
        <v>21</v>
      </c>
    </row>
    <row r="11" spans="1:17" ht="14.25" customHeight="1" x14ac:dyDescent="0.25">
      <c r="A11" s="12"/>
      <c r="B11" s="12"/>
      <c r="C11" s="75">
        <v>10</v>
      </c>
      <c r="D11" s="12"/>
      <c r="E11" s="26"/>
      <c r="F11" s="9"/>
      <c r="G11" s="9"/>
      <c r="H11" s="9"/>
      <c r="I11" s="9"/>
      <c r="J11" s="9"/>
      <c r="K11" s="13"/>
      <c r="L11" s="13"/>
      <c r="M11" s="54"/>
      <c r="N11" s="55"/>
      <c r="Q11" s="11"/>
    </row>
    <row r="12" spans="1:17" ht="14.25" customHeight="1" x14ac:dyDescent="0.25">
      <c r="A12" s="12" t="str">
        <f>IF(D12=1,LEFT(B12,2),"")</f>
        <v>T1</v>
      </c>
      <c r="B12" s="12" t="s">
        <v>96</v>
      </c>
      <c r="C12" s="75">
        <f>IF(ISNUMBER(D12),C11+1,C11+10)</f>
        <v>11</v>
      </c>
      <c r="D12" s="12">
        <v>1</v>
      </c>
      <c r="E12" s="26">
        <v>50.896000000000001</v>
      </c>
      <c r="F12" s="9">
        <v>0.711271806644453</v>
      </c>
      <c r="G12" s="9">
        <v>1.88182373765939E-4</v>
      </c>
      <c r="H12" s="9">
        <v>2.0236594445695999E-4</v>
      </c>
      <c r="I12" s="9">
        <v>1.35828737635731E-3</v>
      </c>
      <c r="J12" s="9">
        <v>1.01592962608075E-4</v>
      </c>
      <c r="K12" s="13">
        <v>2.0801861689986401E-3</v>
      </c>
      <c r="L12" s="13">
        <v>1.41631633726232E-4</v>
      </c>
      <c r="M12" s="54">
        <v>1.12313344181959</v>
      </c>
      <c r="N12" s="55">
        <v>90</v>
      </c>
      <c r="O12" s="11" t="s">
        <v>862</v>
      </c>
      <c r="P12" s="11">
        <v>5.6703654375946801E-2</v>
      </c>
      <c r="Q12" s="11">
        <v>8.1598110864688502E-4</v>
      </c>
    </row>
    <row r="13" spans="1:17" ht="14.25" customHeight="1" x14ac:dyDescent="0.25">
      <c r="A13" s="12" t="str">
        <f t="shared" ref="A13:A76" si="0">IF(D13=1,LEFT(B13,2),"")</f>
        <v/>
      </c>
      <c r="B13" s="12" t="s">
        <v>97</v>
      </c>
      <c r="C13" s="75">
        <f t="shared" ref="C13:C76" si="1">IF(ISNUMBER(D13),C12+1,C12+10)</f>
        <v>12</v>
      </c>
      <c r="D13" s="12">
        <v>2</v>
      </c>
      <c r="E13" s="26">
        <v>50.893999999999998</v>
      </c>
      <c r="F13" s="9">
        <v>0.71099339288636898</v>
      </c>
      <c r="G13" s="9">
        <v>1.7794642455800101E-4</v>
      </c>
      <c r="H13" s="9">
        <v>1.9287317531008099E-4</v>
      </c>
      <c r="I13" s="9">
        <v>9.7104296927569896E-4</v>
      </c>
      <c r="J13" s="9">
        <v>6.0968169446392501E-5</v>
      </c>
      <c r="K13" s="13">
        <v>1.8509464078085901E-3</v>
      </c>
      <c r="L13" s="13">
        <v>1.46624342152744E-4</v>
      </c>
      <c r="M13" s="54">
        <v>1.1520816153150799</v>
      </c>
      <c r="N13" s="55">
        <v>90</v>
      </c>
      <c r="O13" s="11" t="s">
        <v>862</v>
      </c>
      <c r="P13" s="11">
        <v>5.7015808417935403E-2</v>
      </c>
      <c r="Q13" s="11">
        <v>7.6639023920655304E-4</v>
      </c>
    </row>
    <row r="14" spans="1:17" ht="14.25" customHeight="1" x14ac:dyDescent="0.25">
      <c r="A14" s="12" t="str">
        <f t="shared" si="0"/>
        <v/>
      </c>
      <c r="B14" s="12" t="s">
        <v>98</v>
      </c>
      <c r="C14" s="75">
        <f t="shared" si="1"/>
        <v>13</v>
      </c>
      <c r="D14" s="12">
        <v>3</v>
      </c>
      <c r="E14" s="26">
        <v>50.904000000000003</v>
      </c>
      <c r="F14" s="9">
        <v>0.71057514262182897</v>
      </c>
      <c r="G14" s="9">
        <v>1.62990214124299E-4</v>
      </c>
      <c r="H14" s="9">
        <v>1.7914880583750099E-4</v>
      </c>
      <c r="I14" s="9">
        <v>1.0954101352898E-3</v>
      </c>
      <c r="J14" s="9">
        <v>5.5246742441925999E-5</v>
      </c>
      <c r="K14" s="13">
        <v>2.2118835107427502E-3</v>
      </c>
      <c r="L14" s="13">
        <v>1.20030773871575E-4</v>
      </c>
      <c r="M14" s="54">
        <v>1.17004293128445</v>
      </c>
      <c r="N14" s="55">
        <v>90</v>
      </c>
      <c r="O14" s="11" t="s">
        <v>862</v>
      </c>
      <c r="P14" s="11">
        <v>5.7414436873860997E-2</v>
      </c>
      <c r="Q14" s="11">
        <v>8.60497695291739E-4</v>
      </c>
    </row>
    <row r="15" spans="1:17" ht="14.25" customHeight="1" x14ac:dyDescent="0.25">
      <c r="A15" s="12" t="str">
        <f t="shared" si="0"/>
        <v/>
      </c>
      <c r="B15" s="12" t="s">
        <v>99</v>
      </c>
      <c r="C15" s="75">
        <f t="shared" si="1"/>
        <v>14</v>
      </c>
      <c r="D15" s="12">
        <v>4</v>
      </c>
      <c r="E15" s="26">
        <v>50.904000000000003</v>
      </c>
      <c r="F15" s="9">
        <v>0.71129961490801696</v>
      </c>
      <c r="G15" s="9">
        <v>2.2624442859548401E-4</v>
      </c>
      <c r="H15" s="9">
        <v>2.38173185351307E-4</v>
      </c>
      <c r="I15" s="9">
        <v>1.3103109593603599E-3</v>
      </c>
      <c r="J15" s="9">
        <v>7.1694912747719903E-5</v>
      </c>
      <c r="K15" s="13">
        <v>1.39094913463271E-3</v>
      </c>
      <c r="L15" s="13">
        <v>1.9040735864880501E-4</v>
      </c>
      <c r="M15" s="54">
        <v>0.94918645191566298</v>
      </c>
      <c r="N15" s="55">
        <v>80</v>
      </c>
      <c r="O15" s="11" t="s">
        <v>862</v>
      </c>
      <c r="P15" s="11">
        <v>5.6891041655684198E-2</v>
      </c>
      <c r="Q15" s="11">
        <v>1.0919076028852799E-3</v>
      </c>
    </row>
    <row r="16" spans="1:17" ht="14.25" customHeight="1" x14ac:dyDescent="0.25">
      <c r="A16" s="12" t="str">
        <f t="shared" si="0"/>
        <v/>
      </c>
      <c r="B16" s="12" t="s">
        <v>100</v>
      </c>
      <c r="C16" s="75">
        <f t="shared" si="1"/>
        <v>15</v>
      </c>
      <c r="D16" s="12">
        <v>5</v>
      </c>
      <c r="E16" s="26">
        <v>50.893999999999998</v>
      </c>
      <c r="F16" s="9">
        <v>0.71196546236373004</v>
      </c>
      <c r="G16" s="9">
        <v>3.2525381579100599E-4</v>
      </c>
      <c r="H16" s="9">
        <v>3.33676845477489E-4</v>
      </c>
      <c r="I16" s="9">
        <v>1.3317532305313199E-3</v>
      </c>
      <c r="J16" s="9">
        <v>8.0809734641703094E-5</v>
      </c>
      <c r="K16" s="13">
        <v>2.0195216969454998E-3</v>
      </c>
      <c r="L16" s="13">
        <v>1.6241253681396201E-4</v>
      </c>
      <c r="M16" s="54">
        <v>0.86950982487043604</v>
      </c>
      <c r="N16" s="55">
        <v>70</v>
      </c>
      <c r="O16" s="11" t="s">
        <v>862</v>
      </c>
      <c r="P16" s="11">
        <v>5.7262848718120103E-2</v>
      </c>
      <c r="Q16" s="11">
        <v>1.09141240133412E-3</v>
      </c>
    </row>
    <row r="17" spans="1:17" ht="14.25" customHeight="1" x14ac:dyDescent="0.25">
      <c r="A17" s="12" t="str">
        <f t="shared" si="0"/>
        <v/>
      </c>
      <c r="B17" s="12" t="s">
        <v>101</v>
      </c>
      <c r="C17" s="75">
        <f t="shared" si="1"/>
        <v>16</v>
      </c>
      <c r="D17" s="12">
        <v>6</v>
      </c>
      <c r="E17" s="26">
        <v>51.073</v>
      </c>
      <c r="F17" s="9">
        <v>0.71124883516225701</v>
      </c>
      <c r="G17" s="9">
        <v>1.70160603210863E-4</v>
      </c>
      <c r="H17" s="9">
        <v>1.8572466116952699E-4</v>
      </c>
      <c r="I17" s="9">
        <v>1.1986496603046499E-3</v>
      </c>
      <c r="J17" s="9">
        <v>5.6508222522950697E-5</v>
      </c>
      <c r="K17" s="13">
        <v>2.28862827456965E-3</v>
      </c>
      <c r="L17" s="13">
        <v>1.4780284216395101E-4</v>
      </c>
      <c r="M17" s="54">
        <v>1.2342741344077399</v>
      </c>
      <c r="N17" s="55">
        <v>100</v>
      </c>
      <c r="O17" s="11" t="s">
        <v>862</v>
      </c>
      <c r="P17" s="11">
        <v>5.7077665366137703E-2</v>
      </c>
      <c r="Q17" s="11">
        <v>8.3601118900431296E-4</v>
      </c>
    </row>
    <row r="18" spans="1:17" ht="14.25" customHeight="1" x14ac:dyDescent="0.25">
      <c r="A18" s="12" t="str">
        <f t="shared" si="0"/>
        <v/>
      </c>
      <c r="B18" s="12" t="s">
        <v>102</v>
      </c>
      <c r="C18" s="75">
        <f t="shared" si="1"/>
        <v>17</v>
      </c>
      <c r="D18" s="12">
        <v>7</v>
      </c>
      <c r="E18" s="26">
        <v>50.927</v>
      </c>
      <c r="F18" s="9">
        <v>0.71209595754364197</v>
      </c>
      <c r="G18" s="9">
        <v>2.0718082962639E-4</v>
      </c>
      <c r="H18" s="9">
        <v>2.2017333077134301E-4</v>
      </c>
      <c r="I18" s="9">
        <v>1.2211603677505501E-3</v>
      </c>
      <c r="J18" s="9">
        <v>6.1243719874767404E-5</v>
      </c>
      <c r="K18" s="13">
        <v>9.2895503216917496E-4</v>
      </c>
      <c r="L18" s="13">
        <v>1.4342983699425701E-4</v>
      </c>
      <c r="M18" s="54">
        <v>1.0991878956369201</v>
      </c>
      <c r="N18" s="55">
        <v>90</v>
      </c>
      <c r="O18" s="11" t="s">
        <v>862</v>
      </c>
      <c r="P18" s="11">
        <v>5.6405751870720701E-2</v>
      </c>
      <c r="Q18" s="11">
        <v>8.3417188610123696E-4</v>
      </c>
    </row>
    <row r="19" spans="1:17" ht="14.25" customHeight="1" x14ac:dyDescent="0.25">
      <c r="A19" s="12" t="str">
        <f t="shared" si="0"/>
        <v/>
      </c>
      <c r="B19" s="12" t="s">
        <v>103</v>
      </c>
      <c r="C19" s="75">
        <f t="shared" si="1"/>
        <v>18</v>
      </c>
      <c r="D19" s="12">
        <v>8</v>
      </c>
      <c r="E19" s="26">
        <v>50.892000000000003</v>
      </c>
      <c r="F19" s="9">
        <v>0.71182275146151797</v>
      </c>
      <c r="G19" s="9">
        <v>2.1081306241981399E-4</v>
      </c>
      <c r="H19" s="9">
        <v>2.2358476388103E-4</v>
      </c>
      <c r="I19" s="9">
        <v>2.05576970424647E-3</v>
      </c>
      <c r="J19" s="9">
        <v>1.19907221289068E-4</v>
      </c>
      <c r="K19" s="13">
        <v>1.9195312078958201E-3</v>
      </c>
      <c r="L19" s="13">
        <v>1.4829637834662E-4</v>
      </c>
      <c r="M19" s="54">
        <v>1.11572431874073</v>
      </c>
      <c r="N19" s="55">
        <v>90</v>
      </c>
      <c r="O19" s="11" t="s">
        <v>862</v>
      </c>
      <c r="P19" s="11">
        <v>5.6790122987908601E-2</v>
      </c>
      <c r="Q19" s="11">
        <v>1.0239129425750699E-3</v>
      </c>
    </row>
    <row r="20" spans="1:17" ht="14.25" customHeight="1" x14ac:dyDescent="0.25">
      <c r="A20" s="12" t="str">
        <f t="shared" si="0"/>
        <v/>
      </c>
      <c r="B20" s="12" t="s">
        <v>104</v>
      </c>
      <c r="C20" s="75">
        <f t="shared" si="1"/>
        <v>19</v>
      </c>
      <c r="D20" s="12">
        <v>9</v>
      </c>
      <c r="E20" s="26">
        <v>50.893000000000001</v>
      </c>
      <c r="F20" s="9">
        <v>0.71195210385880103</v>
      </c>
      <c r="G20" s="9">
        <v>1.8655370272988299E-4</v>
      </c>
      <c r="H20" s="9">
        <v>2.0087883421162999E-4</v>
      </c>
      <c r="I20" s="9">
        <v>1.9619152627407899E-3</v>
      </c>
      <c r="J20" s="9">
        <v>1.90419233181383E-4</v>
      </c>
      <c r="K20" s="13">
        <v>1.40525259707047E-3</v>
      </c>
      <c r="L20" s="13">
        <v>1.5784367100072399E-4</v>
      </c>
      <c r="M20" s="54">
        <v>1.0846605137602701</v>
      </c>
      <c r="N20" s="55">
        <v>90</v>
      </c>
      <c r="O20" s="11" t="s">
        <v>862</v>
      </c>
      <c r="P20" s="11">
        <v>5.7256735098557103E-2</v>
      </c>
      <c r="Q20" s="11">
        <v>8.2271391352729904E-4</v>
      </c>
    </row>
    <row r="21" spans="1:17" ht="14.25" customHeight="1" x14ac:dyDescent="0.25">
      <c r="A21" s="12" t="str">
        <f t="shared" si="0"/>
        <v/>
      </c>
      <c r="B21" s="12" t="s">
        <v>105</v>
      </c>
      <c r="C21" s="75">
        <f t="shared" si="1"/>
        <v>20</v>
      </c>
      <c r="D21" s="12">
        <v>10</v>
      </c>
      <c r="E21" s="26">
        <v>50.959000000000003</v>
      </c>
      <c r="F21" s="9">
        <v>0.71151154312418996</v>
      </c>
      <c r="G21" s="9">
        <v>1.6794314304940101E-4</v>
      </c>
      <c r="H21" s="9">
        <v>1.8370656999420299E-4</v>
      </c>
      <c r="I21" s="9">
        <v>1.5122901896765201E-3</v>
      </c>
      <c r="J21" s="9">
        <v>2.36667307967904E-4</v>
      </c>
      <c r="K21" s="13">
        <v>1.37243121417084E-3</v>
      </c>
      <c r="L21" s="13">
        <v>1.17244634348153E-4</v>
      </c>
      <c r="M21" s="54">
        <v>1.3878341258129101</v>
      </c>
      <c r="N21" s="55">
        <v>110</v>
      </c>
      <c r="O21" s="11" t="s">
        <v>862</v>
      </c>
      <c r="P21" s="11">
        <v>5.6652929286950503E-2</v>
      </c>
      <c r="Q21" s="11">
        <v>7.8265476271524603E-4</v>
      </c>
    </row>
    <row r="22" spans="1:17" ht="14.25" customHeight="1" x14ac:dyDescent="0.25">
      <c r="A22" s="12" t="str">
        <f t="shared" si="0"/>
        <v/>
      </c>
      <c r="B22" s="12" t="s">
        <v>106</v>
      </c>
      <c r="C22" s="75">
        <f t="shared" si="1"/>
        <v>21</v>
      </c>
      <c r="D22" s="12">
        <v>11</v>
      </c>
      <c r="E22" s="26">
        <v>50.893999999999998</v>
      </c>
      <c r="F22" s="9">
        <v>0.71138817761989204</v>
      </c>
      <c r="G22" s="9">
        <v>1.15483264956404E-4</v>
      </c>
      <c r="H22" s="9">
        <v>1.3739563939020301E-4</v>
      </c>
      <c r="I22" s="9">
        <v>1.7132566786941599E-3</v>
      </c>
      <c r="J22" s="9">
        <v>3.4118571383910901E-4</v>
      </c>
      <c r="K22" s="13">
        <v>1.33121577530862E-3</v>
      </c>
      <c r="L22" s="13">
        <v>8.8636376899196202E-5</v>
      </c>
      <c r="M22" s="54">
        <v>1.93299179674542</v>
      </c>
      <c r="N22" s="55">
        <v>150</v>
      </c>
      <c r="O22" s="11" t="s">
        <v>862</v>
      </c>
      <c r="P22" s="11">
        <v>5.7105041005303801E-2</v>
      </c>
      <c r="Q22" s="11">
        <v>5.71924815140672E-4</v>
      </c>
    </row>
    <row r="23" spans="1:17" ht="14.25" customHeight="1" x14ac:dyDescent="0.25">
      <c r="A23" s="12" t="str">
        <f t="shared" si="0"/>
        <v/>
      </c>
      <c r="B23" s="12" t="s">
        <v>107</v>
      </c>
      <c r="C23" s="75">
        <f t="shared" si="1"/>
        <v>22</v>
      </c>
      <c r="D23" s="12">
        <v>12</v>
      </c>
      <c r="E23" s="26">
        <v>50.896000000000001</v>
      </c>
      <c r="F23" s="9">
        <v>0.71107907205246101</v>
      </c>
      <c r="G23" s="9">
        <v>1.12019237664852E-4</v>
      </c>
      <c r="H23" s="9">
        <v>1.34479765542367E-4</v>
      </c>
      <c r="I23" s="9">
        <v>2.2468226497043202E-3</v>
      </c>
      <c r="J23" s="9">
        <v>2.9915606994030698E-4</v>
      </c>
      <c r="K23" s="13">
        <v>1.25835209441406E-3</v>
      </c>
      <c r="L23" s="13">
        <v>9.1764362575252602E-5</v>
      </c>
      <c r="M23" s="54">
        <v>1.83861730189066</v>
      </c>
      <c r="N23" s="55">
        <v>150</v>
      </c>
      <c r="O23" s="11" t="s">
        <v>862</v>
      </c>
      <c r="P23" s="11">
        <v>5.6653596354528601E-2</v>
      </c>
      <c r="Q23" s="11">
        <v>4.6064144714199999E-4</v>
      </c>
    </row>
    <row r="24" spans="1:17" ht="14.25" customHeight="1" x14ac:dyDescent="0.25">
      <c r="A24" s="12" t="str">
        <f t="shared" si="0"/>
        <v/>
      </c>
      <c r="B24" s="12" t="s">
        <v>108</v>
      </c>
      <c r="C24" s="75">
        <f t="shared" si="1"/>
        <v>23</v>
      </c>
      <c r="D24" s="12">
        <v>13</v>
      </c>
      <c r="E24" s="26">
        <v>50.893999999999998</v>
      </c>
      <c r="F24" s="9">
        <v>0.71088708898114605</v>
      </c>
      <c r="G24" s="9">
        <v>7.3171536913731595E-5</v>
      </c>
      <c r="H24" s="9">
        <v>1.04342001977179E-4</v>
      </c>
      <c r="I24" s="9">
        <v>4.88551620583293E-3</v>
      </c>
      <c r="J24" s="9">
        <v>4.2764434739196299E-4</v>
      </c>
      <c r="K24" s="13">
        <v>1.4907758459232201E-3</v>
      </c>
      <c r="L24" s="13">
        <v>5.6822181055876603E-5</v>
      </c>
      <c r="M24" s="54">
        <v>2.84989215528203</v>
      </c>
      <c r="N24" s="55">
        <v>230</v>
      </c>
      <c r="O24" s="11" t="s">
        <v>862</v>
      </c>
      <c r="P24" s="11">
        <v>5.6425748065064403E-2</v>
      </c>
      <c r="Q24" s="11">
        <v>3.7394601621964097E-4</v>
      </c>
    </row>
    <row r="25" spans="1:17" ht="14.25" customHeight="1" x14ac:dyDescent="0.25">
      <c r="A25" s="12" t="str">
        <f t="shared" si="0"/>
        <v/>
      </c>
      <c r="B25" s="12"/>
      <c r="C25" s="75">
        <f t="shared" si="1"/>
        <v>33</v>
      </c>
      <c r="D25" s="12"/>
      <c r="E25" s="26"/>
      <c r="F25" s="9"/>
      <c r="G25" s="9"/>
      <c r="H25" s="9"/>
      <c r="I25" s="9"/>
      <c r="J25" s="9"/>
      <c r="K25" s="13"/>
      <c r="L25" s="13"/>
      <c r="M25" s="54"/>
      <c r="N25" s="55"/>
      <c r="Q25" s="11"/>
    </row>
    <row r="26" spans="1:17" ht="14.25" customHeight="1" x14ac:dyDescent="0.25">
      <c r="A26" s="12" t="str">
        <f t="shared" si="0"/>
        <v/>
      </c>
      <c r="B26" s="12"/>
      <c r="C26" s="75">
        <f t="shared" si="1"/>
        <v>43</v>
      </c>
      <c r="D26" s="12"/>
      <c r="E26" s="26"/>
      <c r="F26" s="9"/>
      <c r="G26" s="9"/>
      <c r="H26" s="9"/>
      <c r="I26" s="9"/>
      <c r="J26" s="9"/>
      <c r="K26" s="13"/>
      <c r="L26" s="13"/>
      <c r="M26" s="54"/>
      <c r="N26" s="55"/>
      <c r="Q26" s="11"/>
    </row>
    <row r="27" spans="1:17" ht="14.25" customHeight="1" x14ac:dyDescent="0.25">
      <c r="A27" s="12" t="str">
        <f t="shared" si="0"/>
        <v>T2</v>
      </c>
      <c r="B27" s="12" t="s">
        <v>109</v>
      </c>
      <c r="C27" s="75">
        <f t="shared" si="1"/>
        <v>44</v>
      </c>
      <c r="D27" s="12">
        <v>1</v>
      </c>
      <c r="E27" s="26">
        <v>48.787999999999997</v>
      </c>
      <c r="F27" s="9">
        <v>0.711316460242994</v>
      </c>
      <c r="G27" s="9">
        <v>1.70125367921749E-4</v>
      </c>
      <c r="H27" s="9">
        <v>1.85695060741506E-4</v>
      </c>
      <c r="I27" s="9">
        <v>1.5604097455327701E-3</v>
      </c>
      <c r="J27" s="9">
        <v>5.7292618443014302E-5</v>
      </c>
      <c r="K27" s="13">
        <v>1.3185274136502099E-3</v>
      </c>
      <c r="L27" s="13">
        <v>1.2829390791178501E-4</v>
      </c>
      <c r="M27" s="54">
        <v>1.1934778738429801</v>
      </c>
      <c r="N27" s="55">
        <v>90</v>
      </c>
      <c r="O27" s="11" t="s">
        <v>862</v>
      </c>
      <c r="P27" s="11">
        <v>5.7255920798002201E-2</v>
      </c>
      <c r="Q27" s="11">
        <v>8.5828639970079795E-4</v>
      </c>
    </row>
    <row r="28" spans="1:17" ht="14.25" customHeight="1" x14ac:dyDescent="0.25">
      <c r="A28" s="12" t="str">
        <f t="shared" si="0"/>
        <v/>
      </c>
      <c r="B28" s="12" t="s">
        <v>110</v>
      </c>
      <c r="C28" s="75">
        <f t="shared" si="1"/>
        <v>45</v>
      </c>
      <c r="D28" s="12">
        <v>2</v>
      </c>
      <c r="E28" s="26">
        <v>48.613999999999997</v>
      </c>
      <c r="F28" s="9">
        <v>0.71111258664362098</v>
      </c>
      <c r="G28" s="9">
        <v>1.83515821111301E-4</v>
      </c>
      <c r="H28" s="9">
        <v>1.98027582197447E-4</v>
      </c>
      <c r="I28" s="9">
        <v>1.5471409496391501E-3</v>
      </c>
      <c r="J28" s="9">
        <v>5.6860330895414402E-5</v>
      </c>
      <c r="K28" s="13">
        <v>1.32517314675615E-3</v>
      </c>
      <c r="L28" s="13">
        <v>1.2987096353257301E-4</v>
      </c>
      <c r="M28" s="54">
        <v>1.21105446519541</v>
      </c>
      <c r="N28" s="55">
        <v>100</v>
      </c>
      <c r="O28" s="11" t="s">
        <v>862</v>
      </c>
      <c r="P28" s="11">
        <v>5.613850958549E-2</v>
      </c>
      <c r="Q28" s="11">
        <v>9.1336466369188005E-4</v>
      </c>
    </row>
    <row r="29" spans="1:17" ht="14.25" customHeight="1" x14ac:dyDescent="0.25">
      <c r="A29" s="12" t="str">
        <f t="shared" si="0"/>
        <v/>
      </c>
      <c r="B29" s="12" t="s">
        <v>111</v>
      </c>
      <c r="C29" s="75">
        <f t="shared" si="1"/>
        <v>46</v>
      </c>
      <c r="D29" s="12">
        <v>3</v>
      </c>
      <c r="E29" s="26">
        <v>48.667999999999999</v>
      </c>
      <c r="F29" s="9">
        <v>0.71137379147421698</v>
      </c>
      <c r="G29" s="9">
        <v>1.9388646620171601E-4</v>
      </c>
      <c r="H29" s="9">
        <v>2.07684719779444E-4</v>
      </c>
      <c r="I29" s="9">
        <v>1.45371945408983E-3</v>
      </c>
      <c r="J29" s="9">
        <v>6.9413172884544497E-5</v>
      </c>
      <c r="K29" s="13">
        <v>1.3892712524594601E-3</v>
      </c>
      <c r="L29" s="13">
        <v>1.38043524150458E-4</v>
      </c>
      <c r="M29" s="54">
        <v>1.1982527388720901</v>
      </c>
      <c r="N29" s="55">
        <v>90</v>
      </c>
      <c r="O29" s="11" t="s">
        <v>862</v>
      </c>
      <c r="P29" s="11">
        <v>5.6386062232641199E-2</v>
      </c>
      <c r="Q29" s="11">
        <v>9.9695961279308706E-4</v>
      </c>
    </row>
    <row r="30" spans="1:17" ht="14.25" customHeight="1" x14ac:dyDescent="0.25">
      <c r="A30" s="12" t="str">
        <f t="shared" si="0"/>
        <v/>
      </c>
      <c r="B30" s="12" t="s">
        <v>112</v>
      </c>
      <c r="C30" s="75">
        <f t="shared" si="1"/>
        <v>47</v>
      </c>
      <c r="D30" s="12">
        <v>4</v>
      </c>
      <c r="E30" s="26">
        <v>48.749000000000002</v>
      </c>
      <c r="F30" s="9">
        <v>0.71233624320040301</v>
      </c>
      <c r="G30" s="9">
        <v>2.9770771321284699E-4</v>
      </c>
      <c r="H30" s="9">
        <v>3.0689717493693298E-4</v>
      </c>
      <c r="I30" s="9">
        <v>1.80743355926851E-3</v>
      </c>
      <c r="J30" s="9">
        <v>9.4006015973246903E-5</v>
      </c>
      <c r="K30" s="13">
        <v>1.2390153523529001E-3</v>
      </c>
      <c r="L30" s="13">
        <v>1.6794729171186999E-4</v>
      </c>
      <c r="M30" s="54">
        <v>0.90793399211411296</v>
      </c>
      <c r="N30" s="55">
        <v>70</v>
      </c>
      <c r="O30" s="11" t="s">
        <v>862</v>
      </c>
      <c r="P30" s="11">
        <v>5.7529255812186597E-2</v>
      </c>
      <c r="Q30" s="11">
        <v>1.02805440676072E-3</v>
      </c>
    </row>
    <row r="31" spans="1:17" ht="14.25" customHeight="1" x14ac:dyDescent="0.25">
      <c r="A31" s="12" t="str">
        <f t="shared" si="0"/>
        <v/>
      </c>
      <c r="B31" s="12" t="s">
        <v>113</v>
      </c>
      <c r="C31" s="75">
        <f t="shared" si="1"/>
        <v>48</v>
      </c>
      <c r="D31" s="12">
        <v>5</v>
      </c>
      <c r="E31" s="26">
        <v>48.612000000000002</v>
      </c>
      <c r="F31" s="9">
        <v>0.71266126598992097</v>
      </c>
      <c r="G31" s="9">
        <v>3.2611099126625702E-4</v>
      </c>
      <c r="H31" s="9">
        <v>3.3452879163325201E-4</v>
      </c>
      <c r="I31" s="9">
        <v>1.71837910225856E-3</v>
      </c>
      <c r="J31" s="9">
        <v>1.01740467843531E-4</v>
      </c>
      <c r="K31" s="13">
        <v>1.0014704325561499E-3</v>
      </c>
      <c r="L31" s="13">
        <v>1.6497293120139501E-4</v>
      </c>
      <c r="M31" s="54">
        <v>0.88625751092778504</v>
      </c>
      <c r="N31" s="55">
        <v>70</v>
      </c>
      <c r="O31" s="11" t="s">
        <v>862</v>
      </c>
      <c r="P31" s="11">
        <v>5.7376004743535297E-2</v>
      </c>
      <c r="Q31" s="11">
        <v>1.38575897810197E-3</v>
      </c>
    </row>
    <row r="32" spans="1:17" ht="14.25" customHeight="1" x14ac:dyDescent="0.25">
      <c r="A32" s="12" t="str">
        <f t="shared" si="0"/>
        <v/>
      </c>
      <c r="B32" s="12" t="s">
        <v>114</v>
      </c>
      <c r="C32" s="75">
        <f t="shared" si="1"/>
        <v>49</v>
      </c>
      <c r="D32" s="12">
        <v>6</v>
      </c>
      <c r="E32" s="26">
        <v>48.612000000000002</v>
      </c>
      <c r="F32" s="9">
        <v>0.71245592617147901</v>
      </c>
      <c r="G32" s="9">
        <v>2.8008322009009798E-4</v>
      </c>
      <c r="H32" s="9">
        <v>2.8983540904881799E-4</v>
      </c>
      <c r="I32" s="9">
        <v>1.5522649161550299E-3</v>
      </c>
      <c r="J32" s="9">
        <v>8.2170982624488702E-5</v>
      </c>
      <c r="K32" s="13">
        <v>1.6481750924781399E-3</v>
      </c>
      <c r="L32" s="13">
        <v>1.5491989004495701E-4</v>
      </c>
      <c r="M32" s="54">
        <v>0.92148883908988799</v>
      </c>
      <c r="N32" s="55">
        <v>70</v>
      </c>
      <c r="O32" s="11" t="s">
        <v>862</v>
      </c>
      <c r="P32" s="11">
        <v>5.6988263022271703E-2</v>
      </c>
      <c r="Q32" s="11">
        <v>1.1695497196085999E-3</v>
      </c>
    </row>
    <row r="33" spans="1:17" ht="14.25" customHeight="1" x14ac:dyDescent="0.25">
      <c r="A33" s="12" t="str">
        <f t="shared" si="0"/>
        <v/>
      </c>
      <c r="B33" s="12" t="s">
        <v>115</v>
      </c>
      <c r="C33" s="75">
        <f t="shared" si="1"/>
        <v>50</v>
      </c>
      <c r="D33" s="12">
        <v>7</v>
      </c>
      <c r="E33" s="26">
        <v>48.612000000000002</v>
      </c>
      <c r="F33" s="9">
        <v>0.71261675294754701</v>
      </c>
      <c r="G33" s="9">
        <v>3.7771038395817798E-4</v>
      </c>
      <c r="H33" s="9">
        <v>3.8500069749316601E-4</v>
      </c>
      <c r="I33" s="9">
        <v>1.6304037691850101E-3</v>
      </c>
      <c r="J33" s="9">
        <v>9.7458968281589797E-5</v>
      </c>
      <c r="K33" s="13">
        <v>1.33316200923316E-3</v>
      </c>
      <c r="L33" s="13">
        <v>1.6653480373709999E-4</v>
      </c>
      <c r="M33" s="54">
        <v>0.99568008510773398</v>
      </c>
      <c r="N33" s="55">
        <v>80</v>
      </c>
      <c r="O33" s="11" t="s">
        <v>862</v>
      </c>
      <c r="P33" s="11">
        <v>5.6241340836018401E-2</v>
      </c>
      <c r="Q33" s="11">
        <v>1.0339502321993299E-3</v>
      </c>
    </row>
    <row r="34" spans="1:17" ht="14.25" customHeight="1" x14ac:dyDescent="0.25">
      <c r="A34" s="12" t="str">
        <f t="shared" si="0"/>
        <v/>
      </c>
      <c r="B34" s="12" t="s">
        <v>116</v>
      </c>
      <c r="C34" s="75">
        <f t="shared" si="1"/>
        <v>51</v>
      </c>
      <c r="D34" s="12">
        <v>8</v>
      </c>
      <c r="E34" s="26">
        <v>48.61</v>
      </c>
      <c r="F34" s="9">
        <v>0.71227979830200305</v>
      </c>
      <c r="G34" s="9">
        <v>3.4825528265233497E-4</v>
      </c>
      <c r="H34" s="9">
        <v>3.5614168013346401E-4</v>
      </c>
      <c r="I34" s="9">
        <v>2.1786760442471902E-3</v>
      </c>
      <c r="J34" s="9">
        <v>1.7899387724646E-4</v>
      </c>
      <c r="K34" s="13">
        <v>7.85883763125401E-4</v>
      </c>
      <c r="L34" s="13">
        <v>1.8421322726433899E-4</v>
      </c>
      <c r="M34" s="54">
        <v>1.02388658290791</v>
      </c>
      <c r="N34" s="55">
        <v>80</v>
      </c>
      <c r="O34" s="11" t="s">
        <v>862</v>
      </c>
      <c r="P34" s="11">
        <v>5.7344101061904601E-2</v>
      </c>
      <c r="Q34" s="11">
        <v>1.0307723789353899E-3</v>
      </c>
    </row>
    <row r="35" spans="1:17" ht="14.25" customHeight="1" x14ac:dyDescent="0.25">
      <c r="A35" s="12" t="str">
        <f t="shared" si="0"/>
        <v/>
      </c>
      <c r="B35" s="12" t="s">
        <v>117</v>
      </c>
      <c r="C35" s="75">
        <f t="shared" si="1"/>
        <v>52</v>
      </c>
      <c r="D35" s="12">
        <v>9</v>
      </c>
      <c r="E35" s="26">
        <v>48.667000000000002</v>
      </c>
      <c r="F35" s="9">
        <v>0.71128585266344402</v>
      </c>
      <c r="G35" s="9">
        <v>2.2272000692441201E-4</v>
      </c>
      <c r="H35" s="9">
        <v>2.34827225225326E-4</v>
      </c>
      <c r="I35" s="9">
        <v>1.9080010221928299E-3</v>
      </c>
      <c r="J35" s="9">
        <v>1.4959675045506099E-4</v>
      </c>
      <c r="K35" s="13">
        <v>1.19006391990607E-3</v>
      </c>
      <c r="L35" s="13">
        <v>1.4641916963357E-4</v>
      </c>
      <c r="M35" s="54">
        <v>1.00057077906278</v>
      </c>
      <c r="N35" s="55">
        <v>80</v>
      </c>
      <c r="O35" s="11" t="s">
        <v>862</v>
      </c>
      <c r="P35" s="11">
        <v>5.7107369650841698E-2</v>
      </c>
      <c r="Q35" s="11">
        <v>1.20621182894916E-3</v>
      </c>
    </row>
    <row r="36" spans="1:17" ht="14.25" customHeight="1" x14ac:dyDescent="0.25">
      <c r="A36" s="12" t="str">
        <f t="shared" si="0"/>
        <v/>
      </c>
      <c r="B36" s="12" t="s">
        <v>118</v>
      </c>
      <c r="C36" s="75">
        <f t="shared" si="1"/>
        <v>53</v>
      </c>
      <c r="D36" s="12">
        <v>10</v>
      </c>
      <c r="E36" s="26">
        <v>48.613</v>
      </c>
      <c r="F36" s="9">
        <v>0.71076000133708195</v>
      </c>
      <c r="G36" s="9">
        <v>1.3556132730539801E-4</v>
      </c>
      <c r="H36" s="9">
        <v>1.5462312346674101E-4</v>
      </c>
      <c r="I36" s="9">
        <v>1.30455547993567E-3</v>
      </c>
      <c r="J36" s="9">
        <v>4.5262610959144002E-5</v>
      </c>
      <c r="K36" s="13">
        <v>1.1453028269609901E-3</v>
      </c>
      <c r="L36" s="13">
        <v>8.6065087712679795E-5</v>
      </c>
      <c r="M36" s="54">
        <v>1.79490123348486</v>
      </c>
      <c r="N36" s="55">
        <v>140</v>
      </c>
      <c r="O36" s="11" t="s">
        <v>862</v>
      </c>
      <c r="P36" s="11">
        <v>5.6658198184525499E-2</v>
      </c>
      <c r="Q36" s="11">
        <v>6.9336981723225604E-4</v>
      </c>
    </row>
    <row r="37" spans="1:17" ht="14.25" customHeight="1" x14ac:dyDescent="0.25">
      <c r="A37" s="12" t="str">
        <f t="shared" si="0"/>
        <v/>
      </c>
      <c r="B37" s="12" t="s">
        <v>119</v>
      </c>
      <c r="C37" s="75">
        <f t="shared" si="1"/>
        <v>54</v>
      </c>
      <c r="D37" s="12">
        <v>11</v>
      </c>
      <c r="E37" s="26">
        <v>48.612000000000002</v>
      </c>
      <c r="F37" s="9">
        <v>0.71081265298416496</v>
      </c>
      <c r="G37" s="9">
        <v>2.0857823401407199E-4</v>
      </c>
      <c r="H37" s="9">
        <v>2.2144335460730599E-4</v>
      </c>
      <c r="I37" s="9">
        <v>1.40382375827555E-3</v>
      </c>
      <c r="J37" s="9">
        <v>7.2641432018693197E-5</v>
      </c>
      <c r="K37" s="13">
        <v>1.3361724307123101E-3</v>
      </c>
      <c r="L37" s="13">
        <v>1.5177640202688E-4</v>
      </c>
      <c r="M37" s="54">
        <v>1.3360527747336399</v>
      </c>
      <c r="N37" s="55">
        <v>110</v>
      </c>
      <c r="O37" s="11" t="s">
        <v>862</v>
      </c>
      <c r="P37" s="11">
        <v>5.7012369495987099E-2</v>
      </c>
      <c r="Q37" s="11">
        <v>9.38044682815776E-4</v>
      </c>
    </row>
    <row r="38" spans="1:17" ht="14.25" customHeight="1" x14ac:dyDescent="0.25">
      <c r="A38" s="12" t="str">
        <f t="shared" si="0"/>
        <v/>
      </c>
      <c r="B38" s="12" t="s">
        <v>120</v>
      </c>
      <c r="C38" s="75">
        <f t="shared" si="1"/>
        <v>55</v>
      </c>
      <c r="D38" s="12">
        <v>12</v>
      </c>
      <c r="E38" s="26">
        <v>48.738999999999997</v>
      </c>
      <c r="F38" s="9">
        <v>0.711027715844462</v>
      </c>
      <c r="G38" s="9">
        <v>1.98704710573872E-4</v>
      </c>
      <c r="H38" s="9">
        <v>2.12177314899902E-4</v>
      </c>
      <c r="I38" s="9">
        <v>1.3580102271157201E-3</v>
      </c>
      <c r="J38" s="9">
        <v>7.6461733541318601E-5</v>
      </c>
      <c r="K38" s="13">
        <v>1.07259347386489E-3</v>
      </c>
      <c r="L38" s="13">
        <v>1.2156894254578101E-4</v>
      </c>
      <c r="M38" s="54">
        <v>1.28368302911396</v>
      </c>
      <c r="N38" s="55">
        <v>100</v>
      </c>
      <c r="O38" s="11" t="s">
        <v>862</v>
      </c>
      <c r="P38" s="11">
        <v>5.6834643114808001E-2</v>
      </c>
      <c r="Q38" s="11">
        <v>8.7984328269434303E-4</v>
      </c>
    </row>
    <row r="39" spans="1:17" ht="14.25" customHeight="1" x14ac:dyDescent="0.25">
      <c r="A39" s="12" t="str">
        <f t="shared" si="0"/>
        <v/>
      </c>
      <c r="B39" s="12" t="s">
        <v>121</v>
      </c>
      <c r="C39" s="75">
        <f t="shared" si="1"/>
        <v>56</v>
      </c>
      <c r="D39" s="12">
        <v>13</v>
      </c>
      <c r="E39" s="26">
        <v>48.655000000000001</v>
      </c>
      <c r="F39" s="9">
        <v>0.71049331400590998</v>
      </c>
      <c r="G39" s="9">
        <v>1.12076191714306E-4</v>
      </c>
      <c r="H39" s="9">
        <v>1.3449275119750801E-4</v>
      </c>
      <c r="I39" s="9">
        <v>2.0161129145929201E-3</v>
      </c>
      <c r="J39" s="9">
        <v>2.12587484429185E-4</v>
      </c>
      <c r="K39" s="13">
        <v>8.8077635742629299E-4</v>
      </c>
      <c r="L39" s="13">
        <v>9.6754844962603794E-5</v>
      </c>
      <c r="M39" s="54">
        <v>1.8325023461363099</v>
      </c>
      <c r="N39" s="55">
        <v>140</v>
      </c>
      <c r="O39" s="11" t="s">
        <v>862</v>
      </c>
      <c r="P39" s="11">
        <v>5.6283361189482399E-2</v>
      </c>
      <c r="Q39" s="11">
        <v>6.5325353119274703E-4</v>
      </c>
    </row>
    <row r="40" spans="1:17" ht="14.25" customHeight="1" x14ac:dyDescent="0.25">
      <c r="A40" s="12" t="str">
        <f t="shared" si="0"/>
        <v/>
      </c>
      <c r="B40" s="12"/>
      <c r="C40" s="75">
        <f t="shared" si="1"/>
        <v>66</v>
      </c>
      <c r="D40" s="12"/>
      <c r="E40" s="26"/>
      <c r="F40" s="9"/>
      <c r="G40" s="9"/>
      <c r="H40" s="9"/>
      <c r="I40" s="9"/>
      <c r="J40" s="9"/>
      <c r="K40" s="13"/>
      <c r="L40" s="13"/>
      <c r="M40" s="54"/>
      <c r="N40" s="55"/>
      <c r="Q40" s="11"/>
    </row>
    <row r="41" spans="1:17" ht="14.25" customHeight="1" x14ac:dyDescent="0.25">
      <c r="A41" s="12" t="str">
        <f t="shared" si="0"/>
        <v/>
      </c>
      <c r="B41" s="12"/>
      <c r="C41" s="75">
        <f t="shared" si="1"/>
        <v>76</v>
      </c>
      <c r="D41" s="12"/>
      <c r="E41" s="26"/>
      <c r="F41" s="9"/>
      <c r="G41" s="9"/>
      <c r="H41" s="9"/>
      <c r="I41" s="9"/>
      <c r="J41" s="9"/>
      <c r="K41" s="13"/>
      <c r="L41" s="13"/>
      <c r="M41" s="54"/>
      <c r="N41" s="55"/>
      <c r="Q41" s="11"/>
    </row>
    <row r="42" spans="1:17" ht="14.25" customHeight="1" x14ac:dyDescent="0.25">
      <c r="A42" s="12" t="str">
        <f t="shared" si="0"/>
        <v>T3</v>
      </c>
      <c r="B42" s="12" t="s">
        <v>122</v>
      </c>
      <c r="C42" s="75">
        <f t="shared" si="1"/>
        <v>77</v>
      </c>
      <c r="D42" s="12">
        <v>1</v>
      </c>
      <c r="E42" s="26">
        <v>46.100999999999999</v>
      </c>
      <c r="F42" s="9">
        <v>0.71132430005323399</v>
      </c>
      <c r="G42" s="9">
        <v>1.7270241984446201E-4</v>
      </c>
      <c r="H42" s="9">
        <v>1.88061533035446E-4</v>
      </c>
      <c r="I42" s="9">
        <v>8.35748668278017E-4</v>
      </c>
      <c r="J42" s="9">
        <v>6.2292256982991194E-5</v>
      </c>
      <c r="K42" s="13">
        <v>1.3617311160254999E-3</v>
      </c>
      <c r="L42" s="13">
        <v>1.63069752460988E-4</v>
      </c>
      <c r="M42" s="54">
        <v>0.98064082260364205</v>
      </c>
      <c r="N42" s="55">
        <v>80</v>
      </c>
      <c r="O42" s="11" t="s">
        <v>862</v>
      </c>
      <c r="P42" s="11">
        <v>5.67121429768771E-2</v>
      </c>
      <c r="Q42" s="11">
        <v>8.9618781452551399E-4</v>
      </c>
    </row>
    <row r="43" spans="1:17" ht="14.25" customHeight="1" x14ac:dyDescent="0.25">
      <c r="A43" s="12" t="str">
        <f t="shared" si="0"/>
        <v/>
      </c>
      <c r="B43" s="12" t="s">
        <v>123</v>
      </c>
      <c r="C43" s="75">
        <f t="shared" si="1"/>
        <v>78</v>
      </c>
      <c r="D43" s="12">
        <v>2</v>
      </c>
      <c r="E43" s="26">
        <v>46.027000000000001</v>
      </c>
      <c r="F43" s="9">
        <v>0.71158577346456697</v>
      </c>
      <c r="G43" s="9">
        <v>2.3921986485878801E-4</v>
      </c>
      <c r="H43" s="9">
        <v>2.5054143211232098E-4</v>
      </c>
      <c r="I43" s="9">
        <v>9.4930244525883096E-4</v>
      </c>
      <c r="J43" s="9">
        <v>6.7552334468352001E-5</v>
      </c>
      <c r="K43" s="13">
        <v>1.3513120272168899E-3</v>
      </c>
      <c r="L43" s="13">
        <v>1.6490842362274001E-4</v>
      </c>
      <c r="M43" s="54">
        <v>0.85609506082618703</v>
      </c>
      <c r="N43" s="55">
        <v>70</v>
      </c>
      <c r="O43" s="11" t="s">
        <v>862</v>
      </c>
      <c r="P43" s="11">
        <v>5.6671455903083798E-2</v>
      </c>
      <c r="Q43" s="11">
        <v>9.5152759930509001E-4</v>
      </c>
    </row>
    <row r="44" spans="1:17" ht="14.25" customHeight="1" x14ac:dyDescent="0.25">
      <c r="A44" s="12" t="str">
        <f t="shared" si="0"/>
        <v/>
      </c>
      <c r="B44" s="12" t="s">
        <v>124</v>
      </c>
      <c r="C44" s="75">
        <f t="shared" si="1"/>
        <v>79</v>
      </c>
      <c r="D44" s="12">
        <v>3</v>
      </c>
      <c r="E44" s="26">
        <v>46.058</v>
      </c>
      <c r="F44" s="9">
        <v>0.71122775774885805</v>
      </c>
      <c r="G44" s="9">
        <v>2.0315016111205201E-4</v>
      </c>
      <c r="H44" s="9">
        <v>2.16354629168604E-4</v>
      </c>
      <c r="I44" s="9">
        <v>1.1748240501471201E-3</v>
      </c>
      <c r="J44" s="9">
        <v>7.6456569510525396E-5</v>
      </c>
      <c r="K44" s="13">
        <v>1.4292843511543201E-3</v>
      </c>
      <c r="L44" s="13">
        <v>1.6832200019783599E-4</v>
      </c>
      <c r="M44" s="54">
        <v>1.0080841159976699</v>
      </c>
      <c r="N44" s="55">
        <v>80</v>
      </c>
      <c r="O44" s="11" t="s">
        <v>862</v>
      </c>
      <c r="P44" s="11">
        <v>5.62894533985311E-2</v>
      </c>
      <c r="Q44" s="11">
        <v>1.183746462727E-3</v>
      </c>
    </row>
    <row r="45" spans="1:17" ht="14.25" customHeight="1" x14ac:dyDescent="0.25">
      <c r="A45" s="12" t="str">
        <f t="shared" si="0"/>
        <v/>
      </c>
      <c r="B45" s="12" t="s">
        <v>125</v>
      </c>
      <c r="C45" s="75">
        <f t="shared" si="1"/>
        <v>80</v>
      </c>
      <c r="D45" s="12">
        <v>4</v>
      </c>
      <c r="E45" s="26">
        <v>46.219000000000001</v>
      </c>
      <c r="F45" s="9">
        <v>0.711481718840695</v>
      </c>
      <c r="G45" s="9">
        <v>2.75561778947634E-4</v>
      </c>
      <c r="H45" s="9">
        <v>2.8543822359947298E-4</v>
      </c>
      <c r="I45" s="9">
        <v>1.64747209819129E-3</v>
      </c>
      <c r="J45" s="9">
        <v>2.0234831645473E-4</v>
      </c>
      <c r="K45" s="13">
        <v>1.3657823821489801E-3</v>
      </c>
      <c r="L45" s="13">
        <v>1.3724558589737901E-4</v>
      </c>
      <c r="M45" s="54">
        <v>1.1489616059376999</v>
      </c>
      <c r="N45" s="55">
        <v>90</v>
      </c>
      <c r="O45" s="11" t="s">
        <v>862</v>
      </c>
      <c r="P45" s="11">
        <v>5.7142829999617298E-2</v>
      </c>
      <c r="Q45" s="11">
        <v>1.0388556647324401E-3</v>
      </c>
    </row>
    <row r="46" spans="1:17" ht="14.25" customHeight="1" x14ac:dyDescent="0.25">
      <c r="A46" s="12" t="str">
        <f t="shared" si="0"/>
        <v/>
      </c>
      <c r="B46" s="12" t="s">
        <v>126</v>
      </c>
      <c r="C46" s="75">
        <f t="shared" si="1"/>
        <v>81</v>
      </c>
      <c r="D46" s="12">
        <v>5</v>
      </c>
      <c r="E46" s="26">
        <v>46.036999999999999</v>
      </c>
      <c r="F46" s="9">
        <v>0.71248520975025498</v>
      </c>
      <c r="G46" s="9">
        <v>2.9442789983995601E-4</v>
      </c>
      <c r="H46" s="9">
        <v>3.0371816282208998E-4</v>
      </c>
      <c r="I46" s="9">
        <v>1.0919981551596599E-3</v>
      </c>
      <c r="J46" s="9">
        <v>6.6174861236354402E-5</v>
      </c>
      <c r="K46" s="13">
        <v>1.02687424488335E-3</v>
      </c>
      <c r="L46" s="13">
        <v>1.7050412519031499E-4</v>
      </c>
      <c r="M46" s="54">
        <v>0.96050474256846796</v>
      </c>
      <c r="N46" s="55">
        <v>80</v>
      </c>
      <c r="O46" s="11" t="s">
        <v>862</v>
      </c>
      <c r="P46" s="11">
        <v>5.6714348378423998E-2</v>
      </c>
      <c r="Q46" s="11">
        <v>1.1305564497714601E-3</v>
      </c>
    </row>
    <row r="47" spans="1:17" ht="14.25" customHeight="1" x14ac:dyDescent="0.25">
      <c r="A47" s="12" t="str">
        <f t="shared" si="0"/>
        <v/>
      </c>
      <c r="B47" s="12" t="s">
        <v>127</v>
      </c>
      <c r="C47" s="75">
        <f t="shared" si="1"/>
        <v>82</v>
      </c>
      <c r="D47" s="12">
        <v>6</v>
      </c>
      <c r="E47" s="26">
        <v>46.045000000000002</v>
      </c>
      <c r="F47" s="9">
        <v>0.71214144234412402</v>
      </c>
      <c r="G47" s="9">
        <v>2.1754487203929301E-4</v>
      </c>
      <c r="H47" s="9">
        <v>2.29953993837198E-4</v>
      </c>
      <c r="I47" s="9">
        <v>1.2364424957121501E-3</v>
      </c>
      <c r="J47" s="9">
        <v>8.29586525458695E-5</v>
      </c>
      <c r="K47" s="13">
        <v>8.13701836488254E-4</v>
      </c>
      <c r="L47" s="13">
        <v>1.4185711221371199E-4</v>
      </c>
      <c r="M47" s="54">
        <v>1.0823062568400601</v>
      </c>
      <c r="N47" s="55">
        <v>90</v>
      </c>
      <c r="O47" s="11" t="s">
        <v>862</v>
      </c>
      <c r="P47" s="11">
        <v>5.7449107746869101E-2</v>
      </c>
      <c r="Q47" s="11">
        <v>8.1300630303051704E-4</v>
      </c>
    </row>
    <row r="48" spans="1:17" ht="14.25" customHeight="1" x14ac:dyDescent="0.25">
      <c r="A48" s="12" t="str">
        <f t="shared" si="0"/>
        <v/>
      </c>
      <c r="B48" s="12" t="s">
        <v>128</v>
      </c>
      <c r="C48" s="75">
        <f t="shared" si="1"/>
        <v>83</v>
      </c>
      <c r="D48" s="12">
        <v>7</v>
      </c>
      <c r="E48" s="26">
        <v>46.03</v>
      </c>
      <c r="F48" s="9">
        <v>0.71176307223365798</v>
      </c>
      <c r="G48" s="9">
        <v>2.01764589758447E-4</v>
      </c>
      <c r="H48" s="9">
        <v>2.1507252187642799E-4</v>
      </c>
      <c r="I48" s="9">
        <v>9.2643724859468098E-4</v>
      </c>
      <c r="J48" s="9">
        <v>5.7415593828038803E-5</v>
      </c>
      <c r="K48" s="13">
        <v>1.07942010613796E-3</v>
      </c>
      <c r="L48" s="13">
        <v>1.6468396739457701E-4</v>
      </c>
      <c r="M48" s="54">
        <v>1.1434826405232801</v>
      </c>
      <c r="N48" s="55">
        <v>90</v>
      </c>
      <c r="O48" s="11" t="s">
        <v>862</v>
      </c>
      <c r="P48" s="11">
        <v>5.6645440259655802E-2</v>
      </c>
      <c r="Q48" s="11">
        <v>9.4466834544440004E-4</v>
      </c>
    </row>
    <row r="49" spans="1:17" ht="14.25" customHeight="1" x14ac:dyDescent="0.25">
      <c r="A49" s="12" t="str">
        <f t="shared" si="0"/>
        <v/>
      </c>
      <c r="B49" s="12" t="s">
        <v>129</v>
      </c>
      <c r="C49" s="75">
        <f t="shared" si="1"/>
        <v>84</v>
      </c>
      <c r="D49" s="12">
        <v>8</v>
      </c>
      <c r="E49" s="26">
        <v>46.027000000000001</v>
      </c>
      <c r="F49" s="9">
        <v>0.71194774918727199</v>
      </c>
      <c r="G49" s="9">
        <v>2.4498235956591701E-4</v>
      </c>
      <c r="H49" s="9">
        <v>2.56057810097894E-4</v>
      </c>
      <c r="I49" s="9">
        <v>1.12633238570034E-3</v>
      </c>
      <c r="J49" s="9">
        <v>4.9705554551050601E-5</v>
      </c>
      <c r="K49" s="13">
        <v>7.6838507413847499E-4</v>
      </c>
      <c r="L49" s="13">
        <v>1.4025319010197199E-4</v>
      </c>
      <c r="M49" s="54">
        <v>1.1985239526107101</v>
      </c>
      <c r="N49" s="55">
        <v>90</v>
      </c>
      <c r="O49" s="11" t="s">
        <v>862</v>
      </c>
      <c r="P49" s="11">
        <v>5.63157906817041E-2</v>
      </c>
      <c r="Q49" s="11">
        <v>1.0028923396709999E-3</v>
      </c>
    </row>
    <row r="50" spans="1:17" ht="14.25" customHeight="1" x14ac:dyDescent="0.25">
      <c r="A50" s="12" t="str">
        <f t="shared" si="0"/>
        <v/>
      </c>
      <c r="B50" s="12" t="s">
        <v>130</v>
      </c>
      <c r="C50" s="75">
        <f t="shared" si="1"/>
        <v>85</v>
      </c>
      <c r="D50" s="12">
        <v>9</v>
      </c>
      <c r="E50" s="26">
        <v>46.127000000000002</v>
      </c>
      <c r="F50" s="9">
        <v>0.71254075157279495</v>
      </c>
      <c r="G50" s="9">
        <v>2.7466491664063599E-4</v>
      </c>
      <c r="H50" s="9">
        <v>2.8460301561880798E-4</v>
      </c>
      <c r="I50" s="9">
        <v>1.5426673638126299E-3</v>
      </c>
      <c r="J50" s="9">
        <v>1.6698440892333501E-4</v>
      </c>
      <c r="K50" s="13">
        <v>1.01770507694231E-3</v>
      </c>
      <c r="L50" s="13">
        <v>1.3390227706571399E-4</v>
      </c>
      <c r="M50" s="54">
        <v>1.09360659449084</v>
      </c>
      <c r="N50" s="55">
        <v>90</v>
      </c>
      <c r="O50" s="11" t="s">
        <v>862</v>
      </c>
      <c r="P50" s="11">
        <v>5.7144586602162997E-2</v>
      </c>
      <c r="Q50" s="11">
        <v>8.0451097387162205E-4</v>
      </c>
    </row>
    <row r="51" spans="1:17" ht="14.25" customHeight="1" x14ac:dyDescent="0.25">
      <c r="A51" s="12" t="str">
        <f t="shared" si="0"/>
        <v/>
      </c>
      <c r="B51" s="12" t="s">
        <v>131</v>
      </c>
      <c r="C51" s="75">
        <f t="shared" si="1"/>
        <v>86</v>
      </c>
      <c r="D51" s="12">
        <v>10</v>
      </c>
      <c r="E51" s="26">
        <v>46.182000000000002</v>
      </c>
      <c r="F51" s="9">
        <v>0.711280912085828</v>
      </c>
      <c r="G51" s="9">
        <v>1.5728509131705901E-4</v>
      </c>
      <c r="H51" s="9">
        <v>1.74004019821714E-4</v>
      </c>
      <c r="I51" s="9">
        <v>8.5841457159765403E-4</v>
      </c>
      <c r="J51" s="9">
        <v>5.2061748247366798E-5</v>
      </c>
      <c r="K51" s="13">
        <v>7.8373557183363299E-4</v>
      </c>
      <c r="L51" s="13">
        <v>1.13111061581288E-4</v>
      </c>
      <c r="M51" s="54">
        <v>1.5121524893151901</v>
      </c>
      <c r="N51" s="55">
        <v>120</v>
      </c>
      <c r="O51" s="11" t="s">
        <v>862</v>
      </c>
      <c r="P51" s="11">
        <v>5.6797356446703702E-2</v>
      </c>
      <c r="Q51" s="11">
        <v>6.7229534917671396E-4</v>
      </c>
    </row>
    <row r="52" spans="1:17" ht="14.25" customHeight="1" x14ac:dyDescent="0.25">
      <c r="A52" s="12" t="str">
        <f t="shared" si="0"/>
        <v/>
      </c>
      <c r="B52" s="12" t="s">
        <v>132</v>
      </c>
      <c r="C52" s="75">
        <f t="shared" si="1"/>
        <v>87</v>
      </c>
      <c r="D52" s="12">
        <v>11</v>
      </c>
      <c r="E52" s="26">
        <v>46.027000000000001</v>
      </c>
      <c r="F52" s="9">
        <v>0.711244847677447</v>
      </c>
      <c r="G52" s="9">
        <v>1.46578255367358E-4</v>
      </c>
      <c r="H52" s="9">
        <v>1.64388034470695E-4</v>
      </c>
      <c r="I52" s="9">
        <v>7.6384370300246196E-4</v>
      </c>
      <c r="J52" s="9">
        <v>3.9475516868236901E-5</v>
      </c>
      <c r="K52" s="13">
        <v>8.6279750309893502E-4</v>
      </c>
      <c r="L52" s="13">
        <v>1.02915096031618E-4</v>
      </c>
      <c r="M52" s="54">
        <v>1.6486415417431399</v>
      </c>
      <c r="N52" s="55">
        <v>130</v>
      </c>
      <c r="O52" s="11" t="s">
        <v>862</v>
      </c>
      <c r="P52" s="11">
        <v>5.7001832777726302E-2</v>
      </c>
      <c r="Q52" s="11">
        <v>5.1255740081113902E-4</v>
      </c>
    </row>
    <row r="53" spans="1:17" ht="14.25" customHeight="1" x14ac:dyDescent="0.25">
      <c r="A53" s="12" t="str">
        <f t="shared" si="0"/>
        <v/>
      </c>
      <c r="B53" s="12" t="s">
        <v>133</v>
      </c>
      <c r="C53" s="75">
        <f t="shared" si="1"/>
        <v>88</v>
      </c>
      <c r="D53" s="12">
        <v>12</v>
      </c>
      <c r="E53" s="26">
        <v>46.024999999999999</v>
      </c>
      <c r="F53" s="9">
        <v>0.71088471944853204</v>
      </c>
      <c r="G53" s="9">
        <v>1.12937808324487E-4</v>
      </c>
      <c r="H53" s="9">
        <v>1.3523043608002701E-4</v>
      </c>
      <c r="I53" s="9">
        <v>6.0461947911755599E-4</v>
      </c>
      <c r="J53" s="9">
        <v>3.9516807531991897E-5</v>
      </c>
      <c r="K53" s="13">
        <v>5.6510323315677304E-4</v>
      </c>
      <c r="L53" s="13">
        <v>7.4842344325525204E-5</v>
      </c>
      <c r="M53" s="54">
        <v>2.13302644954606</v>
      </c>
      <c r="N53" s="55">
        <v>170</v>
      </c>
      <c r="O53" s="11" t="s">
        <v>862</v>
      </c>
      <c r="P53" s="11">
        <v>5.7106630311165502E-2</v>
      </c>
      <c r="Q53" s="11">
        <v>4.7949040998095598E-4</v>
      </c>
    </row>
    <row r="54" spans="1:17" ht="14.25" customHeight="1" x14ac:dyDescent="0.25">
      <c r="A54" s="12" t="str">
        <f t="shared" si="0"/>
        <v/>
      </c>
      <c r="B54" s="12"/>
      <c r="C54" s="75">
        <f t="shared" si="1"/>
        <v>98</v>
      </c>
      <c r="D54" s="12"/>
      <c r="E54" s="26"/>
      <c r="F54" s="9"/>
      <c r="G54" s="9"/>
      <c r="H54" s="9"/>
      <c r="I54" s="9"/>
      <c r="J54" s="9"/>
      <c r="K54" s="13"/>
      <c r="L54" s="13"/>
      <c r="M54" s="54"/>
      <c r="N54" s="55"/>
      <c r="Q54" s="11"/>
    </row>
    <row r="55" spans="1:17" ht="14.25" customHeight="1" x14ac:dyDescent="0.25">
      <c r="A55" s="12" t="str">
        <f t="shared" si="0"/>
        <v/>
      </c>
      <c r="B55" s="12"/>
      <c r="C55" s="75">
        <f t="shared" si="1"/>
        <v>108</v>
      </c>
      <c r="D55" s="12"/>
      <c r="E55" s="26"/>
      <c r="F55" s="9"/>
      <c r="G55" s="9"/>
      <c r="H55" s="9"/>
      <c r="I55" s="9"/>
      <c r="J55" s="9"/>
      <c r="K55" s="13"/>
      <c r="L55" s="13"/>
      <c r="M55" s="54"/>
      <c r="N55" s="55"/>
      <c r="Q55" s="11"/>
    </row>
    <row r="56" spans="1:17" ht="14.25" customHeight="1" x14ac:dyDescent="0.25">
      <c r="A56" s="12" t="str">
        <f t="shared" si="0"/>
        <v>T4</v>
      </c>
      <c r="B56" s="12" t="s">
        <v>134</v>
      </c>
      <c r="C56" s="75">
        <f t="shared" si="1"/>
        <v>109</v>
      </c>
      <c r="D56" s="12">
        <v>1</v>
      </c>
      <c r="E56" s="26">
        <v>45.473999999999997</v>
      </c>
      <c r="F56" s="9">
        <v>0.71264265070134303</v>
      </c>
      <c r="G56" s="9">
        <v>2.7641357802749499E-4</v>
      </c>
      <c r="H56" s="9">
        <v>2.8629474437314199E-4</v>
      </c>
      <c r="I56" s="9">
        <v>1.71977653233586E-3</v>
      </c>
      <c r="J56" s="9">
        <v>6.08795443588529E-5</v>
      </c>
      <c r="K56" s="13">
        <v>8.8883858027060205E-4</v>
      </c>
      <c r="L56" s="13">
        <v>1.68162587369507E-4</v>
      </c>
      <c r="M56" s="54">
        <v>1.0455579344644499</v>
      </c>
      <c r="N56" s="55">
        <v>80</v>
      </c>
      <c r="O56" s="11" t="s">
        <v>862</v>
      </c>
      <c r="P56" s="11">
        <v>5.7310237454746997E-2</v>
      </c>
      <c r="Q56" s="11">
        <v>1.2248751826821999E-3</v>
      </c>
    </row>
    <row r="57" spans="1:17" ht="14.25" customHeight="1" x14ac:dyDescent="0.25">
      <c r="A57" s="12" t="str">
        <f t="shared" si="0"/>
        <v/>
      </c>
      <c r="B57" s="12" t="s">
        <v>135</v>
      </c>
      <c r="C57" s="75">
        <f t="shared" si="1"/>
        <v>110</v>
      </c>
      <c r="D57" s="12">
        <v>2</v>
      </c>
      <c r="E57" s="26">
        <v>45.670999999999999</v>
      </c>
      <c r="F57" s="9">
        <v>0.712217379271747</v>
      </c>
      <c r="G57" s="9">
        <v>2.7387467081906502E-4</v>
      </c>
      <c r="H57" s="9">
        <v>2.8383365251594199E-4</v>
      </c>
      <c r="I57" s="9">
        <v>1.93779848492836E-3</v>
      </c>
      <c r="J57" s="9">
        <v>9.1878824714981694E-5</v>
      </c>
      <c r="K57" s="13">
        <v>1.19929927980337E-3</v>
      </c>
      <c r="L57" s="13">
        <v>1.5574609813747499E-4</v>
      </c>
      <c r="M57" s="54">
        <v>0.99776885115167102</v>
      </c>
      <c r="N57" s="55">
        <v>80</v>
      </c>
      <c r="O57" s="11" t="s">
        <v>862</v>
      </c>
      <c r="P57" s="11">
        <v>5.70261874884938E-2</v>
      </c>
      <c r="Q57" s="11">
        <v>1.0537836652117999E-3</v>
      </c>
    </row>
    <row r="58" spans="1:17" ht="14.25" customHeight="1" x14ac:dyDescent="0.25">
      <c r="A58" s="12" t="str">
        <f t="shared" si="0"/>
        <v/>
      </c>
      <c r="B58" s="12" t="s">
        <v>136</v>
      </c>
      <c r="C58" s="75">
        <f t="shared" si="1"/>
        <v>111</v>
      </c>
      <c r="D58" s="12">
        <v>3</v>
      </c>
      <c r="E58" s="26">
        <v>45.463999999999999</v>
      </c>
      <c r="F58" s="9">
        <v>0.71189682381676</v>
      </c>
      <c r="G58" s="9">
        <v>2.5021397736110898E-4</v>
      </c>
      <c r="H58" s="9">
        <v>2.6106701148517498E-4</v>
      </c>
      <c r="I58" s="9">
        <v>1.52009598106201E-3</v>
      </c>
      <c r="J58" s="9">
        <v>5.5510680698450103E-5</v>
      </c>
      <c r="K58" s="13">
        <v>1.3084555324913399E-3</v>
      </c>
      <c r="L58" s="13">
        <v>1.4712595554750501E-4</v>
      </c>
      <c r="M58" s="54">
        <v>1.0889174554268199</v>
      </c>
      <c r="N58" s="55">
        <v>90</v>
      </c>
      <c r="O58" s="11" t="s">
        <v>862</v>
      </c>
      <c r="P58" s="11">
        <v>5.6920430131487898E-2</v>
      </c>
      <c r="Q58" s="11">
        <v>9.5057500802751404E-4</v>
      </c>
    </row>
    <row r="59" spans="1:17" ht="14.25" customHeight="1" x14ac:dyDescent="0.25">
      <c r="A59" s="12" t="str">
        <f t="shared" si="0"/>
        <v/>
      </c>
      <c r="B59" s="12" t="s">
        <v>137</v>
      </c>
      <c r="C59" s="75">
        <f t="shared" si="1"/>
        <v>112</v>
      </c>
      <c r="D59" s="12">
        <v>4</v>
      </c>
      <c r="E59" s="26">
        <v>45.936</v>
      </c>
      <c r="F59" s="9">
        <v>0.71298167681927704</v>
      </c>
      <c r="G59" s="9">
        <v>3.2775664499934903E-4</v>
      </c>
      <c r="H59" s="9">
        <v>3.36140281302226E-4</v>
      </c>
      <c r="I59" s="9">
        <v>1.7028312037598E-3</v>
      </c>
      <c r="J59" s="9">
        <v>8.7448527785902595E-5</v>
      </c>
      <c r="K59" s="13">
        <v>1.0993661853953101E-3</v>
      </c>
      <c r="L59" s="13">
        <v>2.22899742017972E-4</v>
      </c>
      <c r="M59" s="54">
        <v>0.89898508705729496</v>
      </c>
      <c r="N59" s="55">
        <v>70</v>
      </c>
      <c r="O59" s="11" t="s">
        <v>862</v>
      </c>
      <c r="P59" s="11">
        <v>5.6341643479272299E-2</v>
      </c>
      <c r="Q59" s="11">
        <v>1.30930126953728E-3</v>
      </c>
    </row>
    <row r="60" spans="1:17" ht="14.25" customHeight="1" x14ac:dyDescent="0.25">
      <c r="A60" s="12" t="str">
        <f t="shared" si="0"/>
        <v/>
      </c>
      <c r="B60" s="12" t="s">
        <v>138</v>
      </c>
      <c r="C60" s="75">
        <f t="shared" si="1"/>
        <v>113</v>
      </c>
      <c r="D60" s="12">
        <v>5</v>
      </c>
      <c r="E60" s="26">
        <v>49.045000000000002</v>
      </c>
      <c r="F60" s="9">
        <v>0.71206844239373202</v>
      </c>
      <c r="G60" s="9">
        <v>2.5477217935481302E-4</v>
      </c>
      <c r="H60" s="9">
        <v>2.6544411805031902E-4</v>
      </c>
      <c r="I60" s="9">
        <v>1.32759200068194E-3</v>
      </c>
      <c r="J60" s="9">
        <v>6.4627341076429202E-5</v>
      </c>
      <c r="K60" s="13">
        <v>1.3081960386460501E-3</v>
      </c>
      <c r="L60" s="13">
        <v>1.5462914942912699E-4</v>
      </c>
      <c r="M60" s="54">
        <v>0.97564536517419798</v>
      </c>
      <c r="N60" s="55">
        <v>80</v>
      </c>
      <c r="O60" s="11" t="s">
        <v>862</v>
      </c>
      <c r="P60" s="11">
        <v>5.7379219813179297E-2</v>
      </c>
      <c r="Q60" s="11">
        <v>1.1362609468612E-3</v>
      </c>
    </row>
    <row r="61" spans="1:17" ht="14.25" customHeight="1" x14ac:dyDescent="0.25">
      <c r="A61" s="12" t="str">
        <f t="shared" si="0"/>
        <v/>
      </c>
      <c r="B61" s="12" t="s">
        <v>139</v>
      </c>
      <c r="C61" s="75">
        <f t="shared" si="1"/>
        <v>114</v>
      </c>
      <c r="D61" s="12">
        <v>6</v>
      </c>
      <c r="E61" s="26">
        <v>47.509</v>
      </c>
      <c r="F61" s="9">
        <v>0.71254534964198801</v>
      </c>
      <c r="G61" s="9">
        <v>3.0601723738318202E-4</v>
      </c>
      <c r="H61" s="9">
        <v>3.1496930360806302E-4</v>
      </c>
      <c r="I61" s="9">
        <v>1.3293198969385499E-3</v>
      </c>
      <c r="J61" s="9">
        <v>6.9711752741159305E-5</v>
      </c>
      <c r="K61" s="13">
        <v>1.3051229995925801E-3</v>
      </c>
      <c r="L61" s="13">
        <v>1.6433716910864399E-4</v>
      </c>
      <c r="M61" s="54">
        <v>0.96446271902422198</v>
      </c>
      <c r="N61" s="55">
        <v>80</v>
      </c>
      <c r="O61" s="11" t="s">
        <v>862</v>
      </c>
      <c r="P61" s="11">
        <v>5.64701141505487E-2</v>
      </c>
      <c r="Q61" s="11">
        <v>1.1764327928853501E-3</v>
      </c>
    </row>
    <row r="62" spans="1:17" ht="14.25" customHeight="1" x14ac:dyDescent="0.25">
      <c r="A62" s="12" t="str">
        <f t="shared" si="0"/>
        <v/>
      </c>
      <c r="B62" s="12" t="s">
        <v>140</v>
      </c>
      <c r="C62" s="75">
        <f t="shared" si="1"/>
        <v>115</v>
      </c>
      <c r="D62" s="12">
        <v>7</v>
      </c>
      <c r="E62" s="26">
        <v>47.359000000000002</v>
      </c>
      <c r="F62" s="9">
        <v>0.71278488243615901</v>
      </c>
      <c r="G62" s="9">
        <v>3.0170135875113999E-4</v>
      </c>
      <c r="H62" s="9">
        <v>3.10783783002117E-4</v>
      </c>
      <c r="I62" s="9">
        <v>1.49040340810024E-3</v>
      </c>
      <c r="J62" s="9">
        <v>7.7434979780096103E-5</v>
      </c>
      <c r="K62" s="13">
        <v>8.7894873612683804E-4</v>
      </c>
      <c r="L62" s="13">
        <v>1.7118108219542401E-4</v>
      </c>
      <c r="M62" s="54">
        <v>0.98996774345310901</v>
      </c>
      <c r="N62" s="55">
        <v>80</v>
      </c>
      <c r="O62" s="11" t="s">
        <v>862</v>
      </c>
      <c r="P62" s="11">
        <v>5.7769310387439501E-2</v>
      </c>
      <c r="Q62" s="11">
        <v>1.1107828684788299E-3</v>
      </c>
    </row>
    <row r="63" spans="1:17" ht="14.25" customHeight="1" x14ac:dyDescent="0.25">
      <c r="A63" s="12" t="str">
        <f t="shared" si="0"/>
        <v/>
      </c>
      <c r="B63" s="12" t="s">
        <v>141</v>
      </c>
      <c r="C63" s="75">
        <f t="shared" si="1"/>
        <v>116</v>
      </c>
      <c r="D63" s="12">
        <v>8</v>
      </c>
      <c r="E63" s="26">
        <v>47.365000000000002</v>
      </c>
      <c r="F63" s="9">
        <v>0.71301057638859699</v>
      </c>
      <c r="G63" s="9">
        <v>3.6249764684423002E-4</v>
      </c>
      <c r="H63" s="9">
        <v>3.7009590502502999E-4</v>
      </c>
      <c r="I63" s="9">
        <v>1.37598848658023E-3</v>
      </c>
      <c r="J63" s="9">
        <v>7.3572794709971705E-5</v>
      </c>
      <c r="K63" s="13">
        <v>1.12249082673336E-3</v>
      </c>
      <c r="L63" s="13">
        <v>1.4125817235356901E-4</v>
      </c>
      <c r="M63" s="54">
        <v>1.0241786001394799</v>
      </c>
      <c r="N63" s="55">
        <v>80</v>
      </c>
      <c r="O63" s="11" t="s">
        <v>862</v>
      </c>
      <c r="P63" s="11">
        <v>5.7250226320421101E-2</v>
      </c>
      <c r="Q63" s="11">
        <v>9.4055951405106603E-4</v>
      </c>
    </row>
    <row r="64" spans="1:17" ht="14.25" customHeight="1" x14ac:dyDescent="0.25">
      <c r="A64" s="12" t="str">
        <f t="shared" si="0"/>
        <v/>
      </c>
      <c r="B64" s="12" t="s">
        <v>142</v>
      </c>
      <c r="C64" s="75">
        <f t="shared" si="1"/>
        <v>117</v>
      </c>
      <c r="D64" s="12">
        <v>9</v>
      </c>
      <c r="E64" s="26">
        <v>47.317</v>
      </c>
      <c r="F64" s="9">
        <v>0.71127603158238695</v>
      </c>
      <c r="G64" s="9">
        <v>2.3415850650603201E-4</v>
      </c>
      <c r="H64" s="9">
        <v>2.4570231528880498E-4</v>
      </c>
      <c r="I64" s="9">
        <v>1.25652698950246E-3</v>
      </c>
      <c r="J64" s="9">
        <v>5.6579231699768999E-5</v>
      </c>
      <c r="K64" s="13">
        <v>1.2343821914331499E-3</v>
      </c>
      <c r="L64" s="13">
        <v>1.2303497243906601E-4</v>
      </c>
      <c r="M64" s="54">
        <v>1.1508207988427901</v>
      </c>
      <c r="N64" s="55">
        <v>90</v>
      </c>
      <c r="O64" s="11" t="s">
        <v>862</v>
      </c>
      <c r="P64" s="11">
        <v>5.7253730733542299E-2</v>
      </c>
      <c r="Q64" s="11">
        <v>8.6183259869986495E-4</v>
      </c>
    </row>
    <row r="65" spans="1:17" ht="14.25" customHeight="1" x14ac:dyDescent="0.25">
      <c r="A65" s="12" t="str">
        <f t="shared" si="0"/>
        <v/>
      </c>
      <c r="B65" s="12" t="s">
        <v>143</v>
      </c>
      <c r="C65" s="75">
        <f t="shared" si="1"/>
        <v>118</v>
      </c>
      <c r="D65" s="12">
        <v>10</v>
      </c>
      <c r="E65" s="26">
        <v>42.892000000000003</v>
      </c>
      <c r="F65" s="9">
        <v>0.71055996197335503</v>
      </c>
      <c r="G65" s="9">
        <v>1.3249515132188899E-4</v>
      </c>
      <c r="H65" s="9">
        <v>1.51931844905827E-4</v>
      </c>
      <c r="I65" s="9">
        <v>1.20525058897388E-3</v>
      </c>
      <c r="J65" s="9">
        <v>5.7914945234392902E-5</v>
      </c>
      <c r="K65" s="13">
        <v>8.3020468699621498E-4</v>
      </c>
      <c r="L65" s="13">
        <v>1.20210025462012E-4</v>
      </c>
      <c r="M65" s="54">
        <v>1.3615278443647001</v>
      </c>
      <c r="N65" s="55">
        <v>110</v>
      </c>
      <c r="O65" s="11" t="s">
        <v>862</v>
      </c>
      <c r="P65" s="11">
        <v>5.6760399268668903E-2</v>
      </c>
      <c r="Q65" s="11">
        <v>7.7022446957858697E-4</v>
      </c>
    </row>
    <row r="66" spans="1:17" ht="14.25" customHeight="1" x14ac:dyDescent="0.25">
      <c r="A66" s="12" t="str">
        <f t="shared" si="0"/>
        <v/>
      </c>
      <c r="B66" s="12" t="s">
        <v>144</v>
      </c>
      <c r="C66" s="75">
        <f t="shared" si="1"/>
        <v>119</v>
      </c>
      <c r="D66" s="12">
        <v>11</v>
      </c>
      <c r="E66" s="26">
        <v>46.088000000000001</v>
      </c>
      <c r="F66" s="9">
        <v>0.71176384135525705</v>
      </c>
      <c r="G66" s="9">
        <v>2.33149341484515E-4</v>
      </c>
      <c r="H66" s="9">
        <v>2.4475638887756502E-4</v>
      </c>
      <c r="I66" s="9">
        <v>1.3443831474746299E-3</v>
      </c>
      <c r="J66" s="9">
        <v>6.7682202262522696E-5</v>
      </c>
      <c r="K66" s="13">
        <v>6.5457857886735602E-4</v>
      </c>
      <c r="L66" s="13">
        <v>1.11840350883775E-4</v>
      </c>
      <c r="M66" s="54">
        <v>1.4178717348065899</v>
      </c>
      <c r="N66" s="55">
        <v>110</v>
      </c>
      <c r="O66" s="11" t="s">
        <v>862</v>
      </c>
      <c r="P66" s="11">
        <v>5.6902981172897299E-2</v>
      </c>
      <c r="Q66" s="11">
        <v>7.1460850378549697E-4</v>
      </c>
    </row>
    <row r="67" spans="1:17" ht="14.25" customHeight="1" x14ac:dyDescent="0.25">
      <c r="A67" s="12" t="str">
        <f t="shared" si="0"/>
        <v/>
      </c>
      <c r="B67" s="12" t="s">
        <v>145</v>
      </c>
      <c r="C67" s="75">
        <f t="shared" si="1"/>
        <v>120</v>
      </c>
      <c r="D67" s="12">
        <v>12</v>
      </c>
      <c r="E67" s="26">
        <v>46.185000000000002</v>
      </c>
      <c r="F67" s="9">
        <v>0.71144461166132</v>
      </c>
      <c r="G67" s="9">
        <v>1.76402125466062E-4</v>
      </c>
      <c r="H67" s="9">
        <v>1.9146761568687899E-4</v>
      </c>
      <c r="I67" s="9">
        <v>1.4386746324777701E-3</v>
      </c>
      <c r="J67" s="9">
        <v>9.2315388242622201E-5</v>
      </c>
      <c r="K67" s="13">
        <v>1.00362990497307E-3</v>
      </c>
      <c r="L67" s="13">
        <v>1.05452647519347E-4</v>
      </c>
      <c r="M67" s="54">
        <v>1.4605251601292899</v>
      </c>
      <c r="N67" s="55">
        <v>120</v>
      </c>
      <c r="O67" s="11" t="s">
        <v>862</v>
      </c>
      <c r="P67" s="11">
        <v>5.7121782322097997E-2</v>
      </c>
      <c r="Q67" s="11">
        <v>8.0221488042968802E-4</v>
      </c>
    </row>
    <row r="68" spans="1:17" ht="14.25" customHeight="1" x14ac:dyDescent="0.25">
      <c r="A68" s="12" t="str">
        <f t="shared" si="0"/>
        <v/>
      </c>
      <c r="B68" s="12" t="s">
        <v>146</v>
      </c>
      <c r="C68" s="75">
        <f t="shared" si="1"/>
        <v>121</v>
      </c>
      <c r="D68" s="12">
        <v>13</v>
      </c>
      <c r="E68" s="26">
        <v>46.353999999999999</v>
      </c>
      <c r="F68" s="9">
        <v>0.71039264751780495</v>
      </c>
      <c r="G68" s="9">
        <v>9.21572316336906E-5</v>
      </c>
      <c r="H68" s="9">
        <v>1.18400446287674E-4</v>
      </c>
      <c r="I68" s="9">
        <v>1.3925950123174699E-3</v>
      </c>
      <c r="J68" s="9">
        <v>1.7526058408991299E-4</v>
      </c>
      <c r="K68" s="13">
        <v>8.5351885944664997E-4</v>
      </c>
      <c r="L68" s="13">
        <v>7.8617667794400394E-5</v>
      </c>
      <c r="M68" s="54">
        <v>2.4496489379800899</v>
      </c>
      <c r="N68" s="55">
        <v>190</v>
      </c>
      <c r="O68" s="11" t="s">
        <v>862</v>
      </c>
      <c r="P68" s="11">
        <v>5.6670610712863001E-2</v>
      </c>
      <c r="Q68" s="11">
        <v>3.7444950227594897E-4</v>
      </c>
    </row>
    <row r="69" spans="1:17" ht="14.25" customHeight="1" x14ac:dyDescent="0.25">
      <c r="A69" s="12" t="str">
        <f t="shared" si="0"/>
        <v/>
      </c>
      <c r="B69" s="12"/>
      <c r="C69" s="75">
        <f t="shared" si="1"/>
        <v>131</v>
      </c>
      <c r="D69" s="12"/>
      <c r="E69" s="26"/>
      <c r="F69" s="9"/>
      <c r="G69" s="9"/>
      <c r="H69" s="9"/>
      <c r="I69" s="9"/>
      <c r="J69" s="9"/>
      <c r="K69" s="13"/>
      <c r="L69" s="13"/>
      <c r="M69" s="54"/>
      <c r="N69" s="55"/>
      <c r="Q69" s="11"/>
    </row>
    <row r="70" spans="1:17" ht="14.25" customHeight="1" x14ac:dyDescent="0.25">
      <c r="A70" s="12" t="str">
        <f t="shared" si="0"/>
        <v/>
      </c>
      <c r="B70" s="12"/>
      <c r="C70" s="75">
        <f t="shared" si="1"/>
        <v>141</v>
      </c>
      <c r="D70" s="12"/>
      <c r="E70" s="26"/>
      <c r="F70" s="9"/>
      <c r="G70" s="9"/>
      <c r="H70" s="9"/>
      <c r="I70" s="9"/>
      <c r="J70" s="9"/>
      <c r="K70" s="13"/>
      <c r="L70" s="13"/>
      <c r="M70" s="54"/>
      <c r="N70" s="55"/>
      <c r="Q70" s="11"/>
    </row>
    <row r="71" spans="1:17" ht="14.25" customHeight="1" x14ac:dyDescent="0.25">
      <c r="A71" s="12" t="str">
        <f t="shared" si="0"/>
        <v>T5</v>
      </c>
      <c r="B71" s="12" t="s">
        <v>147</v>
      </c>
      <c r="C71" s="75">
        <f t="shared" si="1"/>
        <v>142</v>
      </c>
      <c r="D71" s="12">
        <v>1</v>
      </c>
      <c r="E71" s="26">
        <v>47.798000000000002</v>
      </c>
      <c r="F71" s="9">
        <v>0.71176044131702398</v>
      </c>
      <c r="G71" s="9">
        <v>3.1447762681063298E-4</v>
      </c>
      <c r="H71" s="9">
        <v>3.23176951014012E-4</v>
      </c>
      <c r="I71" s="9">
        <v>8.6606461074492896E-4</v>
      </c>
      <c r="J71" s="9">
        <v>9.1499832374546106E-5</v>
      </c>
      <c r="K71" s="13">
        <v>1.1360502592415299E-3</v>
      </c>
      <c r="L71" s="13">
        <v>1.92644493644937E-4</v>
      </c>
      <c r="M71" s="54">
        <v>0.79605649181285998</v>
      </c>
      <c r="N71" s="55">
        <v>60</v>
      </c>
      <c r="O71" s="11" t="s">
        <v>862</v>
      </c>
      <c r="P71" s="11">
        <v>5.6103503580399797E-2</v>
      </c>
      <c r="Q71" s="11">
        <v>1.2612351406667999E-3</v>
      </c>
    </row>
    <row r="72" spans="1:17" ht="14.25" customHeight="1" x14ac:dyDescent="0.25">
      <c r="A72" s="12" t="str">
        <f t="shared" si="0"/>
        <v/>
      </c>
      <c r="B72" s="12" t="s">
        <v>148</v>
      </c>
      <c r="C72" s="75">
        <f t="shared" si="1"/>
        <v>143</v>
      </c>
      <c r="D72" s="12">
        <v>2</v>
      </c>
      <c r="E72" s="26">
        <v>47.72</v>
      </c>
      <c r="F72" s="9">
        <v>0.71099849311313601</v>
      </c>
      <c r="G72" s="9">
        <v>3.45254748232485E-4</v>
      </c>
      <c r="H72" s="9">
        <v>3.53180067855442E-4</v>
      </c>
      <c r="I72" s="9">
        <v>1.0282246635464501E-3</v>
      </c>
      <c r="J72" s="9">
        <v>1.246524603573E-4</v>
      </c>
      <c r="K72" s="13">
        <v>1.47414769131265E-3</v>
      </c>
      <c r="L72" s="13">
        <v>1.97859431542474E-4</v>
      </c>
      <c r="M72" s="54">
        <v>0.89461637623157797</v>
      </c>
      <c r="N72" s="55">
        <v>70</v>
      </c>
      <c r="O72" s="11" t="s">
        <v>862</v>
      </c>
      <c r="P72" s="11">
        <v>5.6602487950980301E-2</v>
      </c>
      <c r="Q72" s="11">
        <v>1.22846034409323E-3</v>
      </c>
    </row>
    <row r="73" spans="1:17" ht="14.25" customHeight="1" x14ac:dyDescent="0.25">
      <c r="A73" s="12" t="str">
        <f t="shared" si="0"/>
        <v/>
      </c>
      <c r="B73" s="12" t="s">
        <v>149</v>
      </c>
      <c r="C73" s="75">
        <f t="shared" si="1"/>
        <v>144</v>
      </c>
      <c r="D73" s="12">
        <v>3</v>
      </c>
      <c r="E73" s="26">
        <v>47.643000000000001</v>
      </c>
      <c r="F73" s="9">
        <v>0.71157197840154496</v>
      </c>
      <c r="G73" s="9">
        <v>3.6784131629795299E-4</v>
      </c>
      <c r="H73" s="9">
        <v>3.7530193732201198E-4</v>
      </c>
      <c r="I73" s="9">
        <v>9.2703089490851201E-4</v>
      </c>
      <c r="J73" s="9">
        <v>1.05370851009937E-4</v>
      </c>
      <c r="K73" s="13">
        <v>1.51311335501345E-3</v>
      </c>
      <c r="L73" s="13">
        <v>1.89626680177532E-4</v>
      </c>
      <c r="M73" s="54">
        <v>0.82935458032757303</v>
      </c>
      <c r="N73" s="55">
        <v>70</v>
      </c>
      <c r="O73" s="11" t="s">
        <v>862</v>
      </c>
      <c r="P73" s="11">
        <v>5.7596818703958899E-2</v>
      </c>
      <c r="Q73" s="11">
        <v>1.2458329009868701E-3</v>
      </c>
    </row>
    <row r="74" spans="1:17" ht="14.25" customHeight="1" x14ac:dyDescent="0.25">
      <c r="A74" s="12" t="str">
        <f t="shared" si="0"/>
        <v/>
      </c>
      <c r="B74" s="12" t="s">
        <v>150</v>
      </c>
      <c r="C74" s="75">
        <f t="shared" si="1"/>
        <v>145</v>
      </c>
      <c r="D74" s="12">
        <v>4</v>
      </c>
      <c r="E74" s="26">
        <v>47.615000000000002</v>
      </c>
      <c r="F74" s="9">
        <v>0.71162072379088404</v>
      </c>
      <c r="G74" s="9">
        <v>3.1879553104616502E-4</v>
      </c>
      <c r="H74" s="9">
        <v>3.2737720802806603E-4</v>
      </c>
      <c r="I74" s="9">
        <v>1.44315193412531E-3</v>
      </c>
      <c r="J74" s="9">
        <v>1.65781788334765E-4</v>
      </c>
      <c r="K74" s="13">
        <v>1.58233888175054E-3</v>
      </c>
      <c r="L74" s="13">
        <v>2.1085501509182099E-4</v>
      </c>
      <c r="M74" s="54">
        <v>0.91706958421254703</v>
      </c>
      <c r="N74" s="55">
        <v>70</v>
      </c>
      <c r="O74" s="11" t="s">
        <v>862</v>
      </c>
      <c r="P74" s="11">
        <v>5.7003530942130801E-2</v>
      </c>
      <c r="Q74" s="11">
        <v>1.16770336050774E-3</v>
      </c>
    </row>
    <row r="75" spans="1:17" ht="14.25" customHeight="1" x14ac:dyDescent="0.25">
      <c r="A75" s="12" t="str">
        <f t="shared" si="0"/>
        <v/>
      </c>
      <c r="B75" s="12" t="s">
        <v>151</v>
      </c>
      <c r="C75" s="75">
        <f t="shared" si="1"/>
        <v>146</v>
      </c>
      <c r="D75" s="12">
        <v>5</v>
      </c>
      <c r="E75" s="26">
        <v>47.615000000000002</v>
      </c>
      <c r="F75" s="9">
        <v>0.71235899380033096</v>
      </c>
      <c r="G75" s="9">
        <v>2.92507390209584E-4</v>
      </c>
      <c r="H75" s="9">
        <v>3.0185650441136801E-4</v>
      </c>
      <c r="I75" s="9">
        <v>1.17343173301724E-3</v>
      </c>
      <c r="J75" s="9">
        <v>8.6479433755107498E-5</v>
      </c>
      <c r="K75" s="13">
        <v>1.5243169107159399E-3</v>
      </c>
      <c r="L75" s="13">
        <v>1.6778176362964599E-4</v>
      </c>
      <c r="M75" s="54">
        <v>0.88699597406332897</v>
      </c>
      <c r="N75" s="55">
        <v>70</v>
      </c>
      <c r="O75" s="11" t="s">
        <v>862</v>
      </c>
      <c r="P75" s="11">
        <v>5.7377059234746099E-2</v>
      </c>
      <c r="Q75" s="11">
        <v>1.13397631379211E-3</v>
      </c>
    </row>
    <row r="76" spans="1:17" ht="14.25" customHeight="1" x14ac:dyDescent="0.25">
      <c r="A76" s="12" t="str">
        <f t="shared" si="0"/>
        <v/>
      </c>
      <c r="B76" s="12" t="s">
        <v>152</v>
      </c>
      <c r="C76" s="75">
        <f t="shared" si="1"/>
        <v>147</v>
      </c>
      <c r="D76" s="12">
        <v>6</v>
      </c>
      <c r="E76" s="26">
        <v>47.719000000000001</v>
      </c>
      <c r="F76" s="9">
        <v>0.71147787932642703</v>
      </c>
      <c r="G76" s="9">
        <v>3.0136000804813001E-4</v>
      </c>
      <c r="H76" s="9">
        <v>3.1042045018392697E-4</v>
      </c>
      <c r="I76" s="9">
        <v>1.26763410870113E-3</v>
      </c>
      <c r="J76" s="9">
        <v>8.1601112142420696E-5</v>
      </c>
      <c r="K76" s="13">
        <v>1.21338853125721E-3</v>
      </c>
      <c r="L76" s="13">
        <v>2.01221336172354E-4</v>
      </c>
      <c r="M76" s="54">
        <v>0.89637878393872406</v>
      </c>
      <c r="N76" s="55">
        <v>70</v>
      </c>
      <c r="O76" s="11" t="s">
        <v>862</v>
      </c>
      <c r="P76" s="11">
        <v>5.6963646671972297E-2</v>
      </c>
      <c r="Q76" s="11">
        <v>1.3502637534205399E-3</v>
      </c>
    </row>
    <row r="77" spans="1:17" ht="14.25" customHeight="1" x14ac:dyDescent="0.25">
      <c r="A77" s="12" t="str">
        <f t="shared" ref="A77:A140" si="2">IF(D77=1,LEFT(B77,2),"")</f>
        <v/>
      </c>
      <c r="B77" s="12" t="s">
        <v>153</v>
      </c>
      <c r="C77" s="75">
        <f t="shared" ref="C77:C140" si="3">IF(ISNUMBER(D77),C76+1,C76+10)</f>
        <v>148</v>
      </c>
      <c r="D77" s="12">
        <v>7</v>
      </c>
      <c r="E77" s="26">
        <v>47.613</v>
      </c>
      <c r="F77" s="9">
        <v>0.71230876795002196</v>
      </c>
      <c r="G77" s="9">
        <v>2.9861005258835402E-4</v>
      </c>
      <c r="H77" s="9">
        <v>3.07772184486071E-4</v>
      </c>
      <c r="I77" s="9">
        <v>1.41235589156059E-3</v>
      </c>
      <c r="J77" s="9">
        <v>9.9773935824025106E-5</v>
      </c>
      <c r="K77" s="13">
        <v>1.3427219768736599E-3</v>
      </c>
      <c r="L77" s="13">
        <v>1.92824255373487E-4</v>
      </c>
      <c r="M77" s="54">
        <v>0.92327506407528503</v>
      </c>
      <c r="N77" s="55">
        <v>70</v>
      </c>
      <c r="O77" s="11" t="s">
        <v>862</v>
      </c>
      <c r="P77" s="11">
        <v>5.6741431354797402E-2</v>
      </c>
      <c r="Q77" s="11">
        <v>1.1297700428385699E-3</v>
      </c>
    </row>
    <row r="78" spans="1:17" ht="14.25" customHeight="1" x14ac:dyDescent="0.25">
      <c r="A78" s="12" t="str">
        <f t="shared" si="2"/>
        <v/>
      </c>
      <c r="B78" s="12" t="s">
        <v>154</v>
      </c>
      <c r="C78" s="75">
        <f t="shared" si="3"/>
        <v>149</v>
      </c>
      <c r="D78" s="12">
        <v>8</v>
      </c>
      <c r="E78" s="26">
        <v>47.71</v>
      </c>
      <c r="F78" s="9">
        <v>0.71174505751677397</v>
      </c>
      <c r="G78" s="9">
        <v>2.2321185539609401E-4</v>
      </c>
      <c r="H78" s="9">
        <v>2.3530981868313201E-4</v>
      </c>
      <c r="I78" s="9">
        <v>1.1908859731566499E-3</v>
      </c>
      <c r="J78" s="9">
        <v>7.1768283330399704E-5</v>
      </c>
      <c r="K78" s="13">
        <v>1.2288948187015199E-3</v>
      </c>
      <c r="L78" s="13">
        <v>1.4739038522513601E-4</v>
      </c>
      <c r="M78" s="54">
        <v>1.0868720044451401</v>
      </c>
      <c r="N78" s="55">
        <v>90</v>
      </c>
      <c r="O78" s="11" t="s">
        <v>862</v>
      </c>
      <c r="P78" s="11">
        <v>5.6628411563812403E-2</v>
      </c>
      <c r="Q78" s="11">
        <v>1.0329308322808001E-3</v>
      </c>
    </row>
    <row r="79" spans="1:17" ht="14.25" customHeight="1" x14ac:dyDescent="0.25">
      <c r="A79" s="12" t="str">
        <f t="shared" si="2"/>
        <v/>
      </c>
      <c r="B79" s="12" t="s">
        <v>155</v>
      </c>
      <c r="C79" s="75">
        <f t="shared" si="3"/>
        <v>150</v>
      </c>
      <c r="D79" s="12">
        <v>9</v>
      </c>
      <c r="E79" s="26">
        <v>47.637999999999998</v>
      </c>
      <c r="F79" s="9">
        <v>0.71133238378960195</v>
      </c>
      <c r="G79" s="9">
        <v>1.8447981421538799E-4</v>
      </c>
      <c r="H79" s="9">
        <v>1.9893063837702501E-4</v>
      </c>
      <c r="I79" s="9">
        <v>5.1009346657266297E-3</v>
      </c>
      <c r="J79" s="9">
        <v>1.52397056069984E-3</v>
      </c>
      <c r="K79" s="13">
        <v>9.7474308546872295E-4</v>
      </c>
      <c r="L79" s="13">
        <v>1.24797296705541E-4</v>
      </c>
      <c r="M79" s="54">
        <v>1.2506476748424</v>
      </c>
      <c r="N79" s="55">
        <v>100</v>
      </c>
      <c r="O79" s="11" t="s">
        <v>862</v>
      </c>
      <c r="P79" s="11">
        <v>5.6240287338981301E-2</v>
      </c>
      <c r="Q79" s="11">
        <v>1.0456992141947099E-3</v>
      </c>
    </row>
    <row r="80" spans="1:17" ht="14.25" customHeight="1" x14ac:dyDescent="0.25">
      <c r="A80" s="12" t="str">
        <f t="shared" si="2"/>
        <v/>
      </c>
      <c r="B80" s="12" t="s">
        <v>156</v>
      </c>
      <c r="C80" s="75">
        <f t="shared" si="3"/>
        <v>151</v>
      </c>
      <c r="D80" s="12">
        <v>10</v>
      </c>
      <c r="E80" s="26">
        <v>47.634999999999998</v>
      </c>
      <c r="F80" s="9">
        <v>0.71109632750432195</v>
      </c>
      <c r="G80" s="9">
        <v>2.05988770875028E-4</v>
      </c>
      <c r="H80" s="9">
        <v>2.1901629879220901E-4</v>
      </c>
      <c r="I80" s="9">
        <v>9.924322944006329E-4</v>
      </c>
      <c r="J80" s="9">
        <v>5.4171835101388202E-5</v>
      </c>
      <c r="K80" s="13">
        <v>8.1508882977637505E-4</v>
      </c>
      <c r="L80" s="13">
        <v>1.1377495824948899E-4</v>
      </c>
      <c r="M80" s="54">
        <v>1.3026366074809099</v>
      </c>
      <c r="N80" s="55">
        <v>100</v>
      </c>
      <c r="O80" s="11" t="s">
        <v>862</v>
      </c>
      <c r="P80" s="11">
        <v>5.6537423451353201E-2</v>
      </c>
      <c r="Q80" s="11">
        <v>9.9685435999618405E-4</v>
      </c>
    </row>
    <row r="81" spans="1:17" ht="14.25" customHeight="1" x14ac:dyDescent="0.25">
      <c r="A81" s="12" t="str">
        <f t="shared" si="2"/>
        <v/>
      </c>
      <c r="B81" s="12" t="s">
        <v>157</v>
      </c>
      <c r="C81" s="75">
        <f t="shared" si="3"/>
        <v>152</v>
      </c>
      <c r="D81" s="12">
        <v>11</v>
      </c>
      <c r="E81" s="26">
        <v>47.613</v>
      </c>
      <c r="F81" s="9">
        <v>0.71057962363363902</v>
      </c>
      <c r="G81" s="9">
        <v>1.47676472041769E-4</v>
      </c>
      <c r="H81" s="9">
        <v>1.65339067464247E-4</v>
      </c>
      <c r="I81" s="9">
        <v>9.8827144459650608E-4</v>
      </c>
      <c r="J81" s="9">
        <v>5.3166558801357399E-5</v>
      </c>
      <c r="K81" s="13">
        <v>9.3499728589063497E-4</v>
      </c>
      <c r="L81" s="13">
        <v>9.53727673582511E-5</v>
      </c>
      <c r="M81" s="54">
        <v>1.4377519751407699</v>
      </c>
      <c r="N81" s="55">
        <v>110</v>
      </c>
      <c r="O81" s="11" t="s">
        <v>862</v>
      </c>
      <c r="P81" s="11">
        <v>5.7211301314394301E-2</v>
      </c>
      <c r="Q81" s="11">
        <v>7.82493930546414E-4</v>
      </c>
    </row>
    <row r="82" spans="1:17" ht="14.25" customHeight="1" x14ac:dyDescent="0.25">
      <c r="A82" s="12" t="str">
        <f t="shared" si="2"/>
        <v/>
      </c>
      <c r="B82" s="12" t="s">
        <v>158</v>
      </c>
      <c r="C82" s="75">
        <f t="shared" si="3"/>
        <v>153</v>
      </c>
      <c r="D82" s="12">
        <v>12</v>
      </c>
      <c r="E82" s="26">
        <v>47.643000000000001</v>
      </c>
      <c r="F82" s="9">
        <v>0.71073851371074903</v>
      </c>
      <c r="G82" s="9">
        <v>1.34868578353517E-4</v>
      </c>
      <c r="H82" s="9">
        <v>1.5401508964496601E-4</v>
      </c>
      <c r="I82" s="9">
        <v>1.0118845898751301E-3</v>
      </c>
      <c r="J82" s="9">
        <v>5.8355172650316399E-5</v>
      </c>
      <c r="K82" s="13">
        <v>1.0995113466661199E-3</v>
      </c>
      <c r="L82" s="13">
        <v>9.9832976145064196E-5</v>
      </c>
      <c r="M82" s="54">
        <v>1.59304095679297</v>
      </c>
      <c r="N82" s="55">
        <v>130</v>
      </c>
      <c r="O82" s="11" t="s">
        <v>862</v>
      </c>
      <c r="P82" s="11">
        <v>5.6690406566943498E-2</v>
      </c>
      <c r="Q82" s="11">
        <v>7.4189492953925199E-4</v>
      </c>
    </row>
    <row r="83" spans="1:17" ht="14.25" customHeight="1" x14ac:dyDescent="0.25">
      <c r="A83" s="12" t="str">
        <f t="shared" si="2"/>
        <v/>
      </c>
      <c r="B83" s="12" t="s">
        <v>159</v>
      </c>
      <c r="C83" s="75">
        <f t="shared" si="3"/>
        <v>154</v>
      </c>
      <c r="D83" s="12">
        <v>13</v>
      </c>
      <c r="E83" s="26">
        <v>47.805</v>
      </c>
      <c r="F83" s="9">
        <v>0.71030258285140102</v>
      </c>
      <c r="G83" s="9">
        <v>1.2986267656457201E-4</v>
      </c>
      <c r="H83" s="9">
        <v>1.4962790583676299E-4</v>
      </c>
      <c r="I83" s="9">
        <v>8.6495718719391598E-3</v>
      </c>
      <c r="J83" s="9">
        <v>4.39762270162492E-4</v>
      </c>
      <c r="K83" s="13">
        <v>7.7860037973975598E-4</v>
      </c>
      <c r="L83" s="13">
        <v>9.2125363777380496E-5</v>
      </c>
      <c r="M83" s="54">
        <v>1.77987801524942</v>
      </c>
      <c r="N83" s="55">
        <v>140</v>
      </c>
      <c r="O83" s="11" t="s">
        <v>862</v>
      </c>
      <c r="P83" s="11">
        <v>5.6690150396562E-2</v>
      </c>
      <c r="Q83" s="11">
        <v>6.6800554480668495E-4</v>
      </c>
    </row>
    <row r="84" spans="1:17" ht="14.25" customHeight="1" x14ac:dyDescent="0.25">
      <c r="A84" s="12" t="str">
        <f t="shared" si="2"/>
        <v/>
      </c>
      <c r="B84" s="12"/>
      <c r="C84" s="75">
        <f t="shared" si="3"/>
        <v>164</v>
      </c>
      <c r="D84" s="12"/>
      <c r="E84" s="26"/>
      <c r="F84" s="9"/>
      <c r="G84" s="9"/>
      <c r="H84" s="9"/>
      <c r="I84" s="9"/>
      <c r="J84" s="9"/>
      <c r="K84" s="13"/>
      <c r="L84" s="13"/>
      <c r="M84" s="54"/>
      <c r="N84" s="55"/>
      <c r="Q84" s="11"/>
    </row>
    <row r="85" spans="1:17" ht="14.25" customHeight="1" x14ac:dyDescent="0.25">
      <c r="A85" s="12" t="str">
        <f t="shared" si="2"/>
        <v/>
      </c>
      <c r="B85" s="12"/>
      <c r="C85" s="75">
        <f t="shared" si="3"/>
        <v>174</v>
      </c>
      <c r="D85" s="12"/>
      <c r="E85" s="26"/>
      <c r="F85" s="9"/>
      <c r="G85" s="9"/>
      <c r="H85" s="9"/>
      <c r="I85" s="9"/>
      <c r="J85" s="9"/>
      <c r="K85" s="13"/>
      <c r="L85" s="13"/>
      <c r="M85" s="54"/>
      <c r="N85" s="55"/>
      <c r="Q85" s="11"/>
    </row>
    <row r="86" spans="1:17" ht="14.25" customHeight="1" x14ac:dyDescent="0.25">
      <c r="A86" s="12" t="str">
        <f t="shared" si="2"/>
        <v>T6</v>
      </c>
      <c r="B86" s="12" t="s">
        <v>160</v>
      </c>
      <c r="C86" s="75">
        <f t="shared" si="3"/>
        <v>175</v>
      </c>
      <c r="D86" s="12">
        <v>1</v>
      </c>
      <c r="E86" s="26">
        <v>53.643999999999998</v>
      </c>
      <c r="F86" s="9">
        <v>0.71194065012748098</v>
      </c>
      <c r="G86" s="9">
        <v>3.5403906634806501E-4</v>
      </c>
      <c r="H86" s="9">
        <v>3.61792096500982E-4</v>
      </c>
      <c r="I86" s="9">
        <v>1.24066869632008E-3</v>
      </c>
      <c r="J86" s="9">
        <v>9.8015354956881504E-5</v>
      </c>
      <c r="K86" s="13">
        <v>1.4036225534767399E-3</v>
      </c>
      <c r="L86" s="13">
        <v>2.6095908933365002E-4</v>
      </c>
      <c r="M86" s="54">
        <v>0.619585481767293</v>
      </c>
      <c r="N86" s="55">
        <v>50</v>
      </c>
      <c r="O86" s="11" t="s">
        <v>862</v>
      </c>
      <c r="P86" s="11">
        <v>5.8892393374585197E-2</v>
      </c>
      <c r="Q86" s="11">
        <v>1.636825345219E-3</v>
      </c>
    </row>
    <row r="87" spans="1:17" ht="14.25" customHeight="1" x14ac:dyDescent="0.25">
      <c r="A87" s="12" t="str">
        <f t="shared" si="2"/>
        <v/>
      </c>
      <c r="B87" s="12" t="s">
        <v>272</v>
      </c>
      <c r="C87" s="75">
        <f t="shared" si="3"/>
        <v>176</v>
      </c>
      <c r="D87" s="12">
        <v>2</v>
      </c>
      <c r="E87" s="26">
        <v>55.484999999999999</v>
      </c>
      <c r="F87" s="9">
        <v>0.71085330104033595</v>
      </c>
      <c r="G87" s="9">
        <v>2.9467507945090402E-4</v>
      </c>
      <c r="H87" s="9">
        <v>3.0391828320782202E-4</v>
      </c>
      <c r="I87" s="9">
        <v>9.3259654470198398E-4</v>
      </c>
      <c r="J87" s="9">
        <v>6.42452634248426E-5</v>
      </c>
      <c r="K87" s="13">
        <v>9.3278335350273302E-4</v>
      </c>
      <c r="L87" s="13">
        <v>2.34128832108162E-4</v>
      </c>
      <c r="M87" s="54">
        <v>0.86633441926853405</v>
      </c>
      <c r="N87" s="55">
        <v>70</v>
      </c>
      <c r="O87" s="11" t="s">
        <v>862</v>
      </c>
      <c r="P87" s="11">
        <v>5.6470003254784802E-2</v>
      </c>
      <c r="Q87" s="11">
        <v>1.3036974237885799E-3</v>
      </c>
    </row>
    <row r="88" spans="1:17" ht="14.25" customHeight="1" x14ac:dyDescent="0.25">
      <c r="A88" s="12" t="str">
        <f t="shared" si="2"/>
        <v/>
      </c>
      <c r="B88" s="12" t="s">
        <v>161</v>
      </c>
      <c r="C88" s="75">
        <f t="shared" si="3"/>
        <v>177</v>
      </c>
      <c r="D88" s="12">
        <v>3</v>
      </c>
      <c r="E88" s="26">
        <v>55.526000000000003</v>
      </c>
      <c r="F88" s="9">
        <v>0.71231617556019999</v>
      </c>
      <c r="G88" s="9">
        <v>2.9292599730341198E-4</v>
      </c>
      <c r="H88" s="9">
        <v>3.0226049336234902E-4</v>
      </c>
      <c r="I88" s="9">
        <v>1.4098700036941599E-3</v>
      </c>
      <c r="J88" s="9">
        <v>8.0422588643330894E-5</v>
      </c>
      <c r="K88" s="13">
        <v>1.5041724452741099E-3</v>
      </c>
      <c r="L88" s="13">
        <v>1.7607158876422599E-4</v>
      </c>
      <c r="M88" s="54">
        <v>0.73170606220788303</v>
      </c>
      <c r="N88" s="55">
        <v>60</v>
      </c>
      <c r="O88" s="11" t="s">
        <v>862</v>
      </c>
      <c r="P88" s="11">
        <v>5.5847101858914297E-2</v>
      </c>
      <c r="Q88" s="11">
        <v>1.22118073326799E-3</v>
      </c>
    </row>
    <row r="89" spans="1:17" ht="14.25" customHeight="1" x14ac:dyDescent="0.25">
      <c r="A89" s="12" t="str">
        <f t="shared" si="2"/>
        <v/>
      </c>
      <c r="B89" s="12" t="s">
        <v>162</v>
      </c>
      <c r="C89" s="75">
        <f t="shared" si="3"/>
        <v>178</v>
      </c>
      <c r="D89" s="12">
        <v>4</v>
      </c>
      <c r="E89" s="26">
        <v>55.527000000000001</v>
      </c>
      <c r="F89" s="9">
        <v>0.71229972760904503</v>
      </c>
      <c r="G89" s="9">
        <v>3.0982086035987599E-4</v>
      </c>
      <c r="H89" s="9">
        <v>3.1866064467239898E-4</v>
      </c>
      <c r="I89" s="9">
        <v>1.6105448211536299E-3</v>
      </c>
      <c r="J89" s="9">
        <v>8.7825964872583205E-5</v>
      </c>
      <c r="K89" s="13">
        <v>1.0955573528352201E-3</v>
      </c>
      <c r="L89" s="13">
        <v>2.1977108340899901E-4</v>
      </c>
      <c r="M89" s="54">
        <v>0.69071567666551104</v>
      </c>
      <c r="N89" s="55">
        <v>50</v>
      </c>
      <c r="O89" s="11" t="s">
        <v>862</v>
      </c>
      <c r="P89" s="11">
        <v>5.78895203412493E-2</v>
      </c>
      <c r="Q89" s="11">
        <v>1.5538140039467001E-3</v>
      </c>
    </row>
    <row r="90" spans="1:17" ht="14.25" customHeight="1" x14ac:dyDescent="0.25">
      <c r="A90" s="12" t="str">
        <f t="shared" si="2"/>
        <v/>
      </c>
      <c r="B90" s="12" t="s">
        <v>163</v>
      </c>
      <c r="C90" s="75">
        <f t="shared" si="3"/>
        <v>179</v>
      </c>
      <c r="D90" s="12">
        <v>5</v>
      </c>
      <c r="E90" s="26">
        <v>55.485999999999997</v>
      </c>
      <c r="F90" s="9">
        <v>0.71180375021809905</v>
      </c>
      <c r="G90" s="9">
        <v>2.7609932594721402E-4</v>
      </c>
      <c r="H90" s="9">
        <v>2.8596974601973E-4</v>
      </c>
      <c r="I90" s="9">
        <v>1.59412893139141E-3</v>
      </c>
      <c r="J90" s="9">
        <v>8.96612194395528E-5</v>
      </c>
      <c r="K90" s="13">
        <v>1.20006043355964E-3</v>
      </c>
      <c r="L90" s="13">
        <v>2.2123928845849E-4</v>
      </c>
      <c r="M90" s="54">
        <v>0.69669578413683297</v>
      </c>
      <c r="N90" s="55">
        <v>60</v>
      </c>
      <c r="O90" s="11" t="s">
        <v>862</v>
      </c>
      <c r="P90" s="11">
        <v>5.7707364956252803E-2</v>
      </c>
      <c r="Q90" s="11">
        <v>1.4718242509126E-3</v>
      </c>
    </row>
    <row r="91" spans="1:17" ht="14.25" customHeight="1" x14ac:dyDescent="0.25">
      <c r="A91" s="12" t="str">
        <f t="shared" si="2"/>
        <v/>
      </c>
      <c r="B91" s="12" t="s">
        <v>164</v>
      </c>
      <c r="C91" s="75">
        <f t="shared" si="3"/>
        <v>180</v>
      </c>
      <c r="D91" s="12">
        <v>6</v>
      </c>
      <c r="E91" s="26">
        <v>55.493000000000002</v>
      </c>
      <c r="F91" s="9">
        <v>0.71130045431627398</v>
      </c>
      <c r="G91" s="9">
        <v>2.4022330559629501E-4</v>
      </c>
      <c r="H91" s="9">
        <v>2.5148963800694299E-4</v>
      </c>
      <c r="I91" s="9">
        <v>1.07047576871955E-3</v>
      </c>
      <c r="J91" s="9">
        <v>6.5442765449704598E-5</v>
      </c>
      <c r="K91" s="13">
        <v>1.2860398145860101E-3</v>
      </c>
      <c r="L91" s="13">
        <v>1.5669621242716999E-4</v>
      </c>
      <c r="M91" s="54">
        <v>0.86756397687428199</v>
      </c>
      <c r="N91" s="55">
        <v>70</v>
      </c>
      <c r="O91" s="11" t="s">
        <v>862</v>
      </c>
      <c r="P91" s="11">
        <v>5.7710177238341001E-2</v>
      </c>
      <c r="Q91" s="11">
        <v>1.44661878197448E-3</v>
      </c>
    </row>
    <row r="92" spans="1:17" ht="14.25" customHeight="1" x14ac:dyDescent="0.25">
      <c r="A92" s="12" t="str">
        <f t="shared" si="2"/>
        <v/>
      </c>
      <c r="B92" s="12" t="s">
        <v>165</v>
      </c>
      <c r="C92" s="75">
        <f t="shared" si="3"/>
        <v>181</v>
      </c>
      <c r="D92" s="12">
        <v>7</v>
      </c>
      <c r="E92" s="26">
        <v>55.558999999999997</v>
      </c>
      <c r="F92" s="9">
        <v>0.71003391774189495</v>
      </c>
      <c r="G92" s="9">
        <v>1.6233572170449399E-4</v>
      </c>
      <c r="H92" s="9">
        <v>1.7852934164277901E-4</v>
      </c>
      <c r="I92" s="9">
        <v>7.7677745925759396E-4</v>
      </c>
      <c r="J92" s="9">
        <v>5.36104522337786E-5</v>
      </c>
      <c r="K92" s="13">
        <v>1.3975245381699199E-3</v>
      </c>
      <c r="L92" s="13">
        <v>1.22118860262533E-4</v>
      </c>
      <c r="M92" s="54">
        <v>1.2018277920932099</v>
      </c>
      <c r="N92" s="55">
        <v>100</v>
      </c>
      <c r="O92" s="11" t="s">
        <v>862</v>
      </c>
      <c r="P92" s="11">
        <v>5.71674529674909E-2</v>
      </c>
      <c r="Q92" s="11">
        <v>9.4416102197230701E-4</v>
      </c>
    </row>
    <row r="93" spans="1:17" ht="14.25" customHeight="1" x14ac:dyDescent="0.25">
      <c r="A93" s="12" t="str">
        <f t="shared" si="2"/>
        <v/>
      </c>
      <c r="B93" s="12" t="s">
        <v>166</v>
      </c>
      <c r="C93" s="75">
        <f t="shared" si="3"/>
        <v>182</v>
      </c>
      <c r="D93" s="12">
        <v>8</v>
      </c>
      <c r="E93" s="26">
        <v>55.557000000000002</v>
      </c>
      <c r="F93" s="9">
        <v>0.71098140043555103</v>
      </c>
      <c r="G93" s="9">
        <v>2.03075773076857E-4</v>
      </c>
      <c r="H93" s="9">
        <v>2.1627429580276501E-4</v>
      </c>
      <c r="I93" s="9">
        <v>8.2260980135321498E-4</v>
      </c>
      <c r="J93" s="9">
        <v>7.8668264051250699E-5</v>
      </c>
      <c r="K93" s="13">
        <v>9.9424440219866091E-4</v>
      </c>
      <c r="L93" s="13">
        <v>1.6456509880500401E-4</v>
      </c>
      <c r="M93" s="54">
        <v>0.95581729662631099</v>
      </c>
      <c r="N93" s="55">
        <v>80</v>
      </c>
      <c r="O93" s="11" t="s">
        <v>862</v>
      </c>
      <c r="P93" s="11">
        <v>5.5871472826955398E-2</v>
      </c>
      <c r="Q93" s="11">
        <v>9.5694940064805197E-4</v>
      </c>
    </row>
    <row r="94" spans="1:17" ht="14.25" customHeight="1" x14ac:dyDescent="0.25">
      <c r="A94" s="12" t="str">
        <f t="shared" si="2"/>
        <v/>
      </c>
      <c r="B94" s="12" t="s">
        <v>167</v>
      </c>
      <c r="C94" s="75">
        <f t="shared" si="3"/>
        <v>183</v>
      </c>
      <c r="D94" s="12">
        <v>9</v>
      </c>
      <c r="E94" s="26">
        <v>55.485999999999997</v>
      </c>
      <c r="F94" s="9">
        <v>0.71084254142606096</v>
      </c>
      <c r="G94" s="9">
        <v>2.3541723493728699E-4</v>
      </c>
      <c r="H94" s="9">
        <v>2.4688863684058202E-4</v>
      </c>
      <c r="I94" s="9">
        <v>1.03118741844673E-3</v>
      </c>
      <c r="J94" s="9">
        <v>8.5596769078491604E-5</v>
      </c>
      <c r="K94" s="13">
        <v>8.7813354243013403E-4</v>
      </c>
      <c r="L94" s="13">
        <v>1.7760555417913499E-4</v>
      </c>
      <c r="M94" s="54">
        <v>0.88341858777873095</v>
      </c>
      <c r="N94" s="55">
        <v>70</v>
      </c>
      <c r="O94" s="11" t="s">
        <v>862</v>
      </c>
      <c r="P94" s="11">
        <v>5.8160736908543398E-2</v>
      </c>
      <c r="Q94" s="11">
        <v>1.38146750289676E-3</v>
      </c>
    </row>
    <row r="95" spans="1:17" ht="14.25" customHeight="1" x14ac:dyDescent="0.25">
      <c r="A95" s="12" t="str">
        <f t="shared" si="2"/>
        <v/>
      </c>
      <c r="B95" s="12" t="s">
        <v>168</v>
      </c>
      <c r="C95" s="75">
        <f t="shared" si="3"/>
        <v>184</v>
      </c>
      <c r="D95" s="12">
        <v>10</v>
      </c>
      <c r="E95" s="26">
        <v>55.482999999999997</v>
      </c>
      <c r="F95" s="9">
        <v>0.71028951566009402</v>
      </c>
      <c r="G95" s="9">
        <v>1.60672611913197E-4</v>
      </c>
      <c r="H95" s="9">
        <v>1.77030770574465E-4</v>
      </c>
      <c r="I95" s="9">
        <v>9.1876559848679603E-4</v>
      </c>
      <c r="J95" s="9">
        <v>4.6284840365896499E-5</v>
      </c>
      <c r="K95" s="13">
        <v>1.2624722247893E-3</v>
      </c>
      <c r="L95" s="13">
        <v>1.34003499825098E-4</v>
      </c>
      <c r="M95" s="54">
        <v>1.16939165115448</v>
      </c>
      <c r="N95" s="55">
        <v>90</v>
      </c>
      <c r="O95" s="11" t="s">
        <v>862</v>
      </c>
      <c r="P95" s="11">
        <v>5.7119999365184103E-2</v>
      </c>
      <c r="Q95" s="11">
        <v>8.93508908991908E-4</v>
      </c>
    </row>
    <row r="96" spans="1:17" ht="14.25" customHeight="1" x14ac:dyDescent="0.25">
      <c r="A96" s="12" t="str">
        <f t="shared" si="2"/>
        <v/>
      </c>
      <c r="B96" s="12" t="s">
        <v>169</v>
      </c>
      <c r="C96" s="75">
        <f t="shared" si="3"/>
        <v>185</v>
      </c>
      <c r="D96" s="12">
        <v>11</v>
      </c>
      <c r="E96" s="26">
        <v>55.598999999999997</v>
      </c>
      <c r="F96" s="9">
        <v>0.71048013974939905</v>
      </c>
      <c r="G96" s="9">
        <v>1.52257230054449E-4</v>
      </c>
      <c r="H96" s="9">
        <v>1.6943870243694899E-4</v>
      </c>
      <c r="I96" s="9">
        <v>9.0727680485515002E-4</v>
      </c>
      <c r="J96" s="9">
        <v>5.3111913517756097E-5</v>
      </c>
      <c r="K96" s="13">
        <v>8.8966150384025904E-4</v>
      </c>
      <c r="L96" s="13">
        <v>1.10742174323804E-4</v>
      </c>
      <c r="M96" s="54">
        <v>1.2040556339533</v>
      </c>
      <c r="N96" s="55">
        <v>100</v>
      </c>
      <c r="O96" s="11" t="s">
        <v>862</v>
      </c>
      <c r="P96" s="11">
        <v>5.6840782548164798E-2</v>
      </c>
      <c r="Q96" s="11">
        <v>8.0477570315645795E-4</v>
      </c>
    </row>
    <row r="97" spans="1:17" ht="14.25" customHeight="1" x14ac:dyDescent="0.25">
      <c r="A97" s="12" t="str">
        <f t="shared" si="2"/>
        <v/>
      </c>
      <c r="B97" s="12" t="s">
        <v>170</v>
      </c>
      <c r="C97" s="75">
        <f t="shared" si="3"/>
        <v>186</v>
      </c>
      <c r="D97" s="12">
        <v>12</v>
      </c>
      <c r="E97" s="26">
        <v>55.506999999999998</v>
      </c>
      <c r="F97" s="9">
        <v>0.71057719997517199</v>
      </c>
      <c r="G97" s="9">
        <v>1.64696928994944E-4</v>
      </c>
      <c r="H97" s="9">
        <v>1.80704432463529E-4</v>
      </c>
      <c r="I97" s="9">
        <v>9.0705711702997595E-4</v>
      </c>
      <c r="J97" s="9">
        <v>5.34115282827856E-5</v>
      </c>
      <c r="K97" s="13">
        <v>9.0348055283667099E-4</v>
      </c>
      <c r="L97" s="13">
        <v>1.2013015247558101E-4</v>
      </c>
      <c r="M97" s="54">
        <v>1.26894539640098</v>
      </c>
      <c r="N97" s="55">
        <v>100</v>
      </c>
      <c r="O97" s="11" t="s">
        <v>862</v>
      </c>
      <c r="P97" s="11">
        <v>5.6615451406568297E-2</v>
      </c>
      <c r="Q97" s="11">
        <v>9.4718926440495504E-4</v>
      </c>
    </row>
    <row r="98" spans="1:17" ht="14.25" customHeight="1" x14ac:dyDescent="0.25">
      <c r="A98" s="12" t="str">
        <f t="shared" si="2"/>
        <v/>
      </c>
      <c r="B98" s="12" t="s">
        <v>171</v>
      </c>
      <c r="C98" s="75">
        <f t="shared" si="3"/>
        <v>187</v>
      </c>
      <c r="D98" s="12">
        <v>13</v>
      </c>
      <c r="E98" s="26">
        <v>55.484999999999999</v>
      </c>
      <c r="F98" s="9">
        <v>0.71034257431932901</v>
      </c>
      <c r="G98" s="9">
        <v>1.12080269999277E-4</v>
      </c>
      <c r="H98" s="9">
        <v>1.3448790513927999E-4</v>
      </c>
      <c r="I98" s="9">
        <v>9.3982626601366601E-4</v>
      </c>
      <c r="J98" s="9">
        <v>6.2366997734238604E-5</v>
      </c>
      <c r="K98" s="13">
        <v>1.3760755238107799E-3</v>
      </c>
      <c r="L98" s="13">
        <v>1.0247814411021601E-4</v>
      </c>
      <c r="M98" s="54">
        <v>1.58609584860206</v>
      </c>
      <c r="N98" s="55">
        <v>130</v>
      </c>
      <c r="O98" s="11" t="s">
        <v>862</v>
      </c>
      <c r="P98" s="11">
        <v>5.6226124961915001E-2</v>
      </c>
      <c r="Q98" s="11">
        <v>8.1021808594327097E-4</v>
      </c>
    </row>
    <row r="99" spans="1:17" ht="14.25" customHeight="1" x14ac:dyDescent="0.25">
      <c r="A99" s="12" t="str">
        <f t="shared" si="2"/>
        <v/>
      </c>
      <c r="B99" s="12" t="s">
        <v>172</v>
      </c>
      <c r="C99" s="75">
        <f t="shared" si="3"/>
        <v>188</v>
      </c>
      <c r="D99" s="12">
        <v>89</v>
      </c>
      <c r="E99" s="26">
        <v>55.710999999999999</v>
      </c>
      <c r="F99" s="9">
        <v>0.71020926640841198</v>
      </c>
      <c r="G99" s="9">
        <v>1.3905067855575601E-4</v>
      </c>
      <c r="H99" s="9">
        <v>1.57664327879204E-4</v>
      </c>
      <c r="I99" s="9">
        <v>1.4237852433664801E-3</v>
      </c>
      <c r="J99" s="9">
        <v>9.8513354988378994E-5</v>
      </c>
      <c r="K99" s="13">
        <v>7.6717993301158097E-4</v>
      </c>
      <c r="L99" s="13">
        <v>1.023662198848E-4</v>
      </c>
      <c r="M99" s="54">
        <v>1.34115591741977</v>
      </c>
      <c r="N99" s="55">
        <v>110</v>
      </c>
      <c r="O99" s="11" t="s">
        <v>862</v>
      </c>
      <c r="P99" s="11">
        <v>5.5446409173315503E-2</v>
      </c>
      <c r="Q99" s="11">
        <v>7.5844308495383002E-4</v>
      </c>
    </row>
    <row r="100" spans="1:17" ht="14.25" customHeight="1" x14ac:dyDescent="0.25">
      <c r="A100" s="12" t="str">
        <f t="shared" si="2"/>
        <v/>
      </c>
      <c r="B100" s="12"/>
      <c r="C100" s="75">
        <f t="shared" si="3"/>
        <v>198</v>
      </c>
      <c r="D100" s="12"/>
      <c r="E100" s="26"/>
      <c r="F100" s="9"/>
      <c r="G100" s="9"/>
      <c r="H100" s="9"/>
      <c r="I100" s="9"/>
      <c r="J100" s="9"/>
      <c r="K100" s="13"/>
      <c r="L100" s="13"/>
      <c r="M100" s="54"/>
      <c r="N100" s="55"/>
      <c r="Q100" s="11"/>
    </row>
    <row r="101" spans="1:17" ht="14.25" customHeight="1" x14ac:dyDescent="0.25">
      <c r="A101" s="12" t="str">
        <f t="shared" si="2"/>
        <v/>
      </c>
      <c r="B101" s="12"/>
      <c r="C101" s="75">
        <f t="shared" si="3"/>
        <v>208</v>
      </c>
      <c r="D101" s="12"/>
      <c r="E101" s="26"/>
      <c r="F101" s="9"/>
      <c r="G101" s="9"/>
      <c r="H101" s="9"/>
      <c r="I101" s="9"/>
      <c r="J101" s="9"/>
      <c r="K101" s="13"/>
      <c r="L101" s="13"/>
      <c r="M101" s="54"/>
      <c r="N101" s="55"/>
      <c r="Q101" s="11"/>
    </row>
    <row r="102" spans="1:17" ht="14.25" customHeight="1" x14ac:dyDescent="0.25">
      <c r="A102" s="12" t="str">
        <f t="shared" si="2"/>
        <v>T7</v>
      </c>
      <c r="B102" s="12" t="s">
        <v>173</v>
      </c>
      <c r="C102" s="75">
        <f t="shared" si="3"/>
        <v>209</v>
      </c>
      <c r="D102" s="12">
        <v>1</v>
      </c>
      <c r="E102" s="26">
        <v>49.753</v>
      </c>
      <c r="F102" s="9">
        <v>0.71177056280755602</v>
      </c>
      <c r="G102" s="9">
        <v>3.1255129952605603E-4</v>
      </c>
      <c r="H102" s="9">
        <v>3.2130236576001498E-4</v>
      </c>
      <c r="I102" s="9">
        <v>1.6927093756256199E-3</v>
      </c>
      <c r="J102" s="9">
        <v>1.2663075669875999E-4</v>
      </c>
      <c r="K102" s="13">
        <v>1.96885735360756E-3</v>
      </c>
      <c r="L102" s="13">
        <v>2.6883020206330198E-4</v>
      </c>
      <c r="M102" s="54">
        <v>0.65768463124282694</v>
      </c>
      <c r="N102" s="55">
        <v>50</v>
      </c>
      <c r="O102" s="11" t="s">
        <v>862</v>
      </c>
      <c r="P102" s="11">
        <v>5.6167865347559798E-2</v>
      </c>
      <c r="Q102" s="11">
        <v>1.7810577637035201E-3</v>
      </c>
    </row>
    <row r="103" spans="1:17" ht="14.25" customHeight="1" x14ac:dyDescent="0.25">
      <c r="A103" s="12" t="str">
        <f t="shared" si="2"/>
        <v/>
      </c>
      <c r="B103" s="12" t="s">
        <v>174</v>
      </c>
      <c r="C103" s="75">
        <f t="shared" si="3"/>
        <v>210</v>
      </c>
      <c r="D103" s="12">
        <v>2</v>
      </c>
      <c r="E103" s="26">
        <v>49.755000000000003</v>
      </c>
      <c r="F103" s="9">
        <v>0.71325979580210597</v>
      </c>
      <c r="G103" s="9">
        <v>4.18029354485698E-4</v>
      </c>
      <c r="H103" s="9">
        <v>4.2464062880734598E-4</v>
      </c>
      <c r="I103" s="9">
        <v>1.59930202075775E-3</v>
      </c>
      <c r="J103" s="9">
        <v>9.1070350014703805E-5</v>
      </c>
      <c r="K103" s="13">
        <v>1.7913219035203801E-3</v>
      </c>
      <c r="L103" s="13">
        <v>2.18049158187098E-4</v>
      </c>
      <c r="M103" s="54">
        <v>0.69744553980975998</v>
      </c>
      <c r="N103" s="55">
        <v>60</v>
      </c>
      <c r="O103" s="11" t="s">
        <v>862</v>
      </c>
      <c r="P103" s="11">
        <v>5.6778945437470002E-2</v>
      </c>
      <c r="Q103" s="11">
        <v>1.3458457660758801E-3</v>
      </c>
    </row>
    <row r="104" spans="1:17" ht="14.25" customHeight="1" x14ac:dyDescent="0.25">
      <c r="A104" s="12" t="str">
        <f t="shared" si="2"/>
        <v/>
      </c>
      <c r="B104" s="12" t="s">
        <v>175</v>
      </c>
      <c r="C104" s="75">
        <f t="shared" si="3"/>
        <v>211</v>
      </c>
      <c r="D104" s="12">
        <v>3</v>
      </c>
      <c r="E104" s="26">
        <v>49.746000000000002</v>
      </c>
      <c r="F104" s="9">
        <v>0.71369347508667302</v>
      </c>
      <c r="G104" s="9">
        <v>4.3514818313338899E-4</v>
      </c>
      <c r="H104" s="9">
        <v>4.4151077388767399E-4</v>
      </c>
      <c r="I104" s="9">
        <v>1.49545172894718E-3</v>
      </c>
      <c r="J104" s="9">
        <v>1.02788524208925E-4</v>
      </c>
      <c r="K104" s="13">
        <v>1.3022068597459699E-3</v>
      </c>
      <c r="L104" s="13">
        <v>2.3139946154549E-4</v>
      </c>
      <c r="M104" s="54">
        <v>0.68288777372847098</v>
      </c>
      <c r="N104" s="55">
        <v>50</v>
      </c>
      <c r="O104" s="11" t="s">
        <v>862</v>
      </c>
      <c r="P104" s="11">
        <v>5.7548265884056697E-2</v>
      </c>
      <c r="Q104" s="11">
        <v>1.44040019441115E-3</v>
      </c>
    </row>
    <row r="105" spans="1:17" ht="14.25" customHeight="1" x14ac:dyDescent="0.25">
      <c r="A105" s="12" t="str">
        <f t="shared" si="2"/>
        <v/>
      </c>
      <c r="B105" s="12" t="s">
        <v>176</v>
      </c>
      <c r="C105" s="75">
        <f t="shared" si="3"/>
        <v>212</v>
      </c>
      <c r="D105" s="12">
        <v>4</v>
      </c>
      <c r="E105" s="26">
        <v>49.643000000000001</v>
      </c>
      <c r="F105" s="9">
        <v>0.71487410606606405</v>
      </c>
      <c r="G105" s="9">
        <v>5.6698255645776696E-4</v>
      </c>
      <c r="H105" s="9">
        <v>5.71896185885824E-4</v>
      </c>
      <c r="I105" s="9">
        <v>1.9949639561850298E-3</v>
      </c>
      <c r="J105" s="9">
        <v>1.41170695466287E-4</v>
      </c>
      <c r="K105" s="13">
        <v>9.1672080183715201E-4</v>
      </c>
      <c r="L105" s="13">
        <v>3.09871461056613E-4</v>
      </c>
      <c r="M105" s="54">
        <v>0.58340603724801099</v>
      </c>
      <c r="N105" s="55">
        <v>50</v>
      </c>
      <c r="O105" s="11" t="s">
        <v>862</v>
      </c>
      <c r="P105" s="11">
        <v>5.7014860874333301E-2</v>
      </c>
      <c r="Q105" s="11">
        <v>1.64756687648288E-3</v>
      </c>
    </row>
    <row r="106" spans="1:17" ht="14.25" customHeight="1" x14ac:dyDescent="0.25">
      <c r="A106" s="12" t="str">
        <f t="shared" si="2"/>
        <v/>
      </c>
      <c r="B106" s="12" t="s">
        <v>177</v>
      </c>
      <c r="C106" s="75">
        <f t="shared" si="3"/>
        <v>213</v>
      </c>
      <c r="D106" s="12">
        <v>5</v>
      </c>
      <c r="E106" s="26">
        <v>49.725999999999999</v>
      </c>
      <c r="F106" s="9">
        <v>0.71408265500962798</v>
      </c>
      <c r="G106" s="9">
        <v>5.4458218182969903E-4</v>
      </c>
      <c r="H106" s="9">
        <v>5.4968514734058305E-4</v>
      </c>
      <c r="I106" s="9">
        <v>1.64423371289375E-3</v>
      </c>
      <c r="J106" s="9">
        <v>1.2415512146532299E-4</v>
      </c>
      <c r="K106" s="13">
        <v>1.1212210723224301E-3</v>
      </c>
      <c r="L106" s="13">
        <v>2.8181069834645397E-4</v>
      </c>
      <c r="M106" s="54">
        <v>0.60888814711225603</v>
      </c>
      <c r="N106" s="55">
        <v>50</v>
      </c>
      <c r="O106" s="11" t="s">
        <v>862</v>
      </c>
      <c r="P106" s="11">
        <v>5.6896364340065397E-2</v>
      </c>
      <c r="Q106" s="11">
        <v>2.2361498215435001E-3</v>
      </c>
    </row>
    <row r="107" spans="1:17" ht="14.25" customHeight="1" x14ac:dyDescent="0.25">
      <c r="A107" s="12" t="str">
        <f t="shared" si="2"/>
        <v/>
      </c>
      <c r="B107" s="12" t="s">
        <v>178</v>
      </c>
      <c r="C107" s="75">
        <f t="shared" si="3"/>
        <v>214</v>
      </c>
      <c r="D107" s="12">
        <v>6</v>
      </c>
      <c r="E107" s="26">
        <v>49.643999999999998</v>
      </c>
      <c r="F107" s="9">
        <v>0.71348332835230099</v>
      </c>
      <c r="G107" s="9">
        <v>4.7881798095643097E-4</v>
      </c>
      <c r="H107" s="9">
        <v>4.8460405628598599E-4</v>
      </c>
      <c r="I107" s="9">
        <v>1.7155876726018301E-3</v>
      </c>
      <c r="J107" s="9">
        <v>1.38733070437573E-4</v>
      </c>
      <c r="K107" s="13">
        <v>1.19745003489892E-3</v>
      </c>
      <c r="L107" s="13">
        <v>2.3647432911591201E-4</v>
      </c>
      <c r="M107" s="54">
        <v>0.72096424058959496</v>
      </c>
      <c r="N107" s="55">
        <v>60</v>
      </c>
      <c r="O107" s="11" t="s">
        <v>862</v>
      </c>
      <c r="P107" s="11">
        <v>5.6176442192195003E-2</v>
      </c>
      <c r="Q107" s="11">
        <v>1.5606794044929499E-3</v>
      </c>
    </row>
    <row r="108" spans="1:17" ht="14.25" customHeight="1" x14ac:dyDescent="0.25">
      <c r="A108" s="12" t="str">
        <f t="shared" si="2"/>
        <v/>
      </c>
      <c r="B108" s="12" t="s">
        <v>179</v>
      </c>
      <c r="C108" s="75">
        <f t="shared" si="3"/>
        <v>215</v>
      </c>
      <c r="D108" s="12">
        <v>7</v>
      </c>
      <c r="E108" s="26">
        <v>49.645000000000003</v>
      </c>
      <c r="F108" s="9">
        <v>0.71231837890570504</v>
      </c>
      <c r="G108" s="9">
        <v>2.7285893476560098E-4</v>
      </c>
      <c r="H108" s="9">
        <v>2.8285787528041398E-4</v>
      </c>
      <c r="I108" s="9">
        <v>1.58580901578161E-3</v>
      </c>
      <c r="J108" s="9">
        <v>1.29430267394011E-4</v>
      </c>
      <c r="K108" s="13">
        <v>1.06458527042722E-3</v>
      </c>
      <c r="L108" s="13">
        <v>1.6969161517944799E-4</v>
      </c>
      <c r="M108" s="54">
        <v>0.76531654793251902</v>
      </c>
      <c r="N108" s="55">
        <v>60</v>
      </c>
      <c r="O108" s="11" t="s">
        <v>862</v>
      </c>
      <c r="P108" s="11">
        <v>5.52837847653838E-2</v>
      </c>
      <c r="Q108" s="11">
        <v>1.24439729520267E-3</v>
      </c>
    </row>
    <row r="109" spans="1:17" ht="14.25" customHeight="1" x14ac:dyDescent="0.25">
      <c r="A109" s="12" t="str">
        <f t="shared" si="2"/>
        <v/>
      </c>
      <c r="B109" s="12" t="s">
        <v>180</v>
      </c>
      <c r="C109" s="75">
        <f t="shared" si="3"/>
        <v>216</v>
      </c>
      <c r="D109" s="12">
        <v>8</v>
      </c>
      <c r="E109" s="26">
        <v>49.64</v>
      </c>
      <c r="F109" s="9">
        <v>0.71389234633284904</v>
      </c>
      <c r="G109" s="9">
        <v>4.5470598763402601E-4</v>
      </c>
      <c r="H109" s="9">
        <v>4.6080233236973602E-4</v>
      </c>
      <c r="I109" s="9">
        <v>3.00968615171109E-3</v>
      </c>
      <c r="J109" s="9">
        <v>1.4623029053720501E-4</v>
      </c>
      <c r="K109" s="13">
        <v>6.4784766344534099E-4</v>
      </c>
      <c r="L109" s="13">
        <v>3.0274162104429399E-4</v>
      </c>
      <c r="M109" s="54">
        <v>0.56862293217233595</v>
      </c>
      <c r="N109" s="55">
        <v>40</v>
      </c>
      <c r="O109" s="11" t="s">
        <v>862</v>
      </c>
      <c r="P109" s="11">
        <v>5.7377445709627703E-2</v>
      </c>
      <c r="Q109" s="11">
        <v>1.9008312827730699E-3</v>
      </c>
    </row>
    <row r="110" spans="1:17" ht="14.25" customHeight="1" x14ac:dyDescent="0.25">
      <c r="A110" s="12" t="str">
        <f t="shared" si="2"/>
        <v/>
      </c>
      <c r="B110" s="12" t="s">
        <v>181</v>
      </c>
      <c r="C110" s="75">
        <f t="shared" si="3"/>
        <v>217</v>
      </c>
      <c r="D110" s="12">
        <v>9</v>
      </c>
      <c r="E110" s="26">
        <v>46.109000000000002</v>
      </c>
      <c r="F110" s="9">
        <v>0.71464761941337396</v>
      </c>
      <c r="G110" s="9">
        <v>4.52824738652028E-4</v>
      </c>
      <c r="H110" s="9">
        <v>4.5895813076949298E-4</v>
      </c>
      <c r="I110" s="9">
        <v>3.9190764371969198E-3</v>
      </c>
      <c r="J110" s="9">
        <v>2.0987389195256E-4</v>
      </c>
      <c r="K110" s="13">
        <v>1.9699044843273701E-3</v>
      </c>
      <c r="L110" s="13">
        <v>3.0217608383801501E-4</v>
      </c>
      <c r="M110" s="54">
        <v>0.52906916269219495</v>
      </c>
      <c r="N110" s="55">
        <v>40</v>
      </c>
      <c r="O110" s="11" t="s">
        <v>862</v>
      </c>
      <c r="P110" s="11">
        <v>5.9795650864930001E-2</v>
      </c>
      <c r="Q110" s="11">
        <v>2.2154448425193299E-3</v>
      </c>
    </row>
    <row r="111" spans="1:17" ht="14.25" customHeight="1" x14ac:dyDescent="0.25">
      <c r="A111" s="12" t="str">
        <f t="shared" si="2"/>
        <v/>
      </c>
      <c r="B111" s="12" t="s">
        <v>182</v>
      </c>
      <c r="C111" s="75">
        <f t="shared" si="3"/>
        <v>218</v>
      </c>
      <c r="D111" s="12">
        <v>10</v>
      </c>
      <c r="E111" s="26">
        <v>49.802999999999997</v>
      </c>
      <c r="F111" s="9">
        <v>0.713228854178525</v>
      </c>
      <c r="G111" s="9">
        <v>3.3317682208499298E-4</v>
      </c>
      <c r="H111" s="9">
        <v>3.4143417121223699E-4</v>
      </c>
      <c r="I111" s="9">
        <v>1.6248273267884599E-3</v>
      </c>
      <c r="J111" s="9">
        <v>9.4419859890532495E-5</v>
      </c>
      <c r="K111" s="13">
        <v>5.5274300061741895E-4</v>
      </c>
      <c r="L111" s="13">
        <v>2.07807312343366E-4</v>
      </c>
      <c r="M111" s="54">
        <v>0.84206017332716299</v>
      </c>
      <c r="N111" s="55">
        <v>70</v>
      </c>
      <c r="O111" s="11" t="s">
        <v>862</v>
      </c>
      <c r="P111" s="11">
        <v>5.6475717418361E-2</v>
      </c>
      <c r="Q111" s="11">
        <v>1.2593951273949201E-3</v>
      </c>
    </row>
    <row r="112" spans="1:17" ht="14.25" customHeight="1" x14ac:dyDescent="0.25">
      <c r="A112" s="12" t="str">
        <f t="shared" si="2"/>
        <v/>
      </c>
      <c r="B112" s="12" t="s">
        <v>183</v>
      </c>
      <c r="C112" s="75">
        <f t="shared" si="3"/>
        <v>219</v>
      </c>
      <c r="D112" s="12">
        <v>11</v>
      </c>
      <c r="E112" s="26">
        <v>49.713999999999999</v>
      </c>
      <c r="F112" s="9">
        <v>0.71322984135666101</v>
      </c>
      <c r="G112" s="9">
        <v>3.1397997227462202E-4</v>
      </c>
      <c r="H112" s="9">
        <v>3.2272842059150102E-4</v>
      </c>
      <c r="I112" s="9">
        <v>1.9578273513462799E-3</v>
      </c>
      <c r="J112" s="9">
        <v>8.0091734728588804E-5</v>
      </c>
      <c r="K112" s="13">
        <v>1.21696248923929E-3</v>
      </c>
      <c r="L112" s="13">
        <v>2.02218597342031E-4</v>
      </c>
      <c r="M112" s="54">
        <v>0.882063384599995</v>
      </c>
      <c r="N112" s="55">
        <v>70</v>
      </c>
      <c r="O112" s="11" t="s">
        <v>862</v>
      </c>
      <c r="P112" s="11">
        <v>5.5981391360300302E-2</v>
      </c>
      <c r="Q112" s="11">
        <v>1.07280194680682E-3</v>
      </c>
    </row>
    <row r="113" spans="1:17" ht="14.25" customHeight="1" x14ac:dyDescent="0.25">
      <c r="A113" s="12" t="str">
        <f t="shared" si="2"/>
        <v/>
      </c>
      <c r="B113" s="12" t="s">
        <v>184</v>
      </c>
      <c r="C113" s="75">
        <f t="shared" si="3"/>
        <v>220</v>
      </c>
      <c r="D113" s="12">
        <v>12</v>
      </c>
      <c r="E113" s="26">
        <v>47.915999999999997</v>
      </c>
      <c r="F113" s="9">
        <v>0.71064381001743504</v>
      </c>
      <c r="G113" s="9">
        <v>1.4998926405602699E-4</v>
      </c>
      <c r="H113" s="9">
        <v>1.67406545706567E-4</v>
      </c>
      <c r="I113" s="9">
        <v>1.85140620185792E-3</v>
      </c>
      <c r="J113" s="9">
        <v>1.24712893386367E-4</v>
      </c>
      <c r="K113" s="13">
        <v>8.28233423003818E-4</v>
      </c>
      <c r="L113" s="13">
        <v>1.2474588847098599E-4</v>
      </c>
      <c r="M113" s="54">
        <v>1.1687110332052699</v>
      </c>
      <c r="N113" s="55">
        <v>90</v>
      </c>
      <c r="O113" s="11" t="s">
        <v>862</v>
      </c>
      <c r="P113" s="11">
        <v>5.6982220007702998E-2</v>
      </c>
      <c r="Q113" s="11">
        <v>9.4098662852930097E-4</v>
      </c>
    </row>
    <row r="114" spans="1:17" ht="14.25" customHeight="1" x14ac:dyDescent="0.25">
      <c r="A114" s="12" t="str">
        <f t="shared" si="2"/>
        <v/>
      </c>
      <c r="B114" s="12"/>
      <c r="C114" s="75">
        <f t="shared" si="3"/>
        <v>230</v>
      </c>
      <c r="D114" s="12"/>
      <c r="E114" s="26"/>
      <c r="F114" s="9"/>
      <c r="G114" s="9"/>
      <c r="H114" s="9"/>
      <c r="I114" s="9"/>
      <c r="J114" s="9"/>
      <c r="K114" s="13"/>
      <c r="L114" s="13"/>
      <c r="M114" s="54"/>
      <c r="N114" s="55"/>
      <c r="Q114" s="11"/>
    </row>
    <row r="115" spans="1:17" ht="14.25" customHeight="1" x14ac:dyDescent="0.25">
      <c r="A115" s="12" t="str">
        <f t="shared" si="2"/>
        <v/>
      </c>
      <c r="B115" s="12"/>
      <c r="C115" s="75">
        <f t="shared" si="3"/>
        <v>240</v>
      </c>
      <c r="D115" s="12"/>
      <c r="E115" s="26"/>
      <c r="F115" s="9"/>
      <c r="G115" s="9"/>
      <c r="H115" s="9"/>
      <c r="I115" s="9"/>
      <c r="J115" s="9"/>
      <c r="K115" s="13"/>
      <c r="L115" s="13"/>
      <c r="M115" s="54"/>
      <c r="N115" s="55"/>
      <c r="Q115" s="11"/>
    </row>
    <row r="116" spans="1:17" ht="14.25" customHeight="1" x14ac:dyDescent="0.25">
      <c r="A116" s="12" t="str">
        <f t="shared" si="2"/>
        <v>T8</v>
      </c>
      <c r="B116" s="12" t="s">
        <v>273</v>
      </c>
      <c r="C116" s="75">
        <f t="shared" si="3"/>
        <v>241</v>
      </c>
      <c r="D116" s="12">
        <v>1</v>
      </c>
      <c r="E116" s="26">
        <v>40.527999999999999</v>
      </c>
      <c r="F116" s="9">
        <v>0.71110478188100801</v>
      </c>
      <c r="G116" s="9">
        <v>2.3521693303166E-4</v>
      </c>
      <c r="H116" s="9">
        <v>2.83426648072099E-4</v>
      </c>
      <c r="I116" s="9">
        <v>3.6050198309289599E-3</v>
      </c>
      <c r="J116" s="9">
        <v>6.7354749289141695E-4</v>
      </c>
      <c r="K116" s="13">
        <v>1.2889660861170201E-3</v>
      </c>
      <c r="L116" s="13">
        <v>1.7685881422355599E-4</v>
      </c>
      <c r="M116" s="54">
        <v>1.1047826692026901</v>
      </c>
      <c r="N116" s="55">
        <v>80</v>
      </c>
      <c r="O116" s="11" t="s">
        <v>862</v>
      </c>
      <c r="P116" s="11">
        <v>5.6885871888940398E-2</v>
      </c>
      <c r="Q116" s="11">
        <v>8.6507508537318799E-4</v>
      </c>
    </row>
    <row r="117" spans="1:17" ht="14.25" customHeight="1" x14ac:dyDescent="0.25">
      <c r="A117" s="12" t="str">
        <f t="shared" si="2"/>
        <v/>
      </c>
      <c r="B117" s="12" t="s">
        <v>225</v>
      </c>
      <c r="C117" s="75">
        <f t="shared" si="3"/>
        <v>242</v>
      </c>
      <c r="D117" s="12">
        <v>2</v>
      </c>
      <c r="E117" s="26">
        <v>40.511000000000003</v>
      </c>
      <c r="F117" s="9">
        <v>0.71107054454865604</v>
      </c>
      <c r="G117" s="9">
        <v>1.6004960017080501E-4</v>
      </c>
      <c r="H117" s="9">
        <v>2.2497209131537501E-4</v>
      </c>
      <c r="I117" s="9">
        <v>1.4414610591909299E-3</v>
      </c>
      <c r="J117" s="9">
        <v>6.5104006973898501E-5</v>
      </c>
      <c r="K117" s="13">
        <v>1.10746265365688E-3</v>
      </c>
      <c r="L117" s="13">
        <v>1.2914205161869299E-4</v>
      </c>
      <c r="M117" s="54">
        <v>1.25284633360576</v>
      </c>
      <c r="N117" s="55">
        <v>100</v>
      </c>
      <c r="O117" s="11" t="s">
        <v>862</v>
      </c>
      <c r="P117" s="11">
        <v>5.6451472688745098E-2</v>
      </c>
      <c r="Q117" s="11">
        <v>8.6097520658350404E-4</v>
      </c>
    </row>
    <row r="118" spans="1:17" ht="14.25" customHeight="1" x14ac:dyDescent="0.25">
      <c r="A118" s="12" t="str">
        <f t="shared" si="2"/>
        <v/>
      </c>
      <c r="B118" s="12" t="s">
        <v>226</v>
      </c>
      <c r="C118" s="75">
        <f t="shared" si="3"/>
        <v>243</v>
      </c>
      <c r="D118" s="12">
        <v>3</v>
      </c>
      <c r="E118" s="26">
        <v>40.512999999999998</v>
      </c>
      <c r="F118" s="9">
        <v>0.71111910725691696</v>
      </c>
      <c r="G118" s="9">
        <v>1.9485675986475801E-4</v>
      </c>
      <c r="H118" s="9">
        <v>2.5094379689675702E-4</v>
      </c>
      <c r="I118" s="9">
        <v>1.4113417976426199E-3</v>
      </c>
      <c r="J118" s="9">
        <v>6.0976867163874101E-5</v>
      </c>
      <c r="K118" s="13">
        <v>1.0047024445115299E-3</v>
      </c>
      <c r="L118" s="13">
        <v>1.3500830547508099E-4</v>
      </c>
      <c r="M118" s="54">
        <v>1.30730973841402</v>
      </c>
      <c r="N118" s="55">
        <v>100</v>
      </c>
      <c r="O118" s="11" t="s">
        <v>862</v>
      </c>
      <c r="P118" s="11">
        <v>5.7032228396957402E-2</v>
      </c>
      <c r="Q118" s="11">
        <v>8.8450262384685201E-4</v>
      </c>
    </row>
    <row r="119" spans="1:17" ht="14.25" customHeight="1" x14ac:dyDescent="0.25">
      <c r="A119" s="12" t="str">
        <f t="shared" si="2"/>
        <v/>
      </c>
      <c r="B119" s="12" t="s">
        <v>227</v>
      </c>
      <c r="C119" s="75">
        <f t="shared" si="3"/>
        <v>244</v>
      </c>
      <c r="D119" s="12">
        <v>4</v>
      </c>
      <c r="E119" s="26">
        <v>40.509</v>
      </c>
      <c r="F119" s="9">
        <v>0.71041900105474098</v>
      </c>
      <c r="G119" s="9">
        <v>1.60111521011351E-4</v>
      </c>
      <c r="H119" s="9">
        <v>2.2491605698434899E-4</v>
      </c>
      <c r="I119" s="9">
        <v>1.29992557793421E-3</v>
      </c>
      <c r="J119" s="9">
        <v>5.3765058499049603E-5</v>
      </c>
      <c r="K119" s="13">
        <v>1.3848768003505E-3</v>
      </c>
      <c r="L119" s="13">
        <v>1.16026857202852E-4</v>
      </c>
      <c r="M119" s="54">
        <v>1.3088593277324001</v>
      </c>
      <c r="N119" s="55">
        <v>100</v>
      </c>
      <c r="O119" s="11" t="s">
        <v>862</v>
      </c>
      <c r="P119" s="11">
        <v>5.6631939737824301E-2</v>
      </c>
      <c r="Q119" s="11">
        <v>1.00006772814703E-3</v>
      </c>
    </row>
    <row r="120" spans="1:17" ht="14.25" customHeight="1" x14ac:dyDescent="0.25">
      <c r="A120" s="12" t="str">
        <f t="shared" si="2"/>
        <v/>
      </c>
      <c r="B120" s="12" t="s">
        <v>228</v>
      </c>
      <c r="C120" s="75">
        <f t="shared" si="3"/>
        <v>245</v>
      </c>
      <c r="D120" s="12">
        <v>5</v>
      </c>
      <c r="E120" s="26">
        <v>40.584000000000003</v>
      </c>
      <c r="F120" s="9">
        <v>0.71090108470432301</v>
      </c>
      <c r="G120" s="9">
        <v>1.7218946466035899E-4</v>
      </c>
      <c r="H120" s="9">
        <v>2.3373211762412599E-4</v>
      </c>
      <c r="I120" s="9">
        <v>1.4822226785499101E-3</v>
      </c>
      <c r="J120" s="9">
        <v>5.8792292010866702E-5</v>
      </c>
      <c r="K120" s="13">
        <v>1.1889408751243301E-3</v>
      </c>
      <c r="L120" s="13">
        <v>1.2454973420688E-4</v>
      </c>
      <c r="M120" s="54">
        <v>1.3037531356791201</v>
      </c>
      <c r="N120" s="55">
        <v>100</v>
      </c>
      <c r="O120" s="11" t="s">
        <v>862</v>
      </c>
      <c r="P120" s="11">
        <v>5.7549291364626297E-2</v>
      </c>
      <c r="Q120" s="11">
        <v>7.8502741525747705E-4</v>
      </c>
    </row>
    <row r="121" spans="1:17" ht="14.25" customHeight="1" x14ac:dyDescent="0.25">
      <c r="A121" s="12" t="str">
        <f t="shared" si="2"/>
        <v/>
      </c>
      <c r="B121" s="12" t="s">
        <v>229</v>
      </c>
      <c r="C121" s="75">
        <f t="shared" si="3"/>
        <v>246</v>
      </c>
      <c r="D121" s="12">
        <v>6</v>
      </c>
      <c r="E121" s="26">
        <v>40.567</v>
      </c>
      <c r="F121" s="9">
        <v>0.71111403488319802</v>
      </c>
      <c r="G121" s="9">
        <v>1.5614881639541901E-4</v>
      </c>
      <c r="H121" s="9">
        <v>2.2219267718185201E-4</v>
      </c>
      <c r="I121" s="9">
        <v>1.54712741561191E-3</v>
      </c>
      <c r="J121" s="9">
        <v>6.8568142991105906E-5</v>
      </c>
      <c r="K121" s="13">
        <v>1.1872023279634999E-3</v>
      </c>
      <c r="L121" s="13">
        <v>1.21946771140582E-4</v>
      </c>
      <c r="M121" s="54">
        <v>1.5117107898886799</v>
      </c>
      <c r="N121" s="55">
        <v>120</v>
      </c>
      <c r="O121" s="11" t="s">
        <v>862</v>
      </c>
      <c r="P121" s="11">
        <v>5.6177852564622502E-2</v>
      </c>
      <c r="Q121" s="11">
        <v>7.1701892098344005E-4</v>
      </c>
    </row>
    <row r="122" spans="1:17" ht="14.25" customHeight="1" x14ac:dyDescent="0.25">
      <c r="A122" s="12" t="str">
        <f t="shared" si="2"/>
        <v/>
      </c>
      <c r="B122" s="12" t="s">
        <v>230</v>
      </c>
      <c r="C122" s="75">
        <f t="shared" si="3"/>
        <v>247</v>
      </c>
      <c r="D122" s="12">
        <v>7</v>
      </c>
      <c r="E122" s="26">
        <v>40.713000000000001</v>
      </c>
      <c r="F122" s="9">
        <v>0.71085789206460803</v>
      </c>
      <c r="G122" s="9">
        <v>1.9022982777023399E-4</v>
      </c>
      <c r="H122" s="9">
        <v>2.4729441416361102E-4</v>
      </c>
      <c r="I122" s="9">
        <v>1.43447300719788E-3</v>
      </c>
      <c r="J122" s="9">
        <v>5.4916957711896103E-5</v>
      </c>
      <c r="K122" s="13">
        <v>1.2869443449362999E-3</v>
      </c>
      <c r="L122" s="13">
        <v>1.0486939291777599E-4</v>
      </c>
      <c r="M122" s="54">
        <v>1.49105949952192</v>
      </c>
      <c r="N122" s="55">
        <v>110</v>
      </c>
      <c r="O122" s="11" t="s">
        <v>862</v>
      </c>
      <c r="P122" s="11">
        <v>5.6460735129381802E-2</v>
      </c>
      <c r="Q122" s="11">
        <v>6.7143750952108102E-4</v>
      </c>
    </row>
    <row r="123" spans="1:17" ht="14.25" customHeight="1" x14ac:dyDescent="0.25">
      <c r="A123" s="12" t="str">
        <f t="shared" si="2"/>
        <v/>
      </c>
      <c r="B123" s="12" t="s">
        <v>231</v>
      </c>
      <c r="C123" s="75">
        <f t="shared" si="3"/>
        <v>248</v>
      </c>
      <c r="D123" s="12">
        <v>8</v>
      </c>
      <c r="E123" s="26">
        <v>40.561999999999998</v>
      </c>
      <c r="F123" s="9">
        <v>0.71116207137439402</v>
      </c>
      <c r="G123" s="9">
        <v>1.37245648356856E-4</v>
      </c>
      <c r="H123" s="9">
        <v>2.0931969416399399E-4</v>
      </c>
      <c r="I123" s="9">
        <v>2.4038486398560502E-3</v>
      </c>
      <c r="J123" s="9">
        <v>1.01298508696067E-4</v>
      </c>
      <c r="K123" s="13">
        <v>1.2667292560546101E-3</v>
      </c>
      <c r="L123" s="13">
        <v>1.03013529499048E-4</v>
      </c>
      <c r="M123" s="54">
        <v>1.7839895000280499</v>
      </c>
      <c r="N123" s="55">
        <v>140</v>
      </c>
      <c r="O123" s="11" t="s">
        <v>862</v>
      </c>
      <c r="P123" s="11">
        <v>5.6107336558980002E-2</v>
      </c>
      <c r="Q123" s="11">
        <v>6.3465973532034203E-4</v>
      </c>
    </row>
    <row r="124" spans="1:17" ht="14.25" customHeight="1" x14ac:dyDescent="0.25">
      <c r="A124" s="12" t="str">
        <f t="shared" si="2"/>
        <v/>
      </c>
      <c r="B124" s="12" t="s">
        <v>232</v>
      </c>
      <c r="C124" s="75">
        <f t="shared" si="3"/>
        <v>249</v>
      </c>
      <c r="D124" s="12">
        <v>9</v>
      </c>
      <c r="E124" s="26">
        <v>40.554000000000002</v>
      </c>
      <c r="F124" s="9">
        <v>0.71063725856262905</v>
      </c>
      <c r="G124" s="9">
        <v>1.52796939803916E-4</v>
      </c>
      <c r="H124" s="9">
        <v>2.19764040847378E-4</v>
      </c>
      <c r="I124" s="9">
        <v>3.3266152585047499E-3</v>
      </c>
      <c r="J124" s="9">
        <v>3.48014836697566E-4</v>
      </c>
      <c r="K124" s="13">
        <v>9.5068699270915095E-4</v>
      </c>
      <c r="L124" s="13">
        <v>1.09645548295017E-4</v>
      </c>
      <c r="M124" s="54">
        <v>1.5169948414297201</v>
      </c>
      <c r="N124" s="55">
        <v>120</v>
      </c>
      <c r="O124" s="11" t="s">
        <v>862</v>
      </c>
      <c r="P124" s="11">
        <v>5.70751031582417E-2</v>
      </c>
      <c r="Q124" s="11">
        <v>6.9095427333754501E-4</v>
      </c>
    </row>
    <row r="125" spans="1:17" ht="14.25" customHeight="1" x14ac:dyDescent="0.25">
      <c r="A125" s="12" t="str">
        <f t="shared" si="2"/>
        <v/>
      </c>
      <c r="B125" s="12" t="s">
        <v>233</v>
      </c>
      <c r="C125" s="75">
        <f t="shared" si="3"/>
        <v>250</v>
      </c>
      <c r="D125" s="12">
        <v>10</v>
      </c>
      <c r="E125" s="26">
        <v>40.655000000000001</v>
      </c>
      <c r="F125" s="9">
        <v>0.71180316809160904</v>
      </c>
      <c r="G125" s="9">
        <v>2.4170094507798299E-4</v>
      </c>
      <c r="H125" s="9">
        <v>2.8888794014647297E-4</v>
      </c>
      <c r="I125" s="9">
        <v>2.8045779936264098E-3</v>
      </c>
      <c r="J125" s="9">
        <v>3.8249441891625199E-4</v>
      </c>
      <c r="K125" s="13">
        <v>9.0834227487893203E-4</v>
      </c>
      <c r="L125" s="13">
        <v>1.34558136571738E-4</v>
      </c>
      <c r="M125" s="54">
        <v>1.4104733024034699</v>
      </c>
      <c r="N125" s="55">
        <v>110</v>
      </c>
      <c r="O125" s="11" t="s">
        <v>862</v>
      </c>
      <c r="P125" s="11">
        <v>5.7064016492546797E-2</v>
      </c>
      <c r="Q125" s="11">
        <v>7.3046378665650295E-4</v>
      </c>
    </row>
    <row r="126" spans="1:17" ht="14.25" customHeight="1" x14ac:dyDescent="0.25">
      <c r="A126" s="12" t="str">
        <f t="shared" si="2"/>
        <v/>
      </c>
      <c r="B126" s="12" t="s">
        <v>234</v>
      </c>
      <c r="C126" s="75">
        <f t="shared" si="3"/>
        <v>251</v>
      </c>
      <c r="D126" s="12">
        <v>11</v>
      </c>
      <c r="E126" s="26">
        <v>40.552999999999997</v>
      </c>
      <c r="F126" s="9">
        <v>0.71135793686153204</v>
      </c>
      <c r="G126" s="9">
        <v>1.0550861474105899E-4</v>
      </c>
      <c r="H126" s="9">
        <v>1.9010085325704701E-4</v>
      </c>
      <c r="I126" s="9">
        <v>1.75582610715532E-3</v>
      </c>
      <c r="J126" s="9">
        <v>1.19868658612908E-4</v>
      </c>
      <c r="K126" s="13">
        <v>8.8753811721050497E-4</v>
      </c>
      <c r="L126" s="13">
        <v>7.3118143925562197E-5</v>
      </c>
      <c r="M126" s="54">
        <v>2.0362591302253499</v>
      </c>
      <c r="N126" s="55">
        <v>160</v>
      </c>
      <c r="O126" s="11" t="s">
        <v>862</v>
      </c>
      <c r="P126" s="11">
        <v>5.67374726086778E-2</v>
      </c>
      <c r="Q126" s="11">
        <v>4.72967165815152E-4</v>
      </c>
    </row>
    <row r="127" spans="1:17" ht="14.25" customHeight="1" x14ac:dyDescent="0.25">
      <c r="A127" s="12" t="str">
        <f t="shared" si="2"/>
        <v/>
      </c>
      <c r="B127" s="12" t="s">
        <v>274</v>
      </c>
      <c r="C127" s="75">
        <f t="shared" si="3"/>
        <v>252</v>
      </c>
      <c r="D127" s="12">
        <v>12</v>
      </c>
      <c r="E127" s="26">
        <v>41.381</v>
      </c>
      <c r="F127" s="9">
        <v>0.71137967027635496</v>
      </c>
      <c r="G127" s="9">
        <v>2.1012883893234299E-4</v>
      </c>
      <c r="H127" s="9">
        <v>2.6300574432885801E-4</v>
      </c>
      <c r="I127" s="9">
        <v>3.66338882398026E-3</v>
      </c>
      <c r="J127" s="9">
        <v>3.3096907944749797E-4</v>
      </c>
      <c r="K127" s="13">
        <v>1.2634026956649801E-3</v>
      </c>
      <c r="L127" s="13">
        <v>1.2866322010044099E-4</v>
      </c>
      <c r="M127" s="54">
        <v>1.31311585731764</v>
      </c>
      <c r="N127" s="55">
        <v>100</v>
      </c>
      <c r="O127" s="11" t="s">
        <v>862</v>
      </c>
      <c r="P127" s="11">
        <v>5.7217065642646898E-2</v>
      </c>
      <c r="Q127" s="11">
        <v>8.5412505485023098E-4</v>
      </c>
    </row>
    <row r="128" spans="1:17" ht="14.25" customHeight="1" x14ac:dyDescent="0.25">
      <c r="A128" s="12" t="str">
        <f t="shared" si="2"/>
        <v/>
      </c>
      <c r="B128" s="12"/>
      <c r="C128" s="75">
        <f t="shared" si="3"/>
        <v>262</v>
      </c>
      <c r="D128" s="12"/>
      <c r="E128" s="26"/>
      <c r="F128" s="9"/>
      <c r="G128" s="9"/>
      <c r="H128" s="9"/>
      <c r="I128" s="9"/>
      <c r="J128" s="9"/>
      <c r="K128" s="13"/>
      <c r="L128" s="13"/>
      <c r="M128" s="54"/>
      <c r="N128" s="55"/>
      <c r="Q128" s="11"/>
    </row>
    <row r="129" spans="1:17" ht="14.25" customHeight="1" x14ac:dyDescent="0.25">
      <c r="A129" s="12" t="str">
        <f t="shared" si="2"/>
        <v/>
      </c>
      <c r="B129" s="12"/>
      <c r="C129" s="75">
        <f t="shared" si="3"/>
        <v>272</v>
      </c>
      <c r="D129" s="12"/>
      <c r="E129" s="26"/>
      <c r="F129" s="9"/>
      <c r="G129" s="9"/>
      <c r="H129" s="9"/>
      <c r="I129" s="9"/>
      <c r="J129" s="9"/>
      <c r="K129" s="13"/>
      <c r="L129" s="13"/>
      <c r="M129" s="54"/>
      <c r="N129" s="55"/>
      <c r="Q129" s="11"/>
    </row>
    <row r="130" spans="1:17" ht="14.25" customHeight="1" x14ac:dyDescent="0.25">
      <c r="A130" s="12" t="str">
        <f t="shared" si="2"/>
        <v>T9</v>
      </c>
      <c r="B130" s="12" t="s">
        <v>235</v>
      </c>
      <c r="C130" s="75">
        <f t="shared" si="3"/>
        <v>273</v>
      </c>
      <c r="D130" s="12">
        <v>1</v>
      </c>
      <c r="E130" s="26">
        <v>43.889000000000003</v>
      </c>
      <c r="F130" s="9">
        <v>0.71220930977944497</v>
      </c>
      <c r="G130" s="9">
        <v>2.83466692354998E-4</v>
      </c>
      <c r="H130" s="9">
        <v>3.2468653997152997E-4</v>
      </c>
      <c r="I130" s="9">
        <v>3.4951703320378999E-3</v>
      </c>
      <c r="J130" s="9">
        <v>2.21014936579191E-4</v>
      </c>
      <c r="K130" s="13">
        <v>1.64385251903493E-3</v>
      </c>
      <c r="L130" s="13">
        <v>1.8390009852495799E-4</v>
      </c>
      <c r="M130" s="54">
        <v>0.93289971372084202</v>
      </c>
      <c r="N130" s="55">
        <v>70</v>
      </c>
      <c r="O130" s="11" t="s">
        <v>862</v>
      </c>
      <c r="P130" s="11">
        <v>5.59485432231824E-2</v>
      </c>
      <c r="Q130" s="11">
        <v>1.22371417657583E-3</v>
      </c>
    </row>
    <row r="131" spans="1:17" ht="14.25" customHeight="1" x14ac:dyDescent="0.25">
      <c r="A131" s="12" t="str">
        <f t="shared" si="2"/>
        <v/>
      </c>
      <c r="B131" s="12" t="s">
        <v>236</v>
      </c>
      <c r="C131" s="75">
        <f t="shared" si="3"/>
        <v>274</v>
      </c>
      <c r="D131" s="12">
        <v>2</v>
      </c>
      <c r="E131" s="26">
        <v>43.762999999999998</v>
      </c>
      <c r="F131" s="9">
        <v>0.71223815966517101</v>
      </c>
      <c r="G131" s="9">
        <v>2.2979944684155401E-4</v>
      </c>
      <c r="H131" s="9">
        <v>2.7906383663076198E-4</v>
      </c>
      <c r="I131" s="9">
        <v>1.9339206308711799E-3</v>
      </c>
      <c r="J131" s="9">
        <v>9.2476576384143105E-5</v>
      </c>
      <c r="K131" s="13">
        <v>1.6029661933333499E-3</v>
      </c>
      <c r="L131" s="13">
        <v>1.77283344713336E-4</v>
      </c>
      <c r="M131" s="54">
        <v>0.86085896521077798</v>
      </c>
      <c r="N131" s="55">
        <v>70</v>
      </c>
      <c r="O131" s="11" t="s">
        <v>862</v>
      </c>
      <c r="P131" s="11">
        <v>5.6818125006449803E-2</v>
      </c>
      <c r="Q131" s="11">
        <v>1.2877284568202801E-3</v>
      </c>
    </row>
    <row r="132" spans="1:17" ht="14.25" customHeight="1" x14ac:dyDescent="0.25">
      <c r="A132" s="12" t="str">
        <f t="shared" si="2"/>
        <v/>
      </c>
      <c r="B132" s="12" t="s">
        <v>237</v>
      </c>
      <c r="C132" s="75">
        <f t="shared" si="3"/>
        <v>275</v>
      </c>
      <c r="D132" s="12">
        <v>3</v>
      </c>
      <c r="E132" s="26">
        <v>43.829000000000001</v>
      </c>
      <c r="F132" s="9">
        <v>0.71159005888889204</v>
      </c>
      <c r="G132" s="9">
        <v>1.99846295160559E-4</v>
      </c>
      <c r="H132" s="9">
        <v>2.5487821824207398E-4</v>
      </c>
      <c r="I132" s="9">
        <v>2.2489495709793902E-3</v>
      </c>
      <c r="J132" s="9">
        <v>8.7668733910468803E-5</v>
      </c>
      <c r="K132" s="13">
        <v>2.25795138466797E-3</v>
      </c>
      <c r="L132" s="13">
        <v>1.7894535221876101E-4</v>
      </c>
      <c r="M132" s="54">
        <v>0.93267834344536904</v>
      </c>
      <c r="N132" s="55">
        <v>70</v>
      </c>
      <c r="O132" s="11" t="s">
        <v>862</v>
      </c>
      <c r="P132" s="11">
        <v>5.6869487719546599E-2</v>
      </c>
      <c r="Q132" s="11">
        <v>1.01983976555948E-3</v>
      </c>
    </row>
    <row r="133" spans="1:17" ht="14.25" customHeight="1" x14ac:dyDescent="0.25">
      <c r="A133" s="12" t="str">
        <f t="shared" si="2"/>
        <v/>
      </c>
      <c r="B133" s="12" t="s">
        <v>238</v>
      </c>
      <c r="C133" s="75">
        <f t="shared" si="3"/>
        <v>276</v>
      </c>
      <c r="D133" s="12">
        <v>4</v>
      </c>
      <c r="E133" s="26">
        <v>43.82</v>
      </c>
      <c r="F133" s="9">
        <v>0.711357057635289</v>
      </c>
      <c r="G133" s="9">
        <v>1.7513096367835799E-4</v>
      </c>
      <c r="H133" s="9">
        <v>2.35960278914569E-4</v>
      </c>
      <c r="I133" s="9">
        <v>1.5252292739551701E-3</v>
      </c>
      <c r="J133" s="9">
        <v>9.0215157274110106E-5</v>
      </c>
      <c r="K133" s="13">
        <v>1.1895177179781201E-3</v>
      </c>
      <c r="L133" s="13">
        <v>1.2825290978214901E-4</v>
      </c>
      <c r="M133" s="54">
        <v>1.42904883901169</v>
      </c>
      <c r="N133" s="55">
        <v>110</v>
      </c>
      <c r="O133" s="11" t="s">
        <v>862</v>
      </c>
      <c r="P133" s="11">
        <v>5.6778291101380898E-2</v>
      </c>
      <c r="Q133" s="11">
        <v>7.5301430375521205E-4</v>
      </c>
    </row>
    <row r="134" spans="1:17" ht="14.25" customHeight="1" x14ac:dyDescent="0.25">
      <c r="A134" s="12" t="str">
        <f t="shared" si="2"/>
        <v/>
      </c>
      <c r="B134" s="12" t="s">
        <v>239</v>
      </c>
      <c r="C134" s="75">
        <f t="shared" si="3"/>
        <v>277</v>
      </c>
      <c r="D134" s="12">
        <v>5</v>
      </c>
      <c r="E134" s="26">
        <v>43.741</v>
      </c>
      <c r="F134" s="9">
        <v>0.71242706381713505</v>
      </c>
      <c r="G134" s="9">
        <v>2.3703958271323E-4</v>
      </c>
      <c r="H134" s="9">
        <v>2.8508001508555298E-4</v>
      </c>
      <c r="I134" s="9">
        <v>2.8672591024053902E-3</v>
      </c>
      <c r="J134" s="9">
        <v>2.28496364165287E-4</v>
      </c>
      <c r="K134" s="13">
        <v>1.33204289296347E-3</v>
      </c>
      <c r="L134" s="13">
        <v>1.8771528365159299E-4</v>
      </c>
      <c r="M134" s="54">
        <v>0.92476379915590001</v>
      </c>
      <c r="N134" s="55">
        <v>70</v>
      </c>
      <c r="O134" s="11" t="s">
        <v>862</v>
      </c>
      <c r="P134" s="11">
        <v>5.72308095005108E-2</v>
      </c>
      <c r="Q134" s="11">
        <v>1.02596489553447E-3</v>
      </c>
    </row>
    <row r="135" spans="1:17" ht="14.25" customHeight="1" x14ac:dyDescent="0.25">
      <c r="A135" s="12" t="str">
        <f t="shared" si="2"/>
        <v/>
      </c>
      <c r="B135" s="12" t="s">
        <v>240</v>
      </c>
      <c r="C135" s="75">
        <f t="shared" si="3"/>
        <v>278</v>
      </c>
      <c r="D135" s="12">
        <v>6</v>
      </c>
      <c r="E135" s="26">
        <v>43.701000000000001</v>
      </c>
      <c r="F135" s="9">
        <v>0.71092660152417597</v>
      </c>
      <c r="G135" s="9">
        <v>1.2913404692554701E-4</v>
      </c>
      <c r="H135" s="9">
        <v>2.0408982708636301E-4</v>
      </c>
      <c r="I135" s="9">
        <v>1.59959494940358E-3</v>
      </c>
      <c r="J135" s="9">
        <v>1.03075358819202E-4</v>
      </c>
      <c r="K135" s="13">
        <v>1.37336414662522E-3</v>
      </c>
      <c r="L135" s="13">
        <v>1.07623323973766E-4</v>
      </c>
      <c r="M135" s="54">
        <v>1.83164856729257</v>
      </c>
      <c r="N135" s="55">
        <v>140</v>
      </c>
      <c r="O135" s="11" t="s">
        <v>862</v>
      </c>
      <c r="P135" s="11">
        <v>5.6806985767707499E-2</v>
      </c>
      <c r="Q135" s="11">
        <v>5.5739955654888703E-4</v>
      </c>
    </row>
    <row r="136" spans="1:17" ht="14.25" customHeight="1" x14ac:dyDescent="0.25">
      <c r="A136" s="12" t="str">
        <f t="shared" si="2"/>
        <v/>
      </c>
      <c r="B136" s="12" t="s">
        <v>241</v>
      </c>
      <c r="C136" s="75">
        <f t="shared" si="3"/>
        <v>279</v>
      </c>
      <c r="D136" s="12">
        <v>7</v>
      </c>
      <c r="E136" s="26">
        <v>43.704000000000001</v>
      </c>
      <c r="F136" s="9">
        <v>0.711390122785174</v>
      </c>
      <c r="G136" s="9">
        <v>1.85640699092716E-4</v>
      </c>
      <c r="H136" s="9">
        <v>2.4387206413705901E-4</v>
      </c>
      <c r="I136" s="9">
        <v>2.6422710876517199E-3</v>
      </c>
      <c r="J136" s="9">
        <v>2.9693133333349498E-4</v>
      </c>
      <c r="K136" s="13">
        <v>1.43393782599937E-3</v>
      </c>
      <c r="L136" s="13">
        <v>1.2469753849773E-4</v>
      </c>
      <c r="M136" s="54">
        <v>1.0982899485278499</v>
      </c>
      <c r="N136" s="55">
        <v>80</v>
      </c>
      <c r="O136" s="11" t="s">
        <v>862</v>
      </c>
      <c r="P136" s="11">
        <v>5.6826590451392302E-2</v>
      </c>
      <c r="Q136" s="11">
        <v>9.1621814778563703E-4</v>
      </c>
    </row>
    <row r="137" spans="1:17" ht="14.25" customHeight="1" x14ac:dyDescent="0.25">
      <c r="A137" s="12" t="str">
        <f t="shared" si="2"/>
        <v/>
      </c>
      <c r="B137" s="12" t="s">
        <v>242</v>
      </c>
      <c r="C137" s="75">
        <f t="shared" si="3"/>
        <v>280</v>
      </c>
      <c r="D137" s="12">
        <v>8</v>
      </c>
      <c r="E137" s="26">
        <v>44.055999999999997</v>
      </c>
      <c r="F137" s="9">
        <v>0.71171518699658998</v>
      </c>
      <c r="G137" s="9">
        <v>2.1301557264098399E-4</v>
      </c>
      <c r="H137" s="9">
        <v>2.6534814108564099E-4</v>
      </c>
      <c r="I137" s="9">
        <v>2.9830619577858098E-3</v>
      </c>
      <c r="J137" s="9">
        <v>2.3211095880766201E-4</v>
      </c>
      <c r="K137" s="13">
        <v>1.40867672259819E-3</v>
      </c>
      <c r="L137" s="13">
        <v>1.78475287672795E-4</v>
      </c>
      <c r="M137" s="54">
        <v>0.83459562270964704</v>
      </c>
      <c r="N137" s="55">
        <v>60</v>
      </c>
      <c r="O137" s="11" t="s">
        <v>862</v>
      </c>
      <c r="P137" s="11">
        <v>5.5375767026688297E-2</v>
      </c>
      <c r="Q137" s="11">
        <v>1.12325026541087E-3</v>
      </c>
    </row>
    <row r="138" spans="1:17" ht="14.25" customHeight="1" x14ac:dyDescent="0.25">
      <c r="A138" s="12" t="str">
        <f t="shared" si="2"/>
        <v/>
      </c>
      <c r="B138" s="12" t="s">
        <v>243</v>
      </c>
      <c r="C138" s="75">
        <f t="shared" si="3"/>
        <v>281</v>
      </c>
      <c r="D138" s="12">
        <v>9</v>
      </c>
      <c r="E138" s="26">
        <v>43.811</v>
      </c>
      <c r="F138" s="9">
        <v>0.71181483166957804</v>
      </c>
      <c r="G138" s="9">
        <v>2.5939282843378202E-4</v>
      </c>
      <c r="H138" s="9">
        <v>3.0385163099434201E-4</v>
      </c>
      <c r="I138" s="9">
        <v>2.7517516636587601E-3</v>
      </c>
      <c r="J138" s="9">
        <v>3.4154370538031902E-4</v>
      </c>
      <c r="K138" s="13">
        <v>1.16201164369901E-3</v>
      </c>
      <c r="L138" s="13">
        <v>1.65082866175756E-4</v>
      </c>
      <c r="M138" s="54">
        <v>0.97314717197619804</v>
      </c>
      <c r="N138" s="55">
        <v>70</v>
      </c>
      <c r="O138" s="11" t="s">
        <v>862</v>
      </c>
      <c r="P138" s="11">
        <v>5.8914841145612601E-2</v>
      </c>
      <c r="Q138" s="11">
        <v>1.03438653792462E-3</v>
      </c>
    </row>
    <row r="139" spans="1:17" ht="14.25" customHeight="1" x14ac:dyDescent="0.25">
      <c r="A139" s="12" t="str">
        <f t="shared" si="2"/>
        <v/>
      </c>
      <c r="B139" s="12" t="s">
        <v>244</v>
      </c>
      <c r="C139" s="75">
        <f t="shared" si="3"/>
        <v>282</v>
      </c>
      <c r="D139" s="12">
        <v>10</v>
      </c>
      <c r="E139" s="26">
        <v>43.712000000000003</v>
      </c>
      <c r="F139" s="9">
        <v>0.71160898801398398</v>
      </c>
      <c r="G139" s="9">
        <v>2.00827491613356E-4</v>
      </c>
      <c r="H139" s="9">
        <v>2.5565322697716601E-4</v>
      </c>
      <c r="I139" s="9">
        <v>1.7705468721632301E-3</v>
      </c>
      <c r="J139" s="9">
        <v>1.21802948574263E-4</v>
      </c>
      <c r="K139" s="13">
        <v>6.8581060053402596E-4</v>
      </c>
      <c r="L139" s="13">
        <v>1.31642875275776E-4</v>
      </c>
      <c r="M139" s="54">
        <v>1.2087363052853699</v>
      </c>
      <c r="N139" s="55">
        <v>90</v>
      </c>
      <c r="O139" s="11" t="s">
        <v>862</v>
      </c>
      <c r="P139" s="11">
        <v>5.6838860830693803E-2</v>
      </c>
      <c r="Q139" s="11">
        <v>9.6149267227135099E-4</v>
      </c>
    </row>
    <row r="140" spans="1:17" ht="14.25" customHeight="1" x14ac:dyDescent="0.25">
      <c r="A140" s="12" t="str">
        <f t="shared" si="2"/>
        <v/>
      </c>
      <c r="B140" s="12" t="s">
        <v>275</v>
      </c>
      <c r="C140" s="75">
        <f t="shared" si="3"/>
        <v>283</v>
      </c>
      <c r="D140" s="12">
        <v>11</v>
      </c>
      <c r="E140" s="26">
        <v>43.732999999999997</v>
      </c>
      <c r="F140" s="9">
        <v>0.71156876541381997</v>
      </c>
      <c r="G140" s="9">
        <v>2.4416838199267898E-4</v>
      </c>
      <c r="H140" s="9">
        <v>2.9093362562559701E-4</v>
      </c>
      <c r="I140" s="9">
        <v>2.8381015570013001E-3</v>
      </c>
      <c r="J140" s="9">
        <v>1.5475948084175099E-4</v>
      </c>
      <c r="K140" s="13">
        <v>1.29306493909335E-3</v>
      </c>
      <c r="L140" s="13">
        <v>2.0015430256493301E-4</v>
      </c>
      <c r="M140" s="54">
        <v>0.88618386926314796</v>
      </c>
      <c r="N140" s="55">
        <v>70</v>
      </c>
      <c r="O140" s="11" t="s">
        <v>862</v>
      </c>
      <c r="P140" s="11">
        <v>5.7502128151074902E-2</v>
      </c>
      <c r="Q140" s="11">
        <v>1.2998312027790199E-3</v>
      </c>
    </row>
    <row r="141" spans="1:17" ht="14.25" customHeight="1" x14ac:dyDescent="0.25">
      <c r="A141" s="12" t="str">
        <f t="shared" ref="A141:A144" si="4">IF(D141=1,LEFT(B141,2),"")</f>
        <v/>
      </c>
      <c r="B141" s="12" t="s">
        <v>276</v>
      </c>
      <c r="C141" s="75">
        <f t="shared" ref="C141:C204" si="5">IF(ISNUMBER(D141),C140+1,C140+10)</f>
        <v>284</v>
      </c>
      <c r="D141" s="12">
        <v>12</v>
      </c>
      <c r="E141" s="26">
        <v>43.774999999999999</v>
      </c>
      <c r="F141" s="9">
        <v>0.71180852021823204</v>
      </c>
      <c r="G141" s="9">
        <v>1.7648871796669999E-4</v>
      </c>
      <c r="H141" s="9">
        <v>2.3704406828518499E-4</v>
      </c>
      <c r="I141" s="9">
        <v>3.8481973436705901E-3</v>
      </c>
      <c r="J141" s="9">
        <v>2.8352452015450899E-4</v>
      </c>
      <c r="K141" s="13">
        <v>1.1708077689018899E-3</v>
      </c>
      <c r="L141" s="13">
        <v>1.4677058525809601E-4</v>
      </c>
      <c r="M141" s="54">
        <v>1.2231102678966099</v>
      </c>
      <c r="N141" s="55">
        <v>90</v>
      </c>
      <c r="O141" s="11" t="s">
        <v>862</v>
      </c>
      <c r="P141" s="11">
        <v>5.6207568802374E-2</v>
      </c>
      <c r="Q141" s="11">
        <v>7.2058077219793999E-4</v>
      </c>
    </row>
    <row r="142" spans="1:17" ht="14.25" customHeight="1" x14ac:dyDescent="0.25">
      <c r="A142" s="12" t="str">
        <f t="shared" si="4"/>
        <v/>
      </c>
      <c r="B142" s="12" t="s">
        <v>277</v>
      </c>
      <c r="C142" s="75">
        <f t="shared" si="5"/>
        <v>285</v>
      </c>
      <c r="D142" s="12">
        <v>13</v>
      </c>
      <c r="E142" s="26">
        <v>43.701999999999998</v>
      </c>
      <c r="F142" s="9">
        <v>0.71083454576726002</v>
      </c>
      <c r="G142" s="9">
        <v>1.6383470882953499E-4</v>
      </c>
      <c r="H142" s="9">
        <v>2.27626009095343E-4</v>
      </c>
      <c r="I142" s="9">
        <v>2.3414995266038399E-3</v>
      </c>
      <c r="J142" s="9">
        <v>1.4658664199242001E-4</v>
      </c>
      <c r="K142" s="13">
        <v>9.6331030421884401E-4</v>
      </c>
      <c r="L142" s="13">
        <v>1.18760996806283E-4</v>
      </c>
      <c r="M142" s="54">
        <v>1.4108661167127099</v>
      </c>
      <c r="N142" s="55">
        <v>110</v>
      </c>
      <c r="O142" s="11" t="s">
        <v>862</v>
      </c>
      <c r="P142" s="11">
        <v>5.6384600623264503E-2</v>
      </c>
      <c r="Q142" s="11">
        <v>6.5344518750120803E-4</v>
      </c>
    </row>
    <row r="143" spans="1:17" ht="14.25" customHeight="1" x14ac:dyDescent="0.25">
      <c r="A143" s="12" t="str">
        <f t="shared" si="4"/>
        <v/>
      </c>
      <c r="B143" s="12"/>
      <c r="C143" s="75">
        <f t="shared" si="5"/>
        <v>295</v>
      </c>
      <c r="D143" s="12"/>
      <c r="E143" s="26"/>
      <c r="F143" s="9"/>
      <c r="G143" s="9"/>
      <c r="H143" s="9"/>
      <c r="I143" s="9"/>
      <c r="J143" s="9"/>
      <c r="K143" s="13"/>
      <c r="L143" s="13"/>
      <c r="M143" s="54"/>
      <c r="N143" s="55"/>
      <c r="Q143" s="11"/>
    </row>
    <row r="144" spans="1:17" ht="14.25" customHeight="1" x14ac:dyDescent="0.25">
      <c r="A144" s="12" t="str">
        <f t="shared" si="4"/>
        <v/>
      </c>
      <c r="B144" s="12"/>
      <c r="C144" s="75">
        <f t="shared" si="5"/>
        <v>305</v>
      </c>
      <c r="D144" s="12"/>
      <c r="E144" s="26"/>
      <c r="F144" s="9"/>
      <c r="G144" s="9"/>
      <c r="H144" s="9"/>
      <c r="I144" s="9"/>
      <c r="J144" s="9"/>
      <c r="K144" s="13"/>
      <c r="L144" s="13"/>
      <c r="M144" s="54"/>
      <c r="N144" s="55"/>
      <c r="Q144" s="11"/>
    </row>
    <row r="145" spans="1:17" ht="14.25" customHeight="1" x14ac:dyDescent="0.25">
      <c r="A145" s="12" t="str">
        <f>IF(D145=1,LEFT(B145,3),"")</f>
        <v>T10</v>
      </c>
      <c r="B145" s="12" t="s">
        <v>185</v>
      </c>
      <c r="C145" s="75">
        <f t="shared" si="5"/>
        <v>306</v>
      </c>
      <c r="D145" s="12">
        <v>1</v>
      </c>
      <c r="E145" s="26">
        <v>49.579000000000001</v>
      </c>
      <c r="F145" s="9">
        <v>0.71461487218746</v>
      </c>
      <c r="G145" s="9">
        <v>3.4797206684424303E-4</v>
      </c>
      <c r="H145" s="9">
        <v>3.8252038167570099E-4</v>
      </c>
      <c r="I145" s="9">
        <v>6.23027509738114E-3</v>
      </c>
      <c r="J145" s="9">
        <v>2.0761558507101E-4</v>
      </c>
      <c r="K145" s="13">
        <v>1.69612496682478E-3</v>
      </c>
      <c r="L145" s="13">
        <v>1.8408447507666201E-4</v>
      </c>
      <c r="M145" s="54">
        <v>0.79633073102749796</v>
      </c>
      <c r="N145" s="55">
        <v>60</v>
      </c>
      <c r="O145" s="11" t="s">
        <v>862</v>
      </c>
      <c r="P145" s="11">
        <v>5.7209044639637198E-2</v>
      </c>
      <c r="Q145" s="11">
        <v>1.2134126925145499E-3</v>
      </c>
    </row>
    <row r="146" spans="1:17" ht="14.25" customHeight="1" x14ac:dyDescent="0.25">
      <c r="A146" s="12" t="str">
        <f t="shared" ref="A146:A209" si="6">IF(D146=1,LEFT(B146,3),"")</f>
        <v/>
      </c>
      <c r="B146" s="12" t="s">
        <v>186</v>
      </c>
      <c r="C146" s="75">
        <f t="shared" si="5"/>
        <v>307</v>
      </c>
      <c r="D146" s="12">
        <v>2</v>
      </c>
      <c r="E146" s="26">
        <v>49.646000000000001</v>
      </c>
      <c r="F146" s="9">
        <v>0.71491244461992798</v>
      </c>
      <c r="G146" s="9">
        <v>3.43367211752173E-4</v>
      </c>
      <c r="H146" s="9">
        <v>3.7836742538275198E-4</v>
      </c>
      <c r="I146" s="9">
        <v>6.6664777145931204E-3</v>
      </c>
      <c r="J146" s="9">
        <v>1.8960246315170699E-4</v>
      </c>
      <c r="K146" s="13">
        <v>1.40948854201472E-3</v>
      </c>
      <c r="L146" s="13">
        <v>1.7591160652686801E-4</v>
      </c>
      <c r="M146" s="54">
        <v>0.77240964782881705</v>
      </c>
      <c r="N146" s="55">
        <v>60</v>
      </c>
      <c r="O146" s="11" t="s">
        <v>862</v>
      </c>
      <c r="P146" s="11">
        <v>5.7211556324309701E-2</v>
      </c>
      <c r="Q146" s="11">
        <v>1.1875169802302301E-3</v>
      </c>
    </row>
    <row r="147" spans="1:17" ht="14.25" customHeight="1" x14ac:dyDescent="0.25">
      <c r="A147" s="12" t="str">
        <f t="shared" si="6"/>
        <v/>
      </c>
      <c r="B147" s="12" t="s">
        <v>187</v>
      </c>
      <c r="C147" s="75">
        <f t="shared" si="5"/>
        <v>308</v>
      </c>
      <c r="D147" s="12">
        <v>3</v>
      </c>
      <c r="E147" s="26">
        <v>49.625</v>
      </c>
      <c r="F147" s="9">
        <v>0.71596274133110405</v>
      </c>
      <c r="G147" s="9">
        <v>3.3135489973192401E-4</v>
      </c>
      <c r="H147" s="9">
        <v>3.6759782449746601E-4</v>
      </c>
      <c r="I147" s="9">
        <v>7.5788603477930901E-3</v>
      </c>
      <c r="J147" s="9">
        <v>1.6347532476461399E-4</v>
      </c>
      <c r="K147" s="13">
        <v>1.1734534831362401E-3</v>
      </c>
      <c r="L147" s="13">
        <v>2.16273397883358E-4</v>
      </c>
      <c r="M147" s="54">
        <v>0.75058873334017395</v>
      </c>
      <c r="N147" s="55">
        <v>60</v>
      </c>
      <c r="O147" s="11" t="s">
        <v>862</v>
      </c>
      <c r="P147" s="11">
        <v>5.6581760059505798E-2</v>
      </c>
      <c r="Q147" s="11">
        <v>1.4260727725581299E-3</v>
      </c>
    </row>
    <row r="148" spans="1:17" ht="14.25" customHeight="1" x14ac:dyDescent="0.25">
      <c r="A148" s="12" t="str">
        <f t="shared" si="6"/>
        <v/>
      </c>
      <c r="B148" s="12" t="s">
        <v>188</v>
      </c>
      <c r="C148" s="75">
        <f t="shared" si="5"/>
        <v>309</v>
      </c>
      <c r="D148" s="12">
        <v>4</v>
      </c>
      <c r="E148" s="26">
        <v>49.786000000000001</v>
      </c>
      <c r="F148" s="9">
        <v>0.71573592279999798</v>
      </c>
      <c r="G148" s="9">
        <v>3.5379161857443901E-4</v>
      </c>
      <c r="H148" s="9">
        <v>3.87921044430474E-4</v>
      </c>
      <c r="I148" s="9">
        <v>8.5195601470170607E-3</v>
      </c>
      <c r="J148" s="9">
        <v>4.66480412799393E-4</v>
      </c>
      <c r="K148" s="13">
        <v>1.3378159272396399E-3</v>
      </c>
      <c r="L148" s="13">
        <v>2.0763537311089899E-4</v>
      </c>
      <c r="M148" s="54">
        <v>0.76102330326507295</v>
      </c>
      <c r="N148" s="55">
        <v>60</v>
      </c>
      <c r="O148" s="11" t="s">
        <v>862</v>
      </c>
      <c r="P148" s="11">
        <v>5.7506068069675599E-2</v>
      </c>
      <c r="Q148" s="11">
        <v>1.1750901125762499E-3</v>
      </c>
    </row>
    <row r="149" spans="1:17" ht="14.25" customHeight="1" x14ac:dyDescent="0.25">
      <c r="A149" s="12" t="str">
        <f t="shared" si="6"/>
        <v/>
      </c>
      <c r="B149" s="12" t="s">
        <v>189</v>
      </c>
      <c r="C149" s="75">
        <f t="shared" si="5"/>
        <v>310</v>
      </c>
      <c r="D149" s="12">
        <v>5</v>
      </c>
      <c r="E149" s="26">
        <v>49.557000000000002</v>
      </c>
      <c r="F149" s="9">
        <v>0.71628670225684299</v>
      </c>
      <c r="G149" s="9">
        <v>3.6810885799136602E-4</v>
      </c>
      <c r="H149" s="9">
        <v>4.0107131219873602E-4</v>
      </c>
      <c r="I149" s="9">
        <v>7.0968657262506602E-3</v>
      </c>
      <c r="J149" s="9">
        <v>2.7742143327375799E-4</v>
      </c>
      <c r="K149" s="13">
        <v>1.25711389594256E-3</v>
      </c>
      <c r="L149" s="13">
        <v>2.4481927821662797E-4</v>
      </c>
      <c r="M149" s="54">
        <v>0.70423243555743398</v>
      </c>
      <c r="N149" s="55">
        <v>50</v>
      </c>
      <c r="O149" s="11" t="s">
        <v>862</v>
      </c>
      <c r="P149" s="11">
        <v>5.6192373974796199E-2</v>
      </c>
      <c r="Q149" s="11">
        <v>1.35877631136257E-3</v>
      </c>
    </row>
    <row r="150" spans="1:17" ht="14.25" customHeight="1" x14ac:dyDescent="0.25">
      <c r="A150" s="12" t="str">
        <f t="shared" si="6"/>
        <v/>
      </c>
      <c r="B150" s="12" t="s">
        <v>190</v>
      </c>
      <c r="C150" s="75">
        <f t="shared" si="5"/>
        <v>311</v>
      </c>
      <c r="D150" s="12">
        <v>6</v>
      </c>
      <c r="E150" s="26">
        <v>49.552</v>
      </c>
      <c r="F150" s="9">
        <v>0.71617086620920201</v>
      </c>
      <c r="G150" s="9">
        <v>5.0299803057230396E-4</v>
      </c>
      <c r="H150" s="9">
        <v>5.2759297505034603E-4</v>
      </c>
      <c r="I150" s="9">
        <v>7.5192297956268601E-3</v>
      </c>
      <c r="J150" s="9">
        <v>3.3859790355482698E-4</v>
      </c>
      <c r="K150" s="13">
        <v>1.7964274969098999E-3</v>
      </c>
      <c r="L150" s="13">
        <v>2.6692325578306901E-4</v>
      </c>
      <c r="M150" s="54">
        <v>0.64468144539275996</v>
      </c>
      <c r="N150" s="55">
        <v>50</v>
      </c>
      <c r="O150" s="11" t="s">
        <v>862</v>
      </c>
      <c r="P150" s="11">
        <v>5.8884049997685498E-2</v>
      </c>
      <c r="Q150" s="11">
        <v>1.53029713922984E-3</v>
      </c>
    </row>
    <row r="151" spans="1:17" ht="14.25" customHeight="1" x14ac:dyDescent="0.25">
      <c r="A151" s="12" t="str">
        <f t="shared" si="6"/>
        <v/>
      </c>
      <c r="B151" s="12" t="s">
        <v>191</v>
      </c>
      <c r="C151" s="75">
        <f t="shared" si="5"/>
        <v>312</v>
      </c>
      <c r="D151" s="12">
        <v>7</v>
      </c>
      <c r="E151" s="26">
        <v>49.555</v>
      </c>
      <c r="F151" s="9">
        <v>0.71715659808336696</v>
      </c>
      <c r="G151" s="9">
        <v>4.8817538479084099E-4</v>
      </c>
      <c r="H151" s="9">
        <v>5.1354709485012802E-4</v>
      </c>
      <c r="I151" s="9">
        <v>7.34219923489838E-3</v>
      </c>
      <c r="J151" s="9">
        <v>3.0157019891431501E-4</v>
      </c>
      <c r="K151" s="13">
        <v>1.2475563463408799E-3</v>
      </c>
      <c r="L151" s="13">
        <v>2.5706087976305102E-4</v>
      </c>
      <c r="M151" s="54">
        <v>0.63034470527803299</v>
      </c>
      <c r="N151" s="55">
        <v>50</v>
      </c>
      <c r="O151" s="11" t="s">
        <v>862</v>
      </c>
      <c r="P151" s="11">
        <v>5.60242434706461E-2</v>
      </c>
      <c r="Q151" s="11">
        <v>1.50274190193138E-3</v>
      </c>
    </row>
    <row r="152" spans="1:17" ht="14.25" customHeight="1" x14ac:dyDescent="0.25">
      <c r="A152" s="12" t="str">
        <f t="shared" si="6"/>
        <v/>
      </c>
      <c r="B152" s="12" t="s">
        <v>192</v>
      </c>
      <c r="C152" s="75">
        <f t="shared" si="5"/>
        <v>313</v>
      </c>
      <c r="D152" s="12">
        <v>8</v>
      </c>
      <c r="E152" s="26">
        <v>49.548000000000002</v>
      </c>
      <c r="F152" s="9">
        <v>0.71628504619321298</v>
      </c>
      <c r="G152" s="9">
        <v>3.78841610979905E-4</v>
      </c>
      <c r="H152" s="9">
        <v>4.1094501166615699E-4</v>
      </c>
      <c r="I152" s="9">
        <v>6.7869772030472496E-3</v>
      </c>
      <c r="J152" s="9">
        <v>2.5667584143215501E-4</v>
      </c>
      <c r="K152" s="13">
        <v>1.1834178899939899E-3</v>
      </c>
      <c r="L152" s="13">
        <v>2.35812326545204E-4</v>
      </c>
      <c r="M152" s="54">
        <v>0.71449882403295195</v>
      </c>
      <c r="N152" s="55">
        <v>50</v>
      </c>
      <c r="O152" s="11" t="s">
        <v>862</v>
      </c>
      <c r="P152" s="11">
        <v>5.6991832858389102E-2</v>
      </c>
      <c r="Q152" s="11">
        <v>1.4200344460128501E-3</v>
      </c>
    </row>
    <row r="153" spans="1:17" ht="14.25" customHeight="1" x14ac:dyDescent="0.25">
      <c r="A153" s="12" t="str">
        <f t="shared" si="6"/>
        <v/>
      </c>
      <c r="B153" s="12" t="s">
        <v>193</v>
      </c>
      <c r="C153" s="75">
        <f t="shared" si="5"/>
        <v>314</v>
      </c>
      <c r="D153" s="12">
        <v>9</v>
      </c>
      <c r="E153" s="26">
        <v>49.61</v>
      </c>
      <c r="F153" s="9">
        <v>0.71486649030478699</v>
      </c>
      <c r="G153" s="9">
        <v>3.02238467790397E-4</v>
      </c>
      <c r="H153" s="9">
        <v>3.4147157930330702E-4</v>
      </c>
      <c r="I153" s="9">
        <v>5.0740690095515302E-3</v>
      </c>
      <c r="J153" s="9">
        <v>1.71506873468675E-4</v>
      </c>
      <c r="K153" s="13">
        <v>1.3206814982775501E-3</v>
      </c>
      <c r="L153" s="13">
        <v>1.72047312991745E-4</v>
      </c>
      <c r="M153" s="54">
        <v>0.96330726151880697</v>
      </c>
      <c r="N153" s="55">
        <v>70</v>
      </c>
      <c r="O153" s="11" t="s">
        <v>862</v>
      </c>
      <c r="P153" s="11">
        <v>5.67937228965541E-2</v>
      </c>
      <c r="Q153" s="11">
        <v>1.00772387681251E-3</v>
      </c>
    </row>
    <row r="154" spans="1:17" ht="14.25" customHeight="1" x14ac:dyDescent="0.25">
      <c r="A154" s="12" t="str">
        <f t="shared" si="6"/>
        <v/>
      </c>
      <c r="B154" s="12" t="s">
        <v>194</v>
      </c>
      <c r="C154" s="75">
        <f t="shared" si="5"/>
        <v>315</v>
      </c>
      <c r="D154" s="12">
        <v>10</v>
      </c>
      <c r="E154" s="26">
        <v>49.658000000000001</v>
      </c>
      <c r="F154" s="9">
        <v>0.71379640837853198</v>
      </c>
      <c r="G154" s="9">
        <v>2.2878351536997999E-4</v>
      </c>
      <c r="H154" s="9">
        <v>2.7842190642360999E-4</v>
      </c>
      <c r="I154" s="9">
        <v>3.5664828338590601E-3</v>
      </c>
      <c r="J154" s="9">
        <v>7.9887422490793601E-5</v>
      </c>
      <c r="K154" s="13">
        <v>1.68999215761896E-3</v>
      </c>
      <c r="L154" s="13">
        <v>1.5130819192038099E-4</v>
      </c>
      <c r="M154" s="54">
        <v>1.1721414201104099</v>
      </c>
      <c r="N154" s="55">
        <v>90</v>
      </c>
      <c r="O154" s="11" t="s">
        <v>862</v>
      </c>
      <c r="P154" s="11">
        <v>5.6748027140158003E-2</v>
      </c>
      <c r="Q154" s="11">
        <v>8.4020997049185698E-4</v>
      </c>
    </row>
    <row r="155" spans="1:17" ht="14.25" customHeight="1" x14ac:dyDescent="0.25">
      <c r="A155" s="12" t="str">
        <f t="shared" si="6"/>
        <v/>
      </c>
      <c r="B155" s="12" t="s">
        <v>278</v>
      </c>
      <c r="C155" s="75">
        <f t="shared" si="5"/>
        <v>316</v>
      </c>
      <c r="D155" s="12">
        <v>11</v>
      </c>
      <c r="E155" s="26">
        <v>49.546999999999997</v>
      </c>
      <c r="F155" s="9">
        <v>0.713839187272159</v>
      </c>
      <c r="G155" s="9">
        <v>1.49415818322903E-4</v>
      </c>
      <c r="H155" s="9">
        <v>2.1795127151530701E-4</v>
      </c>
      <c r="I155" s="9">
        <v>4.4620057466110098E-3</v>
      </c>
      <c r="J155" s="9">
        <v>1.8271407653868199E-4</v>
      </c>
      <c r="K155" s="13">
        <v>1.2931101623791599E-3</v>
      </c>
      <c r="L155" s="13">
        <v>1.00491373567446E-4</v>
      </c>
      <c r="M155" s="54">
        <v>1.4348445786361901</v>
      </c>
      <c r="N155" s="55">
        <v>110</v>
      </c>
      <c r="O155" s="11" t="s">
        <v>862</v>
      </c>
      <c r="P155" s="11">
        <v>5.6984295450170197E-2</v>
      </c>
      <c r="Q155" s="11">
        <v>6.0001456582111203E-4</v>
      </c>
    </row>
    <row r="156" spans="1:17" ht="14.25" customHeight="1" x14ac:dyDescent="0.25">
      <c r="A156" s="12" t="str">
        <f t="shared" si="6"/>
        <v/>
      </c>
      <c r="B156" s="12" t="s">
        <v>279</v>
      </c>
      <c r="C156" s="75">
        <f t="shared" si="5"/>
        <v>317</v>
      </c>
      <c r="D156" s="12">
        <v>12</v>
      </c>
      <c r="E156" s="26">
        <v>49.732999999999997</v>
      </c>
      <c r="F156" s="9">
        <v>0.71234479748289503</v>
      </c>
      <c r="G156" s="9">
        <v>2.0016721329154801E-4</v>
      </c>
      <c r="H156" s="9">
        <v>2.5525284739546801E-4</v>
      </c>
      <c r="I156" s="9">
        <v>3.9278257583233497E-3</v>
      </c>
      <c r="J156" s="9">
        <v>4.0206619489322598E-4</v>
      </c>
      <c r="K156" s="13">
        <v>9.6133340745956E-4</v>
      </c>
      <c r="L156" s="13">
        <v>7.7979567620501796E-5</v>
      </c>
      <c r="M156" s="54">
        <v>2.1481124771492102</v>
      </c>
      <c r="N156" s="55">
        <v>160</v>
      </c>
      <c r="O156" s="11" t="s">
        <v>862</v>
      </c>
      <c r="P156" s="11">
        <v>5.6478712543026298E-2</v>
      </c>
      <c r="Q156" s="11">
        <v>4.9351316551109301E-4</v>
      </c>
    </row>
    <row r="157" spans="1:17" ht="14.25" customHeight="1" x14ac:dyDescent="0.25">
      <c r="A157" s="12" t="str">
        <f t="shared" si="6"/>
        <v/>
      </c>
      <c r="B157" s="12"/>
      <c r="C157" s="75">
        <f t="shared" si="5"/>
        <v>327</v>
      </c>
      <c r="D157" s="12"/>
      <c r="E157" s="26"/>
      <c r="F157" s="9"/>
      <c r="G157" s="9"/>
      <c r="H157" s="9"/>
      <c r="I157" s="9"/>
      <c r="J157" s="9"/>
      <c r="K157" s="13"/>
      <c r="L157" s="13"/>
      <c r="M157" s="54"/>
      <c r="N157" s="55"/>
      <c r="Q157" s="11"/>
    </row>
    <row r="158" spans="1:17" ht="14.25" customHeight="1" x14ac:dyDescent="0.25">
      <c r="A158" s="12" t="str">
        <f t="shared" si="6"/>
        <v/>
      </c>
      <c r="B158" s="12"/>
      <c r="C158" s="75">
        <f t="shared" si="5"/>
        <v>337</v>
      </c>
      <c r="D158" s="12"/>
      <c r="E158" s="26"/>
      <c r="F158" s="9"/>
      <c r="G158" s="9"/>
      <c r="H158" s="9"/>
      <c r="I158" s="9"/>
      <c r="J158" s="9"/>
      <c r="K158" s="13"/>
      <c r="L158" s="13"/>
      <c r="M158" s="54"/>
      <c r="N158" s="55"/>
      <c r="Q158" s="11"/>
    </row>
    <row r="159" spans="1:17" ht="14.25" customHeight="1" x14ac:dyDescent="0.25">
      <c r="A159" s="12" t="str">
        <f t="shared" si="6"/>
        <v>T11</v>
      </c>
      <c r="B159" s="12" t="s">
        <v>195</v>
      </c>
      <c r="C159" s="75">
        <f t="shared" si="5"/>
        <v>338</v>
      </c>
      <c r="D159" s="12">
        <v>1</v>
      </c>
      <c r="E159" s="26">
        <v>43.91</v>
      </c>
      <c r="F159" s="9">
        <v>0.71395440955613798</v>
      </c>
      <c r="G159" s="9">
        <v>3.1545302889446803E-4</v>
      </c>
      <c r="H159" s="9">
        <v>3.5313211402912401E-4</v>
      </c>
      <c r="I159" s="9">
        <v>4.9186768910804701E-3</v>
      </c>
      <c r="J159" s="9">
        <v>1.92104924125477E-4</v>
      </c>
      <c r="K159" s="13">
        <v>1.56579299410099E-3</v>
      </c>
      <c r="L159" s="13">
        <v>1.9058869133419901E-4</v>
      </c>
      <c r="M159" s="54">
        <v>0.83402741756904397</v>
      </c>
      <c r="N159" s="55">
        <v>60</v>
      </c>
      <c r="O159" s="11" t="s">
        <v>862</v>
      </c>
      <c r="P159" s="11">
        <v>5.6728662522279698E-2</v>
      </c>
      <c r="Q159" s="11">
        <v>1.2883351574617199E-3</v>
      </c>
    </row>
    <row r="160" spans="1:17" ht="14.25" customHeight="1" x14ac:dyDescent="0.25">
      <c r="A160" s="12" t="str">
        <f t="shared" si="6"/>
        <v/>
      </c>
      <c r="B160" s="12" t="s">
        <v>196</v>
      </c>
      <c r="C160" s="75">
        <f t="shared" si="5"/>
        <v>339</v>
      </c>
      <c r="D160" s="12">
        <v>2</v>
      </c>
      <c r="E160" s="26">
        <v>43.838000000000001</v>
      </c>
      <c r="F160" s="9">
        <v>0.71303788622169395</v>
      </c>
      <c r="G160" s="9">
        <v>3.40300186213229E-4</v>
      </c>
      <c r="H160" s="9">
        <v>3.7540722150822698E-4</v>
      </c>
      <c r="I160" s="9">
        <v>4.67976716222021E-3</v>
      </c>
      <c r="J160" s="9">
        <v>1.50359156970566E-4</v>
      </c>
      <c r="K160" s="13">
        <v>1.6703028335995399E-3</v>
      </c>
      <c r="L160" s="13">
        <v>1.91349456933569E-4</v>
      </c>
      <c r="M160" s="54">
        <v>0.81257796856436604</v>
      </c>
      <c r="N160" s="55">
        <v>60</v>
      </c>
      <c r="O160" s="11" t="s">
        <v>862</v>
      </c>
      <c r="P160" s="11">
        <v>5.67786475756333E-2</v>
      </c>
      <c r="Q160" s="11">
        <v>1.34975806724683E-3</v>
      </c>
    </row>
    <row r="161" spans="1:17" ht="14.25" customHeight="1" x14ac:dyDescent="0.25">
      <c r="A161" s="12" t="str">
        <f t="shared" si="6"/>
        <v/>
      </c>
      <c r="B161" s="12" t="s">
        <v>197</v>
      </c>
      <c r="C161" s="75">
        <f t="shared" si="5"/>
        <v>340</v>
      </c>
      <c r="D161" s="12">
        <v>3</v>
      </c>
      <c r="E161" s="26">
        <v>43.921999999999997</v>
      </c>
      <c r="F161" s="9">
        <v>0.71378686104457401</v>
      </c>
      <c r="G161" s="9">
        <v>2.9964082889623599E-4</v>
      </c>
      <c r="H161" s="9">
        <v>3.3906256951033402E-4</v>
      </c>
      <c r="I161" s="9">
        <v>4.44688942447385E-3</v>
      </c>
      <c r="J161" s="9">
        <v>1.08487808524311E-4</v>
      </c>
      <c r="K161" s="13">
        <v>9.7507920653282503E-4</v>
      </c>
      <c r="L161" s="13">
        <v>2.09743087181284E-4</v>
      </c>
      <c r="M161" s="54">
        <v>0.78159428407631104</v>
      </c>
      <c r="N161" s="55">
        <v>60</v>
      </c>
      <c r="O161" s="11" t="s">
        <v>862</v>
      </c>
      <c r="P161" s="11">
        <v>5.77873590926236E-2</v>
      </c>
      <c r="Q161" s="11">
        <v>1.1997814667828999E-3</v>
      </c>
    </row>
    <row r="162" spans="1:17" ht="14.25" customHeight="1" x14ac:dyDescent="0.25">
      <c r="A162" s="12" t="str">
        <f t="shared" si="6"/>
        <v/>
      </c>
      <c r="B162" s="12" t="s">
        <v>198</v>
      </c>
      <c r="C162" s="75">
        <f t="shared" si="5"/>
        <v>341</v>
      </c>
      <c r="D162" s="12">
        <v>4</v>
      </c>
      <c r="E162" s="26">
        <v>43.892000000000003</v>
      </c>
      <c r="F162" s="9">
        <v>0.71297685119978405</v>
      </c>
      <c r="G162" s="9">
        <v>2.2889056374777699E-4</v>
      </c>
      <c r="H162" s="9">
        <v>2.7841143602025999E-4</v>
      </c>
      <c r="I162" s="9">
        <v>4.0172681025297998E-3</v>
      </c>
      <c r="J162" s="9">
        <v>1.09462510266989E-4</v>
      </c>
      <c r="K162" s="13">
        <v>1.33210587436219E-3</v>
      </c>
      <c r="L162" s="13">
        <v>1.87596376431703E-4</v>
      </c>
      <c r="M162" s="54">
        <v>0.85486688044256398</v>
      </c>
      <c r="N162" s="55">
        <v>70</v>
      </c>
      <c r="O162" s="11" t="s">
        <v>862</v>
      </c>
      <c r="P162" s="11">
        <v>5.6684442446436903E-2</v>
      </c>
      <c r="Q162" s="11">
        <v>1.2647537470059399E-3</v>
      </c>
    </row>
    <row r="163" spans="1:17" ht="14.25" customHeight="1" x14ac:dyDescent="0.25">
      <c r="A163" s="12" t="str">
        <f t="shared" si="6"/>
        <v/>
      </c>
      <c r="B163" s="12" t="s">
        <v>199</v>
      </c>
      <c r="C163" s="75">
        <f t="shared" si="5"/>
        <v>342</v>
      </c>
      <c r="D163" s="12">
        <v>5</v>
      </c>
      <c r="E163" s="26">
        <v>43.875</v>
      </c>
      <c r="F163" s="9">
        <v>0.71315248715974999</v>
      </c>
      <c r="G163" s="9">
        <v>3.7238385546483602E-4</v>
      </c>
      <c r="H163" s="9">
        <v>4.0472741688071801E-4</v>
      </c>
      <c r="I163" s="9">
        <v>4.5269585482639596E-3</v>
      </c>
      <c r="J163" s="9">
        <v>1.3814546810657301E-4</v>
      </c>
      <c r="K163" s="13">
        <v>1.9564871857403101E-3</v>
      </c>
      <c r="L163" s="13">
        <v>2.39695975092295E-4</v>
      </c>
      <c r="M163" s="54">
        <v>0.75466675816435302</v>
      </c>
      <c r="N163" s="55">
        <v>60</v>
      </c>
      <c r="O163" s="11" t="s">
        <v>862</v>
      </c>
      <c r="P163" s="11">
        <v>5.7271802959745197E-2</v>
      </c>
      <c r="Q163" s="11">
        <v>1.4453839054444E-3</v>
      </c>
    </row>
    <row r="164" spans="1:17" ht="14.25" customHeight="1" x14ac:dyDescent="0.25">
      <c r="A164" s="12" t="str">
        <f t="shared" si="6"/>
        <v/>
      </c>
      <c r="B164" s="12" t="s">
        <v>200</v>
      </c>
      <c r="C164" s="75">
        <f t="shared" si="5"/>
        <v>343</v>
      </c>
      <c r="D164" s="12">
        <v>6</v>
      </c>
      <c r="E164" s="26">
        <v>43.835999999999999</v>
      </c>
      <c r="F164" s="9">
        <v>0.71288865534628298</v>
      </c>
      <c r="G164" s="9">
        <v>3.1913062443037897E-4</v>
      </c>
      <c r="H164" s="9">
        <v>3.5631564784522197E-4</v>
      </c>
      <c r="I164" s="9">
        <v>3.9977047563127099E-3</v>
      </c>
      <c r="J164" s="9">
        <v>1.16209336671865E-4</v>
      </c>
      <c r="K164" s="13">
        <v>1.2914516848797799E-3</v>
      </c>
      <c r="L164" s="13">
        <v>1.9407194027185799E-4</v>
      </c>
      <c r="M164" s="54">
        <v>0.74676020583573099</v>
      </c>
      <c r="N164" s="55">
        <v>60</v>
      </c>
      <c r="O164" s="11" t="s">
        <v>862</v>
      </c>
      <c r="P164" s="11">
        <v>5.76986617837607E-2</v>
      </c>
      <c r="Q164" s="11">
        <v>1.3052824122040201E-3</v>
      </c>
    </row>
    <row r="165" spans="1:17" ht="14.25" customHeight="1" x14ac:dyDescent="0.25">
      <c r="A165" s="12" t="str">
        <f t="shared" si="6"/>
        <v/>
      </c>
      <c r="B165" s="12" t="s">
        <v>201</v>
      </c>
      <c r="C165" s="75">
        <f t="shared" si="5"/>
        <v>344</v>
      </c>
      <c r="D165" s="12">
        <v>7</v>
      </c>
      <c r="E165" s="26">
        <v>43.868000000000002</v>
      </c>
      <c r="F165" s="9">
        <v>0.71260285094323095</v>
      </c>
      <c r="G165" s="9">
        <v>3.6397917414620202E-4</v>
      </c>
      <c r="H165" s="9">
        <v>3.9696005348076801E-4</v>
      </c>
      <c r="I165" s="9">
        <v>4.8710183462733498E-3</v>
      </c>
      <c r="J165" s="9">
        <v>3.2476324668807399E-4</v>
      </c>
      <c r="K165" s="13">
        <v>1.7698549902472199E-3</v>
      </c>
      <c r="L165" s="13">
        <v>2.5555745201605101E-4</v>
      </c>
      <c r="M165" s="54">
        <v>0.70123306469458802</v>
      </c>
      <c r="N165" s="55">
        <v>50</v>
      </c>
      <c r="O165" s="11" t="s">
        <v>862</v>
      </c>
      <c r="P165" s="11">
        <v>5.6337206626802097E-2</v>
      </c>
      <c r="Q165" s="11">
        <v>1.3640808760377501E-3</v>
      </c>
    </row>
    <row r="166" spans="1:17" ht="14.25" customHeight="1" x14ac:dyDescent="0.25">
      <c r="A166" s="12" t="str">
        <f t="shared" si="6"/>
        <v/>
      </c>
      <c r="B166" s="12" t="s">
        <v>202</v>
      </c>
      <c r="C166" s="75">
        <f t="shared" si="5"/>
        <v>345</v>
      </c>
      <c r="D166" s="12">
        <v>8</v>
      </c>
      <c r="E166" s="26">
        <v>43.908999999999999</v>
      </c>
      <c r="F166" s="9">
        <v>0.71300379807831005</v>
      </c>
      <c r="G166" s="9">
        <v>3.6733219930735301E-4</v>
      </c>
      <c r="H166" s="9">
        <v>4.0007197499682899E-4</v>
      </c>
      <c r="I166" s="9">
        <v>3.6773121865138901E-3</v>
      </c>
      <c r="J166" s="9">
        <v>1.6992937730745799E-4</v>
      </c>
      <c r="K166" s="13">
        <v>1.5189282900036601E-3</v>
      </c>
      <c r="L166" s="13">
        <v>1.839026274205E-4</v>
      </c>
      <c r="M166" s="54">
        <v>0.87841463977556999</v>
      </c>
      <c r="N166" s="55">
        <v>70</v>
      </c>
      <c r="O166" s="11" t="s">
        <v>862</v>
      </c>
      <c r="P166" s="11">
        <v>5.6682640265860701E-2</v>
      </c>
      <c r="Q166" s="11">
        <v>1.1229858315789001E-3</v>
      </c>
    </row>
    <row r="167" spans="1:17" ht="14.25" customHeight="1" x14ac:dyDescent="0.25">
      <c r="A167" s="12" t="str">
        <f t="shared" si="6"/>
        <v/>
      </c>
      <c r="B167" s="12" t="s">
        <v>203</v>
      </c>
      <c r="C167" s="75">
        <f t="shared" si="5"/>
        <v>346</v>
      </c>
      <c r="D167" s="12">
        <v>9</v>
      </c>
      <c r="E167" s="26">
        <v>43.94</v>
      </c>
      <c r="F167" s="9">
        <v>0.71252641377547199</v>
      </c>
      <c r="G167" s="9">
        <v>3.1045692422378802E-4</v>
      </c>
      <c r="H167" s="9">
        <v>3.48532255392063E-4</v>
      </c>
      <c r="I167" s="9">
        <v>4.1113791716563602E-3</v>
      </c>
      <c r="J167" s="9">
        <v>1.6980029949211601E-4</v>
      </c>
      <c r="K167" s="13">
        <v>1.3698467127678099E-3</v>
      </c>
      <c r="L167" s="13">
        <v>1.7510222215724299E-4</v>
      </c>
      <c r="M167" s="54">
        <v>0.93521136815628603</v>
      </c>
      <c r="N167" s="55">
        <v>70</v>
      </c>
      <c r="O167" s="11" t="s">
        <v>862</v>
      </c>
      <c r="P167" s="11">
        <v>5.7094542977143302E-2</v>
      </c>
      <c r="Q167" s="11">
        <v>1.30537176088511E-3</v>
      </c>
    </row>
    <row r="168" spans="1:17" ht="14.25" customHeight="1" x14ac:dyDescent="0.25">
      <c r="A168" s="12" t="str">
        <f t="shared" si="6"/>
        <v/>
      </c>
      <c r="B168" s="12" t="s">
        <v>204</v>
      </c>
      <c r="C168" s="75">
        <f t="shared" si="5"/>
        <v>347</v>
      </c>
      <c r="D168" s="12">
        <v>10</v>
      </c>
      <c r="E168" s="26">
        <v>43.84</v>
      </c>
      <c r="F168" s="9">
        <v>0.71161393073312096</v>
      </c>
      <c r="G168" s="9">
        <v>2.2312945089484099E-4</v>
      </c>
      <c r="H168" s="9">
        <v>2.7352118003901401E-4</v>
      </c>
      <c r="I168" s="9">
        <v>3.93833284898125E-3</v>
      </c>
      <c r="J168" s="9">
        <v>1.47665308033108E-4</v>
      </c>
      <c r="K168" s="13">
        <v>1.6140523114393599E-3</v>
      </c>
      <c r="L168" s="13">
        <v>1.58338490827545E-4</v>
      </c>
      <c r="M168" s="54">
        <v>1.0491401978391099</v>
      </c>
      <c r="N168" s="55">
        <v>80</v>
      </c>
      <c r="O168" s="11" t="s">
        <v>862</v>
      </c>
      <c r="P168" s="11">
        <v>5.61053867446085E-2</v>
      </c>
      <c r="Q168" s="11">
        <v>1.18088253679194E-3</v>
      </c>
    </row>
    <row r="169" spans="1:17" ht="14.25" customHeight="1" x14ac:dyDescent="0.25">
      <c r="A169" s="12" t="str">
        <f t="shared" si="6"/>
        <v/>
      </c>
      <c r="B169" s="12" t="s">
        <v>280</v>
      </c>
      <c r="C169" s="75">
        <f t="shared" si="5"/>
        <v>348</v>
      </c>
      <c r="D169" s="12">
        <v>11</v>
      </c>
      <c r="E169" s="26">
        <v>43.889000000000003</v>
      </c>
      <c r="F169" s="9">
        <v>0.71256246291057401</v>
      </c>
      <c r="G169" s="9">
        <v>1.9820127026545101E-4</v>
      </c>
      <c r="H169" s="9">
        <v>2.5372764149226299E-4</v>
      </c>
      <c r="I169" s="9">
        <v>5.5858592124784804E-3</v>
      </c>
      <c r="J169" s="9">
        <v>1.4932883414611701E-4</v>
      </c>
      <c r="K169" s="13">
        <v>1.1155636896504301E-3</v>
      </c>
      <c r="L169" s="13">
        <v>1.9150181005078999E-4</v>
      </c>
      <c r="M169" s="54">
        <v>1.0620922552506999</v>
      </c>
      <c r="N169" s="55">
        <v>80</v>
      </c>
      <c r="O169" s="11" t="s">
        <v>862</v>
      </c>
      <c r="P169" s="11">
        <v>5.7293734288991698E-2</v>
      </c>
      <c r="Q169" s="11">
        <v>1.0381052555014599E-3</v>
      </c>
    </row>
    <row r="170" spans="1:17" ht="14.25" customHeight="1" x14ac:dyDescent="0.25">
      <c r="A170" s="12" t="str">
        <f t="shared" si="6"/>
        <v/>
      </c>
      <c r="B170" s="12" t="s">
        <v>281</v>
      </c>
      <c r="C170" s="75">
        <f t="shared" si="5"/>
        <v>349</v>
      </c>
      <c r="D170" s="12">
        <v>12</v>
      </c>
      <c r="E170" s="26">
        <v>43.841000000000001</v>
      </c>
      <c r="F170" s="9">
        <v>0.71132769066886603</v>
      </c>
      <c r="G170" s="9">
        <v>1.2868975868190999E-4</v>
      </c>
      <c r="H170" s="9">
        <v>2.03879670453595E-4</v>
      </c>
      <c r="I170" s="9">
        <v>4.13189905054128E-3</v>
      </c>
      <c r="J170" s="9">
        <v>1.2504354380741799E-4</v>
      </c>
      <c r="K170" s="13">
        <v>1.17361806048062E-3</v>
      </c>
      <c r="L170" s="13">
        <v>1.0349164172075201E-4</v>
      </c>
      <c r="M170" s="54">
        <v>1.5630678427217499</v>
      </c>
      <c r="N170" s="55">
        <v>120</v>
      </c>
      <c r="O170" s="11" t="s">
        <v>862</v>
      </c>
      <c r="P170" s="11">
        <v>5.61996001431702E-2</v>
      </c>
      <c r="Q170" s="11">
        <v>6.79305786852607E-4</v>
      </c>
    </row>
    <row r="171" spans="1:17" ht="14.25" customHeight="1" x14ac:dyDescent="0.25">
      <c r="A171" s="12" t="str">
        <f t="shared" si="6"/>
        <v/>
      </c>
      <c r="B171" s="12"/>
      <c r="C171" s="75">
        <f t="shared" si="5"/>
        <v>359</v>
      </c>
      <c r="D171" s="12"/>
      <c r="E171" s="26"/>
      <c r="F171" s="9"/>
      <c r="G171" s="9"/>
      <c r="H171" s="9"/>
      <c r="I171" s="9"/>
      <c r="J171" s="9"/>
      <c r="K171" s="13"/>
      <c r="L171" s="13"/>
      <c r="M171" s="54"/>
      <c r="N171" s="55"/>
      <c r="Q171" s="11"/>
    </row>
    <row r="172" spans="1:17" ht="14.25" customHeight="1" x14ac:dyDescent="0.25">
      <c r="A172" s="12" t="str">
        <f t="shared" si="6"/>
        <v/>
      </c>
      <c r="B172" s="12"/>
      <c r="C172" s="75">
        <f t="shared" si="5"/>
        <v>369</v>
      </c>
      <c r="D172" s="12"/>
      <c r="E172" s="26"/>
      <c r="F172" s="9"/>
      <c r="G172" s="9"/>
      <c r="H172" s="9"/>
      <c r="I172" s="9"/>
      <c r="J172" s="9"/>
      <c r="K172" s="13"/>
      <c r="L172" s="13"/>
      <c r="M172" s="54"/>
      <c r="N172" s="55"/>
      <c r="Q172" s="11"/>
    </row>
    <row r="173" spans="1:17" ht="14.25" customHeight="1" x14ac:dyDescent="0.25">
      <c r="A173" s="12" t="str">
        <f t="shared" si="6"/>
        <v>T12</v>
      </c>
      <c r="B173" s="12" t="s">
        <v>205</v>
      </c>
      <c r="C173" s="75">
        <f t="shared" si="5"/>
        <v>370</v>
      </c>
      <c r="D173" s="12">
        <v>1</v>
      </c>
      <c r="E173" s="26">
        <v>41.161000000000001</v>
      </c>
      <c r="F173" s="9">
        <v>0.71272352044445197</v>
      </c>
      <c r="G173" s="9">
        <v>4.1455179354450201E-4</v>
      </c>
      <c r="H173" s="9">
        <v>4.4380206439253702E-4</v>
      </c>
      <c r="I173" s="9">
        <v>7.4512968876591801E-3</v>
      </c>
      <c r="J173" s="9">
        <v>1.3682752502227599E-4</v>
      </c>
      <c r="K173" s="13">
        <v>2.9362648871702601E-3</v>
      </c>
      <c r="L173" s="13">
        <v>3.4826793026653002E-4</v>
      </c>
      <c r="M173" s="54">
        <v>0.51974609884058698</v>
      </c>
      <c r="N173" s="55">
        <v>40</v>
      </c>
      <c r="O173" s="11" t="s">
        <v>862</v>
      </c>
      <c r="P173" s="11">
        <v>5.7699884007671703E-2</v>
      </c>
      <c r="Q173" s="11">
        <v>2.1034333753289498E-3</v>
      </c>
    </row>
    <row r="174" spans="1:17" ht="14.25" customHeight="1" x14ac:dyDescent="0.25">
      <c r="A174" s="12" t="str">
        <f t="shared" si="6"/>
        <v/>
      </c>
      <c r="B174" s="12" t="s">
        <v>206</v>
      </c>
      <c r="C174" s="75">
        <f t="shared" si="5"/>
        <v>371</v>
      </c>
      <c r="D174" s="12">
        <v>2</v>
      </c>
      <c r="E174" s="26">
        <v>41.161999999999999</v>
      </c>
      <c r="F174" s="9">
        <v>0.713787733075255</v>
      </c>
      <c r="G174" s="9">
        <v>4.7944082278778E-4</v>
      </c>
      <c r="H174" s="9">
        <v>5.0501866888738004E-4</v>
      </c>
      <c r="I174" s="9">
        <v>5.9098991854480403E-3</v>
      </c>
      <c r="J174" s="9">
        <v>1.7012499789749699E-4</v>
      </c>
      <c r="K174" s="13">
        <v>2.0057156020588198E-3</v>
      </c>
      <c r="L174" s="13">
        <v>4.9911943772472497E-4</v>
      </c>
      <c r="M174" s="54">
        <v>0.39933665928114398</v>
      </c>
      <c r="N174" s="55">
        <v>30</v>
      </c>
      <c r="O174" s="11" t="s">
        <v>862</v>
      </c>
      <c r="P174" s="11">
        <v>5.6683632775152502E-2</v>
      </c>
      <c r="Q174" s="11">
        <v>2.97671228916003E-3</v>
      </c>
    </row>
    <row r="175" spans="1:17" ht="14.25" customHeight="1" x14ac:dyDescent="0.25">
      <c r="A175" s="12" t="str">
        <f t="shared" si="6"/>
        <v/>
      </c>
      <c r="B175" s="12" t="s">
        <v>207</v>
      </c>
      <c r="C175" s="75">
        <f t="shared" si="5"/>
        <v>372</v>
      </c>
      <c r="D175" s="12">
        <v>3</v>
      </c>
      <c r="E175" s="26">
        <v>41.219000000000001</v>
      </c>
      <c r="F175" s="9">
        <v>0.71509704691729403</v>
      </c>
      <c r="G175" s="9">
        <v>5.4637378926543996E-4</v>
      </c>
      <c r="H175" s="9">
        <v>5.6903251648250902E-4</v>
      </c>
      <c r="I175" s="9">
        <v>5.7325286187855703E-3</v>
      </c>
      <c r="J175" s="9">
        <v>1.87918841883844E-4</v>
      </c>
      <c r="K175" s="13">
        <v>1.1517994177187301E-3</v>
      </c>
      <c r="L175" s="13">
        <v>3.9872015731522501E-4</v>
      </c>
      <c r="M175" s="54">
        <v>0.37192224525576001</v>
      </c>
      <c r="N175" s="55">
        <v>30</v>
      </c>
      <c r="O175" s="11" t="s">
        <v>862</v>
      </c>
      <c r="P175" s="11">
        <v>5.7727315765779101E-2</v>
      </c>
      <c r="Q175" s="11">
        <v>3.55038830086817E-3</v>
      </c>
    </row>
    <row r="176" spans="1:17" ht="14.25" customHeight="1" x14ac:dyDescent="0.25">
      <c r="A176" s="12" t="str">
        <f t="shared" si="6"/>
        <v/>
      </c>
      <c r="B176" s="12" t="s">
        <v>208</v>
      </c>
      <c r="C176" s="75">
        <f t="shared" si="5"/>
        <v>373</v>
      </c>
      <c r="D176" s="12">
        <v>4</v>
      </c>
      <c r="E176" s="26">
        <v>41.192999999999998</v>
      </c>
      <c r="F176" s="9">
        <v>0.71455859167427105</v>
      </c>
      <c r="G176" s="9">
        <v>7.1460190006439296E-4</v>
      </c>
      <c r="H176" s="9">
        <v>7.3204435914658102E-4</v>
      </c>
      <c r="I176" s="9">
        <v>5.4262696848496796E-3</v>
      </c>
      <c r="J176" s="9">
        <v>2.2859265166807601E-4</v>
      </c>
      <c r="K176" s="13">
        <v>2.39775768324484E-3</v>
      </c>
      <c r="L176" s="13">
        <v>4.3332004332238898E-4</v>
      </c>
      <c r="M176" s="54">
        <v>0.38322685855453698</v>
      </c>
      <c r="N176" s="55">
        <v>30</v>
      </c>
      <c r="O176" s="11" t="s">
        <v>862</v>
      </c>
      <c r="P176" s="11">
        <v>5.6217401690708602E-2</v>
      </c>
      <c r="Q176" s="11">
        <v>2.52752147112267E-3</v>
      </c>
    </row>
    <row r="177" spans="1:17" ht="14.25" customHeight="1" x14ac:dyDescent="0.25">
      <c r="A177" s="12" t="str">
        <f t="shared" si="6"/>
        <v/>
      </c>
      <c r="B177" s="12" t="s">
        <v>209</v>
      </c>
      <c r="C177" s="75">
        <f t="shared" si="5"/>
        <v>374</v>
      </c>
      <c r="D177" s="12">
        <v>5</v>
      </c>
      <c r="E177" s="26">
        <v>41.192999999999998</v>
      </c>
      <c r="F177" s="9">
        <v>0.71646867842069895</v>
      </c>
      <c r="G177" s="9">
        <v>9.1409466774426196E-4</v>
      </c>
      <c r="H177" s="9">
        <v>9.2786612351021796E-4</v>
      </c>
      <c r="I177" s="9">
        <v>7.0145966450972401E-3</v>
      </c>
      <c r="J177" s="9">
        <v>3.27621697276238E-4</v>
      </c>
      <c r="K177" s="13">
        <v>1.9000357274081201E-3</v>
      </c>
      <c r="L177" s="13">
        <v>5.8444108524300905E-4</v>
      </c>
      <c r="M177" s="54">
        <v>0.33819022127478199</v>
      </c>
      <c r="N177" s="55">
        <v>30</v>
      </c>
      <c r="O177" s="11" t="s">
        <v>862</v>
      </c>
      <c r="P177" s="11">
        <v>5.7753138167035097E-2</v>
      </c>
      <c r="Q177" s="11">
        <v>3.7030381394005398E-3</v>
      </c>
    </row>
    <row r="178" spans="1:17" ht="14.25" customHeight="1" x14ac:dyDescent="0.25">
      <c r="A178" s="12" t="str">
        <f t="shared" si="6"/>
        <v/>
      </c>
      <c r="B178" s="12" t="s">
        <v>210</v>
      </c>
      <c r="C178" s="75">
        <f t="shared" si="5"/>
        <v>375</v>
      </c>
      <c r="D178" s="12">
        <v>6</v>
      </c>
      <c r="E178" s="26">
        <v>41.231999999999999</v>
      </c>
      <c r="F178" s="9">
        <v>0.71420352328178305</v>
      </c>
      <c r="G178" s="9">
        <v>8.1296883581376299E-4</v>
      </c>
      <c r="H178" s="9">
        <v>8.2832680110894101E-4</v>
      </c>
      <c r="I178" s="9">
        <v>7.4707284788509297E-3</v>
      </c>
      <c r="J178" s="9">
        <v>3.1008707549331599E-4</v>
      </c>
      <c r="K178" s="13">
        <v>1.35813811291956E-3</v>
      </c>
      <c r="L178" s="13">
        <v>6.4770265877531002E-4</v>
      </c>
      <c r="M178" s="54">
        <v>0.329177702786079</v>
      </c>
      <c r="N178" s="55">
        <v>30</v>
      </c>
      <c r="O178" s="11" t="s">
        <v>862</v>
      </c>
      <c r="P178" s="11">
        <v>5.6925764108053299E-2</v>
      </c>
      <c r="Q178" s="11">
        <v>3.8481562520928199E-3</v>
      </c>
    </row>
    <row r="179" spans="1:17" ht="14.25" customHeight="1" x14ac:dyDescent="0.25">
      <c r="A179" s="12" t="str">
        <f t="shared" si="6"/>
        <v/>
      </c>
      <c r="B179" s="12" t="s">
        <v>211</v>
      </c>
      <c r="C179" s="75">
        <f t="shared" si="5"/>
        <v>376</v>
      </c>
      <c r="D179" s="12">
        <v>7</v>
      </c>
      <c r="E179" s="26">
        <v>41.304000000000002</v>
      </c>
      <c r="F179" s="9">
        <v>0.71683845334573904</v>
      </c>
      <c r="G179" s="9">
        <v>8.7968032225674102E-4</v>
      </c>
      <c r="H179" s="9">
        <v>8.9399699063950498E-4</v>
      </c>
      <c r="I179" s="9">
        <v>8.0151343788381502E-3</v>
      </c>
      <c r="J179" s="9">
        <v>4.3063525813726001E-4</v>
      </c>
      <c r="K179" s="13">
        <v>4.7036397861801601E-4</v>
      </c>
      <c r="L179" s="13">
        <v>5.3120748392598697E-4</v>
      </c>
      <c r="M179" s="54">
        <v>0.31271156331451799</v>
      </c>
      <c r="N179" s="55">
        <v>20</v>
      </c>
      <c r="O179" s="11" t="s">
        <v>862</v>
      </c>
      <c r="P179" s="11">
        <v>5.4084520751076899E-2</v>
      </c>
      <c r="Q179" s="11">
        <v>3.3665146721685701E-3</v>
      </c>
    </row>
    <row r="180" spans="1:17" ht="14.25" customHeight="1" x14ac:dyDescent="0.25">
      <c r="A180" s="12" t="str">
        <f t="shared" si="6"/>
        <v/>
      </c>
      <c r="B180" s="12" t="s">
        <v>212</v>
      </c>
      <c r="C180" s="75">
        <f t="shared" si="5"/>
        <v>377</v>
      </c>
      <c r="D180" s="12">
        <v>8</v>
      </c>
      <c r="E180" s="26">
        <v>41.261000000000003</v>
      </c>
      <c r="F180" s="9">
        <v>0.71406159359517596</v>
      </c>
      <c r="G180" s="9">
        <v>5.7919993107465799E-4</v>
      </c>
      <c r="H180" s="9">
        <v>6.0056124604805096E-4</v>
      </c>
      <c r="I180" s="9">
        <v>3.9069445098332796E-3</v>
      </c>
      <c r="J180" s="9">
        <v>2.1899179163340201E-4</v>
      </c>
      <c r="K180" s="13">
        <v>1.03295719292949E-3</v>
      </c>
      <c r="L180" s="13">
        <v>4.2123437066625001E-4</v>
      </c>
      <c r="M180" s="54">
        <v>0.42155915849148901</v>
      </c>
      <c r="N180" s="55">
        <v>30</v>
      </c>
      <c r="O180" s="11" t="s">
        <v>862</v>
      </c>
      <c r="P180" s="11">
        <v>5.6961950026800601E-2</v>
      </c>
      <c r="Q180" s="11">
        <v>2.9615038466127199E-3</v>
      </c>
    </row>
    <row r="181" spans="1:17" ht="14.25" customHeight="1" x14ac:dyDescent="0.25">
      <c r="A181" s="12" t="str">
        <f t="shared" si="6"/>
        <v/>
      </c>
      <c r="B181" s="12" t="s">
        <v>213</v>
      </c>
      <c r="C181" s="75">
        <f t="shared" si="5"/>
        <v>378</v>
      </c>
      <c r="D181" s="12">
        <v>9</v>
      </c>
      <c r="E181" s="26">
        <v>41.192</v>
      </c>
      <c r="F181" s="9">
        <v>0.71445818841177999</v>
      </c>
      <c r="G181" s="9">
        <v>4.3125875749123701E-4</v>
      </c>
      <c r="H181" s="9">
        <v>4.5957744211999298E-4</v>
      </c>
      <c r="I181" s="9">
        <v>5.3864892244088903E-3</v>
      </c>
      <c r="J181" s="9">
        <v>3.2725539374911099E-4</v>
      </c>
      <c r="K181" s="13">
        <v>1.43909294787634E-3</v>
      </c>
      <c r="L181" s="13">
        <v>3.6573272701103797E-4</v>
      </c>
      <c r="M181" s="54">
        <v>0.46428656941485902</v>
      </c>
      <c r="N181" s="55">
        <v>40</v>
      </c>
      <c r="O181" s="11" t="s">
        <v>862</v>
      </c>
      <c r="P181" s="11">
        <v>5.4284199295937002E-2</v>
      </c>
      <c r="Q181" s="11">
        <v>2.4842543288192999E-3</v>
      </c>
    </row>
    <row r="182" spans="1:17" ht="14.25" customHeight="1" x14ac:dyDescent="0.25">
      <c r="A182" s="12" t="str">
        <f t="shared" si="6"/>
        <v/>
      </c>
      <c r="B182" s="12" t="s">
        <v>214</v>
      </c>
      <c r="C182" s="75">
        <f t="shared" si="5"/>
        <v>379</v>
      </c>
      <c r="D182" s="12">
        <v>10</v>
      </c>
      <c r="E182" s="26">
        <v>41.162999999999997</v>
      </c>
      <c r="F182" s="9">
        <v>0.71338088233363195</v>
      </c>
      <c r="G182" s="9">
        <v>4.8159209109212801E-4</v>
      </c>
      <c r="H182" s="9">
        <v>5.0703319352282E-4</v>
      </c>
      <c r="I182" s="9">
        <v>6.9926620221640798E-3</v>
      </c>
      <c r="J182" s="9">
        <v>2.2123928681246801E-4</v>
      </c>
      <c r="K182" s="13">
        <v>1.2725103560881201E-3</v>
      </c>
      <c r="L182" s="13">
        <v>3.5041568510632798E-4</v>
      </c>
      <c r="M182" s="54">
        <v>0.51678291061478698</v>
      </c>
      <c r="N182" s="55">
        <v>40</v>
      </c>
      <c r="O182" s="11" t="s">
        <v>862</v>
      </c>
      <c r="P182" s="11">
        <v>5.6821012386249099E-2</v>
      </c>
      <c r="Q182" s="11">
        <v>2.02269155417936E-3</v>
      </c>
    </row>
    <row r="183" spans="1:17" ht="14.25" customHeight="1" x14ac:dyDescent="0.25">
      <c r="A183" s="12" t="str">
        <f t="shared" si="6"/>
        <v/>
      </c>
      <c r="B183" s="12" t="s">
        <v>282</v>
      </c>
      <c r="C183" s="75">
        <f t="shared" si="5"/>
        <v>380</v>
      </c>
      <c r="D183" s="12">
        <v>11</v>
      </c>
      <c r="E183" s="26">
        <v>41.246000000000002</v>
      </c>
      <c r="F183" s="9">
        <v>0.71397822822394597</v>
      </c>
      <c r="G183" s="9">
        <v>3.9283374717638699E-4</v>
      </c>
      <c r="H183" s="9">
        <v>4.2368755205989499E-4</v>
      </c>
      <c r="I183" s="9">
        <v>6.0434067756620002E-3</v>
      </c>
      <c r="J183" s="9">
        <v>4.0607662673278102E-4</v>
      </c>
      <c r="K183" s="13">
        <v>4.63750179408897E-4</v>
      </c>
      <c r="L183" s="13">
        <v>3.5394279633677901E-4</v>
      </c>
      <c r="M183" s="54">
        <v>0.51036602916977702</v>
      </c>
      <c r="N183" s="55">
        <v>40</v>
      </c>
      <c r="O183" s="11" t="s">
        <v>862</v>
      </c>
      <c r="P183" s="11">
        <v>5.79840671496702E-2</v>
      </c>
      <c r="Q183" s="11">
        <v>2.5598509028403799E-3</v>
      </c>
    </row>
    <row r="184" spans="1:17" ht="14.25" customHeight="1" x14ac:dyDescent="0.25">
      <c r="A184" s="12" t="str">
        <f t="shared" si="6"/>
        <v/>
      </c>
      <c r="B184" s="12" t="s">
        <v>283</v>
      </c>
      <c r="C184" s="75">
        <f t="shared" si="5"/>
        <v>381</v>
      </c>
      <c r="D184" s="12">
        <v>12</v>
      </c>
      <c r="E184" s="26">
        <v>41.225999999999999</v>
      </c>
      <c r="F184" s="9">
        <v>0.71322562315392002</v>
      </c>
      <c r="G184" s="9">
        <v>2.6356518792929002E-4</v>
      </c>
      <c r="H184" s="9">
        <v>3.0758383049682002E-4</v>
      </c>
      <c r="I184" s="9">
        <v>5.4507376629872499E-3</v>
      </c>
      <c r="J184" s="9">
        <v>3.5892038337024298E-4</v>
      </c>
      <c r="K184" s="13">
        <v>1.4490296088061E-3</v>
      </c>
      <c r="L184" s="13">
        <v>2.53927430932225E-4</v>
      </c>
      <c r="M184" s="54">
        <v>0.77096889926095502</v>
      </c>
      <c r="N184" s="55">
        <v>60</v>
      </c>
      <c r="O184" s="11" t="s">
        <v>862</v>
      </c>
      <c r="P184" s="11">
        <v>5.7166828992011601E-2</v>
      </c>
      <c r="Q184" s="11">
        <v>1.29076322327465E-3</v>
      </c>
    </row>
    <row r="185" spans="1:17" ht="14.25" customHeight="1" x14ac:dyDescent="0.25">
      <c r="A185" s="12" t="str">
        <f t="shared" si="6"/>
        <v/>
      </c>
      <c r="B185" s="12"/>
      <c r="C185" s="75">
        <f t="shared" si="5"/>
        <v>391</v>
      </c>
      <c r="D185" s="12"/>
      <c r="E185" s="26"/>
      <c r="F185" s="9"/>
      <c r="G185" s="9"/>
      <c r="H185" s="9"/>
      <c r="I185" s="9"/>
      <c r="J185" s="9"/>
      <c r="K185" s="13"/>
      <c r="L185" s="13"/>
      <c r="M185" s="54"/>
      <c r="N185" s="55"/>
      <c r="Q185" s="11"/>
    </row>
    <row r="186" spans="1:17" ht="14.25" customHeight="1" x14ac:dyDescent="0.25">
      <c r="A186" s="12" t="str">
        <f t="shared" si="6"/>
        <v/>
      </c>
      <c r="B186" s="12"/>
      <c r="C186" s="75">
        <f t="shared" si="5"/>
        <v>401</v>
      </c>
      <c r="D186" s="12"/>
      <c r="E186" s="26"/>
      <c r="F186" s="9"/>
      <c r="G186" s="9"/>
      <c r="H186" s="9"/>
      <c r="I186" s="9"/>
      <c r="J186" s="9"/>
      <c r="K186" s="13"/>
      <c r="L186" s="13"/>
      <c r="M186" s="54"/>
      <c r="N186" s="55"/>
      <c r="Q186" s="11"/>
    </row>
    <row r="187" spans="1:17" ht="14.25" customHeight="1" x14ac:dyDescent="0.25">
      <c r="A187" s="12" t="str">
        <f t="shared" si="6"/>
        <v>T13</v>
      </c>
      <c r="B187" s="12" t="s">
        <v>260</v>
      </c>
      <c r="C187" s="75">
        <f t="shared" si="5"/>
        <v>402</v>
      </c>
      <c r="D187" s="12">
        <v>1</v>
      </c>
      <c r="E187" s="26">
        <v>49.9</v>
      </c>
      <c r="F187" s="9">
        <v>0.71198517066480305</v>
      </c>
      <c r="G187" s="9">
        <v>2.2412222816478301E-4</v>
      </c>
      <c r="H187" s="9">
        <v>2.7438089388677001E-4</v>
      </c>
      <c r="I187" s="9">
        <v>2.0507231038188198E-3</v>
      </c>
      <c r="J187" s="9">
        <v>7.2031759046048999E-5</v>
      </c>
      <c r="K187" s="13">
        <v>8.8650962013604696E-4</v>
      </c>
      <c r="L187" s="13">
        <v>1.4400882686046499E-4</v>
      </c>
      <c r="M187" s="54">
        <v>0.86387896713646095</v>
      </c>
      <c r="N187" s="55">
        <v>70</v>
      </c>
      <c r="O187" s="11" t="s">
        <v>862</v>
      </c>
      <c r="P187" s="11">
        <v>5.6984303023852503E-2</v>
      </c>
      <c r="Q187" s="11">
        <v>1.1176795068818599E-3</v>
      </c>
    </row>
    <row r="188" spans="1:17" ht="14.25" customHeight="1" x14ac:dyDescent="0.25">
      <c r="A188" s="12" t="str">
        <f t="shared" si="6"/>
        <v/>
      </c>
      <c r="B188" s="12" t="s">
        <v>261</v>
      </c>
      <c r="C188" s="75">
        <f t="shared" si="5"/>
        <v>403</v>
      </c>
      <c r="D188" s="12">
        <v>2</v>
      </c>
      <c r="E188" s="26">
        <v>49.859000000000002</v>
      </c>
      <c r="F188" s="9">
        <v>0.71091910238693901</v>
      </c>
      <c r="G188" s="9">
        <v>2.0724785559002001E-4</v>
      </c>
      <c r="H188" s="9">
        <v>2.6062966404236403E-4</v>
      </c>
      <c r="I188" s="9">
        <v>1.5260911644056901E-3</v>
      </c>
      <c r="J188" s="9">
        <v>7.9518043016734902E-5</v>
      </c>
      <c r="K188" s="13">
        <v>8.5741230368812705E-4</v>
      </c>
      <c r="L188" s="13">
        <v>1.3573019288952101E-4</v>
      </c>
      <c r="M188" s="54">
        <v>1.07712581015232</v>
      </c>
      <c r="N188" s="55">
        <v>80</v>
      </c>
      <c r="O188" s="11" t="s">
        <v>862</v>
      </c>
      <c r="P188" s="11">
        <v>5.7141179022005398E-2</v>
      </c>
      <c r="Q188" s="11">
        <v>9.9576211581252198E-4</v>
      </c>
    </row>
    <row r="189" spans="1:17" ht="14.25" customHeight="1" x14ac:dyDescent="0.25">
      <c r="A189" s="12" t="str">
        <f t="shared" si="6"/>
        <v/>
      </c>
      <c r="B189" s="12" t="s">
        <v>262</v>
      </c>
      <c r="C189" s="75">
        <f t="shared" si="5"/>
        <v>404</v>
      </c>
      <c r="D189" s="12">
        <v>3</v>
      </c>
      <c r="E189" s="26">
        <v>49.71</v>
      </c>
      <c r="F189" s="9">
        <v>0.71096596640351495</v>
      </c>
      <c r="G189" s="9">
        <v>1.91830156269544E-4</v>
      </c>
      <c r="H189" s="9">
        <v>2.4855840169317901E-4</v>
      </c>
      <c r="I189" s="9">
        <v>1.4570853123406101E-3</v>
      </c>
      <c r="J189" s="9">
        <v>7.7037760711745997E-5</v>
      </c>
      <c r="K189" s="13">
        <v>2.7193360129826002E-4</v>
      </c>
      <c r="L189" s="13">
        <v>1.72763303949876E-4</v>
      </c>
      <c r="M189" s="54">
        <v>1.04239355393668</v>
      </c>
      <c r="N189" s="55">
        <v>80</v>
      </c>
      <c r="O189" s="11" t="s">
        <v>862</v>
      </c>
      <c r="P189" s="11">
        <v>5.66464945670462E-2</v>
      </c>
      <c r="Q189" s="11">
        <v>1.10567197325465E-3</v>
      </c>
    </row>
    <row r="190" spans="1:17" ht="14.25" customHeight="1" x14ac:dyDescent="0.25">
      <c r="A190" s="12" t="str">
        <f t="shared" si="6"/>
        <v/>
      </c>
      <c r="B190" s="12" t="s">
        <v>263</v>
      </c>
      <c r="C190" s="75">
        <f t="shared" si="5"/>
        <v>405</v>
      </c>
      <c r="D190" s="12">
        <v>4</v>
      </c>
      <c r="E190" s="26">
        <v>49.820999999999998</v>
      </c>
      <c r="F190" s="9">
        <v>0.71111721107153303</v>
      </c>
      <c r="G190" s="9">
        <v>3.57077142504687E-4</v>
      </c>
      <c r="H190" s="9">
        <v>3.9050784273348598E-4</v>
      </c>
      <c r="I190" s="9">
        <v>1.56655913525435E-3</v>
      </c>
      <c r="J190" s="9">
        <v>1.20608150860544E-4</v>
      </c>
      <c r="K190" s="13">
        <v>9.8270285909241094E-4</v>
      </c>
      <c r="L190" s="13">
        <v>2.62405519477873E-4</v>
      </c>
      <c r="M190" s="54">
        <v>0.63608985373737204</v>
      </c>
      <c r="N190" s="55">
        <v>50</v>
      </c>
      <c r="O190" s="11" t="s">
        <v>862</v>
      </c>
      <c r="P190" s="11">
        <v>5.66852029914022E-2</v>
      </c>
      <c r="Q190" s="11">
        <v>1.47281497072807E-3</v>
      </c>
    </row>
    <row r="191" spans="1:17" ht="14.25" customHeight="1" x14ac:dyDescent="0.25">
      <c r="A191" s="12" t="str">
        <f t="shared" si="6"/>
        <v/>
      </c>
      <c r="B191" s="12" t="s">
        <v>264</v>
      </c>
      <c r="C191" s="75">
        <f t="shared" si="5"/>
        <v>406</v>
      </c>
      <c r="D191" s="12">
        <v>5</v>
      </c>
      <c r="E191" s="26">
        <v>49.765000000000001</v>
      </c>
      <c r="F191" s="9">
        <v>0.71245490079819795</v>
      </c>
      <c r="G191" s="9">
        <v>2.6503225659600498E-4</v>
      </c>
      <c r="H191" s="9">
        <v>3.08753678111305E-4</v>
      </c>
      <c r="I191" s="9">
        <v>2.20744634301713E-3</v>
      </c>
      <c r="J191" s="9">
        <v>9.0129710610489604E-5</v>
      </c>
      <c r="K191" s="13">
        <v>9.2250725456364299E-4</v>
      </c>
      <c r="L191" s="13">
        <v>1.91699161993781E-4</v>
      </c>
      <c r="M191" s="54">
        <v>0.76180381677208797</v>
      </c>
      <c r="N191" s="55">
        <v>60</v>
      </c>
      <c r="O191" s="11" t="s">
        <v>862</v>
      </c>
      <c r="P191" s="11">
        <v>5.6651373338849398E-2</v>
      </c>
      <c r="Q191" s="11">
        <v>1.34697355267899E-3</v>
      </c>
    </row>
    <row r="192" spans="1:17" ht="14.25" customHeight="1" x14ac:dyDescent="0.25">
      <c r="A192" s="12" t="str">
        <f t="shared" si="6"/>
        <v/>
      </c>
      <c r="B192" s="12" t="s">
        <v>265</v>
      </c>
      <c r="C192" s="75">
        <f t="shared" si="5"/>
        <v>407</v>
      </c>
      <c r="D192" s="12">
        <v>6</v>
      </c>
      <c r="E192" s="26">
        <v>49.021000000000001</v>
      </c>
      <c r="F192" s="9">
        <v>0.71220820536389196</v>
      </c>
      <c r="G192" s="9">
        <v>3.3098710819486001E-4</v>
      </c>
      <c r="H192" s="9">
        <v>3.6690918131424298E-4</v>
      </c>
      <c r="I192" s="9">
        <v>1.5481356387789301E-3</v>
      </c>
      <c r="J192" s="9">
        <v>1.3684357241913801E-4</v>
      </c>
      <c r="K192" s="13">
        <v>1.1085409841694899E-3</v>
      </c>
      <c r="L192" s="13">
        <v>2.1277876208734099E-4</v>
      </c>
      <c r="M192" s="54">
        <v>0.72262025399047003</v>
      </c>
      <c r="N192" s="55">
        <v>60</v>
      </c>
      <c r="O192" s="11" t="s">
        <v>862</v>
      </c>
      <c r="P192" s="11">
        <v>5.6352421847423603E-2</v>
      </c>
      <c r="Q192" s="11">
        <v>1.59847981605453E-3</v>
      </c>
    </row>
    <row r="193" spans="1:17" ht="14.25" customHeight="1" x14ac:dyDescent="0.25">
      <c r="A193" s="12" t="str">
        <f t="shared" si="6"/>
        <v/>
      </c>
      <c r="B193" s="12" t="s">
        <v>266</v>
      </c>
      <c r="C193" s="75">
        <f t="shared" si="5"/>
        <v>408</v>
      </c>
      <c r="D193" s="12">
        <v>7</v>
      </c>
      <c r="E193" s="26">
        <v>49.707999999999998</v>
      </c>
      <c r="F193" s="9">
        <v>0.71298230825659303</v>
      </c>
      <c r="G193" s="9">
        <v>3.7121851383390602E-4</v>
      </c>
      <c r="H193" s="9">
        <v>4.0364347054264898E-4</v>
      </c>
      <c r="I193" s="9">
        <v>1.3414467475905099E-3</v>
      </c>
      <c r="J193" s="9">
        <v>7.9938238177317203E-5</v>
      </c>
      <c r="K193" s="13">
        <v>7.7843549006721495E-4</v>
      </c>
      <c r="L193" s="13">
        <v>1.51374669765312E-4</v>
      </c>
      <c r="M193" s="54">
        <v>0.91104765173782998</v>
      </c>
      <c r="N193" s="55">
        <v>70</v>
      </c>
      <c r="O193" s="11" t="s">
        <v>862</v>
      </c>
      <c r="P193" s="11">
        <v>5.6624512145238198E-2</v>
      </c>
      <c r="Q193" s="11">
        <v>1.1128376681409E-3</v>
      </c>
    </row>
    <row r="194" spans="1:17" ht="14.25" customHeight="1" x14ac:dyDescent="0.25">
      <c r="A194" s="12" t="str">
        <f t="shared" si="6"/>
        <v/>
      </c>
      <c r="B194" s="12" t="s">
        <v>267</v>
      </c>
      <c r="C194" s="75">
        <f t="shared" si="5"/>
        <v>409</v>
      </c>
      <c r="D194" s="12">
        <v>8</v>
      </c>
      <c r="E194" s="26">
        <v>49.293999999999997</v>
      </c>
      <c r="F194" s="9">
        <v>0.71277522432978102</v>
      </c>
      <c r="G194" s="9">
        <v>2.5891571752259399E-4</v>
      </c>
      <c r="H194" s="9">
        <v>3.0355856760822301E-4</v>
      </c>
      <c r="I194" s="9">
        <v>1.0990003032948399E-3</v>
      </c>
      <c r="J194" s="9">
        <v>6.7623521033503397E-5</v>
      </c>
      <c r="K194" s="13">
        <v>8.6904996251906195E-4</v>
      </c>
      <c r="L194" s="13">
        <v>1.7614800681218501E-4</v>
      </c>
      <c r="M194" s="54">
        <v>0.92328673729541999</v>
      </c>
      <c r="N194" s="55">
        <v>70</v>
      </c>
      <c r="O194" s="11" t="s">
        <v>862</v>
      </c>
      <c r="P194" s="11">
        <v>5.76528388459044E-2</v>
      </c>
      <c r="Q194" s="11">
        <v>1.05423466675857E-3</v>
      </c>
    </row>
    <row r="195" spans="1:17" ht="14.25" customHeight="1" x14ac:dyDescent="0.25">
      <c r="A195" s="12" t="str">
        <f t="shared" si="6"/>
        <v/>
      </c>
      <c r="B195" s="12" t="s">
        <v>268</v>
      </c>
      <c r="C195" s="75">
        <f t="shared" si="5"/>
        <v>410</v>
      </c>
      <c r="D195" s="12">
        <v>9</v>
      </c>
      <c r="E195" s="26">
        <v>49.707000000000001</v>
      </c>
      <c r="F195" s="9">
        <v>0.71207312889977903</v>
      </c>
      <c r="G195" s="9">
        <v>1.89264721792856E-4</v>
      </c>
      <c r="H195" s="9">
        <v>2.4674601972233699E-4</v>
      </c>
      <c r="I195" s="9">
        <v>1.0614570221234799E-3</v>
      </c>
      <c r="J195" s="9">
        <v>6.5145913881994305E-5</v>
      </c>
      <c r="K195" s="13">
        <v>6.3136321327901404E-4</v>
      </c>
      <c r="L195" s="13">
        <v>1.24813300073473E-4</v>
      </c>
      <c r="M195" s="54">
        <v>1.14945069376049</v>
      </c>
      <c r="N195" s="55">
        <v>90</v>
      </c>
      <c r="O195" s="11" t="s">
        <v>862</v>
      </c>
      <c r="P195" s="11">
        <v>5.5811120776149699E-2</v>
      </c>
      <c r="Q195" s="11">
        <v>9.0524919717933103E-4</v>
      </c>
    </row>
    <row r="196" spans="1:17" ht="14.25" customHeight="1" x14ac:dyDescent="0.25">
      <c r="A196" s="12" t="str">
        <f t="shared" si="6"/>
        <v/>
      </c>
      <c r="B196" s="12" t="s">
        <v>269</v>
      </c>
      <c r="C196" s="75">
        <f t="shared" si="5"/>
        <v>411</v>
      </c>
      <c r="D196" s="12">
        <v>10</v>
      </c>
      <c r="E196" s="26">
        <v>49.89</v>
      </c>
      <c r="F196" s="9">
        <v>0.71232328369795594</v>
      </c>
      <c r="G196" s="9">
        <v>2.07065843681764E-4</v>
      </c>
      <c r="H196" s="9">
        <v>2.60684943100464E-4</v>
      </c>
      <c r="I196" s="9">
        <v>1.2546102959819299E-3</v>
      </c>
      <c r="J196" s="9">
        <v>6.6867375633938297E-5</v>
      </c>
      <c r="K196" s="13">
        <v>6.0913006667386797E-4</v>
      </c>
      <c r="L196" s="13">
        <v>1.4771539981642701E-4</v>
      </c>
      <c r="M196" s="54">
        <v>1.0904901690033799</v>
      </c>
      <c r="N196" s="55">
        <v>80</v>
      </c>
      <c r="O196" s="11" t="s">
        <v>862</v>
      </c>
      <c r="P196" s="11">
        <v>5.7361238412290697E-2</v>
      </c>
      <c r="Q196" s="11">
        <v>9.3582897021141E-4</v>
      </c>
    </row>
    <row r="197" spans="1:17" ht="14.25" customHeight="1" x14ac:dyDescent="0.25">
      <c r="A197" s="12" t="str">
        <f t="shared" si="6"/>
        <v/>
      </c>
      <c r="B197" s="12" t="s">
        <v>270</v>
      </c>
      <c r="C197" s="75">
        <f t="shared" si="5"/>
        <v>412</v>
      </c>
      <c r="D197" s="12">
        <v>11</v>
      </c>
      <c r="E197" s="26">
        <v>49.749000000000002</v>
      </c>
      <c r="F197" s="9">
        <v>0.71256106878046399</v>
      </c>
      <c r="G197" s="9">
        <v>2.1660411399532201E-4</v>
      </c>
      <c r="H197" s="9">
        <v>2.6835889793518802E-4</v>
      </c>
      <c r="I197" s="9">
        <v>1.2111165334421101E-3</v>
      </c>
      <c r="J197" s="9">
        <v>7.9500286080387699E-5</v>
      </c>
      <c r="K197" s="13">
        <v>6.0770576955577896E-4</v>
      </c>
      <c r="L197" s="13">
        <v>1.04096558529001E-4</v>
      </c>
      <c r="M197" s="54">
        <v>1.34092317670195</v>
      </c>
      <c r="N197" s="55">
        <v>100</v>
      </c>
      <c r="O197" s="11" t="s">
        <v>862</v>
      </c>
      <c r="P197" s="11">
        <v>5.63733427637731E-2</v>
      </c>
      <c r="Q197" s="11">
        <v>7.3673598010262197E-4</v>
      </c>
    </row>
    <row r="198" spans="1:17" ht="14.25" customHeight="1" x14ac:dyDescent="0.25">
      <c r="A198" s="12" t="str">
        <f t="shared" si="6"/>
        <v/>
      </c>
      <c r="B198" s="12" t="s">
        <v>271</v>
      </c>
      <c r="C198" s="75">
        <f t="shared" si="5"/>
        <v>413</v>
      </c>
      <c r="D198" s="12">
        <v>12</v>
      </c>
      <c r="E198" s="26">
        <v>48.719000000000001</v>
      </c>
      <c r="F198" s="9">
        <v>0.71254780512029803</v>
      </c>
      <c r="G198" s="9">
        <v>1.3682122701199099E-4</v>
      </c>
      <c r="H198" s="9">
        <v>2.09330617651175E-4</v>
      </c>
      <c r="I198" s="9">
        <v>1.2840367177570399E-3</v>
      </c>
      <c r="J198" s="9">
        <v>8.64441023495892E-5</v>
      </c>
      <c r="K198" s="13">
        <v>4.5684495493148098E-4</v>
      </c>
      <c r="L198" s="13">
        <v>8.7091968194883204E-5</v>
      </c>
      <c r="M198" s="54">
        <v>1.84363608591065</v>
      </c>
      <c r="N198" s="55">
        <v>140</v>
      </c>
      <c r="O198" s="11" t="s">
        <v>862</v>
      </c>
      <c r="P198" s="11">
        <v>5.6518690142480198E-2</v>
      </c>
      <c r="Q198" s="11">
        <v>5.8803127487457604E-4</v>
      </c>
    </row>
    <row r="199" spans="1:17" ht="14.25" customHeight="1" x14ac:dyDescent="0.25">
      <c r="A199" s="12" t="str">
        <f t="shared" si="6"/>
        <v/>
      </c>
      <c r="B199" s="12"/>
      <c r="C199" s="75">
        <f t="shared" si="5"/>
        <v>423</v>
      </c>
      <c r="D199" s="12"/>
      <c r="E199" s="26"/>
      <c r="F199" s="9"/>
      <c r="G199" s="9"/>
      <c r="H199" s="9"/>
      <c r="I199" s="9"/>
      <c r="J199" s="9"/>
      <c r="K199" s="13"/>
      <c r="L199" s="13"/>
      <c r="M199" s="54"/>
      <c r="N199" s="55"/>
      <c r="Q199" s="11"/>
    </row>
    <row r="200" spans="1:17" ht="14.25" customHeight="1" x14ac:dyDescent="0.25">
      <c r="A200" s="12" t="str">
        <f t="shared" si="6"/>
        <v/>
      </c>
      <c r="B200" s="12"/>
      <c r="C200" s="75">
        <f t="shared" si="5"/>
        <v>433</v>
      </c>
      <c r="D200" s="12"/>
      <c r="E200" s="26"/>
      <c r="F200" s="9"/>
      <c r="G200" s="9"/>
      <c r="H200" s="9"/>
      <c r="I200" s="9"/>
      <c r="J200" s="9"/>
      <c r="K200" s="13"/>
      <c r="L200" s="13"/>
      <c r="M200" s="54"/>
      <c r="N200" s="55"/>
      <c r="Q200" s="11"/>
    </row>
    <row r="201" spans="1:17" ht="14.25" customHeight="1" x14ac:dyDescent="0.25">
      <c r="A201" s="12" t="str">
        <f t="shared" si="6"/>
        <v>T14</v>
      </c>
      <c r="B201" s="12" t="s">
        <v>284</v>
      </c>
      <c r="C201" s="75">
        <f t="shared" si="5"/>
        <v>434</v>
      </c>
      <c r="D201" s="12">
        <v>1</v>
      </c>
      <c r="E201" s="26">
        <v>48.646000000000001</v>
      </c>
      <c r="F201" s="9">
        <v>0.71020205233182498</v>
      </c>
      <c r="G201" s="9">
        <v>1.8060437745286799E-4</v>
      </c>
      <c r="H201" s="9">
        <v>2.4001194487690701E-4</v>
      </c>
      <c r="I201" s="9">
        <v>1.40875753639144E-3</v>
      </c>
      <c r="J201" s="9">
        <v>6.7119698697311304E-5</v>
      </c>
      <c r="K201" s="13">
        <v>1.9802809029869002E-3</v>
      </c>
      <c r="L201" s="13">
        <v>1.3041930698921801E-4</v>
      </c>
      <c r="M201" s="54">
        <v>1.2803120066317599</v>
      </c>
      <c r="N201" s="55">
        <v>100</v>
      </c>
      <c r="O201" s="11" t="s">
        <v>862</v>
      </c>
      <c r="P201" s="11">
        <v>5.5525541369670799E-2</v>
      </c>
      <c r="Q201" s="11">
        <v>7.4091874000197996E-4</v>
      </c>
    </row>
    <row r="202" spans="1:17" ht="14.25" customHeight="1" x14ac:dyDescent="0.25">
      <c r="A202" s="12" t="str">
        <f t="shared" si="6"/>
        <v/>
      </c>
      <c r="B202" s="12" t="s">
        <v>215</v>
      </c>
      <c r="C202" s="75">
        <f t="shared" si="5"/>
        <v>435</v>
      </c>
      <c r="D202" s="12">
        <v>2</v>
      </c>
      <c r="E202" s="26">
        <v>48.643999999999998</v>
      </c>
      <c r="F202" s="9">
        <v>0.71048559068778505</v>
      </c>
      <c r="G202" s="9">
        <v>2.0981604908283099E-4</v>
      </c>
      <c r="H202" s="9">
        <v>2.6262233488055802E-4</v>
      </c>
      <c r="I202" s="9">
        <v>2.1405772350447699E-3</v>
      </c>
      <c r="J202" s="9">
        <v>1.61744066380205E-4</v>
      </c>
      <c r="K202" s="13">
        <v>1.7551990785852601E-3</v>
      </c>
      <c r="L202" s="13">
        <v>1.9738279734238199E-4</v>
      </c>
      <c r="M202" s="54">
        <v>0.93518083459866597</v>
      </c>
      <c r="N202" s="55">
        <v>70</v>
      </c>
      <c r="O202" s="11" t="s">
        <v>862</v>
      </c>
      <c r="P202" s="11">
        <v>5.4744838373109603E-2</v>
      </c>
      <c r="Q202" s="11">
        <v>1.1457558962430199E-3</v>
      </c>
    </row>
    <row r="203" spans="1:17" ht="14.25" customHeight="1" x14ac:dyDescent="0.25">
      <c r="A203" s="12" t="str">
        <f t="shared" si="6"/>
        <v/>
      </c>
      <c r="B203" s="12" t="s">
        <v>285</v>
      </c>
      <c r="C203" s="75">
        <f t="shared" si="5"/>
        <v>436</v>
      </c>
      <c r="D203" s="12">
        <v>3</v>
      </c>
      <c r="E203" s="26">
        <v>48.643999999999998</v>
      </c>
      <c r="F203" s="9">
        <v>0.71074241648046599</v>
      </c>
      <c r="G203" s="9">
        <v>2.48476293618329E-4</v>
      </c>
      <c r="H203" s="9">
        <v>2.9445920640846899E-4</v>
      </c>
      <c r="I203" s="9">
        <v>1.33460012489962E-3</v>
      </c>
      <c r="J203" s="9">
        <v>7.6713884958580505E-5</v>
      </c>
      <c r="K203" s="13">
        <v>1.8759278180761E-3</v>
      </c>
      <c r="L203" s="13">
        <v>2.3014737837096099E-4</v>
      </c>
      <c r="M203" s="54">
        <v>0.86225039062849296</v>
      </c>
      <c r="N203" s="55">
        <v>70</v>
      </c>
      <c r="O203" s="11" t="s">
        <v>862</v>
      </c>
      <c r="P203" s="11">
        <v>5.5389851281033603E-2</v>
      </c>
      <c r="Q203" s="11">
        <v>1.22702318211491E-3</v>
      </c>
    </row>
    <row r="204" spans="1:17" ht="14.25" customHeight="1" x14ac:dyDescent="0.25">
      <c r="A204" s="12" t="str">
        <f t="shared" si="6"/>
        <v/>
      </c>
      <c r="B204" s="12" t="s">
        <v>216</v>
      </c>
      <c r="C204" s="75">
        <f t="shared" si="5"/>
        <v>437</v>
      </c>
      <c r="D204" s="12">
        <v>4</v>
      </c>
      <c r="E204" s="26">
        <v>48.658000000000001</v>
      </c>
      <c r="F204" s="9">
        <v>0.71029877761014604</v>
      </c>
      <c r="G204" s="9">
        <v>2.0712481674248299E-4</v>
      </c>
      <c r="H204" s="9">
        <v>2.6045208464595398E-4</v>
      </c>
      <c r="I204" s="9">
        <v>1.17679435620528E-3</v>
      </c>
      <c r="J204" s="9">
        <v>7.6281099328301494E-5</v>
      </c>
      <c r="K204" s="13">
        <v>1.8922876521244899E-3</v>
      </c>
      <c r="L204" s="13">
        <v>1.69302410529494E-4</v>
      </c>
      <c r="M204" s="54">
        <v>0.91927131950280905</v>
      </c>
      <c r="N204" s="55">
        <v>70</v>
      </c>
      <c r="O204" s="11" t="s">
        <v>862</v>
      </c>
      <c r="P204" s="11">
        <v>5.6375444774210998E-2</v>
      </c>
      <c r="Q204" s="11">
        <v>1.0762134224267801E-3</v>
      </c>
    </row>
    <row r="205" spans="1:17" ht="14.25" customHeight="1" x14ac:dyDescent="0.25">
      <c r="A205" s="12" t="str">
        <f t="shared" si="6"/>
        <v/>
      </c>
      <c r="B205" s="12" t="s">
        <v>217</v>
      </c>
      <c r="C205" s="75">
        <f t="shared" ref="C205:C268" si="7">IF(ISNUMBER(D205),C204+1,C204+10)</f>
        <v>438</v>
      </c>
      <c r="D205" s="12">
        <v>5</v>
      </c>
      <c r="E205" s="26">
        <v>48.805999999999997</v>
      </c>
      <c r="F205" s="9">
        <v>0.71006113358739897</v>
      </c>
      <c r="G205" s="9">
        <v>1.55752795592988E-4</v>
      </c>
      <c r="H205" s="9">
        <v>2.2175854012744699E-4</v>
      </c>
      <c r="I205" s="9">
        <v>1.12877521059905E-3</v>
      </c>
      <c r="J205" s="9">
        <v>8.7448010183020002E-5</v>
      </c>
      <c r="K205" s="13">
        <v>2.2950146966117398E-3</v>
      </c>
      <c r="L205" s="13">
        <v>1.3322817295953799E-4</v>
      </c>
      <c r="M205" s="54">
        <v>1.26277584697183</v>
      </c>
      <c r="N205" s="55">
        <v>100</v>
      </c>
      <c r="O205" s="11" t="s">
        <v>862</v>
      </c>
      <c r="P205" s="11">
        <v>5.4374054178706797E-2</v>
      </c>
      <c r="Q205" s="11">
        <v>6.6617131026000499E-4</v>
      </c>
    </row>
    <row r="206" spans="1:17" ht="14.25" customHeight="1" x14ac:dyDescent="0.25">
      <c r="A206" s="12" t="str">
        <f t="shared" si="6"/>
        <v/>
      </c>
      <c r="B206" s="12" t="s">
        <v>218</v>
      </c>
      <c r="C206" s="75">
        <f t="shared" si="7"/>
        <v>439</v>
      </c>
      <c r="D206" s="12">
        <v>6</v>
      </c>
      <c r="E206" s="26">
        <v>48.834000000000003</v>
      </c>
      <c r="F206" s="9">
        <v>0.71007137166112999</v>
      </c>
      <c r="G206" s="9">
        <v>2.0393972932861401E-4</v>
      </c>
      <c r="H206" s="9">
        <v>2.5789542173179397E-4</v>
      </c>
      <c r="I206" s="9">
        <v>1.37780184756573E-3</v>
      </c>
      <c r="J206" s="9">
        <v>6.4467881547911794E-5</v>
      </c>
      <c r="K206" s="13">
        <v>1.81038788312357E-3</v>
      </c>
      <c r="L206" s="13">
        <v>1.80530902704651E-4</v>
      </c>
      <c r="M206" s="54">
        <v>1.0765831280429501</v>
      </c>
      <c r="N206" s="55">
        <v>80</v>
      </c>
      <c r="O206" s="11" t="s">
        <v>862</v>
      </c>
      <c r="P206" s="11">
        <v>5.5270785460047503E-2</v>
      </c>
      <c r="Q206" s="11">
        <v>1.1228965263447601E-3</v>
      </c>
    </row>
    <row r="207" spans="1:17" ht="14.25" customHeight="1" x14ac:dyDescent="0.25">
      <c r="A207" s="12" t="str">
        <f t="shared" si="6"/>
        <v/>
      </c>
      <c r="B207" s="12" t="s">
        <v>219</v>
      </c>
      <c r="C207" s="75">
        <f t="shared" si="7"/>
        <v>440</v>
      </c>
      <c r="D207" s="12">
        <v>7</v>
      </c>
      <c r="E207" s="26">
        <v>48.648000000000003</v>
      </c>
      <c r="F207" s="9">
        <v>0.71068048585834898</v>
      </c>
      <c r="G207" s="9">
        <v>2.5640540944385601E-4</v>
      </c>
      <c r="H207" s="9">
        <v>3.0117293892718399E-4</v>
      </c>
      <c r="I207" s="9">
        <v>1.08956424887488E-3</v>
      </c>
      <c r="J207" s="9">
        <v>7.7733694227860605E-5</v>
      </c>
      <c r="K207" s="13">
        <v>1.2212838964418299E-3</v>
      </c>
      <c r="L207" s="13">
        <v>2.1549129849868901E-4</v>
      </c>
      <c r="M207" s="54">
        <v>0.81616518586481202</v>
      </c>
      <c r="N207" s="55">
        <v>60</v>
      </c>
      <c r="O207" s="11" t="s">
        <v>862</v>
      </c>
      <c r="P207" s="11">
        <v>5.6253051588806002E-2</v>
      </c>
      <c r="Q207" s="11">
        <v>1.40882824384781E-3</v>
      </c>
    </row>
    <row r="208" spans="1:17" ht="14.25" customHeight="1" x14ac:dyDescent="0.25">
      <c r="A208" s="12" t="str">
        <f t="shared" si="6"/>
        <v/>
      </c>
      <c r="B208" s="12" t="s">
        <v>220</v>
      </c>
      <c r="C208" s="75">
        <f t="shared" si="7"/>
        <v>441</v>
      </c>
      <c r="D208" s="12">
        <v>8</v>
      </c>
      <c r="E208" s="26">
        <v>48.74</v>
      </c>
      <c r="F208" s="9">
        <v>0.70990735265004501</v>
      </c>
      <c r="G208" s="9">
        <v>1.4206212532482599E-4</v>
      </c>
      <c r="H208" s="9">
        <v>2.1234116946114E-4</v>
      </c>
      <c r="I208" s="9">
        <v>6.1906754954222298E-4</v>
      </c>
      <c r="J208" s="9">
        <v>4.3889040478675302E-5</v>
      </c>
      <c r="K208" s="13">
        <v>1.75802177608232E-3</v>
      </c>
      <c r="L208" s="13">
        <v>1.6176631365782601E-4</v>
      </c>
      <c r="M208" s="54">
        <v>1.5330990612980799</v>
      </c>
      <c r="N208" s="55">
        <v>120</v>
      </c>
      <c r="O208" s="11" t="s">
        <v>862</v>
      </c>
      <c r="P208" s="11">
        <v>5.6114078506115599E-2</v>
      </c>
      <c r="Q208" s="11">
        <v>7.7904562484483605E-4</v>
      </c>
    </row>
    <row r="209" spans="1:17" ht="14.25" customHeight="1" x14ac:dyDescent="0.25">
      <c r="A209" s="12" t="str">
        <f t="shared" si="6"/>
        <v/>
      </c>
      <c r="B209" s="12" t="s">
        <v>221</v>
      </c>
      <c r="C209" s="75">
        <f t="shared" si="7"/>
        <v>442</v>
      </c>
      <c r="D209" s="12">
        <v>9</v>
      </c>
      <c r="E209" s="26">
        <v>48.642000000000003</v>
      </c>
      <c r="F209" s="9">
        <v>0.70984438181126996</v>
      </c>
      <c r="G209" s="9">
        <v>1.6822199551606501E-4</v>
      </c>
      <c r="H209" s="9">
        <v>2.30651870513586E-4</v>
      </c>
      <c r="I209" s="9">
        <v>6.0591779139603202E-4</v>
      </c>
      <c r="J209" s="9">
        <v>4.7467624001332503E-5</v>
      </c>
      <c r="K209" s="13">
        <v>1.5262676450741499E-3</v>
      </c>
      <c r="L209" s="13">
        <v>1.73194907593744E-4</v>
      </c>
      <c r="M209" s="54">
        <v>1.3833948732508501</v>
      </c>
      <c r="N209" s="55">
        <v>110</v>
      </c>
      <c r="O209" s="11" t="s">
        <v>862</v>
      </c>
      <c r="P209" s="11">
        <v>5.5876968614312399E-2</v>
      </c>
      <c r="Q209" s="11">
        <v>7.3838614376414203E-4</v>
      </c>
    </row>
    <row r="210" spans="1:17" ht="14.25" customHeight="1" x14ac:dyDescent="0.25">
      <c r="A210" s="12" t="str">
        <f t="shared" ref="A210:A273" si="8">IF(D210=1,LEFT(B210,3),"")</f>
        <v/>
      </c>
      <c r="B210" s="12" t="s">
        <v>222</v>
      </c>
      <c r="C210" s="75">
        <f t="shared" si="7"/>
        <v>443</v>
      </c>
      <c r="D210" s="12">
        <v>10</v>
      </c>
      <c r="E210" s="26">
        <v>48.703000000000003</v>
      </c>
      <c r="F210" s="9">
        <v>0.71002082090624996</v>
      </c>
      <c r="G210" s="9">
        <v>1.65410713527351E-4</v>
      </c>
      <c r="H210" s="9">
        <v>2.2863985952324399E-4</v>
      </c>
      <c r="I210" s="9">
        <v>6.2739452571613401E-4</v>
      </c>
      <c r="J210" s="9">
        <v>5.83663184054039E-5</v>
      </c>
      <c r="K210" s="13">
        <v>1.7566389082241201E-3</v>
      </c>
      <c r="L210" s="13">
        <v>1.45088466633447E-4</v>
      </c>
      <c r="M210" s="54">
        <v>1.4368580225344501</v>
      </c>
      <c r="N210" s="55">
        <v>110</v>
      </c>
      <c r="O210" s="11" t="s">
        <v>862</v>
      </c>
      <c r="P210" s="11">
        <v>5.5723510957582503E-2</v>
      </c>
      <c r="Q210" s="11">
        <v>7.5051972722495501E-4</v>
      </c>
    </row>
    <row r="211" spans="1:17" ht="14.25" customHeight="1" x14ac:dyDescent="0.25">
      <c r="A211" s="12" t="str">
        <f t="shared" si="8"/>
        <v/>
      </c>
      <c r="B211" s="12" t="s">
        <v>223</v>
      </c>
      <c r="C211" s="75">
        <f t="shared" si="7"/>
        <v>444</v>
      </c>
      <c r="D211" s="12">
        <v>11</v>
      </c>
      <c r="E211" s="26">
        <v>48.645000000000003</v>
      </c>
      <c r="F211" s="9">
        <v>0.70961669489794998</v>
      </c>
      <c r="G211" s="9">
        <v>1.3566115290074101E-4</v>
      </c>
      <c r="H211" s="9">
        <v>2.08064827075786E-4</v>
      </c>
      <c r="I211" s="9">
        <v>5.7276958852746905E-4</v>
      </c>
      <c r="J211" s="9">
        <v>4.2247740235119197E-5</v>
      </c>
      <c r="K211" s="13">
        <v>1.7522945911348899E-3</v>
      </c>
      <c r="L211" s="13">
        <v>9.5926909644796095E-5</v>
      </c>
      <c r="M211" s="54">
        <v>1.6743056779719001</v>
      </c>
      <c r="N211" s="55">
        <v>130</v>
      </c>
      <c r="O211" s="11" t="s">
        <v>862</v>
      </c>
      <c r="P211" s="11">
        <v>5.6187551531409301E-2</v>
      </c>
      <c r="Q211" s="11">
        <v>6.2084245576134905E-4</v>
      </c>
    </row>
    <row r="212" spans="1:17" ht="14.25" customHeight="1" x14ac:dyDescent="0.25">
      <c r="A212" s="12" t="str">
        <f t="shared" si="8"/>
        <v/>
      </c>
      <c r="B212" s="12" t="s">
        <v>224</v>
      </c>
      <c r="C212" s="75">
        <f t="shared" si="7"/>
        <v>445</v>
      </c>
      <c r="D212" s="12">
        <v>12</v>
      </c>
      <c r="E212" s="26">
        <v>48.649000000000001</v>
      </c>
      <c r="F212" s="9">
        <v>0.70951540954300196</v>
      </c>
      <c r="G212" s="9">
        <v>1.01406778890548E-4</v>
      </c>
      <c r="H212" s="9">
        <v>1.87523352815857E-4</v>
      </c>
      <c r="I212" s="9">
        <v>7.8381162917519299E-4</v>
      </c>
      <c r="J212" s="9">
        <v>8.2754153041551993E-5</v>
      </c>
      <c r="K212" s="13">
        <v>1.73452761360542E-3</v>
      </c>
      <c r="L212" s="13">
        <v>1.43284469157445E-4</v>
      </c>
      <c r="M212" s="54">
        <v>2.34720514612127</v>
      </c>
      <c r="N212" s="55">
        <v>180</v>
      </c>
      <c r="O212" s="11" t="s">
        <v>862</v>
      </c>
      <c r="P212" s="11">
        <v>5.6076487741592303E-2</v>
      </c>
      <c r="Q212" s="11">
        <v>4.43743845987268E-4</v>
      </c>
    </row>
    <row r="213" spans="1:17" ht="14.25" customHeight="1" x14ac:dyDescent="0.25">
      <c r="A213" s="12" t="str">
        <f t="shared" si="8"/>
        <v/>
      </c>
      <c r="B213" s="12"/>
      <c r="C213" s="75">
        <f t="shared" si="7"/>
        <v>455</v>
      </c>
      <c r="D213" s="12"/>
      <c r="E213" s="26"/>
      <c r="F213" s="9"/>
      <c r="G213" s="9"/>
      <c r="H213" s="9"/>
      <c r="I213" s="9"/>
      <c r="J213" s="9"/>
      <c r="K213" s="13"/>
      <c r="L213" s="13"/>
      <c r="M213" s="54"/>
      <c r="N213" s="55"/>
      <c r="Q213" s="11"/>
    </row>
    <row r="214" spans="1:17" ht="14.25" customHeight="1" x14ac:dyDescent="0.25">
      <c r="A214" s="12" t="str">
        <f t="shared" si="8"/>
        <v/>
      </c>
      <c r="B214" s="12"/>
      <c r="C214" s="75">
        <f t="shared" si="7"/>
        <v>465</v>
      </c>
      <c r="D214" s="12"/>
      <c r="E214" s="26"/>
      <c r="F214" s="9"/>
      <c r="G214" s="9"/>
      <c r="H214" s="9"/>
      <c r="I214" s="9"/>
      <c r="J214" s="9"/>
      <c r="K214" s="13"/>
      <c r="L214" s="13"/>
      <c r="M214" s="54"/>
      <c r="N214" s="55"/>
      <c r="Q214" s="11"/>
    </row>
    <row r="215" spans="1:17" ht="14.25" customHeight="1" x14ac:dyDescent="0.25">
      <c r="A215" s="12" t="str">
        <f t="shared" si="8"/>
        <v>T15</v>
      </c>
      <c r="B215" s="12" t="s">
        <v>286</v>
      </c>
      <c r="C215" s="75">
        <f t="shared" si="7"/>
        <v>466</v>
      </c>
      <c r="D215" s="12">
        <v>1</v>
      </c>
      <c r="E215" s="26">
        <v>48.128</v>
      </c>
      <c r="F215" s="9">
        <v>0.71044950973963195</v>
      </c>
      <c r="G215" s="9">
        <v>1.7766739216048299E-4</v>
      </c>
      <c r="H215" s="9">
        <v>2.3772340366102099E-4</v>
      </c>
      <c r="I215" s="9">
        <v>6.6018230665999399E-4</v>
      </c>
      <c r="J215" s="9">
        <v>5.7054244831090297E-5</v>
      </c>
      <c r="K215" s="13">
        <v>8.4821089845392504E-4</v>
      </c>
      <c r="L215" s="13">
        <v>1.36536784548852E-4</v>
      </c>
      <c r="M215" s="54">
        <v>1.07922848424714</v>
      </c>
      <c r="N215" s="55">
        <v>80</v>
      </c>
      <c r="O215" s="11" t="s">
        <v>862</v>
      </c>
      <c r="P215" s="11">
        <v>5.6932869105305699E-2</v>
      </c>
      <c r="Q215" s="11">
        <v>9.0890410676890902E-4</v>
      </c>
    </row>
    <row r="216" spans="1:17" ht="14.25" customHeight="1" x14ac:dyDescent="0.25">
      <c r="A216" s="12" t="str">
        <f t="shared" si="8"/>
        <v/>
      </c>
      <c r="B216" s="12" t="s">
        <v>287</v>
      </c>
      <c r="C216" s="75">
        <f t="shared" si="7"/>
        <v>467</v>
      </c>
      <c r="D216" s="12">
        <v>2</v>
      </c>
      <c r="E216" s="26">
        <v>48.256</v>
      </c>
      <c r="F216" s="9">
        <v>0.71011214851496895</v>
      </c>
      <c r="G216" s="9">
        <v>1.5891948106700699E-4</v>
      </c>
      <c r="H216" s="9">
        <v>2.2400112399186E-4</v>
      </c>
      <c r="I216" s="9">
        <v>7.0838388373793595E-4</v>
      </c>
      <c r="J216" s="9">
        <v>5.4889474253400903E-5</v>
      </c>
      <c r="K216" s="13">
        <v>8.2181461148824603E-4</v>
      </c>
      <c r="L216" s="13">
        <v>1.1587088778155601E-4</v>
      </c>
      <c r="M216" s="54">
        <v>1.24729920015287</v>
      </c>
      <c r="N216" s="55">
        <v>100</v>
      </c>
      <c r="O216" s="11" t="s">
        <v>862</v>
      </c>
      <c r="P216" s="11">
        <v>5.7096272675488398E-2</v>
      </c>
      <c r="Q216" s="11">
        <v>8.1848280735541097E-4</v>
      </c>
    </row>
    <row r="217" spans="1:17" ht="14.25" customHeight="1" x14ac:dyDescent="0.25">
      <c r="A217" s="12" t="str">
        <f t="shared" si="8"/>
        <v/>
      </c>
      <c r="B217" s="12" t="s">
        <v>288</v>
      </c>
      <c r="C217" s="75">
        <f t="shared" si="7"/>
        <v>468</v>
      </c>
      <c r="D217" s="12">
        <v>3</v>
      </c>
      <c r="E217" s="26">
        <v>48.192</v>
      </c>
      <c r="F217" s="9">
        <v>0.71037494413061197</v>
      </c>
      <c r="G217" s="9">
        <v>1.7777991439994799E-4</v>
      </c>
      <c r="H217" s="9">
        <v>2.37792456634913E-4</v>
      </c>
      <c r="I217" s="9">
        <v>5.8910104860339005E-4</v>
      </c>
      <c r="J217" s="9">
        <v>5.7074099220360399E-5</v>
      </c>
      <c r="K217" s="13">
        <v>7.6110892889239001E-4</v>
      </c>
      <c r="L217" s="13">
        <v>1.4520550350912001E-4</v>
      </c>
      <c r="M217" s="54">
        <v>1.2023269374775301</v>
      </c>
      <c r="N217" s="55">
        <v>90</v>
      </c>
      <c r="O217" s="11" t="s">
        <v>862</v>
      </c>
      <c r="P217" s="11">
        <v>5.6260703398648602E-2</v>
      </c>
      <c r="Q217" s="11">
        <v>8.4822228683576395E-4</v>
      </c>
    </row>
    <row r="218" spans="1:17" ht="14.25" customHeight="1" x14ac:dyDescent="0.25">
      <c r="A218" s="12" t="str">
        <f t="shared" si="8"/>
        <v/>
      </c>
      <c r="B218" s="12" t="s">
        <v>289</v>
      </c>
      <c r="C218" s="75">
        <f t="shared" si="7"/>
        <v>469</v>
      </c>
      <c r="D218" s="12">
        <v>4</v>
      </c>
      <c r="E218" s="26">
        <v>48.295000000000002</v>
      </c>
      <c r="F218" s="9">
        <v>0.71019796086604403</v>
      </c>
      <c r="G218" s="9">
        <v>2.4243733176679299E-4</v>
      </c>
      <c r="H218" s="9">
        <v>2.8931775828295502E-4</v>
      </c>
      <c r="I218" s="9">
        <v>6.2163563839964797E-4</v>
      </c>
      <c r="J218" s="9">
        <v>5.3553119462164398E-5</v>
      </c>
      <c r="K218" s="13">
        <v>6.39818505350207E-4</v>
      </c>
      <c r="L218" s="13">
        <v>1.4005986951304199E-4</v>
      </c>
      <c r="M218" s="54">
        <v>1.22608197826839</v>
      </c>
      <c r="N218" s="55">
        <v>90</v>
      </c>
      <c r="O218" s="11" t="s">
        <v>862</v>
      </c>
      <c r="P218" s="11">
        <v>5.6043571503244599E-2</v>
      </c>
      <c r="Q218" s="11">
        <v>8.2763759666045801E-4</v>
      </c>
    </row>
    <row r="219" spans="1:17" ht="14.25" customHeight="1" x14ac:dyDescent="0.25">
      <c r="A219" s="12" t="str">
        <f t="shared" si="8"/>
        <v/>
      </c>
      <c r="B219" s="12" t="s">
        <v>290</v>
      </c>
      <c r="C219" s="75">
        <f t="shared" si="7"/>
        <v>470</v>
      </c>
      <c r="D219" s="12">
        <v>5</v>
      </c>
      <c r="E219" s="26">
        <v>48.161000000000001</v>
      </c>
      <c r="F219" s="9">
        <v>0.71038713439426204</v>
      </c>
      <c r="G219" s="9">
        <v>1.96975127914738E-4</v>
      </c>
      <c r="H219" s="9">
        <v>2.5246559036760398E-4</v>
      </c>
      <c r="I219" s="9">
        <v>6.3967994932850501E-4</v>
      </c>
      <c r="J219" s="9">
        <v>5.0275559065592603E-5</v>
      </c>
      <c r="K219" s="13">
        <v>1.0104727645787201E-3</v>
      </c>
      <c r="L219" s="13">
        <v>1.3884699372457399E-4</v>
      </c>
      <c r="M219" s="54">
        <v>1.1354282517107801</v>
      </c>
      <c r="N219" s="55">
        <v>90</v>
      </c>
      <c r="O219" s="11" t="s">
        <v>862</v>
      </c>
      <c r="P219" s="11">
        <v>5.6784357893114798E-2</v>
      </c>
      <c r="Q219" s="11">
        <v>7.7335091940262696E-4</v>
      </c>
    </row>
    <row r="220" spans="1:17" ht="14.25" customHeight="1" x14ac:dyDescent="0.25">
      <c r="A220" s="12" t="str">
        <f t="shared" si="8"/>
        <v/>
      </c>
      <c r="B220" s="12" t="s">
        <v>291</v>
      </c>
      <c r="C220" s="75">
        <f t="shared" si="7"/>
        <v>471</v>
      </c>
      <c r="D220" s="12">
        <v>6</v>
      </c>
      <c r="E220" s="26">
        <v>48.131999999999998</v>
      </c>
      <c r="F220" s="9">
        <v>0.71011911643500303</v>
      </c>
      <c r="G220" s="9">
        <v>1.6999441580924099E-4</v>
      </c>
      <c r="H220" s="9">
        <v>2.3199300568250801E-4</v>
      </c>
      <c r="I220" s="9">
        <v>6.3704889443251902E-4</v>
      </c>
      <c r="J220" s="9">
        <v>4.99841593009659E-5</v>
      </c>
      <c r="K220" s="13">
        <v>6.4552176810147395E-4</v>
      </c>
      <c r="L220" s="13">
        <v>1.4777473167807201E-4</v>
      </c>
      <c r="M220" s="54">
        <v>1.1477469264659199</v>
      </c>
      <c r="N220" s="55">
        <v>90</v>
      </c>
      <c r="O220" s="11" t="s">
        <v>862</v>
      </c>
      <c r="P220" s="11">
        <v>5.7221230522186403E-2</v>
      </c>
      <c r="Q220" s="11">
        <v>9.8378020128406804E-4</v>
      </c>
    </row>
    <row r="221" spans="1:17" ht="14.25" customHeight="1" x14ac:dyDescent="0.25">
      <c r="A221" s="12" t="str">
        <f t="shared" si="8"/>
        <v/>
      </c>
      <c r="B221" s="12" t="s">
        <v>292</v>
      </c>
      <c r="C221" s="75">
        <f t="shared" si="7"/>
        <v>472</v>
      </c>
      <c r="D221" s="12">
        <v>7</v>
      </c>
      <c r="E221" s="26">
        <v>48.298999999999999</v>
      </c>
      <c r="F221" s="9">
        <v>0.71040261223946599</v>
      </c>
      <c r="G221" s="9">
        <v>1.8558103068198301E-4</v>
      </c>
      <c r="H221" s="9">
        <v>2.43687983545478E-4</v>
      </c>
      <c r="I221" s="9">
        <v>7.6936290763831596E-4</v>
      </c>
      <c r="J221" s="9">
        <v>6.2137560303317298E-5</v>
      </c>
      <c r="K221" s="13">
        <v>9.4829876242149105E-4</v>
      </c>
      <c r="L221" s="13">
        <v>1.52036340139832E-4</v>
      </c>
      <c r="M221" s="54">
        <v>1.18718966288978</v>
      </c>
      <c r="N221" s="55">
        <v>90</v>
      </c>
      <c r="O221" s="11" t="s">
        <v>862</v>
      </c>
      <c r="P221" s="11">
        <v>5.6415975044313803E-2</v>
      </c>
      <c r="Q221" s="11">
        <v>9.1477590077276697E-4</v>
      </c>
    </row>
    <row r="222" spans="1:17" ht="14.25" customHeight="1" x14ac:dyDescent="0.25">
      <c r="A222" s="12" t="str">
        <f t="shared" si="8"/>
        <v/>
      </c>
      <c r="B222" s="12" t="s">
        <v>293</v>
      </c>
      <c r="C222" s="75">
        <f t="shared" si="7"/>
        <v>473</v>
      </c>
      <c r="D222" s="12">
        <v>8</v>
      </c>
      <c r="E222" s="26">
        <v>48.191000000000003</v>
      </c>
      <c r="F222" s="9">
        <v>0.71044027264535303</v>
      </c>
      <c r="G222" s="9">
        <v>1.62991495984221E-4</v>
      </c>
      <c r="H222" s="9">
        <v>2.2696249088118399E-4</v>
      </c>
      <c r="I222" s="9">
        <v>7.0020817493452305E-4</v>
      </c>
      <c r="J222" s="9">
        <v>3.9848349920473099E-5</v>
      </c>
      <c r="K222" s="13">
        <v>5.3288375690158996E-4</v>
      </c>
      <c r="L222" s="13">
        <v>1.2849017701424201E-4</v>
      </c>
      <c r="M222" s="54">
        <v>1.3805811222838</v>
      </c>
      <c r="N222" s="55">
        <v>110</v>
      </c>
      <c r="O222" s="11" t="s">
        <v>862</v>
      </c>
      <c r="P222" s="11">
        <v>5.5833830611841898E-2</v>
      </c>
      <c r="Q222" s="11">
        <v>8.7441149038356195E-4</v>
      </c>
    </row>
    <row r="223" spans="1:17" ht="14.25" customHeight="1" x14ac:dyDescent="0.25">
      <c r="A223" s="12" t="str">
        <f t="shared" si="8"/>
        <v/>
      </c>
      <c r="B223" s="12" t="s">
        <v>294</v>
      </c>
      <c r="C223" s="75">
        <f t="shared" si="7"/>
        <v>474</v>
      </c>
      <c r="D223" s="12">
        <v>9</v>
      </c>
      <c r="E223" s="26">
        <v>48.148000000000003</v>
      </c>
      <c r="F223" s="9">
        <v>0.70999996291700096</v>
      </c>
      <c r="G223" s="9">
        <v>1.40893842809016E-4</v>
      </c>
      <c r="H223" s="9">
        <v>2.1157537880878399E-4</v>
      </c>
      <c r="I223" s="9">
        <v>9.3997002903197804E-4</v>
      </c>
      <c r="J223" s="9">
        <v>4.1653139399459399E-5</v>
      </c>
      <c r="K223" s="13">
        <v>6.63118655489585E-4</v>
      </c>
      <c r="L223" s="13">
        <v>1.25154468708734E-4</v>
      </c>
      <c r="M223" s="54">
        <v>1.56405731719644</v>
      </c>
      <c r="N223" s="55">
        <v>120</v>
      </c>
      <c r="O223" s="11" t="s">
        <v>862</v>
      </c>
      <c r="P223" s="11">
        <v>5.7425510797935501E-2</v>
      </c>
      <c r="Q223" s="11">
        <v>7.7570088899078598E-4</v>
      </c>
    </row>
    <row r="224" spans="1:17" ht="14.25" customHeight="1" x14ac:dyDescent="0.25">
      <c r="A224" s="12" t="str">
        <f t="shared" si="8"/>
        <v/>
      </c>
      <c r="B224" s="12" t="s">
        <v>295</v>
      </c>
      <c r="C224" s="75">
        <f t="shared" si="7"/>
        <v>475</v>
      </c>
      <c r="D224" s="12">
        <v>10</v>
      </c>
      <c r="E224" s="26">
        <v>48.204000000000001</v>
      </c>
      <c r="F224" s="9">
        <v>0.70993431965081699</v>
      </c>
      <c r="G224" s="9">
        <v>1.2409346952287301E-4</v>
      </c>
      <c r="H224" s="9">
        <v>2.0076502313714399E-4</v>
      </c>
      <c r="I224" s="9">
        <v>8.4387287798204098E-4</v>
      </c>
      <c r="J224" s="9">
        <v>4.3918660658086203E-5</v>
      </c>
      <c r="K224" s="13">
        <v>1.5097357749648899E-3</v>
      </c>
      <c r="L224" s="13">
        <v>8.8512348775759706E-5</v>
      </c>
      <c r="M224" s="54">
        <v>2.1704071881839302</v>
      </c>
      <c r="N224" s="55">
        <v>170</v>
      </c>
      <c r="O224" s="11" t="s">
        <v>862</v>
      </c>
      <c r="P224" s="11">
        <v>5.6502341612341203E-2</v>
      </c>
      <c r="Q224" s="11">
        <v>4.5096291750498199E-4</v>
      </c>
    </row>
    <row r="225" spans="1:17" ht="14.25" customHeight="1" x14ac:dyDescent="0.25">
      <c r="A225" s="12" t="str">
        <f t="shared" si="8"/>
        <v/>
      </c>
      <c r="B225" s="12" t="s">
        <v>296</v>
      </c>
      <c r="C225" s="75">
        <f t="shared" si="7"/>
        <v>476</v>
      </c>
      <c r="D225" s="12">
        <v>11</v>
      </c>
      <c r="E225" s="26">
        <v>48.213000000000001</v>
      </c>
      <c r="F225" s="9">
        <v>0.70995986502351704</v>
      </c>
      <c r="G225" s="9">
        <v>1.0522523491909899E-4</v>
      </c>
      <c r="H225" s="9">
        <v>1.8969069920924899E-4</v>
      </c>
      <c r="I225" s="9">
        <v>8.8333056629572905E-4</v>
      </c>
      <c r="J225" s="9">
        <v>1.20734409666207E-4</v>
      </c>
      <c r="K225" s="13">
        <v>7.5928236702870995E-4</v>
      </c>
      <c r="L225" s="13">
        <v>7.71108427274296E-5</v>
      </c>
      <c r="M225" s="54">
        <v>1.7984079736658301</v>
      </c>
      <c r="N225" s="55">
        <v>140</v>
      </c>
      <c r="O225" s="11" t="s">
        <v>862</v>
      </c>
      <c r="P225" s="11">
        <v>5.6323510774493199E-2</v>
      </c>
      <c r="Q225" s="11">
        <v>5.4231668943577403E-4</v>
      </c>
    </row>
    <row r="226" spans="1:17" ht="14.25" customHeight="1" x14ac:dyDescent="0.25">
      <c r="A226" s="12" t="str">
        <f t="shared" si="8"/>
        <v/>
      </c>
      <c r="B226" s="12" t="s">
        <v>297</v>
      </c>
      <c r="C226" s="75">
        <f t="shared" si="7"/>
        <v>477</v>
      </c>
      <c r="D226" s="12">
        <v>12</v>
      </c>
      <c r="E226" s="26">
        <v>48.203000000000003</v>
      </c>
      <c r="F226" s="9">
        <v>0.709979211814737</v>
      </c>
      <c r="G226" s="9">
        <v>1.8315365864990301E-4</v>
      </c>
      <c r="H226" s="9">
        <v>2.4177828012585101E-4</v>
      </c>
      <c r="I226" s="9">
        <v>6.1865582455852201E-4</v>
      </c>
      <c r="J226" s="9">
        <v>6.4721677682556806E-5</v>
      </c>
      <c r="K226" s="13">
        <v>6.6198002476494503E-4</v>
      </c>
      <c r="L226" s="13">
        <v>1.3586269359900001E-4</v>
      </c>
      <c r="M226" s="54">
        <v>1.2329407862794599</v>
      </c>
      <c r="N226" s="55">
        <v>90</v>
      </c>
      <c r="O226" s="11" t="s">
        <v>862</v>
      </c>
      <c r="P226" s="11">
        <v>5.6616830323779302E-2</v>
      </c>
      <c r="Q226" s="11">
        <v>7.8528567073061497E-4</v>
      </c>
    </row>
    <row r="227" spans="1:17" ht="14.25" customHeight="1" x14ac:dyDescent="0.25">
      <c r="A227" s="12" t="str">
        <f t="shared" si="8"/>
        <v/>
      </c>
      <c r="B227" s="12"/>
      <c r="C227" s="75">
        <f t="shared" si="7"/>
        <v>487</v>
      </c>
      <c r="D227" s="12"/>
      <c r="E227" s="26"/>
      <c r="F227" s="9"/>
      <c r="G227" s="9"/>
      <c r="H227" s="9"/>
      <c r="I227" s="9"/>
      <c r="J227" s="9"/>
      <c r="K227" s="13"/>
      <c r="L227" s="13"/>
      <c r="M227" s="54"/>
      <c r="N227" s="55"/>
      <c r="Q227" s="11"/>
    </row>
    <row r="228" spans="1:17" ht="14.25" customHeight="1" x14ac:dyDescent="0.25">
      <c r="A228" s="12" t="str">
        <f t="shared" si="8"/>
        <v/>
      </c>
      <c r="B228" s="12"/>
      <c r="C228" s="75">
        <f t="shared" si="7"/>
        <v>497</v>
      </c>
      <c r="D228" s="12"/>
      <c r="E228" s="26"/>
      <c r="F228" s="9"/>
      <c r="G228" s="9"/>
      <c r="H228" s="9"/>
      <c r="I228" s="9"/>
      <c r="J228" s="9"/>
      <c r="K228" s="13"/>
      <c r="L228" s="13"/>
      <c r="M228" s="54"/>
      <c r="N228" s="55"/>
      <c r="Q228" s="11"/>
    </row>
    <row r="229" spans="1:17" ht="14.25" customHeight="1" x14ac:dyDescent="0.25">
      <c r="A229" s="12" t="str">
        <f t="shared" si="8"/>
        <v>T16</v>
      </c>
      <c r="B229" s="12" t="s">
        <v>298</v>
      </c>
      <c r="C229" s="75">
        <f t="shared" si="7"/>
        <v>498</v>
      </c>
      <c r="D229" s="12">
        <v>1</v>
      </c>
      <c r="E229" s="26">
        <v>50.097000000000001</v>
      </c>
      <c r="F229" s="9">
        <v>0.71478827251867805</v>
      </c>
      <c r="G229" s="9">
        <v>2.3501706194118701E-4</v>
      </c>
      <c r="H229" s="9">
        <v>2.9998927950913498E-4</v>
      </c>
      <c r="I229" s="9">
        <v>4.0828480124478102E-3</v>
      </c>
      <c r="J229" s="9">
        <v>7.5196678348044596E-5</v>
      </c>
      <c r="K229" s="13">
        <v>1.44519916121277E-3</v>
      </c>
      <c r="L229" s="13">
        <v>1.7562907186800599E-4</v>
      </c>
      <c r="M229" s="54">
        <v>0.87245166130947904</v>
      </c>
      <c r="N229" s="55">
        <v>70</v>
      </c>
      <c r="O229" s="11" t="s">
        <v>862</v>
      </c>
      <c r="P229" s="11">
        <v>5.7885241276405097E-2</v>
      </c>
      <c r="Q229" s="11">
        <v>1.1673350885042801E-3</v>
      </c>
    </row>
    <row r="230" spans="1:17" ht="14.25" customHeight="1" x14ac:dyDescent="0.25">
      <c r="A230" s="12" t="str">
        <f t="shared" si="8"/>
        <v/>
      </c>
      <c r="B230" s="12" t="s">
        <v>299</v>
      </c>
      <c r="C230" s="75">
        <f t="shared" si="7"/>
        <v>499</v>
      </c>
      <c r="D230" s="12">
        <v>2</v>
      </c>
      <c r="E230" s="26">
        <v>50.207999999999998</v>
      </c>
      <c r="F230" s="9">
        <v>0.71514519518816899</v>
      </c>
      <c r="G230" s="9">
        <v>2.36141569727001E-4</v>
      </c>
      <c r="H230" s="9">
        <v>3.0093029991449198E-4</v>
      </c>
      <c r="I230" s="9">
        <v>3.8556421513874901E-3</v>
      </c>
      <c r="J230" s="9">
        <v>9.4921204923493005E-5</v>
      </c>
      <c r="K230" s="13">
        <v>1.4710147708338699E-3</v>
      </c>
      <c r="L230" s="13">
        <v>1.9089417029054099E-4</v>
      </c>
      <c r="M230" s="54">
        <v>0.92842319636936099</v>
      </c>
      <c r="N230" s="55">
        <v>80</v>
      </c>
      <c r="O230" s="11" t="s">
        <v>862</v>
      </c>
      <c r="P230" s="11">
        <v>5.67715746665617E-2</v>
      </c>
      <c r="Q230" s="11">
        <v>1.1021906014809101E-3</v>
      </c>
    </row>
    <row r="231" spans="1:17" ht="14.25" customHeight="1" x14ac:dyDescent="0.25">
      <c r="A231" s="12" t="str">
        <f t="shared" si="8"/>
        <v/>
      </c>
      <c r="B231" s="12" t="s">
        <v>300</v>
      </c>
      <c r="C231" s="75">
        <f t="shared" si="7"/>
        <v>500</v>
      </c>
      <c r="D231" s="12">
        <v>3</v>
      </c>
      <c r="E231" s="26">
        <v>50.094999999999999</v>
      </c>
      <c r="F231" s="9">
        <v>0.71774395797664803</v>
      </c>
      <c r="G231" s="9">
        <v>4.2518951842051103E-4</v>
      </c>
      <c r="H231" s="9">
        <v>4.6456649439606399E-4</v>
      </c>
      <c r="I231" s="9">
        <v>4.7777485495915902E-3</v>
      </c>
      <c r="J231" s="9">
        <v>1.4057189376030601E-4</v>
      </c>
      <c r="K231" s="13">
        <v>1.1620871061148101E-3</v>
      </c>
      <c r="L231" s="13">
        <v>1.9997843205648501E-4</v>
      </c>
      <c r="M231" s="54">
        <v>0.88317066217443196</v>
      </c>
      <c r="N231" s="55">
        <v>70</v>
      </c>
      <c r="O231" s="11" t="s">
        <v>862</v>
      </c>
      <c r="P231" s="11">
        <v>5.7434765766423097E-2</v>
      </c>
      <c r="Q231" s="11">
        <v>1.30719021898629E-3</v>
      </c>
    </row>
    <row r="232" spans="1:17" ht="14.25" customHeight="1" x14ac:dyDescent="0.25">
      <c r="A232" s="12" t="str">
        <f t="shared" si="8"/>
        <v/>
      </c>
      <c r="B232" s="12" t="s">
        <v>301</v>
      </c>
      <c r="C232" s="75">
        <f t="shared" si="7"/>
        <v>501</v>
      </c>
      <c r="D232" s="12">
        <v>4</v>
      </c>
      <c r="E232" s="26">
        <v>50.095999999999997</v>
      </c>
      <c r="F232" s="9">
        <v>0.71712922768778797</v>
      </c>
      <c r="G232" s="9">
        <v>3.2322378431068398E-4</v>
      </c>
      <c r="H232" s="9">
        <v>3.7342568730900001E-4</v>
      </c>
      <c r="I232" s="9">
        <v>5.2603633911053804E-3</v>
      </c>
      <c r="J232" s="9">
        <v>3.1972798659064301E-4</v>
      </c>
      <c r="K232" s="13">
        <v>1.39580123428284E-3</v>
      </c>
      <c r="L232" s="13">
        <v>1.5457000464838401E-4</v>
      </c>
      <c r="M232" s="54">
        <v>1.0270261181212501</v>
      </c>
      <c r="N232" s="55">
        <v>80</v>
      </c>
      <c r="O232" s="11" t="s">
        <v>862</v>
      </c>
      <c r="P232" s="11">
        <v>5.6732798820246101E-2</v>
      </c>
      <c r="Q232" s="11">
        <v>9.2074157311410997E-4</v>
      </c>
    </row>
    <row r="233" spans="1:17" ht="14.25" customHeight="1" x14ac:dyDescent="0.25">
      <c r="A233" s="12" t="str">
        <f t="shared" si="8"/>
        <v/>
      </c>
      <c r="B233" s="12" t="s">
        <v>302</v>
      </c>
      <c r="C233" s="75">
        <f t="shared" si="7"/>
        <v>502</v>
      </c>
      <c r="D233" s="12">
        <v>5</v>
      </c>
      <c r="E233" s="26">
        <v>50.17</v>
      </c>
      <c r="F233" s="9">
        <v>0.71616238858899595</v>
      </c>
      <c r="G233" s="9">
        <v>3.7305119774513299E-4</v>
      </c>
      <c r="H233" s="9">
        <v>4.1720092644659701E-4</v>
      </c>
      <c r="I233" s="9">
        <v>4.4155431272021603E-3</v>
      </c>
      <c r="J233" s="9">
        <v>2.0230051008686401E-4</v>
      </c>
      <c r="K233" s="13">
        <v>9.8244588129466396E-4</v>
      </c>
      <c r="L233" s="13">
        <v>1.1971769086568501E-4</v>
      </c>
      <c r="M233" s="54">
        <v>1.20621773110632</v>
      </c>
      <c r="N233" s="55">
        <v>100</v>
      </c>
      <c r="O233" s="11" t="s">
        <v>862</v>
      </c>
      <c r="P233" s="11">
        <v>5.6720300116006997E-2</v>
      </c>
      <c r="Q233" s="11">
        <v>9.7922004537752102E-4</v>
      </c>
    </row>
    <row r="234" spans="1:17" ht="14.25" customHeight="1" x14ac:dyDescent="0.25">
      <c r="A234" s="12" t="str">
        <f t="shared" si="8"/>
        <v/>
      </c>
      <c r="B234" s="12" t="s">
        <v>303</v>
      </c>
      <c r="C234" s="75">
        <f t="shared" si="7"/>
        <v>503</v>
      </c>
      <c r="D234" s="12">
        <v>6</v>
      </c>
      <c r="E234" s="26">
        <v>50.198999999999998</v>
      </c>
      <c r="F234" s="9">
        <v>0.71470957856720796</v>
      </c>
      <c r="G234" s="9">
        <v>3.5100285607205401E-4</v>
      </c>
      <c r="H234" s="9">
        <v>3.9742585475373201E-4</v>
      </c>
      <c r="I234" s="9">
        <v>4.7064260869307904E-3</v>
      </c>
      <c r="J234" s="9">
        <v>1.5641488257723201E-4</v>
      </c>
      <c r="K234" s="13">
        <v>9.8696902529484096E-4</v>
      </c>
      <c r="L234" s="13">
        <v>1.4911159968412601E-4</v>
      </c>
      <c r="M234" s="54">
        <v>1.13658504136534</v>
      </c>
      <c r="N234" s="55">
        <v>90</v>
      </c>
      <c r="O234" s="11" t="s">
        <v>862</v>
      </c>
      <c r="P234" s="11">
        <v>5.6834555472283797E-2</v>
      </c>
      <c r="Q234" s="11">
        <v>7.6667195873248405E-4</v>
      </c>
    </row>
    <row r="235" spans="1:17" ht="14.25" customHeight="1" x14ac:dyDescent="0.25">
      <c r="A235" s="12" t="str">
        <f t="shared" si="8"/>
        <v/>
      </c>
      <c r="B235" s="12" t="s">
        <v>304</v>
      </c>
      <c r="C235" s="75">
        <f t="shared" si="7"/>
        <v>504</v>
      </c>
      <c r="D235" s="12">
        <v>7</v>
      </c>
      <c r="E235" s="26">
        <v>50.097999999999999</v>
      </c>
      <c r="F235" s="9">
        <v>0.71598664439763604</v>
      </c>
      <c r="G235" s="9">
        <v>3.7394066878226401E-4</v>
      </c>
      <c r="H235" s="9">
        <v>4.17972077720517E-4</v>
      </c>
      <c r="I235" s="9">
        <v>6.9322216829341603E-3</v>
      </c>
      <c r="J235" s="9">
        <v>2.07162759117884E-4</v>
      </c>
      <c r="K235" s="13">
        <v>1.4099327429717E-3</v>
      </c>
      <c r="L235" s="13">
        <v>1.86863071810625E-4</v>
      </c>
      <c r="M235" s="54">
        <v>0.86851372441309005</v>
      </c>
      <c r="N235" s="55">
        <v>70</v>
      </c>
      <c r="O235" s="11" t="s">
        <v>862</v>
      </c>
      <c r="P235" s="11">
        <v>5.8210663688573402E-2</v>
      </c>
      <c r="Q235" s="11">
        <v>1.2154854823927901E-3</v>
      </c>
    </row>
    <row r="236" spans="1:17" ht="14.25" customHeight="1" x14ac:dyDescent="0.25">
      <c r="A236" s="12" t="str">
        <f t="shared" si="8"/>
        <v/>
      </c>
      <c r="B236" s="12" t="s">
        <v>305</v>
      </c>
      <c r="C236" s="75">
        <f t="shared" si="7"/>
        <v>505</v>
      </c>
      <c r="D236" s="12">
        <v>8</v>
      </c>
      <c r="E236" s="26">
        <v>50.118000000000002</v>
      </c>
      <c r="F236" s="9">
        <v>0.71468941708593303</v>
      </c>
      <c r="G236" s="9">
        <v>3.0918001286726399E-4</v>
      </c>
      <c r="H236" s="9">
        <v>3.6101847178161302E-4</v>
      </c>
      <c r="I236" s="9">
        <v>8.5709689294895895E-3</v>
      </c>
      <c r="J236" s="9">
        <v>3.9365043267254498E-4</v>
      </c>
      <c r="K236" s="13">
        <v>1.7748029983793E-3</v>
      </c>
      <c r="L236" s="13">
        <v>2.3238283080790701E-4</v>
      </c>
      <c r="M236" s="54">
        <v>0.75584157503476701</v>
      </c>
      <c r="N236" s="55">
        <v>60</v>
      </c>
      <c r="O236" s="11" t="s">
        <v>862</v>
      </c>
      <c r="P236" s="11">
        <v>5.6598345078813297E-2</v>
      </c>
      <c r="Q236" s="11">
        <v>1.5336694437544901E-3</v>
      </c>
    </row>
    <row r="237" spans="1:17" ht="14.25" customHeight="1" x14ac:dyDescent="0.25">
      <c r="A237" s="12" t="str">
        <f t="shared" si="8"/>
        <v/>
      </c>
      <c r="B237" s="12" t="s">
        <v>306</v>
      </c>
      <c r="C237" s="75">
        <f t="shared" si="7"/>
        <v>506</v>
      </c>
      <c r="D237" s="12">
        <v>9</v>
      </c>
      <c r="E237" s="26">
        <v>50.095999999999997</v>
      </c>
      <c r="F237" s="9">
        <v>0.71479438396679695</v>
      </c>
      <c r="G237" s="9">
        <v>2.6494846062155E-4</v>
      </c>
      <c r="H237" s="9">
        <v>3.2396811806749399E-4</v>
      </c>
      <c r="I237" s="9">
        <v>7.73843277579234E-3</v>
      </c>
      <c r="J237" s="9">
        <v>1.5541045735605001E-4</v>
      </c>
      <c r="K237" s="13">
        <v>8.0975944539426797E-4</v>
      </c>
      <c r="L237" s="13">
        <v>1.81989867419025E-4</v>
      </c>
      <c r="M237" s="54">
        <v>0.91532915776283896</v>
      </c>
      <c r="N237" s="55">
        <v>70</v>
      </c>
      <c r="O237" s="11" t="s">
        <v>862</v>
      </c>
      <c r="P237" s="11">
        <v>5.6368515183934702E-2</v>
      </c>
      <c r="Q237" s="11">
        <v>1.08012699939841E-3</v>
      </c>
    </row>
    <row r="238" spans="1:17" ht="14.25" customHeight="1" x14ac:dyDescent="0.25">
      <c r="A238" s="12" t="str">
        <f t="shared" si="8"/>
        <v/>
      </c>
      <c r="B238" s="12" t="s">
        <v>307</v>
      </c>
      <c r="C238" s="75">
        <f t="shared" si="7"/>
        <v>507</v>
      </c>
      <c r="D238" s="12">
        <v>10</v>
      </c>
      <c r="E238" s="26">
        <v>50.307000000000002</v>
      </c>
      <c r="F238" s="9">
        <v>0.71519333306870903</v>
      </c>
      <c r="G238" s="9">
        <v>2.5819815283813002E-4</v>
      </c>
      <c r="H238" s="9">
        <v>3.1853180628311399E-4</v>
      </c>
      <c r="I238" s="9">
        <v>7.9662618074597003E-3</v>
      </c>
      <c r="J238" s="9">
        <v>1.9329558463169401E-4</v>
      </c>
      <c r="K238" s="13">
        <v>6.6184818607729098E-4</v>
      </c>
      <c r="L238" s="13">
        <v>2.05198368687195E-4</v>
      </c>
      <c r="M238" s="54">
        <v>0.79128016037361204</v>
      </c>
      <c r="N238" s="55">
        <v>60</v>
      </c>
      <c r="O238" s="11" t="s">
        <v>862</v>
      </c>
      <c r="P238" s="11">
        <v>5.6753235159032897E-2</v>
      </c>
      <c r="Q238" s="11">
        <v>1.30737007004026E-3</v>
      </c>
    </row>
    <row r="239" spans="1:17" ht="14.25" customHeight="1" x14ac:dyDescent="0.25">
      <c r="A239" s="12" t="str">
        <f t="shared" si="8"/>
        <v/>
      </c>
      <c r="B239" s="12" t="s">
        <v>308</v>
      </c>
      <c r="C239" s="75">
        <f t="shared" si="7"/>
        <v>508</v>
      </c>
      <c r="D239" s="12">
        <v>11</v>
      </c>
      <c r="E239" s="26">
        <v>50.097000000000001</v>
      </c>
      <c r="F239" s="9">
        <v>0.71409805817624405</v>
      </c>
      <c r="G239" s="9">
        <v>1.7205456366353199E-4</v>
      </c>
      <c r="H239" s="9">
        <v>2.5357193422640502E-4</v>
      </c>
      <c r="I239" s="9">
        <v>5.4334959343989801E-3</v>
      </c>
      <c r="J239" s="9">
        <v>7.1859536592513306E-5</v>
      </c>
      <c r="K239" s="13">
        <v>1.08850133149024E-3</v>
      </c>
      <c r="L239" s="13">
        <v>1.36229908670732E-4</v>
      </c>
      <c r="M239" s="54">
        <v>1.2530234944633301</v>
      </c>
      <c r="N239" s="55">
        <v>100</v>
      </c>
      <c r="O239" s="11" t="s">
        <v>862</v>
      </c>
      <c r="P239" s="11">
        <v>5.7522297870012402E-2</v>
      </c>
      <c r="Q239" s="11">
        <v>8.4592026070137304E-4</v>
      </c>
    </row>
    <row r="240" spans="1:17" ht="14.25" customHeight="1" x14ac:dyDescent="0.25">
      <c r="A240" s="12" t="str">
        <f t="shared" si="8"/>
        <v/>
      </c>
      <c r="B240" s="12" t="s">
        <v>309</v>
      </c>
      <c r="C240" s="75">
        <f t="shared" si="7"/>
        <v>509</v>
      </c>
      <c r="D240" s="12">
        <v>12</v>
      </c>
      <c r="E240" s="26">
        <v>50.149000000000001</v>
      </c>
      <c r="F240" s="9">
        <v>0.71415160067977901</v>
      </c>
      <c r="G240" s="9">
        <v>1.5780578905196801E-4</v>
      </c>
      <c r="H240" s="9">
        <v>2.44126464896985E-4</v>
      </c>
      <c r="I240" s="9">
        <v>6.1042570576809096E-3</v>
      </c>
      <c r="J240" s="9">
        <v>2.3296351572943199E-4</v>
      </c>
      <c r="K240" s="13">
        <v>1.12378165473838E-3</v>
      </c>
      <c r="L240" s="13">
        <v>1.4077377013003699E-4</v>
      </c>
      <c r="M240" s="54">
        <v>1.2207154142874099</v>
      </c>
      <c r="N240" s="55">
        <v>100</v>
      </c>
      <c r="O240" s="11" t="s">
        <v>862</v>
      </c>
      <c r="P240" s="11">
        <v>5.7094045194729402E-2</v>
      </c>
      <c r="Q240" s="11">
        <v>8.4095925283816898E-4</v>
      </c>
    </row>
    <row r="241" spans="1:17" ht="14.25" customHeight="1" x14ac:dyDescent="0.25">
      <c r="A241" s="12" t="str">
        <f t="shared" si="8"/>
        <v/>
      </c>
      <c r="B241" s="12"/>
      <c r="C241" s="75">
        <f t="shared" si="7"/>
        <v>519</v>
      </c>
      <c r="D241" s="12"/>
      <c r="E241" s="26"/>
      <c r="F241" s="9"/>
      <c r="G241" s="9"/>
      <c r="H241" s="9"/>
      <c r="I241" s="9"/>
      <c r="J241" s="9"/>
      <c r="K241" s="13"/>
      <c r="L241" s="13"/>
      <c r="M241" s="54"/>
      <c r="N241" s="55"/>
      <c r="Q241" s="11"/>
    </row>
    <row r="242" spans="1:17" ht="14.25" customHeight="1" x14ac:dyDescent="0.25">
      <c r="A242" s="12" t="str">
        <f t="shared" si="8"/>
        <v/>
      </c>
      <c r="B242" s="12"/>
      <c r="C242" s="75">
        <f t="shared" si="7"/>
        <v>529</v>
      </c>
      <c r="D242" s="12"/>
      <c r="E242" s="26"/>
      <c r="F242" s="9"/>
      <c r="G242" s="9"/>
      <c r="H242" s="9"/>
      <c r="I242" s="9"/>
      <c r="J242" s="9"/>
      <c r="K242" s="13"/>
      <c r="L242" s="13"/>
      <c r="M242" s="54"/>
      <c r="N242" s="55"/>
      <c r="Q242" s="11"/>
    </row>
    <row r="243" spans="1:17" ht="14.25" customHeight="1" x14ac:dyDescent="0.25">
      <c r="A243" s="12" t="str">
        <f t="shared" si="8"/>
        <v>T17</v>
      </c>
      <c r="B243" s="12" t="s">
        <v>310</v>
      </c>
      <c r="C243" s="75">
        <f t="shared" si="7"/>
        <v>530</v>
      </c>
      <c r="D243" s="12">
        <v>1</v>
      </c>
      <c r="E243" s="26">
        <v>41.774999999999999</v>
      </c>
      <c r="F243" s="9">
        <v>0.70968077138722396</v>
      </c>
      <c r="G243" s="9">
        <v>1.25059980736388E-4</v>
      </c>
      <c r="H243" s="9">
        <v>2.2336735368126199E-4</v>
      </c>
      <c r="I243" s="9">
        <v>4.00747877733428E-4</v>
      </c>
      <c r="J243" s="9">
        <v>3.3041178830282699E-5</v>
      </c>
      <c r="K243" s="13">
        <v>4.6229670787171302E-4</v>
      </c>
      <c r="L243" s="13">
        <v>7.3789068383336206E-5</v>
      </c>
      <c r="M243" s="54">
        <v>2.33624538411246</v>
      </c>
      <c r="N243" s="55">
        <v>190</v>
      </c>
      <c r="O243" s="11" t="s">
        <v>862</v>
      </c>
      <c r="P243" s="11">
        <v>5.6775260393699602E-2</v>
      </c>
      <c r="Q243" s="11">
        <v>5.49254706587786E-4</v>
      </c>
    </row>
    <row r="244" spans="1:17" ht="14.25" customHeight="1" x14ac:dyDescent="0.25">
      <c r="A244" s="12" t="str">
        <f t="shared" si="8"/>
        <v/>
      </c>
      <c r="B244" s="12" t="s">
        <v>311</v>
      </c>
      <c r="C244" s="75">
        <f t="shared" si="7"/>
        <v>531</v>
      </c>
      <c r="D244" s="12">
        <v>2</v>
      </c>
      <c r="E244" s="26">
        <v>41.59</v>
      </c>
      <c r="F244" s="9">
        <v>0.70999278936905896</v>
      </c>
      <c r="G244" s="9">
        <v>1.41091349988108E-4</v>
      </c>
      <c r="H244" s="9">
        <v>2.32792399875908E-4</v>
      </c>
      <c r="I244" s="9">
        <v>7.0386837394198997E-4</v>
      </c>
      <c r="J244" s="9">
        <v>4.0532331110087703E-5</v>
      </c>
      <c r="K244" s="13">
        <v>7.1976937020492497E-4</v>
      </c>
      <c r="L244" s="13">
        <v>7.0351544040245204E-5</v>
      </c>
      <c r="M244" s="54">
        <v>3.0648957357649702</v>
      </c>
      <c r="N244" s="55">
        <v>250</v>
      </c>
      <c r="O244" s="11" t="s">
        <v>862</v>
      </c>
      <c r="P244" s="11">
        <v>5.6421282980427201E-2</v>
      </c>
      <c r="Q244" s="11">
        <v>3.46917599177346E-4</v>
      </c>
    </row>
    <row r="245" spans="1:17" ht="14.25" customHeight="1" x14ac:dyDescent="0.25">
      <c r="A245" s="12" t="str">
        <f t="shared" si="8"/>
        <v/>
      </c>
      <c r="B245" s="12" t="s">
        <v>312</v>
      </c>
      <c r="C245" s="75">
        <f t="shared" si="7"/>
        <v>532</v>
      </c>
      <c r="D245" s="12">
        <v>3</v>
      </c>
      <c r="E245" s="26">
        <v>41.584000000000003</v>
      </c>
      <c r="F245" s="9">
        <v>0.70985349916016205</v>
      </c>
      <c r="G245" s="9">
        <v>1.04040468518415E-4</v>
      </c>
      <c r="H245" s="9">
        <v>2.1235524860907301E-4</v>
      </c>
      <c r="I245" s="9">
        <v>1.2275863522380401E-3</v>
      </c>
      <c r="J245" s="9">
        <v>1.2689503425588101E-4</v>
      </c>
      <c r="K245" s="13">
        <v>6.2964745041044603E-4</v>
      </c>
      <c r="L245" s="13">
        <v>4.4540386219263599E-5</v>
      </c>
      <c r="M245" s="54">
        <v>3.69250440760633</v>
      </c>
      <c r="N245" s="55">
        <v>300</v>
      </c>
      <c r="O245" s="11" t="s">
        <v>862</v>
      </c>
      <c r="P245" s="11">
        <v>5.6338788441816501E-2</v>
      </c>
      <c r="Q245" s="11">
        <v>2.6562305469092203E-4</v>
      </c>
    </row>
    <row r="246" spans="1:17" ht="14.25" customHeight="1" x14ac:dyDescent="0.25">
      <c r="A246" s="12" t="str">
        <f t="shared" si="8"/>
        <v/>
      </c>
      <c r="B246" s="12" t="s">
        <v>313</v>
      </c>
      <c r="C246" s="75">
        <f t="shared" si="7"/>
        <v>533</v>
      </c>
      <c r="D246" s="12">
        <v>4</v>
      </c>
      <c r="E246" s="26">
        <v>41.600999999999999</v>
      </c>
      <c r="F246" s="9">
        <v>0.70975066943074805</v>
      </c>
      <c r="G246" s="9">
        <v>1.1757895448151E-4</v>
      </c>
      <c r="H246" s="9">
        <v>2.1930213958580499E-4</v>
      </c>
      <c r="I246" s="9">
        <v>6.9566007118745997E-4</v>
      </c>
      <c r="J246" s="9">
        <v>9.3134074599362298E-5</v>
      </c>
      <c r="K246" s="13">
        <v>6.1950056277291501E-4</v>
      </c>
      <c r="L246" s="13">
        <v>7.8320740642224101E-5</v>
      </c>
      <c r="M246" s="54">
        <v>2.5856313978674299</v>
      </c>
      <c r="N246" s="55">
        <v>210</v>
      </c>
      <c r="O246" s="11" t="s">
        <v>862</v>
      </c>
      <c r="P246" s="11">
        <v>5.6640393098215801E-2</v>
      </c>
      <c r="Q246" s="11">
        <v>4.3923726820361398E-4</v>
      </c>
    </row>
    <row r="247" spans="1:17" ht="14.25" customHeight="1" x14ac:dyDescent="0.25">
      <c r="A247" s="12" t="str">
        <f t="shared" si="8"/>
        <v/>
      </c>
      <c r="B247" s="12" t="s">
        <v>314</v>
      </c>
      <c r="C247" s="75">
        <f t="shared" si="7"/>
        <v>534</v>
      </c>
      <c r="D247" s="12">
        <v>5</v>
      </c>
      <c r="E247" s="26">
        <v>41.59</v>
      </c>
      <c r="F247" s="9">
        <v>0.71016776924973202</v>
      </c>
      <c r="G247" s="9">
        <v>1.60022213524357E-4</v>
      </c>
      <c r="H247" s="9">
        <v>2.4478084448340199E-4</v>
      </c>
      <c r="I247" s="9">
        <v>6.7594687744919595E-4</v>
      </c>
      <c r="J247" s="9">
        <v>3.9217059391357501E-5</v>
      </c>
      <c r="K247" s="13">
        <v>7.26827523051643E-4</v>
      </c>
      <c r="L247" s="13">
        <v>9.0592608326252005E-5</v>
      </c>
      <c r="M247" s="54">
        <v>2.1447307391714001</v>
      </c>
      <c r="N247" s="55">
        <v>170</v>
      </c>
      <c r="O247" s="11" t="s">
        <v>862</v>
      </c>
      <c r="P247" s="11">
        <v>5.67805628597692E-2</v>
      </c>
      <c r="Q247" s="11">
        <v>4.8947587478215498E-4</v>
      </c>
    </row>
    <row r="248" spans="1:17" ht="14.25" customHeight="1" x14ac:dyDescent="0.25">
      <c r="A248" s="12" t="str">
        <f t="shared" si="8"/>
        <v/>
      </c>
      <c r="B248" s="12" t="s">
        <v>315</v>
      </c>
      <c r="C248" s="75">
        <f t="shared" si="7"/>
        <v>535</v>
      </c>
      <c r="D248" s="12">
        <v>6</v>
      </c>
      <c r="E248" s="26">
        <v>41.682000000000002</v>
      </c>
      <c r="F248" s="9">
        <v>0.70973872059614995</v>
      </c>
      <c r="G248" s="9">
        <v>9.6174408875607801E-5</v>
      </c>
      <c r="H248" s="9">
        <v>2.08613163755562E-4</v>
      </c>
      <c r="I248" s="9">
        <v>7.43220052163479E-4</v>
      </c>
      <c r="J248" s="9">
        <v>3.4533277672408398E-5</v>
      </c>
      <c r="K248" s="13">
        <v>9.8093694581586504E-4</v>
      </c>
      <c r="L248" s="13">
        <v>5.3051768311444099E-5</v>
      </c>
      <c r="M248" s="54">
        <v>3.2731973035897202</v>
      </c>
      <c r="N248" s="55">
        <v>260</v>
      </c>
      <c r="O248" s="11" t="s">
        <v>862</v>
      </c>
      <c r="P248" s="11">
        <v>5.6813433545973999E-2</v>
      </c>
      <c r="Q248" s="11">
        <v>3.3302516720899598E-4</v>
      </c>
    </row>
    <row r="249" spans="1:17" ht="14.25" customHeight="1" x14ac:dyDescent="0.25">
      <c r="A249" s="12" t="str">
        <f t="shared" si="8"/>
        <v/>
      </c>
      <c r="B249" s="12" t="s">
        <v>316</v>
      </c>
      <c r="C249" s="75">
        <f t="shared" si="7"/>
        <v>536</v>
      </c>
      <c r="D249" s="12">
        <v>7</v>
      </c>
      <c r="E249" s="26">
        <v>41.728000000000002</v>
      </c>
      <c r="F249" s="9">
        <v>0.71015618480175002</v>
      </c>
      <c r="G249" s="9">
        <v>1.27274999870759E-4</v>
      </c>
      <c r="H249" s="9">
        <v>2.24742170547116E-4</v>
      </c>
      <c r="I249" s="9">
        <v>8.3024328745343599E-4</v>
      </c>
      <c r="J249" s="9">
        <v>2.7496820349102399E-5</v>
      </c>
      <c r="K249" s="13">
        <v>7.9928962647152798E-4</v>
      </c>
      <c r="L249" s="13">
        <v>7.0096446204185106E-5</v>
      </c>
      <c r="M249" s="54">
        <v>2.7173999933191801</v>
      </c>
      <c r="N249" s="55">
        <v>220</v>
      </c>
      <c r="O249" s="11" t="s">
        <v>862</v>
      </c>
      <c r="P249" s="11">
        <v>5.6573382772486101E-2</v>
      </c>
      <c r="Q249" s="11">
        <v>4.0182720111410302E-4</v>
      </c>
    </row>
    <row r="250" spans="1:17" ht="14.25" customHeight="1" x14ac:dyDescent="0.25">
      <c r="A250" s="12" t="str">
        <f t="shared" si="8"/>
        <v/>
      </c>
      <c r="B250" s="12" t="s">
        <v>317</v>
      </c>
      <c r="C250" s="75">
        <f t="shared" si="7"/>
        <v>537</v>
      </c>
      <c r="D250" s="12">
        <v>8</v>
      </c>
      <c r="E250" s="26">
        <v>41.579000000000001</v>
      </c>
      <c r="F250" s="9">
        <v>0.71024839740947099</v>
      </c>
      <c r="G250" s="9">
        <v>1.46218020375754E-4</v>
      </c>
      <c r="H250" s="9">
        <v>2.3600865197355401E-4</v>
      </c>
      <c r="I250" s="9">
        <v>5.5907986855010302E-4</v>
      </c>
      <c r="J250" s="9">
        <v>3.6897920777842498E-5</v>
      </c>
      <c r="K250" s="13">
        <v>4.1629712019074699E-4</v>
      </c>
      <c r="L250" s="13">
        <v>8.1429590387047893E-5</v>
      </c>
      <c r="M250" s="54">
        <v>2.3508339851766</v>
      </c>
      <c r="N250" s="55">
        <v>190</v>
      </c>
      <c r="O250" s="11" t="s">
        <v>862</v>
      </c>
      <c r="P250" s="11">
        <v>5.6714288471842803E-2</v>
      </c>
      <c r="Q250" s="11">
        <v>5.1245925702856905E-4</v>
      </c>
    </row>
    <row r="251" spans="1:17" ht="14.25" customHeight="1" x14ac:dyDescent="0.25">
      <c r="A251" s="12" t="str">
        <f t="shared" si="8"/>
        <v/>
      </c>
      <c r="B251" s="12" t="s">
        <v>318</v>
      </c>
      <c r="C251" s="75">
        <f t="shared" si="7"/>
        <v>538</v>
      </c>
      <c r="D251" s="12">
        <v>9</v>
      </c>
      <c r="E251" s="26">
        <v>41.578000000000003</v>
      </c>
      <c r="F251" s="9">
        <v>0.71025599487878399</v>
      </c>
      <c r="G251" s="9">
        <v>1.2537728895896499E-4</v>
      </c>
      <c r="H251" s="9">
        <v>2.2370082704967499E-4</v>
      </c>
      <c r="I251" s="9">
        <v>9.0629071900398105E-4</v>
      </c>
      <c r="J251" s="9">
        <v>1.2503527816676299E-4</v>
      </c>
      <c r="K251" s="13">
        <v>5.5124050962361104E-4</v>
      </c>
      <c r="L251" s="13">
        <v>6.5930669215147694E-5</v>
      </c>
      <c r="M251" s="54">
        <v>2.7918831725669002</v>
      </c>
      <c r="N251" s="55">
        <v>230</v>
      </c>
      <c r="O251" s="11" t="s">
        <v>862</v>
      </c>
      <c r="P251" s="11">
        <v>5.6612215558153302E-2</v>
      </c>
      <c r="Q251" s="11">
        <v>4.7335825861498902E-4</v>
      </c>
    </row>
    <row r="252" spans="1:17" ht="14.25" customHeight="1" x14ac:dyDescent="0.25">
      <c r="A252" s="12" t="str">
        <f t="shared" si="8"/>
        <v/>
      </c>
      <c r="B252" s="12" t="s">
        <v>319</v>
      </c>
      <c r="C252" s="75">
        <f t="shared" si="7"/>
        <v>539</v>
      </c>
      <c r="D252" s="12">
        <v>10</v>
      </c>
      <c r="E252" s="26">
        <v>41.633000000000003</v>
      </c>
      <c r="F252" s="9">
        <v>0.71010471869215297</v>
      </c>
      <c r="G252" s="9">
        <v>1.0718513861176901E-4</v>
      </c>
      <c r="H252" s="9">
        <v>2.1399975428639499E-4</v>
      </c>
      <c r="I252" s="9">
        <v>8.8338793744204404E-4</v>
      </c>
      <c r="J252" s="9">
        <v>7.1363999074620195E-5</v>
      </c>
      <c r="K252" s="13">
        <v>3.8695193055783702E-4</v>
      </c>
      <c r="L252" s="13">
        <v>5.5220202062304202E-5</v>
      </c>
      <c r="M252" s="54">
        <v>3.1105765732516102</v>
      </c>
      <c r="N252" s="55">
        <v>250</v>
      </c>
      <c r="O252" s="11" t="s">
        <v>862</v>
      </c>
      <c r="P252" s="11">
        <v>5.6167188839815203E-2</v>
      </c>
      <c r="Q252" s="11">
        <v>3.5884039034765299E-4</v>
      </c>
    </row>
    <row r="253" spans="1:17" ht="14.25" customHeight="1" x14ac:dyDescent="0.25">
      <c r="A253" s="12" t="str">
        <f t="shared" si="8"/>
        <v/>
      </c>
      <c r="B253" s="12" t="s">
        <v>320</v>
      </c>
      <c r="C253" s="75">
        <f t="shared" si="7"/>
        <v>540</v>
      </c>
      <c r="D253" s="12">
        <v>11</v>
      </c>
      <c r="E253" s="26">
        <v>41.579000000000001</v>
      </c>
      <c r="F253" s="9">
        <v>0.70958409455719296</v>
      </c>
      <c r="G253" s="9">
        <v>6.99268822236036E-5</v>
      </c>
      <c r="H253" s="9">
        <v>1.97841869510655E-4</v>
      </c>
      <c r="I253" s="9">
        <v>1.72663547894414E-3</v>
      </c>
      <c r="J253" s="9">
        <v>1.6184690648458401E-4</v>
      </c>
      <c r="K253" s="13">
        <v>6.5587472166818298E-4</v>
      </c>
      <c r="L253" s="13">
        <v>5.1256906916456598E-5</v>
      </c>
      <c r="M253" s="54">
        <v>3.4306885896229602</v>
      </c>
      <c r="N253" s="55">
        <v>280</v>
      </c>
      <c r="O253" s="11" t="s">
        <v>862</v>
      </c>
      <c r="P253" s="11">
        <v>5.6600838406560897E-2</v>
      </c>
      <c r="Q253" s="11">
        <v>2.8032187378935699E-4</v>
      </c>
    </row>
    <row r="254" spans="1:17" ht="14.25" customHeight="1" x14ac:dyDescent="0.25">
      <c r="A254" s="12" t="str">
        <f t="shared" si="8"/>
        <v/>
      </c>
      <c r="B254" s="12" t="s">
        <v>321</v>
      </c>
      <c r="C254" s="75">
        <f t="shared" si="7"/>
        <v>541</v>
      </c>
      <c r="D254" s="12">
        <v>12</v>
      </c>
      <c r="E254" s="26">
        <v>41.655999999999999</v>
      </c>
      <c r="F254" s="9">
        <v>0.70957435823382498</v>
      </c>
      <c r="G254" s="9">
        <v>6.0290465047337201E-5</v>
      </c>
      <c r="H254" s="9">
        <v>1.9462849939438901E-4</v>
      </c>
      <c r="I254" s="9">
        <v>1.1643539917714301E-3</v>
      </c>
      <c r="J254" s="9">
        <v>8.2618860659244001E-5</v>
      </c>
      <c r="K254" s="13">
        <v>4.6530265288879599E-4</v>
      </c>
      <c r="L254" s="13">
        <v>2.9799134847163699E-5</v>
      </c>
      <c r="M254" s="54">
        <v>4.70270863989915</v>
      </c>
      <c r="N254" s="55">
        <v>380</v>
      </c>
      <c r="O254" s="11" t="s">
        <v>862</v>
      </c>
      <c r="P254" s="11">
        <v>5.6190656759635103E-2</v>
      </c>
      <c r="Q254" s="11">
        <v>2.3996239156924901E-4</v>
      </c>
    </row>
    <row r="255" spans="1:17" ht="14.25" customHeight="1" x14ac:dyDescent="0.25">
      <c r="A255" s="12" t="str">
        <f t="shared" si="8"/>
        <v/>
      </c>
      <c r="B255" s="12"/>
      <c r="C255" s="75">
        <f t="shared" si="7"/>
        <v>551</v>
      </c>
      <c r="D255" s="12"/>
      <c r="E255" s="26"/>
      <c r="F255" s="9"/>
      <c r="G255" s="9"/>
      <c r="H255" s="9"/>
      <c r="I255" s="9"/>
      <c r="J255" s="9"/>
      <c r="K255" s="13"/>
      <c r="L255" s="13"/>
      <c r="M255" s="54"/>
      <c r="N255" s="55"/>
      <c r="Q255" s="11"/>
    </row>
    <row r="256" spans="1:17" ht="14.25" customHeight="1" x14ac:dyDescent="0.25">
      <c r="A256" s="12" t="str">
        <f t="shared" si="8"/>
        <v/>
      </c>
      <c r="B256" s="12"/>
      <c r="C256" s="75">
        <f t="shared" si="7"/>
        <v>561</v>
      </c>
      <c r="D256" s="12"/>
      <c r="E256" s="26"/>
      <c r="F256" s="9"/>
      <c r="G256" s="9"/>
      <c r="H256" s="9"/>
      <c r="I256" s="9"/>
      <c r="J256" s="9"/>
      <c r="K256" s="13"/>
      <c r="L256" s="13"/>
      <c r="M256" s="54"/>
      <c r="N256" s="55"/>
      <c r="Q256" s="11"/>
    </row>
    <row r="257" spans="1:17" ht="14.25" customHeight="1" x14ac:dyDescent="0.25">
      <c r="A257" s="12" t="str">
        <f t="shared" si="8"/>
        <v>T18</v>
      </c>
      <c r="B257" s="12" t="s">
        <v>322</v>
      </c>
      <c r="C257" s="75">
        <f t="shared" si="7"/>
        <v>562</v>
      </c>
      <c r="D257" s="12">
        <v>1</v>
      </c>
      <c r="E257" s="26">
        <v>46.527999999999999</v>
      </c>
      <c r="F257" s="9">
        <v>0.71432502669966902</v>
      </c>
      <c r="G257" s="9">
        <v>4.6932283513777099E-4</v>
      </c>
      <c r="H257" s="9">
        <v>5.0495332950053204E-4</v>
      </c>
      <c r="I257" s="9">
        <v>3.9697600999313298E-3</v>
      </c>
      <c r="J257" s="9">
        <v>1.7601345384533399E-4</v>
      </c>
      <c r="K257" s="13">
        <v>1.1743878512772E-3</v>
      </c>
      <c r="L257" s="13">
        <v>3.2669923700344298E-4</v>
      </c>
      <c r="M257" s="54">
        <v>0.69722648487874594</v>
      </c>
      <c r="N257" s="55">
        <v>60</v>
      </c>
      <c r="O257" s="11" t="s">
        <v>862</v>
      </c>
      <c r="P257" s="11">
        <v>5.6635146758883599E-2</v>
      </c>
      <c r="Q257" s="11">
        <v>1.8045225427889399E-3</v>
      </c>
    </row>
    <row r="258" spans="1:17" ht="14.25" customHeight="1" x14ac:dyDescent="0.25">
      <c r="A258" s="12" t="str">
        <f t="shared" si="8"/>
        <v/>
      </c>
      <c r="B258" s="12" t="s">
        <v>323</v>
      </c>
      <c r="C258" s="75">
        <f t="shared" si="7"/>
        <v>563</v>
      </c>
      <c r="D258" s="12">
        <v>2</v>
      </c>
      <c r="E258" s="26">
        <v>46.451000000000001</v>
      </c>
      <c r="F258" s="9">
        <v>0.71465000811873303</v>
      </c>
      <c r="G258" s="9">
        <v>3.6343130253212701E-4</v>
      </c>
      <c r="H258" s="9">
        <v>4.0844546129999501E-4</v>
      </c>
      <c r="I258" s="9">
        <v>3.5613607185265499E-3</v>
      </c>
      <c r="J258" s="9">
        <v>2.6009534957447902E-4</v>
      </c>
      <c r="K258" s="13">
        <v>1.49631147993257E-3</v>
      </c>
      <c r="L258" s="13">
        <v>3.1184205110462498E-4</v>
      </c>
      <c r="M258" s="54">
        <v>0.67157545809407304</v>
      </c>
      <c r="N258" s="55">
        <v>50</v>
      </c>
      <c r="O258" s="11" t="s">
        <v>862</v>
      </c>
      <c r="P258" s="11">
        <v>5.6423676044392503E-2</v>
      </c>
      <c r="Q258" s="11">
        <v>1.37996907172563E-3</v>
      </c>
    </row>
    <row r="259" spans="1:17" ht="14.25" customHeight="1" x14ac:dyDescent="0.25">
      <c r="A259" s="12" t="str">
        <f t="shared" si="8"/>
        <v/>
      </c>
      <c r="B259" s="12" t="s">
        <v>324</v>
      </c>
      <c r="C259" s="75">
        <f t="shared" si="7"/>
        <v>564</v>
      </c>
      <c r="D259" s="12">
        <v>3</v>
      </c>
      <c r="E259" s="26">
        <v>46.448999999999998</v>
      </c>
      <c r="F259" s="9">
        <v>0.71449436817477596</v>
      </c>
      <c r="G259" s="9">
        <v>3.2184395857923301E-4</v>
      </c>
      <c r="H259" s="9">
        <v>3.71900314953225E-4</v>
      </c>
      <c r="I259" s="9">
        <v>2.6294935003506798E-3</v>
      </c>
      <c r="J259" s="9">
        <v>1.22012030144266E-4</v>
      </c>
      <c r="K259" s="13">
        <v>3.5780835358415597E-4</v>
      </c>
      <c r="L259" s="13">
        <v>2.5944235420195198E-4</v>
      </c>
      <c r="M259" s="54">
        <v>0.69328039694294197</v>
      </c>
      <c r="N259" s="55">
        <v>60</v>
      </c>
      <c r="O259" s="11" t="s">
        <v>862</v>
      </c>
      <c r="P259" s="11">
        <v>5.5952523733037197E-2</v>
      </c>
      <c r="Q259" s="11">
        <v>1.6887474945338299E-3</v>
      </c>
    </row>
    <row r="260" spans="1:17" ht="14.25" customHeight="1" x14ac:dyDescent="0.25">
      <c r="A260" s="12" t="str">
        <f t="shared" si="8"/>
        <v/>
      </c>
      <c r="B260" s="12" t="s">
        <v>325</v>
      </c>
      <c r="C260" s="75">
        <f t="shared" si="7"/>
        <v>565</v>
      </c>
      <c r="D260" s="12">
        <v>4</v>
      </c>
      <c r="E260" s="26">
        <v>46.515000000000001</v>
      </c>
      <c r="F260" s="9">
        <v>0.71714966390402601</v>
      </c>
      <c r="G260" s="9">
        <v>6.6881902826560304E-4</v>
      </c>
      <c r="H260" s="9">
        <v>6.9448202888046601E-4</v>
      </c>
      <c r="I260" s="9">
        <v>4.3131173301580103E-3</v>
      </c>
      <c r="J260" s="9">
        <v>2.3113865869809599E-4</v>
      </c>
      <c r="K260" s="13">
        <v>8.3598607891976302E-4</v>
      </c>
      <c r="L260" s="13">
        <v>3.15358737689034E-4</v>
      </c>
      <c r="M260" s="54">
        <v>0.449275875225223</v>
      </c>
      <c r="N260" s="55">
        <v>40</v>
      </c>
      <c r="O260" s="11" t="s">
        <v>862</v>
      </c>
      <c r="P260" s="11">
        <v>5.8676646571987998E-2</v>
      </c>
      <c r="Q260" s="11">
        <v>2.6996296239690499E-3</v>
      </c>
    </row>
    <row r="261" spans="1:17" ht="14.25" customHeight="1" x14ac:dyDescent="0.25">
      <c r="A261" s="12" t="str">
        <f t="shared" si="8"/>
        <v/>
      </c>
      <c r="B261" s="12" t="s">
        <v>326</v>
      </c>
      <c r="C261" s="75">
        <f t="shared" si="7"/>
        <v>566</v>
      </c>
      <c r="D261" s="12">
        <v>5</v>
      </c>
      <c r="E261" s="26">
        <v>46.665999999999997</v>
      </c>
      <c r="F261" s="9">
        <v>0.7180974895608</v>
      </c>
      <c r="G261" s="9">
        <v>5.5501511319930102E-4</v>
      </c>
      <c r="H261" s="9">
        <v>5.8576301401423996E-4</v>
      </c>
      <c r="I261" s="9">
        <v>5.5661750508577404E-3</v>
      </c>
      <c r="J261" s="9">
        <v>2.6052693741025399E-4</v>
      </c>
      <c r="K261" s="13">
        <v>1.09054021552972E-3</v>
      </c>
      <c r="L261" s="13">
        <v>3.5583009150304799E-4</v>
      </c>
      <c r="M261" s="54">
        <v>0.452574669188961</v>
      </c>
      <c r="N261" s="55">
        <v>40</v>
      </c>
      <c r="O261" s="11" t="s">
        <v>862</v>
      </c>
      <c r="P261" s="11">
        <v>5.6179321508552503E-2</v>
      </c>
      <c r="Q261" s="11">
        <v>2.3123902297769098E-3</v>
      </c>
    </row>
    <row r="262" spans="1:17" ht="14.25" customHeight="1" x14ac:dyDescent="0.25">
      <c r="A262" s="12" t="str">
        <f t="shared" si="8"/>
        <v/>
      </c>
      <c r="B262" s="12" t="s">
        <v>327</v>
      </c>
      <c r="C262" s="75">
        <f t="shared" si="7"/>
        <v>567</v>
      </c>
      <c r="D262" s="12">
        <v>6</v>
      </c>
      <c r="E262" s="26">
        <v>46.683</v>
      </c>
      <c r="F262" s="9">
        <v>0.71916794625754199</v>
      </c>
      <c r="G262" s="9">
        <v>6.5734558275108604E-4</v>
      </c>
      <c r="H262" s="9">
        <v>6.8358197608760001E-4</v>
      </c>
      <c r="I262" s="9">
        <v>5.5244205613195598E-3</v>
      </c>
      <c r="J262" s="9">
        <v>2.09727618052373E-4</v>
      </c>
      <c r="K262" s="13">
        <v>5.3981118981391498E-4</v>
      </c>
      <c r="L262" s="13">
        <v>3.2474805371334001E-4</v>
      </c>
      <c r="M262" s="54">
        <v>0.47933244705333999</v>
      </c>
      <c r="N262" s="55">
        <v>40</v>
      </c>
      <c r="O262" s="11" t="s">
        <v>862</v>
      </c>
      <c r="P262" s="11">
        <v>5.6170359019354202E-2</v>
      </c>
      <c r="Q262" s="11">
        <v>2.1654011829492599E-3</v>
      </c>
    </row>
    <row r="263" spans="1:17" ht="14.25" customHeight="1" x14ac:dyDescent="0.25">
      <c r="A263" s="12" t="str">
        <f t="shared" si="8"/>
        <v/>
      </c>
      <c r="B263" s="12" t="s">
        <v>328</v>
      </c>
      <c r="C263" s="75">
        <f t="shared" si="7"/>
        <v>568</v>
      </c>
      <c r="D263" s="12">
        <v>7</v>
      </c>
      <c r="E263" s="26">
        <v>46.667000000000002</v>
      </c>
      <c r="F263" s="9">
        <v>0.71832274865472501</v>
      </c>
      <c r="G263" s="9">
        <v>4.9009978347534799E-4</v>
      </c>
      <c r="H263" s="9">
        <v>5.2468833306591604E-4</v>
      </c>
      <c r="I263" s="9">
        <v>3.9997229955638603E-3</v>
      </c>
      <c r="J263" s="9">
        <v>1.38757891824537E-4</v>
      </c>
      <c r="K263" s="13">
        <v>1.1712032029395801E-3</v>
      </c>
      <c r="L263" s="13">
        <v>2.3765831459038599E-4</v>
      </c>
      <c r="M263" s="54">
        <v>0.66996576601595503</v>
      </c>
      <c r="N263" s="55">
        <v>50</v>
      </c>
      <c r="O263" s="11" t="s">
        <v>862</v>
      </c>
      <c r="P263" s="11">
        <v>5.6864888575162198E-2</v>
      </c>
      <c r="Q263" s="11">
        <v>1.43757994460978E-3</v>
      </c>
    </row>
    <row r="264" spans="1:17" ht="14.25" customHeight="1" x14ac:dyDescent="0.25">
      <c r="A264" s="12" t="str">
        <f t="shared" si="8"/>
        <v/>
      </c>
      <c r="B264" s="12" t="s">
        <v>329</v>
      </c>
      <c r="C264" s="75">
        <f t="shared" si="7"/>
        <v>569</v>
      </c>
      <c r="D264" s="12">
        <v>8</v>
      </c>
      <c r="E264" s="26">
        <v>46.451000000000001</v>
      </c>
      <c r="F264" s="9">
        <v>0.71724112513556204</v>
      </c>
      <c r="G264" s="9">
        <v>4.6429798011642798E-4</v>
      </c>
      <c r="H264" s="9">
        <v>5.0056700673998102E-4</v>
      </c>
      <c r="I264" s="9">
        <v>5.8437683396983901E-3</v>
      </c>
      <c r="J264" s="9">
        <v>1.5794874257065E-4</v>
      </c>
      <c r="K264" s="13">
        <v>1.02318774609544E-3</v>
      </c>
      <c r="L264" s="13">
        <v>3.0028729942953102E-4</v>
      </c>
      <c r="M264" s="54">
        <v>0.62197748158090005</v>
      </c>
      <c r="N264" s="55">
        <v>50</v>
      </c>
      <c r="O264" s="11" t="s">
        <v>862</v>
      </c>
      <c r="P264" s="11">
        <v>5.6135844187856498E-2</v>
      </c>
      <c r="Q264" s="11">
        <v>1.36302740559142E-3</v>
      </c>
    </row>
    <row r="265" spans="1:17" ht="14.25" customHeight="1" x14ac:dyDescent="0.25">
      <c r="A265" s="12" t="str">
        <f t="shared" si="8"/>
        <v/>
      </c>
      <c r="B265" s="12" t="s">
        <v>330</v>
      </c>
      <c r="C265" s="75">
        <f t="shared" si="7"/>
        <v>570</v>
      </c>
      <c r="D265" s="12">
        <v>9</v>
      </c>
      <c r="E265" s="26">
        <v>46.460999999999999</v>
      </c>
      <c r="F265" s="9">
        <v>0.71677889369927905</v>
      </c>
      <c r="G265" s="9">
        <v>4.6341565988852399E-4</v>
      </c>
      <c r="H265" s="9">
        <v>4.9970387736355203E-4</v>
      </c>
      <c r="I265" s="9">
        <v>7.7389037518216198E-3</v>
      </c>
      <c r="J265" s="9">
        <v>2.18887249424996E-4</v>
      </c>
      <c r="K265" s="13">
        <v>1.0669332652590801E-3</v>
      </c>
      <c r="L265" s="13">
        <v>2.4541611414013401E-4</v>
      </c>
      <c r="M265" s="54">
        <v>0.64768441010116196</v>
      </c>
      <c r="N265" s="55">
        <v>50</v>
      </c>
      <c r="O265" s="11" t="s">
        <v>862</v>
      </c>
      <c r="P265" s="11">
        <v>5.7264330163332301E-2</v>
      </c>
      <c r="Q265" s="11">
        <v>1.5667006521847501E-3</v>
      </c>
    </row>
    <row r="266" spans="1:17" ht="14.25" customHeight="1" x14ac:dyDescent="0.25">
      <c r="A266" s="12" t="str">
        <f t="shared" si="8"/>
        <v/>
      </c>
      <c r="B266" s="12" t="s">
        <v>331</v>
      </c>
      <c r="C266" s="75">
        <f t="shared" si="7"/>
        <v>571</v>
      </c>
      <c r="D266" s="12">
        <v>10</v>
      </c>
      <c r="E266" s="26">
        <v>46.526000000000003</v>
      </c>
      <c r="F266" s="9">
        <v>0.71683366343396204</v>
      </c>
      <c r="G266" s="9">
        <v>4.3640812581145397E-4</v>
      </c>
      <c r="H266" s="9">
        <v>4.7477173996312899E-4</v>
      </c>
      <c r="I266" s="9">
        <v>6.7185714930980299E-3</v>
      </c>
      <c r="J266" s="9">
        <v>1.9946568205542E-4</v>
      </c>
      <c r="K266" s="13">
        <v>1.02451936028928E-3</v>
      </c>
      <c r="L266" s="13">
        <v>2.7600550407750701E-4</v>
      </c>
      <c r="M266" s="54">
        <v>0.63037593327005303</v>
      </c>
      <c r="N266" s="55">
        <v>50</v>
      </c>
      <c r="O266" s="11" t="s">
        <v>862</v>
      </c>
      <c r="P266" s="11">
        <v>5.6839932079791503E-2</v>
      </c>
      <c r="Q266" s="11">
        <v>1.7503759784704899E-3</v>
      </c>
    </row>
    <row r="267" spans="1:17" ht="14.25" customHeight="1" x14ac:dyDescent="0.25">
      <c r="A267" s="12" t="str">
        <f t="shared" si="8"/>
        <v/>
      </c>
      <c r="B267" s="12" t="s">
        <v>332</v>
      </c>
      <c r="C267" s="75">
        <f t="shared" si="7"/>
        <v>572</v>
      </c>
      <c r="D267" s="12">
        <v>11</v>
      </c>
      <c r="E267" s="26">
        <v>46.716000000000001</v>
      </c>
      <c r="F267" s="9">
        <v>0.71799505663872598</v>
      </c>
      <c r="G267" s="9">
        <v>2.67798079274763E-4</v>
      </c>
      <c r="H267" s="9">
        <v>3.26780814308252E-4</v>
      </c>
      <c r="I267" s="9">
        <v>4.7055794049698403E-3</v>
      </c>
      <c r="J267" s="9">
        <v>1.3728611296168501E-4</v>
      </c>
      <c r="K267" s="13">
        <v>3.1147668596732503E-4</v>
      </c>
      <c r="L267" s="13">
        <v>1.3130533141635599E-4</v>
      </c>
      <c r="M267" s="54">
        <v>1.1255235241983801</v>
      </c>
      <c r="N267" s="55">
        <v>90</v>
      </c>
      <c r="O267" s="11" t="s">
        <v>862</v>
      </c>
      <c r="P267" s="11">
        <v>5.59307676963611E-2</v>
      </c>
      <c r="Q267" s="11">
        <v>8.2346078794291603E-4</v>
      </c>
    </row>
    <row r="268" spans="1:17" ht="14.25" customHeight="1" x14ac:dyDescent="0.25">
      <c r="A268" s="12" t="str">
        <f t="shared" si="8"/>
        <v/>
      </c>
      <c r="B268" s="12" t="s">
        <v>333</v>
      </c>
      <c r="C268" s="75">
        <f t="shared" si="7"/>
        <v>573</v>
      </c>
      <c r="D268" s="12">
        <v>12</v>
      </c>
      <c r="E268" s="26">
        <v>46.53</v>
      </c>
      <c r="F268" s="9">
        <v>0.71520593932711296</v>
      </c>
      <c r="G268" s="9">
        <v>3.0235072034246998E-4</v>
      </c>
      <c r="H268" s="9">
        <v>3.5526876244625999E-4</v>
      </c>
      <c r="I268" s="9">
        <v>5.7023449683622097E-3</v>
      </c>
      <c r="J268" s="9">
        <v>2.3730913814995499E-4</v>
      </c>
      <c r="K268" s="13">
        <v>6.55139024531361E-4</v>
      </c>
      <c r="L268" s="13">
        <v>1.6621830147764001E-4</v>
      </c>
      <c r="M268" s="54">
        <v>0.94253385528914002</v>
      </c>
      <c r="N268" s="55">
        <v>80</v>
      </c>
      <c r="O268" s="11" t="s">
        <v>862</v>
      </c>
      <c r="P268" s="11">
        <v>5.7021900272207299E-2</v>
      </c>
      <c r="Q268" s="11">
        <v>9.4914711351113204E-4</v>
      </c>
    </row>
    <row r="269" spans="1:17" ht="14.25" customHeight="1" x14ac:dyDescent="0.25">
      <c r="A269" s="12" t="str">
        <f t="shared" si="8"/>
        <v/>
      </c>
      <c r="B269" s="12"/>
      <c r="C269" s="75">
        <f t="shared" ref="C269:C324" si="9">IF(ISNUMBER(D269),C268+1,C268+10)</f>
        <v>583</v>
      </c>
      <c r="D269" s="12"/>
      <c r="E269" s="26"/>
      <c r="F269" s="9"/>
      <c r="G269" s="9"/>
      <c r="H269" s="9"/>
      <c r="I269" s="9"/>
      <c r="J269" s="9"/>
      <c r="K269" s="13"/>
      <c r="L269" s="13"/>
      <c r="M269" s="54"/>
      <c r="N269" s="55"/>
      <c r="Q269" s="11"/>
    </row>
    <row r="270" spans="1:17" ht="14.25" customHeight="1" x14ac:dyDescent="0.25">
      <c r="A270" s="12" t="str">
        <f t="shared" si="8"/>
        <v/>
      </c>
      <c r="B270" s="12"/>
      <c r="C270" s="75">
        <f t="shared" si="9"/>
        <v>593</v>
      </c>
      <c r="D270" s="12"/>
      <c r="E270" s="26"/>
      <c r="F270" s="9"/>
      <c r="G270" s="9"/>
      <c r="H270" s="9"/>
      <c r="I270" s="9"/>
      <c r="J270" s="9"/>
      <c r="K270" s="13"/>
      <c r="L270" s="13"/>
      <c r="M270" s="54"/>
      <c r="N270" s="55"/>
      <c r="Q270" s="11"/>
    </row>
    <row r="271" spans="1:17" ht="14.25" customHeight="1" x14ac:dyDescent="0.25">
      <c r="A271" s="12" t="str">
        <f t="shared" si="8"/>
        <v>T19</v>
      </c>
      <c r="B271" s="12" t="s">
        <v>334</v>
      </c>
      <c r="C271" s="75">
        <f t="shared" si="9"/>
        <v>594</v>
      </c>
      <c r="D271" s="12">
        <v>1</v>
      </c>
      <c r="E271" s="26">
        <v>49.594999999999999</v>
      </c>
      <c r="F271" s="9">
        <v>0.71454947885437503</v>
      </c>
      <c r="G271" s="9">
        <v>6.8618502835233195E-4</v>
      </c>
      <c r="H271" s="9">
        <v>7.1104537256140804E-4</v>
      </c>
      <c r="I271" s="9">
        <v>7.0252729696648501E-3</v>
      </c>
      <c r="J271" s="9">
        <v>3.3457802117632402E-4</v>
      </c>
      <c r="K271" s="13">
        <v>1.20311476148533E-3</v>
      </c>
      <c r="L271" s="13">
        <v>5.1807962859610904E-4</v>
      </c>
      <c r="M271" s="54">
        <v>0.36070898023632197</v>
      </c>
      <c r="N271" s="55">
        <v>30</v>
      </c>
      <c r="O271" s="11" t="s">
        <v>862</v>
      </c>
      <c r="P271" s="11">
        <v>5.4085496940749302E-2</v>
      </c>
      <c r="Q271" s="11">
        <v>3.0809823787020202E-3</v>
      </c>
    </row>
    <row r="272" spans="1:17" ht="14.25" customHeight="1" x14ac:dyDescent="0.25">
      <c r="A272" s="12" t="str">
        <f t="shared" si="8"/>
        <v/>
      </c>
      <c r="B272" s="12" t="s">
        <v>335</v>
      </c>
      <c r="C272" s="75">
        <f t="shared" si="9"/>
        <v>595</v>
      </c>
      <c r="D272" s="12">
        <v>2</v>
      </c>
      <c r="E272" s="26">
        <v>49.515999999999998</v>
      </c>
      <c r="F272" s="9">
        <v>0.71607843877988098</v>
      </c>
      <c r="G272" s="9">
        <v>4.3190822493778498E-4</v>
      </c>
      <c r="H272" s="9">
        <v>4.7056224705208701E-4</v>
      </c>
      <c r="I272" s="9">
        <v>7.1090535864979602E-3</v>
      </c>
      <c r="J272" s="9">
        <v>1.9778994139103899E-4</v>
      </c>
      <c r="K272" s="13">
        <v>4.6214884562145801E-4</v>
      </c>
      <c r="L272" s="13">
        <v>3.3328508884359801E-4</v>
      </c>
      <c r="M272" s="54">
        <v>0.44603657472959402</v>
      </c>
      <c r="N272" s="55">
        <v>40</v>
      </c>
      <c r="O272" s="11" t="s">
        <v>862</v>
      </c>
      <c r="P272" s="11">
        <v>5.6580272702521701E-2</v>
      </c>
      <c r="Q272" s="11">
        <v>2.4757194057476802E-3</v>
      </c>
    </row>
    <row r="273" spans="1:17" ht="14.25" customHeight="1" x14ac:dyDescent="0.25">
      <c r="A273" s="12" t="str">
        <f t="shared" si="8"/>
        <v/>
      </c>
      <c r="B273" s="12" t="s">
        <v>336</v>
      </c>
      <c r="C273" s="75">
        <f t="shared" si="9"/>
        <v>596</v>
      </c>
      <c r="D273" s="12">
        <v>3</v>
      </c>
      <c r="E273" s="26">
        <v>49.680999999999997</v>
      </c>
      <c r="F273" s="9">
        <v>0.71570271235100003</v>
      </c>
      <c r="G273" s="9">
        <v>5.6747069858600104E-4</v>
      </c>
      <c r="H273" s="9">
        <v>5.9738644897764498E-4</v>
      </c>
      <c r="I273" s="9">
        <v>6.03271500306868E-3</v>
      </c>
      <c r="J273" s="9">
        <v>2.4282360314274999E-4</v>
      </c>
      <c r="K273" s="13">
        <v>8.8255296979390999E-4</v>
      </c>
      <c r="L273" s="13">
        <v>4.8788292135406002E-4</v>
      </c>
      <c r="M273" s="54">
        <v>0.39349478226771101</v>
      </c>
      <c r="N273" s="55">
        <v>30</v>
      </c>
      <c r="O273" s="11" t="s">
        <v>862</v>
      </c>
      <c r="P273" s="11">
        <v>5.8217442976903302E-2</v>
      </c>
      <c r="Q273" s="11">
        <v>2.7585194636354799E-3</v>
      </c>
    </row>
    <row r="274" spans="1:17" ht="14.25" customHeight="1" x14ac:dyDescent="0.25">
      <c r="A274" s="12" t="str">
        <f t="shared" ref="A274:A324" si="10">IF(D274=1,LEFT(B274,3),"")</f>
        <v/>
      </c>
      <c r="B274" s="12" t="s">
        <v>337</v>
      </c>
      <c r="C274" s="75">
        <f t="shared" si="9"/>
        <v>597</v>
      </c>
      <c r="D274" s="12">
        <v>4</v>
      </c>
      <c r="E274" s="26">
        <v>49.517000000000003</v>
      </c>
      <c r="F274" s="9">
        <v>0.71435903850687299</v>
      </c>
      <c r="G274" s="9">
        <v>3.5809216928375098E-4</v>
      </c>
      <c r="H274" s="9">
        <v>4.0366689478600701E-4</v>
      </c>
      <c r="I274" s="9">
        <v>5.1376011354721798E-3</v>
      </c>
      <c r="J274" s="9">
        <v>1.79013590950561E-4</v>
      </c>
      <c r="K274" s="13">
        <v>1.08886150339548E-3</v>
      </c>
      <c r="L274" s="13">
        <v>3.65190561391113E-4</v>
      </c>
      <c r="M274" s="54">
        <v>0.48412053524724802</v>
      </c>
      <c r="N274" s="55">
        <v>40</v>
      </c>
      <c r="O274" s="11" t="s">
        <v>862</v>
      </c>
      <c r="P274" s="11">
        <v>5.6941736927431902E-2</v>
      </c>
      <c r="Q274" s="11">
        <v>2.28255837411343E-3</v>
      </c>
    </row>
    <row r="275" spans="1:17" ht="14.25" customHeight="1" x14ac:dyDescent="0.25">
      <c r="A275" s="12" t="str">
        <f t="shared" si="10"/>
        <v/>
      </c>
      <c r="B275" s="12" t="s">
        <v>338</v>
      </c>
      <c r="C275" s="75">
        <f t="shared" si="9"/>
        <v>598</v>
      </c>
      <c r="D275" s="12">
        <v>5</v>
      </c>
      <c r="E275" s="26">
        <v>49.515999999999998</v>
      </c>
      <c r="F275" s="9">
        <v>0.71436962766213896</v>
      </c>
      <c r="G275" s="9">
        <v>5.8442679403034005E-4</v>
      </c>
      <c r="H275" s="9">
        <v>6.1341064647946197E-4</v>
      </c>
      <c r="I275" s="9">
        <v>5.0352057917625497E-3</v>
      </c>
      <c r="J275" s="9">
        <v>2.5919314317468902E-4</v>
      </c>
      <c r="K275" s="13">
        <v>1.54656576239688E-3</v>
      </c>
      <c r="L275" s="13">
        <v>3.57918164661859E-4</v>
      </c>
      <c r="M275" s="54">
        <v>0.44194486605931899</v>
      </c>
      <c r="N275" s="55">
        <v>40</v>
      </c>
      <c r="O275" s="11" t="s">
        <v>862</v>
      </c>
      <c r="P275" s="11">
        <v>5.7159488835420998E-2</v>
      </c>
      <c r="Q275" s="11">
        <v>2.6379802383182699E-3</v>
      </c>
    </row>
    <row r="276" spans="1:17" ht="14.25" customHeight="1" x14ac:dyDescent="0.25">
      <c r="A276" s="12" t="str">
        <f t="shared" si="10"/>
        <v/>
      </c>
      <c r="B276" s="12" t="s">
        <v>339</v>
      </c>
      <c r="C276" s="75">
        <f t="shared" si="9"/>
        <v>599</v>
      </c>
      <c r="D276" s="12">
        <v>6</v>
      </c>
      <c r="E276" s="26">
        <v>49.572000000000003</v>
      </c>
      <c r="F276" s="9">
        <v>0.71455837602250405</v>
      </c>
      <c r="G276" s="9">
        <v>4.3862970674694298E-4</v>
      </c>
      <c r="H276" s="9">
        <v>4.7658395589428402E-4</v>
      </c>
      <c r="I276" s="9">
        <v>4.4396461437658597E-3</v>
      </c>
      <c r="J276" s="9">
        <v>1.4427490846179999E-4</v>
      </c>
      <c r="K276" s="13">
        <v>8.8280529132711604E-4</v>
      </c>
      <c r="L276" s="13">
        <v>2.5747789399791702E-4</v>
      </c>
      <c r="M276" s="54">
        <v>0.56708828785069698</v>
      </c>
      <c r="N276" s="55">
        <v>50</v>
      </c>
      <c r="O276" s="11" t="s">
        <v>862</v>
      </c>
      <c r="P276" s="11">
        <v>5.8521942688831603E-2</v>
      </c>
      <c r="Q276" s="11">
        <v>1.8634128523190401E-3</v>
      </c>
    </row>
    <row r="277" spans="1:17" ht="14.25" customHeight="1" x14ac:dyDescent="0.25">
      <c r="A277" s="12" t="str">
        <f t="shared" si="10"/>
        <v/>
      </c>
      <c r="B277" s="12" t="s">
        <v>340</v>
      </c>
      <c r="C277" s="75">
        <f t="shared" si="9"/>
        <v>600</v>
      </c>
      <c r="D277" s="12">
        <v>7</v>
      </c>
      <c r="E277" s="26">
        <v>49.569000000000003</v>
      </c>
      <c r="F277" s="9">
        <v>0.71386237845407896</v>
      </c>
      <c r="G277" s="9">
        <v>4.6373784329393499E-4</v>
      </c>
      <c r="H277" s="9">
        <v>4.9972135205083104E-4</v>
      </c>
      <c r="I277" s="9">
        <v>6.8806481866746103E-3</v>
      </c>
      <c r="J277" s="9">
        <v>2.12460438157468E-4</v>
      </c>
      <c r="K277" s="13">
        <v>1.08883041730862E-3</v>
      </c>
      <c r="L277" s="13">
        <v>3.23329501273305E-4</v>
      </c>
      <c r="M277" s="54">
        <v>0.56206057480292704</v>
      </c>
      <c r="N277" s="55">
        <v>50</v>
      </c>
      <c r="O277" s="11" t="s">
        <v>862</v>
      </c>
      <c r="P277" s="11">
        <v>5.7604549181500403E-2</v>
      </c>
      <c r="Q277" s="11">
        <v>1.6101878469009601E-3</v>
      </c>
    </row>
    <row r="278" spans="1:17" ht="14.25" customHeight="1" x14ac:dyDescent="0.25">
      <c r="A278" s="12" t="str">
        <f t="shared" si="10"/>
        <v/>
      </c>
      <c r="B278" s="12" t="s">
        <v>341</v>
      </c>
      <c r="C278" s="75">
        <f t="shared" si="9"/>
        <v>601</v>
      </c>
      <c r="D278" s="12">
        <v>8</v>
      </c>
      <c r="E278" s="26">
        <v>49.697000000000003</v>
      </c>
      <c r="F278" s="9">
        <v>0.71451131499005205</v>
      </c>
      <c r="G278" s="9">
        <v>4.8400546064205301E-4</v>
      </c>
      <c r="H278" s="9">
        <v>5.1864533141957004E-4</v>
      </c>
      <c r="I278" s="9">
        <v>8.0174807918061697E-3</v>
      </c>
      <c r="J278" s="9">
        <v>2.4461081354020702E-4</v>
      </c>
      <c r="K278" s="13">
        <v>5.1068292814502301E-4</v>
      </c>
      <c r="L278" s="13">
        <v>2.8308581353159699E-4</v>
      </c>
      <c r="M278" s="54">
        <v>0.49552519790938598</v>
      </c>
      <c r="N278" s="55">
        <v>40</v>
      </c>
      <c r="O278" s="11" t="s">
        <v>862</v>
      </c>
      <c r="P278" s="11">
        <v>5.4436748120450101E-2</v>
      </c>
      <c r="Q278" s="11">
        <v>1.93724176241165E-3</v>
      </c>
    </row>
    <row r="279" spans="1:17" ht="14.25" customHeight="1" x14ac:dyDescent="0.25">
      <c r="A279" s="12" t="str">
        <f t="shared" si="10"/>
        <v/>
      </c>
      <c r="B279" s="12" t="s">
        <v>342</v>
      </c>
      <c r="C279" s="75">
        <f t="shared" si="9"/>
        <v>602</v>
      </c>
      <c r="D279" s="12">
        <v>9</v>
      </c>
      <c r="E279" s="26">
        <v>49.606999999999999</v>
      </c>
      <c r="F279" s="9">
        <v>0.71401142056213696</v>
      </c>
      <c r="G279" s="9">
        <v>5.2314757209033101E-4</v>
      </c>
      <c r="H279" s="9">
        <v>5.5530753798147198E-4</v>
      </c>
      <c r="I279" s="9">
        <v>6.6720969917092197E-3</v>
      </c>
      <c r="J279" s="9">
        <v>2.6428303531176401E-4</v>
      </c>
      <c r="K279" s="13">
        <v>1.01619976338189E-3</v>
      </c>
      <c r="L279" s="13">
        <v>3.0005548300836299E-4</v>
      </c>
      <c r="M279" s="54">
        <v>0.59410766612316401</v>
      </c>
      <c r="N279" s="55">
        <v>50</v>
      </c>
      <c r="O279" s="11" t="s">
        <v>862</v>
      </c>
      <c r="P279" s="11">
        <v>5.6503753594502597E-2</v>
      </c>
      <c r="Q279" s="11">
        <v>1.9958179289995201E-3</v>
      </c>
    </row>
    <row r="280" spans="1:17" ht="14.25" customHeight="1" x14ac:dyDescent="0.25">
      <c r="A280" s="12" t="str">
        <f t="shared" si="10"/>
        <v/>
      </c>
      <c r="B280" s="12" t="s">
        <v>343</v>
      </c>
      <c r="C280" s="75">
        <f t="shared" si="9"/>
        <v>603</v>
      </c>
      <c r="D280" s="12">
        <v>10</v>
      </c>
      <c r="E280" s="26">
        <v>49.582000000000001</v>
      </c>
      <c r="F280" s="9">
        <v>0.71334860985582005</v>
      </c>
      <c r="G280" s="9">
        <v>4.33840908983501E-4</v>
      </c>
      <c r="H280" s="9">
        <v>4.7205577297423299E-4</v>
      </c>
      <c r="I280" s="9">
        <v>5.3302293267602904E-3</v>
      </c>
      <c r="J280" s="9">
        <v>2.3862003240957E-4</v>
      </c>
      <c r="K280" s="13">
        <v>1.10138752233237E-3</v>
      </c>
      <c r="L280" s="13">
        <v>2.4500386875218601E-4</v>
      </c>
      <c r="M280" s="54">
        <v>0.62802248644132697</v>
      </c>
      <c r="N280" s="55">
        <v>50</v>
      </c>
      <c r="O280" s="11" t="s">
        <v>862</v>
      </c>
      <c r="P280" s="11">
        <v>5.5218510311680701E-2</v>
      </c>
      <c r="Q280" s="11">
        <v>1.7537614361258201E-3</v>
      </c>
    </row>
    <row r="281" spans="1:17" ht="14.25" customHeight="1" x14ac:dyDescent="0.25">
      <c r="A281" s="12" t="str">
        <f t="shared" si="10"/>
        <v/>
      </c>
      <c r="B281" s="12" t="s">
        <v>344</v>
      </c>
      <c r="C281" s="75">
        <f t="shared" si="9"/>
        <v>604</v>
      </c>
      <c r="D281" s="12">
        <v>11</v>
      </c>
      <c r="E281" s="26">
        <v>49.603999999999999</v>
      </c>
      <c r="F281" s="9">
        <v>0.71220255069817595</v>
      </c>
      <c r="G281" s="9">
        <v>2.5786790155461802E-4</v>
      </c>
      <c r="H281" s="9">
        <v>3.1781034274512999E-4</v>
      </c>
      <c r="I281" s="9">
        <v>4.2626695724643096E-3</v>
      </c>
      <c r="J281" s="9">
        <v>1.7315330117277799E-4</v>
      </c>
      <c r="K281" s="13">
        <v>9.6364234962780795E-4</v>
      </c>
      <c r="L281" s="13">
        <v>1.99760644821814E-4</v>
      </c>
      <c r="M281" s="54">
        <v>0.92151478698948797</v>
      </c>
      <c r="N281" s="55">
        <v>70</v>
      </c>
      <c r="O281" s="11" t="s">
        <v>862</v>
      </c>
      <c r="P281" s="11">
        <v>5.6989968585412602E-2</v>
      </c>
      <c r="Q281" s="11">
        <v>1.1593421116555601E-3</v>
      </c>
    </row>
    <row r="282" spans="1:17" ht="14.25" customHeight="1" x14ac:dyDescent="0.25">
      <c r="A282" s="12" t="str">
        <f t="shared" si="10"/>
        <v/>
      </c>
      <c r="B282" s="12" t="s">
        <v>345</v>
      </c>
      <c r="C282" s="75">
        <f t="shared" si="9"/>
        <v>605</v>
      </c>
      <c r="D282" s="12">
        <v>12</v>
      </c>
      <c r="E282" s="26">
        <v>49.673999999999999</v>
      </c>
      <c r="F282" s="9">
        <v>0.71048758794357403</v>
      </c>
      <c r="G282" s="9">
        <v>9.7646693073363206E-5</v>
      </c>
      <c r="H282" s="9">
        <v>2.0946770442453901E-4</v>
      </c>
      <c r="I282" s="9">
        <v>2.0016300822971499E-3</v>
      </c>
      <c r="J282" s="9">
        <v>7.9801286351241903E-5</v>
      </c>
      <c r="K282" s="13">
        <v>7.8772848975315797E-4</v>
      </c>
      <c r="L282" s="13">
        <v>8.7744976541960095E-5</v>
      </c>
      <c r="M282" s="54">
        <v>1.9640120208251</v>
      </c>
      <c r="N282" s="55">
        <v>160</v>
      </c>
      <c r="O282" s="11" t="s">
        <v>862</v>
      </c>
      <c r="P282" s="11">
        <v>5.6335368662888498E-2</v>
      </c>
      <c r="Q282" s="11">
        <v>7.0467257792380304E-4</v>
      </c>
    </row>
    <row r="283" spans="1:17" ht="14.25" customHeight="1" x14ac:dyDescent="0.25">
      <c r="A283" s="12" t="str">
        <f t="shared" si="10"/>
        <v/>
      </c>
      <c r="B283" s="12"/>
      <c r="C283" s="75">
        <f t="shared" si="9"/>
        <v>615</v>
      </c>
      <c r="D283" s="12"/>
      <c r="E283" s="26"/>
      <c r="F283" s="9"/>
      <c r="G283" s="9"/>
      <c r="H283" s="9"/>
      <c r="I283" s="9"/>
      <c r="J283" s="9"/>
      <c r="K283" s="13"/>
      <c r="L283" s="13"/>
      <c r="M283" s="54"/>
      <c r="N283" s="55"/>
      <c r="Q283" s="11"/>
    </row>
    <row r="284" spans="1:17" ht="14.25" customHeight="1" x14ac:dyDescent="0.25">
      <c r="A284" s="12" t="str">
        <f t="shared" si="10"/>
        <v/>
      </c>
      <c r="B284" s="12"/>
      <c r="C284" s="75">
        <f t="shared" si="9"/>
        <v>625</v>
      </c>
      <c r="D284" s="12"/>
      <c r="E284" s="26"/>
      <c r="F284" s="9"/>
      <c r="G284" s="9"/>
      <c r="H284" s="9"/>
      <c r="I284" s="9"/>
      <c r="J284" s="9"/>
      <c r="K284" s="13"/>
      <c r="L284" s="13"/>
      <c r="M284" s="54"/>
      <c r="N284" s="55"/>
      <c r="Q284" s="11"/>
    </row>
    <row r="285" spans="1:17" ht="14.25" customHeight="1" x14ac:dyDescent="0.25">
      <c r="A285" s="12" t="str">
        <f t="shared" si="10"/>
        <v>T20</v>
      </c>
      <c r="B285" s="12" t="s">
        <v>346</v>
      </c>
      <c r="C285" s="75">
        <f t="shared" si="9"/>
        <v>626</v>
      </c>
      <c r="D285" s="12">
        <v>1</v>
      </c>
      <c r="E285" s="26">
        <v>48.804000000000002</v>
      </c>
      <c r="F285" s="9">
        <v>0.71069501423676495</v>
      </c>
      <c r="G285" s="9">
        <v>1.1151587261653799E-4</v>
      </c>
      <c r="H285" s="9">
        <v>2.1634545529184701E-4</v>
      </c>
      <c r="I285" s="9">
        <v>1.77994560540509E-3</v>
      </c>
      <c r="J285" s="9">
        <v>7.3563817041873801E-5</v>
      </c>
      <c r="K285" s="13">
        <v>8.8907552750334203E-4</v>
      </c>
      <c r="L285" s="13">
        <v>8.6612896026344894E-5</v>
      </c>
      <c r="M285" s="54">
        <v>1.9167910567575299</v>
      </c>
      <c r="N285" s="55">
        <v>160</v>
      </c>
      <c r="O285" s="11" t="s">
        <v>862</v>
      </c>
      <c r="P285" s="11">
        <v>5.4513966616143002E-2</v>
      </c>
      <c r="Q285" s="11">
        <v>5.3393277304397398E-4</v>
      </c>
    </row>
    <row r="286" spans="1:17" ht="14.25" customHeight="1" x14ac:dyDescent="0.25">
      <c r="A286" s="12" t="str">
        <f t="shared" si="10"/>
        <v/>
      </c>
      <c r="B286" s="12" t="s">
        <v>347</v>
      </c>
      <c r="C286" s="75">
        <f t="shared" si="9"/>
        <v>627</v>
      </c>
      <c r="D286" s="12">
        <v>2</v>
      </c>
      <c r="E286" s="26">
        <v>48.895000000000003</v>
      </c>
      <c r="F286" s="9">
        <v>0.71118286804693698</v>
      </c>
      <c r="G286" s="9">
        <v>1.40606892702917E-4</v>
      </c>
      <c r="H286" s="9">
        <v>2.3274907427574799E-4</v>
      </c>
      <c r="I286" s="9">
        <v>2.0084869590288601E-3</v>
      </c>
      <c r="J286" s="9">
        <v>1.0104593898412801E-4</v>
      </c>
      <c r="K286" s="13">
        <v>7.2485885857598298E-4</v>
      </c>
      <c r="L286" s="13">
        <v>1.26319078821131E-4</v>
      </c>
      <c r="M286" s="54">
        <v>1.5090043428639801</v>
      </c>
      <c r="N286" s="55">
        <v>120</v>
      </c>
      <c r="O286" s="11" t="s">
        <v>862</v>
      </c>
      <c r="P286" s="11">
        <v>5.4311191302377E-2</v>
      </c>
      <c r="Q286" s="11">
        <v>6.6917290616509901E-4</v>
      </c>
    </row>
    <row r="287" spans="1:17" ht="14.25" customHeight="1" x14ac:dyDescent="0.25">
      <c r="A287" s="12" t="str">
        <f t="shared" si="10"/>
        <v/>
      </c>
      <c r="B287" s="12" t="s">
        <v>348</v>
      </c>
      <c r="C287" s="75">
        <f t="shared" si="9"/>
        <v>628</v>
      </c>
      <c r="D287" s="12">
        <v>3</v>
      </c>
      <c r="E287" s="26">
        <v>48.966999999999999</v>
      </c>
      <c r="F287" s="9">
        <v>0.71082748981168298</v>
      </c>
      <c r="G287" s="9">
        <v>1.21360274579788E-4</v>
      </c>
      <c r="H287" s="9">
        <v>2.2159280964422E-4</v>
      </c>
      <c r="I287" s="9">
        <v>2.0427109740294002E-3</v>
      </c>
      <c r="J287" s="9">
        <v>5.8448434850307198E-5</v>
      </c>
      <c r="K287" s="13">
        <v>1.0684705781638501E-3</v>
      </c>
      <c r="L287" s="13">
        <v>1.05400254354664E-4</v>
      </c>
      <c r="M287" s="54">
        <v>1.5816235135679799</v>
      </c>
      <c r="N287" s="55">
        <v>130</v>
      </c>
      <c r="O287" s="11" t="s">
        <v>862</v>
      </c>
      <c r="P287" s="11">
        <v>5.5078428320417198E-2</v>
      </c>
      <c r="Q287" s="11">
        <v>5.8996484731929199E-4</v>
      </c>
    </row>
    <row r="288" spans="1:17" ht="14.25" customHeight="1" x14ac:dyDescent="0.25">
      <c r="A288" s="12" t="str">
        <f t="shared" si="10"/>
        <v/>
      </c>
      <c r="B288" s="12" t="s">
        <v>349</v>
      </c>
      <c r="C288" s="75">
        <f t="shared" si="9"/>
        <v>629</v>
      </c>
      <c r="D288" s="12">
        <v>4</v>
      </c>
      <c r="E288" s="26">
        <v>48.926000000000002</v>
      </c>
      <c r="F288" s="9">
        <v>0.71108329360730105</v>
      </c>
      <c r="G288" s="9">
        <v>1.18194330065486E-4</v>
      </c>
      <c r="H288" s="9">
        <v>2.1991475755246201E-4</v>
      </c>
      <c r="I288" s="9">
        <v>1.8564259535788501E-3</v>
      </c>
      <c r="J288" s="9">
        <v>6.9200638878037701E-5</v>
      </c>
      <c r="K288" s="13">
        <v>8.1910926060265496E-4</v>
      </c>
      <c r="L288" s="13">
        <v>9.5056209104780399E-5</v>
      </c>
      <c r="M288" s="54">
        <v>1.7786522913734699</v>
      </c>
      <c r="N288" s="55">
        <v>140</v>
      </c>
      <c r="O288" s="11" t="s">
        <v>862</v>
      </c>
      <c r="P288" s="11">
        <v>5.4343050062988799E-2</v>
      </c>
      <c r="Q288" s="11">
        <v>6.27359132913923E-4</v>
      </c>
    </row>
    <row r="289" spans="1:17" ht="14.25" customHeight="1" x14ac:dyDescent="0.25">
      <c r="A289" s="12" t="str">
        <f t="shared" si="10"/>
        <v/>
      </c>
      <c r="B289" s="12" t="s">
        <v>350</v>
      </c>
      <c r="C289" s="75">
        <f t="shared" si="9"/>
        <v>630</v>
      </c>
      <c r="D289" s="12">
        <v>5</v>
      </c>
      <c r="E289" s="26">
        <v>49.091000000000001</v>
      </c>
      <c r="F289" s="9">
        <v>0.71091530128847702</v>
      </c>
      <c r="G289" s="9">
        <v>1.3580315229123899E-4</v>
      </c>
      <c r="H289" s="9">
        <v>2.2984299427089301E-4</v>
      </c>
      <c r="I289" s="9">
        <v>1.7603830523706301E-3</v>
      </c>
      <c r="J289" s="9">
        <v>8.3052530033735303E-5</v>
      </c>
      <c r="K289" s="13">
        <v>7.5892960058775204E-4</v>
      </c>
      <c r="L289" s="13">
        <v>1.14602045651984E-4</v>
      </c>
      <c r="M289" s="54">
        <v>1.46627730571665</v>
      </c>
      <c r="N289" s="55">
        <v>120</v>
      </c>
      <c r="O289" s="11" t="s">
        <v>862</v>
      </c>
      <c r="P289" s="11">
        <v>5.3825155375804998E-2</v>
      </c>
      <c r="Q289" s="11">
        <v>7.7261381230413597E-4</v>
      </c>
    </row>
    <row r="290" spans="1:17" ht="14.25" customHeight="1" x14ac:dyDescent="0.25">
      <c r="A290" s="12" t="str">
        <f t="shared" si="10"/>
        <v/>
      </c>
      <c r="B290" s="12" t="s">
        <v>351</v>
      </c>
      <c r="C290" s="75">
        <f t="shared" si="9"/>
        <v>631</v>
      </c>
      <c r="D290" s="12">
        <v>6</v>
      </c>
      <c r="E290" s="26">
        <v>48.838999999999999</v>
      </c>
      <c r="F290" s="9">
        <v>0.71105630223281402</v>
      </c>
      <c r="G290" s="9">
        <v>1.1363826395404999E-4</v>
      </c>
      <c r="H290" s="9">
        <v>2.1751591972647599E-4</v>
      </c>
      <c r="I290" s="9">
        <v>1.7647904668010601E-3</v>
      </c>
      <c r="J290" s="9">
        <v>7.7090230543500599E-5</v>
      </c>
      <c r="K290" s="13">
        <v>1.0850256445429399E-3</v>
      </c>
      <c r="L290" s="13">
        <v>1.09324151291352E-4</v>
      </c>
      <c r="M290" s="54">
        <v>1.53312828573521</v>
      </c>
      <c r="N290" s="55">
        <v>120</v>
      </c>
      <c r="O290" s="11" t="s">
        <v>862</v>
      </c>
      <c r="P290" s="11">
        <v>5.5268609537874699E-2</v>
      </c>
      <c r="Q290" s="11">
        <v>7.5633250933951704E-4</v>
      </c>
    </row>
    <row r="291" spans="1:17" ht="14.25" customHeight="1" x14ac:dyDescent="0.25">
      <c r="A291" s="12" t="str">
        <f t="shared" si="10"/>
        <v/>
      </c>
      <c r="B291" s="12" t="s">
        <v>352</v>
      </c>
      <c r="C291" s="75">
        <f t="shared" si="9"/>
        <v>632</v>
      </c>
      <c r="D291" s="12">
        <v>7</v>
      </c>
      <c r="E291" s="26">
        <v>48.838999999999999</v>
      </c>
      <c r="F291" s="9">
        <v>0.710917442350123</v>
      </c>
      <c r="G291" s="9">
        <v>1.04686709814143E-4</v>
      </c>
      <c r="H291" s="9">
        <v>2.12907640514171E-4</v>
      </c>
      <c r="I291" s="9">
        <v>1.5191989523995501E-3</v>
      </c>
      <c r="J291" s="9">
        <v>8.6946036094814194E-5</v>
      </c>
      <c r="K291" s="13">
        <v>7.1350689915270296E-4</v>
      </c>
      <c r="L291" s="13">
        <v>8.7954289052109307E-5</v>
      </c>
      <c r="M291" s="54">
        <v>1.82518765786017</v>
      </c>
      <c r="N291" s="55">
        <v>150</v>
      </c>
      <c r="O291" s="11" t="s">
        <v>862</v>
      </c>
      <c r="P291" s="11">
        <v>5.4828431232758899E-2</v>
      </c>
      <c r="Q291" s="11">
        <v>6.3114327704151204E-4</v>
      </c>
    </row>
    <row r="292" spans="1:17" ht="14.25" customHeight="1" x14ac:dyDescent="0.25">
      <c r="A292" s="12" t="str">
        <f t="shared" si="10"/>
        <v/>
      </c>
      <c r="B292" s="12" t="s">
        <v>353</v>
      </c>
      <c r="C292" s="75">
        <f t="shared" si="9"/>
        <v>633</v>
      </c>
      <c r="D292" s="12">
        <v>8</v>
      </c>
      <c r="E292" s="26">
        <v>48.875</v>
      </c>
      <c r="F292" s="9">
        <v>0.71062305598235798</v>
      </c>
      <c r="G292" s="9">
        <v>1.04343535591459E-4</v>
      </c>
      <c r="H292" s="9">
        <v>2.12714423464102E-4</v>
      </c>
      <c r="I292" s="9">
        <v>1.9767110621815801E-3</v>
      </c>
      <c r="J292" s="9">
        <v>4.6598101499273901E-5</v>
      </c>
      <c r="K292" s="13">
        <v>8.45610128502571E-4</v>
      </c>
      <c r="L292" s="13">
        <v>7.6215657915723299E-5</v>
      </c>
      <c r="M292" s="54">
        <v>2.2016755121882401</v>
      </c>
      <c r="N292" s="55">
        <v>180</v>
      </c>
      <c r="O292" s="11" t="s">
        <v>862</v>
      </c>
      <c r="P292" s="11">
        <v>5.4569109428852999E-2</v>
      </c>
      <c r="Q292" s="11">
        <v>4.7411845896895799E-4</v>
      </c>
    </row>
    <row r="293" spans="1:17" ht="14.25" customHeight="1" x14ac:dyDescent="0.25">
      <c r="A293" s="12" t="str">
        <f t="shared" si="10"/>
        <v/>
      </c>
      <c r="B293" s="12" t="s">
        <v>354</v>
      </c>
      <c r="C293" s="75">
        <f t="shared" si="9"/>
        <v>634</v>
      </c>
      <c r="D293" s="12">
        <v>9</v>
      </c>
      <c r="E293" s="26">
        <v>48.807000000000002</v>
      </c>
      <c r="F293" s="9">
        <v>0.71062130089846998</v>
      </c>
      <c r="G293" s="9">
        <v>1.3555374351020599E-4</v>
      </c>
      <c r="H293" s="9">
        <v>2.2962552108033601E-4</v>
      </c>
      <c r="I293" s="9">
        <v>2.5612306317691299E-3</v>
      </c>
      <c r="J293" s="9">
        <v>1.2723647052407299E-4</v>
      </c>
      <c r="K293" s="13">
        <v>8.8369159029957098E-4</v>
      </c>
      <c r="L293" s="13">
        <v>8.4504643165171406E-5</v>
      </c>
      <c r="M293" s="54">
        <v>1.8085000581288699</v>
      </c>
      <c r="N293" s="55">
        <v>150</v>
      </c>
      <c r="O293" s="11" t="s">
        <v>862</v>
      </c>
      <c r="P293" s="11">
        <v>5.3693528043647097E-2</v>
      </c>
      <c r="Q293" s="11">
        <v>5.9090767251126098E-4</v>
      </c>
    </row>
    <row r="294" spans="1:17" ht="14.25" customHeight="1" x14ac:dyDescent="0.25">
      <c r="A294" s="12" t="str">
        <f t="shared" si="10"/>
        <v/>
      </c>
      <c r="B294" s="12" t="s">
        <v>355</v>
      </c>
      <c r="C294" s="75">
        <f t="shared" si="9"/>
        <v>635</v>
      </c>
      <c r="D294" s="12">
        <v>10</v>
      </c>
      <c r="E294" s="26">
        <v>49.039000000000001</v>
      </c>
      <c r="F294" s="9">
        <v>0.71113226773687999</v>
      </c>
      <c r="G294" s="9">
        <v>1.01216001911406E-4</v>
      </c>
      <c r="H294" s="9">
        <v>2.1131726779502699E-4</v>
      </c>
      <c r="I294" s="9">
        <v>2.3165438422593299E-3</v>
      </c>
      <c r="J294" s="9">
        <v>1.16386525450008E-4</v>
      </c>
      <c r="K294" s="13">
        <v>5.9046914144035502E-4</v>
      </c>
      <c r="L294" s="13">
        <v>7.8198528830110303E-5</v>
      </c>
      <c r="M294" s="54">
        <v>1.8918267306179399</v>
      </c>
      <c r="N294" s="55">
        <v>150</v>
      </c>
      <c r="O294" s="11" t="s">
        <v>862</v>
      </c>
      <c r="P294" s="11">
        <v>5.4771947705199102E-2</v>
      </c>
      <c r="Q294" s="11">
        <v>5.3062350917091098E-4</v>
      </c>
    </row>
    <row r="295" spans="1:17" ht="14.25" customHeight="1" x14ac:dyDescent="0.25">
      <c r="A295" s="12" t="str">
        <f t="shared" si="10"/>
        <v/>
      </c>
      <c r="B295" s="12" t="s">
        <v>356</v>
      </c>
      <c r="C295" s="75">
        <f t="shared" si="9"/>
        <v>636</v>
      </c>
      <c r="D295" s="12">
        <v>11</v>
      </c>
      <c r="E295" s="26">
        <v>48.878999999999998</v>
      </c>
      <c r="F295" s="9">
        <v>0.710945508582707</v>
      </c>
      <c r="G295" s="9">
        <v>1.3671016718493699E-4</v>
      </c>
      <c r="H295" s="9">
        <v>2.3041062755622301E-4</v>
      </c>
      <c r="I295" s="9">
        <v>1.5937068962994E-3</v>
      </c>
      <c r="J295" s="9">
        <v>4.8688168432451897E-5</v>
      </c>
      <c r="K295" s="13">
        <v>5.8099656060386896E-4</v>
      </c>
      <c r="L295" s="13">
        <v>7.6309770328433194E-5</v>
      </c>
      <c r="M295" s="54">
        <v>2.07969130410648</v>
      </c>
      <c r="N295" s="55">
        <v>170</v>
      </c>
      <c r="O295" s="11" t="s">
        <v>862</v>
      </c>
      <c r="P295" s="11">
        <v>5.4003177634978403E-2</v>
      </c>
      <c r="Q295" s="11">
        <v>5.7082059387929805E-4</v>
      </c>
    </row>
    <row r="296" spans="1:17" ht="14.25" customHeight="1" x14ac:dyDescent="0.25">
      <c r="A296" s="12" t="str">
        <f t="shared" si="10"/>
        <v/>
      </c>
      <c r="B296" s="12" t="s">
        <v>357</v>
      </c>
      <c r="C296" s="75">
        <f t="shared" si="9"/>
        <v>637</v>
      </c>
      <c r="D296" s="12">
        <v>12</v>
      </c>
      <c r="E296" s="26">
        <v>48.945999999999998</v>
      </c>
      <c r="F296" s="9">
        <v>0.71103003105249496</v>
      </c>
      <c r="G296" s="9">
        <v>1.1433000783527601E-4</v>
      </c>
      <c r="H296" s="9">
        <v>2.1788327978668201E-4</v>
      </c>
      <c r="I296" s="9">
        <v>1.2101933706110701E-3</v>
      </c>
      <c r="J296" s="9">
        <v>4.0326295018036801E-5</v>
      </c>
      <c r="K296" s="13">
        <v>6.6412992183099095E-4</v>
      </c>
      <c r="L296" s="13">
        <v>7.0962053208663295E-5</v>
      </c>
      <c r="M296" s="54">
        <v>2.2119604647345699</v>
      </c>
      <c r="N296" s="55">
        <v>180</v>
      </c>
      <c r="O296" s="11" t="s">
        <v>862</v>
      </c>
      <c r="P296" s="11">
        <v>5.4706446339992297E-2</v>
      </c>
      <c r="Q296" s="11">
        <v>5.06519356767982E-4</v>
      </c>
    </row>
    <row r="297" spans="1:17" ht="14.25" customHeight="1" x14ac:dyDescent="0.25">
      <c r="A297" s="12" t="str">
        <f t="shared" si="10"/>
        <v/>
      </c>
      <c r="B297" s="12"/>
      <c r="C297" s="75">
        <f t="shared" si="9"/>
        <v>647</v>
      </c>
      <c r="D297" s="12"/>
      <c r="E297" s="26"/>
      <c r="F297" s="9"/>
      <c r="G297" s="9"/>
      <c r="H297" s="9"/>
      <c r="I297" s="9"/>
      <c r="J297" s="9"/>
      <c r="K297" s="13"/>
      <c r="L297" s="13"/>
      <c r="M297" s="54"/>
      <c r="N297" s="55"/>
      <c r="Q297" s="11"/>
    </row>
    <row r="298" spans="1:17" ht="14.25" customHeight="1" x14ac:dyDescent="0.25">
      <c r="A298" s="12" t="str">
        <f t="shared" si="10"/>
        <v/>
      </c>
      <c r="B298" s="12"/>
      <c r="C298" s="75">
        <f t="shared" si="9"/>
        <v>657</v>
      </c>
      <c r="D298" s="12"/>
      <c r="E298" s="26"/>
      <c r="F298" s="9"/>
      <c r="G298" s="9"/>
      <c r="H298" s="9"/>
      <c r="I298" s="9"/>
      <c r="J298" s="9"/>
      <c r="K298" s="13"/>
      <c r="L298" s="13"/>
      <c r="M298" s="54"/>
      <c r="N298" s="55"/>
      <c r="Q298" s="11"/>
    </row>
    <row r="299" spans="1:17" ht="14.25" customHeight="1" x14ac:dyDescent="0.25">
      <c r="A299" s="12" t="str">
        <f t="shared" si="10"/>
        <v>T21</v>
      </c>
      <c r="B299" s="12" t="s">
        <v>358</v>
      </c>
      <c r="C299" s="75">
        <f t="shared" si="9"/>
        <v>658</v>
      </c>
      <c r="D299" s="12">
        <v>1</v>
      </c>
      <c r="E299" s="26">
        <v>44.643000000000001</v>
      </c>
      <c r="F299" s="9">
        <v>0.70955871565775497</v>
      </c>
      <c r="G299" s="9">
        <v>1.49480513771804E-4</v>
      </c>
      <c r="H299" s="9">
        <v>2.3791835443025299E-4</v>
      </c>
      <c r="I299" s="9">
        <v>1.48904119931902E-3</v>
      </c>
      <c r="J299" s="9">
        <v>1.2009555788398E-4</v>
      </c>
      <c r="K299" s="13">
        <v>5.43722197809127E-4</v>
      </c>
      <c r="L299" s="13">
        <v>1.16492964097019E-4</v>
      </c>
      <c r="M299" s="54">
        <v>1.5604394197878999</v>
      </c>
      <c r="N299" s="55">
        <v>130</v>
      </c>
      <c r="O299" s="11" t="s">
        <v>862</v>
      </c>
      <c r="P299" s="11">
        <v>5.6719084812211898E-2</v>
      </c>
      <c r="Q299" s="11">
        <v>7.7200916262871598E-4</v>
      </c>
    </row>
    <row r="300" spans="1:17" ht="14.25" customHeight="1" x14ac:dyDescent="0.25">
      <c r="A300" s="12" t="str">
        <f t="shared" si="10"/>
        <v/>
      </c>
      <c r="B300" s="12" t="s">
        <v>359</v>
      </c>
      <c r="C300" s="75">
        <f t="shared" si="9"/>
        <v>659</v>
      </c>
      <c r="D300" s="12">
        <v>2</v>
      </c>
      <c r="E300" s="26">
        <v>44.552999999999997</v>
      </c>
      <c r="F300" s="9">
        <v>0.70951563023084396</v>
      </c>
      <c r="G300" s="9">
        <v>2.12018510442033E-4</v>
      </c>
      <c r="H300" s="9">
        <v>2.81415499985445E-4</v>
      </c>
      <c r="I300" s="9">
        <v>1.49469199379463E-3</v>
      </c>
      <c r="J300" s="9">
        <v>1.07366214021693E-4</v>
      </c>
      <c r="K300" s="13">
        <v>9.2281255342221101E-4</v>
      </c>
      <c r="L300" s="13">
        <v>1.2597143365164701E-4</v>
      </c>
      <c r="M300" s="54">
        <v>1.5921202196561</v>
      </c>
      <c r="N300" s="55">
        <v>130</v>
      </c>
      <c r="O300" s="11" t="s">
        <v>862</v>
      </c>
      <c r="P300" s="11">
        <v>5.7418169471599001E-2</v>
      </c>
      <c r="Q300" s="11">
        <v>8.19003000588328E-4</v>
      </c>
    </row>
    <row r="301" spans="1:17" ht="14.25" customHeight="1" x14ac:dyDescent="0.25">
      <c r="A301" s="12" t="str">
        <f t="shared" si="10"/>
        <v/>
      </c>
      <c r="B301" s="12" t="s">
        <v>360</v>
      </c>
      <c r="C301" s="75">
        <f t="shared" si="9"/>
        <v>660</v>
      </c>
      <c r="D301" s="12">
        <v>3</v>
      </c>
      <c r="E301" s="26">
        <v>44.588999999999999</v>
      </c>
      <c r="F301" s="9">
        <v>0.70927643092916204</v>
      </c>
      <c r="G301" s="9">
        <v>1.73160489499089E-4</v>
      </c>
      <c r="H301" s="9">
        <v>2.5339070496765401E-4</v>
      </c>
      <c r="I301" s="9">
        <v>1.13322336930263E-3</v>
      </c>
      <c r="J301" s="9">
        <v>7.4508922664931395E-5</v>
      </c>
      <c r="K301" s="13">
        <v>8.0323791602528595E-4</v>
      </c>
      <c r="L301" s="13">
        <v>1.35814673544627E-4</v>
      </c>
      <c r="M301" s="54">
        <v>1.3304185157036299</v>
      </c>
      <c r="N301" s="55">
        <v>110</v>
      </c>
      <c r="O301" s="11" t="s">
        <v>862</v>
      </c>
      <c r="P301" s="11">
        <v>5.6453700110345797E-2</v>
      </c>
      <c r="Q301" s="11">
        <v>8.5834203034364503E-4</v>
      </c>
    </row>
    <row r="302" spans="1:17" ht="14.25" customHeight="1" x14ac:dyDescent="0.25">
      <c r="A302" s="12" t="str">
        <f t="shared" si="10"/>
        <v/>
      </c>
      <c r="B302" s="12" t="s">
        <v>361</v>
      </c>
      <c r="C302" s="75">
        <f t="shared" si="9"/>
        <v>661</v>
      </c>
      <c r="D302" s="12">
        <v>4</v>
      </c>
      <c r="E302" s="26">
        <v>44.654000000000003</v>
      </c>
      <c r="F302" s="9">
        <v>0.70995927502122602</v>
      </c>
      <c r="G302" s="9">
        <v>2.2979772492865401E-4</v>
      </c>
      <c r="H302" s="9">
        <v>2.9512175056213699E-4</v>
      </c>
      <c r="I302" s="9">
        <v>1.1221715491868799E-3</v>
      </c>
      <c r="J302" s="9">
        <v>6.3114685941474498E-5</v>
      </c>
      <c r="K302" s="13">
        <v>5.4182801906783699E-4</v>
      </c>
      <c r="L302" s="13">
        <v>1.4624435963123299E-4</v>
      </c>
      <c r="M302" s="54">
        <v>1.2676495738692699</v>
      </c>
      <c r="N302" s="55">
        <v>100</v>
      </c>
      <c r="O302" s="11" t="s">
        <v>862</v>
      </c>
      <c r="P302" s="11">
        <v>5.6508545809836698E-2</v>
      </c>
      <c r="Q302" s="11">
        <v>1.04630860913765E-3</v>
      </c>
    </row>
    <row r="303" spans="1:17" ht="14.25" customHeight="1" x14ac:dyDescent="0.25">
      <c r="A303" s="12" t="str">
        <f t="shared" si="10"/>
        <v/>
      </c>
      <c r="B303" s="12" t="s">
        <v>362</v>
      </c>
      <c r="C303" s="75">
        <f t="shared" si="9"/>
        <v>662</v>
      </c>
      <c r="D303" s="12">
        <v>5</v>
      </c>
      <c r="E303" s="26">
        <v>44.548000000000002</v>
      </c>
      <c r="F303" s="9">
        <v>0.70939701616223605</v>
      </c>
      <c r="G303" s="9">
        <v>1.5078933449291299E-4</v>
      </c>
      <c r="H303" s="9">
        <v>2.3869182199367001E-4</v>
      </c>
      <c r="I303" s="9">
        <v>1.4386279295375401E-3</v>
      </c>
      <c r="J303" s="9">
        <v>8.3849690225668602E-5</v>
      </c>
      <c r="K303" s="13">
        <v>6.4494533241946095E-4</v>
      </c>
      <c r="L303" s="13">
        <v>1.0357278950641701E-4</v>
      </c>
      <c r="M303" s="54">
        <v>1.69797633922722</v>
      </c>
      <c r="N303" s="55">
        <v>140</v>
      </c>
      <c r="O303" s="11" t="s">
        <v>862</v>
      </c>
      <c r="P303" s="11">
        <v>5.6065130510564401E-2</v>
      </c>
      <c r="Q303" s="11">
        <v>6.9999795794336097E-4</v>
      </c>
    </row>
    <row r="304" spans="1:17" ht="14.25" customHeight="1" x14ac:dyDescent="0.25">
      <c r="A304" s="12" t="str">
        <f t="shared" si="10"/>
        <v/>
      </c>
      <c r="B304" s="12" t="s">
        <v>363</v>
      </c>
      <c r="C304" s="75">
        <f t="shared" si="9"/>
        <v>663</v>
      </c>
      <c r="D304" s="12">
        <v>6</v>
      </c>
      <c r="E304" s="26">
        <v>44.600999999999999</v>
      </c>
      <c r="F304" s="9">
        <v>0.70966851244195195</v>
      </c>
      <c r="G304" s="9">
        <v>2.57972985870619E-4</v>
      </c>
      <c r="H304" s="9">
        <v>3.1750277475981999E-4</v>
      </c>
      <c r="I304" s="9">
        <v>1.2791384831852099E-3</v>
      </c>
      <c r="J304" s="9">
        <v>8.7103856303570893E-5</v>
      </c>
      <c r="K304" s="13">
        <v>7.7724847664702298E-4</v>
      </c>
      <c r="L304" s="13">
        <v>1.80658497635963E-4</v>
      </c>
      <c r="M304" s="54">
        <v>1.0950990400384</v>
      </c>
      <c r="N304" s="55">
        <v>90</v>
      </c>
      <c r="O304" s="11" t="s">
        <v>862</v>
      </c>
      <c r="P304" s="11">
        <v>5.6474332005249699E-2</v>
      </c>
      <c r="Q304" s="11">
        <v>1.10786993818269E-3</v>
      </c>
    </row>
    <row r="305" spans="1:17" ht="14.25" customHeight="1" x14ac:dyDescent="0.25">
      <c r="A305" s="12" t="str">
        <f t="shared" si="10"/>
        <v/>
      </c>
      <c r="B305" s="12" t="s">
        <v>364</v>
      </c>
      <c r="C305" s="75">
        <f t="shared" si="9"/>
        <v>664</v>
      </c>
      <c r="D305" s="12">
        <v>7</v>
      </c>
      <c r="E305" s="26">
        <v>44.567999999999998</v>
      </c>
      <c r="F305" s="9">
        <v>0.70998426235582701</v>
      </c>
      <c r="G305" s="9">
        <v>2.12281018024469E-4</v>
      </c>
      <c r="H305" s="9">
        <v>2.8169034603604598E-4</v>
      </c>
      <c r="I305" s="9">
        <v>9.1256011767758402E-4</v>
      </c>
      <c r="J305" s="9">
        <v>6.2154345345976494E-5</v>
      </c>
      <c r="K305" s="13">
        <v>6.3512519359011296E-4</v>
      </c>
      <c r="L305" s="13">
        <v>1.06304586647622E-4</v>
      </c>
      <c r="M305" s="54">
        <v>1.5836422978058999</v>
      </c>
      <c r="N305" s="55">
        <v>130</v>
      </c>
      <c r="O305" s="11" t="s">
        <v>862</v>
      </c>
      <c r="P305" s="11">
        <v>5.6583299766570297E-2</v>
      </c>
      <c r="Q305" s="11">
        <v>7.0215977871394396E-4</v>
      </c>
    </row>
    <row r="306" spans="1:17" ht="14.25" customHeight="1" x14ac:dyDescent="0.25">
      <c r="A306" s="12" t="str">
        <f t="shared" si="10"/>
        <v/>
      </c>
      <c r="B306" s="12" t="s">
        <v>365</v>
      </c>
      <c r="C306" s="75">
        <f t="shared" si="9"/>
        <v>665</v>
      </c>
      <c r="D306" s="12">
        <v>8</v>
      </c>
      <c r="E306" s="26">
        <v>44.548999999999999</v>
      </c>
      <c r="F306" s="9">
        <v>0.71030653002769395</v>
      </c>
      <c r="G306" s="9">
        <v>2.47548550557564E-4</v>
      </c>
      <c r="H306" s="9">
        <v>3.0919145632578602E-4</v>
      </c>
      <c r="I306" s="9">
        <v>1.1936050554045899E-3</v>
      </c>
      <c r="J306" s="9">
        <v>7.8553318051698996E-5</v>
      </c>
      <c r="K306" s="13">
        <v>6.4814199424990796E-4</v>
      </c>
      <c r="L306" s="13">
        <v>1.32892709578425E-4</v>
      </c>
      <c r="M306" s="54">
        <v>1.27545271310108</v>
      </c>
      <c r="N306" s="55">
        <v>100</v>
      </c>
      <c r="O306" s="11" t="s">
        <v>862</v>
      </c>
      <c r="P306" s="11">
        <v>5.6522959296828199E-2</v>
      </c>
      <c r="Q306" s="11">
        <v>8.3338360312099503E-4</v>
      </c>
    </row>
    <row r="307" spans="1:17" ht="14.25" customHeight="1" x14ac:dyDescent="0.25">
      <c r="A307" s="12" t="str">
        <f t="shared" si="10"/>
        <v/>
      </c>
      <c r="B307" s="12" t="s">
        <v>366</v>
      </c>
      <c r="C307" s="75">
        <f t="shared" si="9"/>
        <v>666</v>
      </c>
      <c r="D307" s="12">
        <v>9</v>
      </c>
      <c r="E307" s="26">
        <v>44.698</v>
      </c>
      <c r="F307" s="9">
        <v>0.71024076366881295</v>
      </c>
      <c r="G307" s="9">
        <v>2.1876971490333001E-4</v>
      </c>
      <c r="H307" s="9">
        <v>2.8664652185012598E-4</v>
      </c>
      <c r="I307" s="9">
        <v>1.1756096609007801E-3</v>
      </c>
      <c r="J307" s="9">
        <v>6.48626706934764E-5</v>
      </c>
      <c r="K307" s="13">
        <v>5.4641202459141996E-4</v>
      </c>
      <c r="L307" s="13">
        <v>1.12855571373599E-4</v>
      </c>
      <c r="M307" s="54">
        <v>1.43893983484413</v>
      </c>
      <c r="N307" s="55">
        <v>120</v>
      </c>
      <c r="O307" s="11" t="s">
        <v>862</v>
      </c>
      <c r="P307" s="11">
        <v>5.7509982639091399E-2</v>
      </c>
      <c r="Q307" s="11">
        <v>7.6039409308755303E-4</v>
      </c>
    </row>
    <row r="308" spans="1:17" ht="14.25" customHeight="1" x14ac:dyDescent="0.25">
      <c r="A308" s="12" t="str">
        <f t="shared" si="10"/>
        <v/>
      </c>
      <c r="B308" s="12" t="s">
        <v>367</v>
      </c>
      <c r="C308" s="75">
        <f t="shared" si="9"/>
        <v>667</v>
      </c>
      <c r="D308" s="12">
        <v>10</v>
      </c>
      <c r="E308" s="26">
        <v>44.548999999999999</v>
      </c>
      <c r="F308" s="9">
        <v>0.71020416265581499</v>
      </c>
      <c r="G308" s="9">
        <v>2.1422713220059199E-4</v>
      </c>
      <c r="H308" s="9">
        <v>2.8318509078244599E-4</v>
      </c>
      <c r="I308" s="9">
        <v>7.5326912072223005E-4</v>
      </c>
      <c r="J308" s="9">
        <v>5.77275815988209E-5</v>
      </c>
      <c r="K308" s="13">
        <v>3.5977456992608797E-4</v>
      </c>
      <c r="L308" s="13">
        <v>9.7866043224177805E-5</v>
      </c>
      <c r="M308" s="54">
        <v>1.6127431565602299</v>
      </c>
      <c r="N308" s="55">
        <v>130</v>
      </c>
      <c r="O308" s="11" t="s">
        <v>862</v>
      </c>
      <c r="P308" s="11">
        <v>5.6309548698356603E-2</v>
      </c>
      <c r="Q308" s="11">
        <v>7.72894845919559E-4</v>
      </c>
    </row>
    <row r="309" spans="1:17" ht="14.25" customHeight="1" x14ac:dyDescent="0.25">
      <c r="A309" s="12" t="str">
        <f t="shared" si="10"/>
        <v/>
      </c>
      <c r="B309" s="12" t="s">
        <v>368</v>
      </c>
      <c r="C309" s="75">
        <f t="shared" si="9"/>
        <v>668</v>
      </c>
      <c r="D309" s="12">
        <v>11</v>
      </c>
      <c r="E309" s="26">
        <v>44.723999999999997</v>
      </c>
      <c r="F309" s="9">
        <v>0.71072851467127096</v>
      </c>
      <c r="G309" s="9">
        <v>2.3552432711044499E-4</v>
      </c>
      <c r="H309" s="9">
        <v>2.99710192548229E-4</v>
      </c>
      <c r="I309" s="9">
        <v>7.9254924240868604E-4</v>
      </c>
      <c r="J309" s="9">
        <v>5.6868907158010201E-5</v>
      </c>
      <c r="K309" s="13">
        <v>1.8062513192899899E-4</v>
      </c>
      <c r="L309" s="13">
        <v>1.0713335030552E-4</v>
      </c>
      <c r="M309" s="54">
        <v>1.4717562998858</v>
      </c>
      <c r="N309" s="55">
        <v>120</v>
      </c>
      <c r="O309" s="11" t="s">
        <v>862</v>
      </c>
      <c r="P309" s="11">
        <v>5.7251242572867601E-2</v>
      </c>
      <c r="Q309" s="11">
        <v>6.8843971438957603E-4</v>
      </c>
    </row>
    <row r="310" spans="1:17" ht="14.25" customHeight="1" x14ac:dyDescent="0.25">
      <c r="A310" s="12" t="str">
        <f t="shared" si="10"/>
        <v/>
      </c>
      <c r="B310" s="12" t="s">
        <v>369</v>
      </c>
      <c r="C310" s="75">
        <f t="shared" si="9"/>
        <v>669</v>
      </c>
      <c r="D310" s="12">
        <v>12</v>
      </c>
      <c r="E310" s="26">
        <v>44.548999999999999</v>
      </c>
      <c r="F310" s="9">
        <v>0.710022388014519</v>
      </c>
      <c r="G310" s="9">
        <v>2.1167137608883699E-4</v>
      </c>
      <c r="H310" s="9">
        <v>2.8123981340209001E-4</v>
      </c>
      <c r="I310" s="9">
        <v>9.7424843141672205E-4</v>
      </c>
      <c r="J310" s="9">
        <v>8.0874249557939104E-5</v>
      </c>
      <c r="K310" s="13">
        <v>2.4179873982934001E-4</v>
      </c>
      <c r="L310" s="13">
        <v>1.02675036845796E-4</v>
      </c>
      <c r="M310" s="54">
        <v>1.6727939749634799</v>
      </c>
      <c r="N310" s="55">
        <v>140</v>
      </c>
      <c r="O310" s="11" t="s">
        <v>862</v>
      </c>
      <c r="P310" s="11">
        <v>5.5900453618026501E-2</v>
      </c>
      <c r="Q310" s="11">
        <v>9.4441984097122305E-4</v>
      </c>
    </row>
    <row r="311" spans="1:17" ht="14.25" customHeight="1" x14ac:dyDescent="0.25">
      <c r="A311" s="12" t="str">
        <f t="shared" si="10"/>
        <v/>
      </c>
      <c r="B311" s="12"/>
      <c r="C311" s="75">
        <f t="shared" si="9"/>
        <v>679</v>
      </c>
      <c r="D311" s="12"/>
      <c r="E311" s="26"/>
      <c r="F311" s="9"/>
      <c r="G311" s="9"/>
      <c r="H311" s="9"/>
      <c r="I311" s="9"/>
      <c r="J311" s="9"/>
      <c r="K311" s="13"/>
      <c r="L311" s="13"/>
      <c r="M311" s="54"/>
      <c r="N311" s="55"/>
      <c r="Q311" s="11"/>
    </row>
    <row r="312" spans="1:17" ht="14.25" customHeight="1" x14ac:dyDescent="0.25">
      <c r="A312" s="12" t="str">
        <f t="shared" si="10"/>
        <v/>
      </c>
      <c r="B312" s="12"/>
      <c r="C312" s="75">
        <f t="shared" si="9"/>
        <v>689</v>
      </c>
      <c r="D312" s="12"/>
      <c r="E312" s="26"/>
      <c r="F312" s="9"/>
      <c r="G312" s="9"/>
      <c r="H312" s="9"/>
      <c r="I312" s="9"/>
      <c r="J312" s="9"/>
      <c r="K312" s="13"/>
      <c r="L312" s="13"/>
      <c r="M312" s="54"/>
      <c r="N312" s="55"/>
      <c r="Q312" s="11"/>
    </row>
    <row r="313" spans="1:17" ht="14.25" customHeight="1" x14ac:dyDescent="0.25">
      <c r="A313" s="12" t="str">
        <f t="shared" si="10"/>
        <v>T22</v>
      </c>
      <c r="B313" s="12" t="s">
        <v>370</v>
      </c>
      <c r="C313" s="75">
        <f t="shared" si="9"/>
        <v>690</v>
      </c>
      <c r="D313" s="12">
        <v>1</v>
      </c>
      <c r="E313" s="26">
        <v>40.878999999999998</v>
      </c>
      <c r="F313" s="9">
        <v>0.70991200655247899</v>
      </c>
      <c r="G313" s="9">
        <v>2.1009251477275301E-4</v>
      </c>
      <c r="H313" s="9">
        <v>2.8003977188706299E-4</v>
      </c>
      <c r="I313" s="9">
        <v>1.07903257523396E-3</v>
      </c>
      <c r="J313" s="9">
        <v>1.5120684553073899E-4</v>
      </c>
      <c r="K313" s="13">
        <v>8.2551500663504405E-4</v>
      </c>
      <c r="L313" s="13">
        <v>1.55656355131105E-4</v>
      </c>
      <c r="M313" s="54">
        <v>0.96648983661949195</v>
      </c>
      <c r="N313" s="55">
        <v>80</v>
      </c>
      <c r="O313" s="11" t="s">
        <v>862</v>
      </c>
      <c r="P313" s="11">
        <v>5.6071258538406603E-2</v>
      </c>
      <c r="Q313" s="11">
        <v>1.17568333287241E-3</v>
      </c>
    </row>
    <row r="314" spans="1:17" ht="14.25" customHeight="1" x14ac:dyDescent="0.25">
      <c r="A314" s="12" t="str">
        <f t="shared" si="10"/>
        <v/>
      </c>
      <c r="B314" s="12" t="s">
        <v>371</v>
      </c>
      <c r="C314" s="75">
        <f t="shared" si="9"/>
        <v>691</v>
      </c>
      <c r="D314" s="12">
        <v>2</v>
      </c>
      <c r="E314" s="26">
        <v>40.968000000000004</v>
      </c>
      <c r="F314" s="9">
        <v>0.71001904018190798</v>
      </c>
      <c r="G314" s="9">
        <v>1.9113982880592599E-4</v>
      </c>
      <c r="H314" s="9">
        <v>2.6615190077476202E-4</v>
      </c>
      <c r="I314" s="9">
        <v>7.7279493182864196E-4</v>
      </c>
      <c r="J314" s="9">
        <v>9.9405380941848203E-5</v>
      </c>
      <c r="K314" s="13">
        <v>4.74559450376622E-4</v>
      </c>
      <c r="L314" s="13">
        <v>1.6289704758014101E-4</v>
      </c>
      <c r="M314" s="54">
        <v>1.0397283836550399</v>
      </c>
      <c r="N314" s="55">
        <v>80</v>
      </c>
      <c r="O314" s="11" t="s">
        <v>862</v>
      </c>
      <c r="P314" s="11">
        <v>5.7572722469783198E-2</v>
      </c>
      <c r="Q314" s="11">
        <v>1.00328211550089E-3</v>
      </c>
    </row>
    <row r="315" spans="1:17" ht="14.25" customHeight="1" x14ac:dyDescent="0.25">
      <c r="A315" s="12" t="str">
        <f t="shared" si="10"/>
        <v/>
      </c>
      <c r="B315" s="12" t="s">
        <v>372</v>
      </c>
      <c r="C315" s="75">
        <f t="shared" si="9"/>
        <v>692</v>
      </c>
      <c r="D315" s="12">
        <v>3</v>
      </c>
      <c r="E315" s="26">
        <v>40.802999999999997</v>
      </c>
      <c r="F315" s="9">
        <v>0.70919810212453804</v>
      </c>
      <c r="G315" s="9">
        <v>1.7447590679791101E-4</v>
      </c>
      <c r="H315" s="9">
        <v>2.54291251645338E-4</v>
      </c>
      <c r="I315" s="9">
        <v>1.04915793046788E-3</v>
      </c>
      <c r="J315" s="9">
        <v>9.3089758278975894E-5</v>
      </c>
      <c r="K315" s="13">
        <v>9.1367828002020496E-4</v>
      </c>
      <c r="L315" s="13">
        <v>1.45455927653882E-4</v>
      </c>
      <c r="M315" s="54">
        <v>1.1440499692111199</v>
      </c>
      <c r="N315" s="55">
        <v>90</v>
      </c>
      <c r="O315" s="11" t="s">
        <v>862</v>
      </c>
      <c r="P315" s="11">
        <v>5.6328754110326201E-2</v>
      </c>
      <c r="Q315" s="11">
        <v>8.5314025390985295E-4</v>
      </c>
    </row>
    <row r="316" spans="1:17" ht="14.25" customHeight="1" x14ac:dyDescent="0.25">
      <c r="A316" s="12" t="str">
        <f t="shared" si="10"/>
        <v/>
      </c>
      <c r="B316" s="12" t="s">
        <v>373</v>
      </c>
      <c r="C316" s="75">
        <f t="shared" si="9"/>
        <v>693</v>
      </c>
      <c r="D316" s="12">
        <v>4</v>
      </c>
      <c r="E316" s="26">
        <v>40.802999999999997</v>
      </c>
      <c r="F316" s="9">
        <v>0.70985813294716604</v>
      </c>
      <c r="G316" s="9">
        <v>2.6683135586093797E-4</v>
      </c>
      <c r="H316" s="9">
        <v>3.2476744357479799E-4</v>
      </c>
      <c r="I316" s="9">
        <v>1.0484201443098501E-3</v>
      </c>
      <c r="J316" s="9">
        <v>1.0219260234575999E-4</v>
      </c>
      <c r="K316" s="13">
        <v>9.0959886863328603E-4</v>
      </c>
      <c r="L316" s="13">
        <v>1.34574752776978E-4</v>
      </c>
      <c r="M316" s="54">
        <v>1.14251117873026</v>
      </c>
      <c r="N316" s="55">
        <v>90</v>
      </c>
      <c r="O316" s="11" t="s">
        <v>862</v>
      </c>
      <c r="P316" s="11">
        <v>5.6439898888815003E-2</v>
      </c>
      <c r="Q316" s="11">
        <v>9.21652203287483E-4</v>
      </c>
    </row>
    <row r="317" spans="1:17" ht="14.25" customHeight="1" x14ac:dyDescent="0.25">
      <c r="A317" s="12" t="str">
        <f t="shared" si="10"/>
        <v/>
      </c>
      <c r="B317" s="12" t="s">
        <v>374</v>
      </c>
      <c r="C317" s="75">
        <f t="shared" si="9"/>
        <v>694</v>
      </c>
      <c r="D317" s="12">
        <v>5</v>
      </c>
      <c r="E317" s="26">
        <v>41.104999999999997</v>
      </c>
      <c r="F317" s="9">
        <v>0.70933479621109397</v>
      </c>
      <c r="G317" s="9">
        <v>1.9920953486372899E-4</v>
      </c>
      <c r="H317" s="9">
        <v>2.7187256372253202E-4</v>
      </c>
      <c r="I317" s="9">
        <v>8.5682995983436502E-4</v>
      </c>
      <c r="J317" s="9">
        <v>8.5775341920833604E-5</v>
      </c>
      <c r="K317" s="13">
        <v>1.15917988387726E-3</v>
      </c>
      <c r="L317" s="13">
        <v>1.79266643552884E-4</v>
      </c>
      <c r="M317" s="54">
        <v>0.97223477557591198</v>
      </c>
      <c r="N317" s="55">
        <v>80</v>
      </c>
      <c r="O317" s="11" t="s">
        <v>862</v>
      </c>
      <c r="P317" s="11">
        <v>5.7194570241720102E-2</v>
      </c>
      <c r="Q317" s="11">
        <v>1.12708635848387E-3</v>
      </c>
    </row>
    <row r="318" spans="1:17" ht="14.25" customHeight="1" x14ac:dyDescent="0.25">
      <c r="A318" s="12" t="str">
        <f t="shared" si="10"/>
        <v/>
      </c>
      <c r="B318" s="12" t="s">
        <v>375</v>
      </c>
      <c r="C318" s="75">
        <f t="shared" si="9"/>
        <v>695</v>
      </c>
      <c r="D318" s="12">
        <v>6</v>
      </c>
      <c r="E318" s="26">
        <v>40.966000000000001</v>
      </c>
      <c r="F318" s="9">
        <v>0.70953606650053802</v>
      </c>
      <c r="G318" s="9">
        <v>1.7353069216277401E-4</v>
      </c>
      <c r="H318" s="9">
        <v>2.5369181795310901E-4</v>
      </c>
      <c r="I318" s="9">
        <v>8.0533926741230104E-4</v>
      </c>
      <c r="J318" s="9">
        <v>7.69993933561311E-5</v>
      </c>
      <c r="K318" s="13">
        <v>7.72547081215262E-4</v>
      </c>
      <c r="L318" s="13">
        <v>1.7341260214808499E-4</v>
      </c>
      <c r="M318" s="54">
        <v>1.0523501367999599</v>
      </c>
      <c r="N318" s="55">
        <v>90</v>
      </c>
      <c r="O318" s="11" t="s">
        <v>862</v>
      </c>
      <c r="P318" s="11">
        <v>5.7422004554453197E-2</v>
      </c>
      <c r="Q318" s="11">
        <v>1.01138369581039E-3</v>
      </c>
    </row>
    <row r="319" spans="1:17" ht="14.25" customHeight="1" x14ac:dyDescent="0.25">
      <c r="A319" s="12" t="str">
        <f t="shared" si="10"/>
        <v/>
      </c>
      <c r="B319" s="12" t="s">
        <v>376</v>
      </c>
      <c r="C319" s="75">
        <f t="shared" si="9"/>
        <v>696</v>
      </c>
      <c r="D319" s="12">
        <v>7</v>
      </c>
      <c r="E319" s="26">
        <v>40.805999999999997</v>
      </c>
      <c r="F319" s="9">
        <v>0.70975292888025798</v>
      </c>
      <c r="G319" s="9">
        <v>2.42081633948855E-4</v>
      </c>
      <c r="H319" s="9">
        <v>3.0475281382718803E-4</v>
      </c>
      <c r="I319" s="9">
        <v>7.1774244969939702E-4</v>
      </c>
      <c r="J319" s="9">
        <v>7.1287995018436904E-5</v>
      </c>
      <c r="K319" s="13">
        <v>3.5023958495463998E-4</v>
      </c>
      <c r="L319" s="13">
        <v>2.0869836839748301E-4</v>
      </c>
      <c r="M319" s="54">
        <v>1.0436280471925501</v>
      </c>
      <c r="N319" s="55">
        <v>80</v>
      </c>
      <c r="O319" s="11" t="s">
        <v>862</v>
      </c>
      <c r="P319" s="11">
        <v>5.8026013516866697E-2</v>
      </c>
      <c r="Q319" s="11">
        <v>9.3846696703631604E-4</v>
      </c>
    </row>
    <row r="320" spans="1:17" ht="14.25" customHeight="1" x14ac:dyDescent="0.25">
      <c r="A320" s="12" t="str">
        <f t="shared" si="10"/>
        <v/>
      </c>
      <c r="B320" s="12" t="s">
        <v>377</v>
      </c>
      <c r="C320" s="75">
        <f t="shared" si="9"/>
        <v>697</v>
      </c>
      <c r="D320" s="12">
        <v>8</v>
      </c>
      <c r="E320" s="26">
        <v>40.834000000000003</v>
      </c>
      <c r="F320" s="9">
        <v>0.71094879141031198</v>
      </c>
      <c r="G320" s="9">
        <v>2.7089708055858002E-4</v>
      </c>
      <c r="H320" s="9">
        <v>3.2827975983893402E-4</v>
      </c>
      <c r="I320" s="9">
        <v>9.59403330610239E-4</v>
      </c>
      <c r="J320" s="9">
        <v>9.2117407988806394E-5</v>
      </c>
      <c r="K320" s="13">
        <v>7.9716653108807204E-4</v>
      </c>
      <c r="L320" s="13">
        <v>2.0504275049113601E-4</v>
      </c>
      <c r="M320" s="54">
        <v>0.96771174146959005</v>
      </c>
      <c r="N320" s="55">
        <v>80</v>
      </c>
      <c r="O320" s="11" t="s">
        <v>862</v>
      </c>
      <c r="P320" s="11">
        <v>5.7296038972309303E-2</v>
      </c>
      <c r="Q320" s="11">
        <v>1.28068154309227E-3</v>
      </c>
    </row>
    <row r="321" spans="1:17" ht="14.25" customHeight="1" x14ac:dyDescent="0.25">
      <c r="A321" s="12" t="str">
        <f t="shared" si="10"/>
        <v/>
      </c>
      <c r="B321" s="12" t="s">
        <v>378</v>
      </c>
      <c r="C321" s="75">
        <f t="shared" si="9"/>
        <v>698</v>
      </c>
      <c r="D321" s="12">
        <v>9</v>
      </c>
      <c r="E321" s="26">
        <v>40.802</v>
      </c>
      <c r="F321" s="9">
        <v>0.71075723700555604</v>
      </c>
      <c r="G321" s="9">
        <v>3.0035908921366699E-4</v>
      </c>
      <c r="H321" s="9">
        <v>3.5296626135478902E-4</v>
      </c>
      <c r="I321" s="9">
        <v>1.4496956800122301E-3</v>
      </c>
      <c r="J321" s="9">
        <v>1.1108813012329E-4</v>
      </c>
      <c r="K321" s="13">
        <v>6.68326700282736E-4</v>
      </c>
      <c r="L321" s="13">
        <v>1.4473613522375699E-4</v>
      </c>
      <c r="M321" s="54">
        <v>0.990257947573285</v>
      </c>
      <c r="N321" s="55">
        <v>80</v>
      </c>
      <c r="O321" s="11" t="s">
        <v>862</v>
      </c>
      <c r="P321" s="11">
        <v>5.70969265047922E-2</v>
      </c>
      <c r="Q321" s="11">
        <v>1.2004379997723E-3</v>
      </c>
    </row>
    <row r="322" spans="1:17" ht="14.25" customHeight="1" x14ac:dyDescent="0.25">
      <c r="A322" s="12" t="str">
        <f t="shared" si="10"/>
        <v/>
      </c>
      <c r="B322" s="12" t="s">
        <v>379</v>
      </c>
      <c r="C322" s="75">
        <f t="shared" si="9"/>
        <v>699</v>
      </c>
      <c r="D322" s="12">
        <v>10</v>
      </c>
      <c r="E322" s="26">
        <v>40.837000000000003</v>
      </c>
      <c r="F322" s="9">
        <v>0.71005230996470603</v>
      </c>
      <c r="G322" s="9">
        <v>2.3087717976091499E-4</v>
      </c>
      <c r="H322" s="9">
        <v>2.9598367649368202E-4</v>
      </c>
      <c r="I322" s="9">
        <v>9.1229368565877596E-4</v>
      </c>
      <c r="J322" s="9">
        <v>1.01732463064024E-4</v>
      </c>
      <c r="K322" s="13">
        <v>8.0823475021878804E-4</v>
      </c>
      <c r="L322" s="13">
        <v>1.4290086946503299E-4</v>
      </c>
      <c r="M322" s="54">
        <v>1.3426343345287</v>
      </c>
      <c r="N322" s="55">
        <v>110</v>
      </c>
      <c r="O322" s="11" t="s">
        <v>862</v>
      </c>
      <c r="P322" s="11">
        <v>5.6977340542678903E-2</v>
      </c>
      <c r="Q322" s="11">
        <v>8.8547302140530105E-4</v>
      </c>
    </row>
    <row r="323" spans="1:17" ht="14.25" customHeight="1" x14ac:dyDescent="0.25">
      <c r="A323" s="12" t="str">
        <f t="shared" si="10"/>
        <v/>
      </c>
      <c r="B323" s="12" t="s">
        <v>380</v>
      </c>
      <c r="C323" s="75">
        <f t="shared" si="9"/>
        <v>700</v>
      </c>
      <c r="D323" s="12">
        <v>11</v>
      </c>
      <c r="E323" s="26">
        <v>40.866999999999997</v>
      </c>
      <c r="F323" s="9">
        <v>0.70996074623142602</v>
      </c>
      <c r="G323" s="9">
        <v>2.09876249990307E-4</v>
      </c>
      <c r="H323" s="9">
        <v>2.7989886500105998E-4</v>
      </c>
      <c r="I323" s="9">
        <v>1.1827983333176099E-3</v>
      </c>
      <c r="J323" s="9">
        <v>6.6817019771951702E-5</v>
      </c>
      <c r="K323" s="13">
        <v>6.8558605399831804E-4</v>
      </c>
      <c r="L323" s="13">
        <v>1.02323316139595E-4</v>
      </c>
      <c r="M323" s="54">
        <v>1.6468544957792</v>
      </c>
      <c r="N323" s="55">
        <v>130</v>
      </c>
      <c r="O323" s="11" t="s">
        <v>862</v>
      </c>
      <c r="P323" s="11">
        <v>5.6709034451102099E-2</v>
      </c>
      <c r="Q323" s="11">
        <v>7.2135690258097397E-4</v>
      </c>
    </row>
    <row r="324" spans="1:17" ht="14.25" customHeight="1" x14ac:dyDescent="0.25">
      <c r="A324" s="12" t="str">
        <f t="shared" si="10"/>
        <v/>
      </c>
      <c r="B324" s="12" t="s">
        <v>381</v>
      </c>
      <c r="C324" s="75">
        <f t="shared" si="9"/>
        <v>701</v>
      </c>
      <c r="D324" s="12">
        <v>12</v>
      </c>
      <c r="E324" s="26">
        <v>40.845999999999997</v>
      </c>
      <c r="F324" s="9">
        <v>0.70950641809283699</v>
      </c>
      <c r="G324" s="9">
        <v>1.14256342298759E-4</v>
      </c>
      <c r="H324" s="9">
        <v>2.1748758462855801E-4</v>
      </c>
      <c r="I324" s="9">
        <v>1.04752257329388E-3</v>
      </c>
      <c r="J324" s="9">
        <v>9.5555384692197194E-5</v>
      </c>
      <c r="K324" s="13">
        <v>5.6807806104375096E-4</v>
      </c>
      <c r="L324" s="13">
        <v>7.2502390219007705E-5</v>
      </c>
      <c r="M324" s="54">
        <v>2.3986504444825698</v>
      </c>
      <c r="N324" s="55">
        <v>190</v>
      </c>
      <c r="O324" s="11" t="s">
        <v>862</v>
      </c>
      <c r="P324" s="11">
        <v>5.6534212047090901E-2</v>
      </c>
      <c r="Q324" s="11">
        <v>4.9440493515001997E-4</v>
      </c>
    </row>
    <row r="325" spans="1:17" ht="14.25" customHeight="1" x14ac:dyDescent="0.25">
      <c r="A325" s="12"/>
      <c r="B325" s="12"/>
      <c r="C325" s="12"/>
      <c r="D325" s="12"/>
      <c r="E325" s="26"/>
      <c r="F325" s="9"/>
      <c r="G325" s="9"/>
      <c r="H325" s="9"/>
      <c r="I325" s="9"/>
      <c r="J325" s="9"/>
      <c r="K325" s="13"/>
      <c r="L325" s="13"/>
      <c r="M325" s="54"/>
      <c r="N325" s="55"/>
    </row>
    <row r="326" spans="1:17" ht="14.25" customHeight="1" x14ac:dyDescent="0.25">
      <c r="A326" s="12"/>
      <c r="B326" s="12"/>
      <c r="C326" s="12"/>
      <c r="D326" s="12"/>
      <c r="E326" s="26"/>
      <c r="F326" s="9"/>
      <c r="G326" s="9"/>
      <c r="H326" s="9"/>
      <c r="I326" s="9"/>
      <c r="J326" s="9"/>
      <c r="K326" s="13"/>
      <c r="L326" s="13"/>
      <c r="M326" s="54"/>
      <c r="N326" s="55"/>
    </row>
    <row r="327" spans="1:17" ht="14.25" customHeight="1" x14ac:dyDescent="0.25">
      <c r="A327" s="12" t="str">
        <f>LEFT(B327,3)</f>
        <v>T23</v>
      </c>
      <c r="B327" s="12" t="s">
        <v>531</v>
      </c>
      <c r="C327" s="75">
        <f>C326+1</f>
        <v>1</v>
      </c>
      <c r="D327" s="12">
        <v>1</v>
      </c>
      <c r="E327" s="26">
        <v>48.710999999999999</v>
      </c>
      <c r="F327" s="9">
        <v>0.71112811976503199</v>
      </c>
      <c r="G327" s="9">
        <v>9.1198627690441606E-5</v>
      </c>
      <c r="H327" s="9">
        <v>1.6552576384832899E-4</v>
      </c>
      <c r="I327" s="9">
        <v>1.88034287363249E-3</v>
      </c>
      <c r="J327" s="9">
        <v>4.8630275696374801E-5</v>
      </c>
      <c r="K327" s="13">
        <v>5.98118520410835E-4</v>
      </c>
      <c r="L327" s="13">
        <v>5.0408782576462599E-5</v>
      </c>
      <c r="M327" s="93">
        <v>2.8258833628105902</v>
      </c>
      <c r="N327" s="55">
        <v>130</v>
      </c>
      <c r="O327" s="94">
        <v>5.9938713979468997E-2</v>
      </c>
      <c r="P327" s="11">
        <v>5.5914781917404399E-2</v>
      </c>
      <c r="Q327" s="11">
        <v>1.5728352070195701E-4</v>
      </c>
    </row>
    <row r="328" spans="1:17" ht="14.25" customHeight="1" x14ac:dyDescent="0.25">
      <c r="A328" s="12"/>
      <c r="B328" s="12" t="s">
        <v>532</v>
      </c>
      <c r="C328" s="75">
        <f t="shared" ref="C328:C391" si="11">C327+1</f>
        <v>2</v>
      </c>
      <c r="D328" s="12">
        <v>2</v>
      </c>
      <c r="E328" s="26">
        <v>33.380000000000003</v>
      </c>
      <c r="F328" s="9">
        <v>0.71098150889567902</v>
      </c>
      <c r="G328" s="9">
        <v>2.3912865710297101E-4</v>
      </c>
      <c r="H328" s="9">
        <v>2.7611167962585402E-4</v>
      </c>
      <c r="I328" s="9">
        <v>2.52824184350907E-3</v>
      </c>
      <c r="J328" s="9">
        <v>1.04896791847389E-4</v>
      </c>
      <c r="K328" s="13">
        <v>1.3426895800417399E-3</v>
      </c>
      <c r="L328" s="13">
        <v>1.9851112614407301E-4</v>
      </c>
      <c r="M328" s="93">
        <v>1.1482366897605201</v>
      </c>
      <c r="N328" s="55">
        <v>50</v>
      </c>
      <c r="O328" s="94">
        <v>2.1137253643656699E-3</v>
      </c>
      <c r="P328" s="11">
        <v>5.64129305074096E-2</v>
      </c>
      <c r="Q328" s="11">
        <v>5.6874417485764696E-4</v>
      </c>
    </row>
    <row r="329" spans="1:17" ht="14.25" customHeight="1" x14ac:dyDescent="0.25">
      <c r="A329" s="12"/>
      <c r="B329" s="12" t="s">
        <v>533</v>
      </c>
      <c r="C329" s="75">
        <f t="shared" si="11"/>
        <v>3</v>
      </c>
      <c r="D329" s="12">
        <v>3</v>
      </c>
      <c r="E329" s="26">
        <v>22.178000000000001</v>
      </c>
      <c r="F329" s="9">
        <v>0.71177239411507198</v>
      </c>
      <c r="G329" s="9">
        <v>3.6382117416118202E-4</v>
      </c>
      <c r="H329" s="9">
        <v>3.8917227543679698E-4</v>
      </c>
      <c r="I329" s="9">
        <v>1.7621109110689699E-3</v>
      </c>
      <c r="J329" s="9">
        <v>1.57518430309672E-4</v>
      </c>
      <c r="K329" s="13">
        <v>1.3774730980792101E-3</v>
      </c>
      <c r="L329" s="13">
        <v>2.1033319861508501E-4</v>
      </c>
      <c r="M329" s="93">
        <v>1.3750462564393899</v>
      </c>
      <c r="N329" s="55">
        <v>70</v>
      </c>
      <c r="O329" s="94">
        <v>2.8886962830802E-3</v>
      </c>
      <c r="P329" s="11">
        <v>5.6720029509351601E-2</v>
      </c>
      <c r="Q329" s="11">
        <v>5.0423399563851497E-4</v>
      </c>
    </row>
    <row r="330" spans="1:17" ht="14.25" customHeight="1" x14ac:dyDescent="0.25">
      <c r="A330" s="12"/>
      <c r="B330" s="12" t="s">
        <v>534</v>
      </c>
      <c r="C330" s="75">
        <f t="shared" si="11"/>
        <v>4</v>
      </c>
      <c r="D330" s="12">
        <v>4</v>
      </c>
      <c r="E330" s="26">
        <v>23.184000000000001</v>
      </c>
      <c r="F330" s="9">
        <v>0.71145762490739195</v>
      </c>
      <c r="G330" s="9">
        <v>2.3139472400977301E-4</v>
      </c>
      <c r="H330" s="9">
        <v>2.6946866108147198E-4</v>
      </c>
      <c r="I330" s="9">
        <v>1.9015403058342899E-3</v>
      </c>
      <c r="J330" s="9">
        <v>1.9984852393745001E-4</v>
      </c>
      <c r="K330" s="13">
        <v>1.3596506737178001E-3</v>
      </c>
      <c r="L330" s="13">
        <v>1.5489547922042501E-4</v>
      </c>
      <c r="M330" s="93">
        <v>1.2998002350422599</v>
      </c>
      <c r="N330" s="55">
        <v>60</v>
      </c>
      <c r="O330" s="94">
        <v>4.0177472324789496E-3</v>
      </c>
      <c r="P330" s="11">
        <v>5.7542546287327301E-2</v>
      </c>
      <c r="Q330" s="11">
        <v>7.9579870922706695E-4</v>
      </c>
    </row>
    <row r="331" spans="1:17" ht="14.25" customHeight="1" x14ac:dyDescent="0.25">
      <c r="A331" s="12"/>
      <c r="B331" s="12" t="s">
        <v>535</v>
      </c>
      <c r="C331" s="75">
        <f t="shared" si="11"/>
        <v>5</v>
      </c>
      <c r="D331" s="12">
        <v>5</v>
      </c>
      <c r="E331" s="26">
        <v>48.707000000000001</v>
      </c>
      <c r="F331" s="9">
        <v>0.71137830057578899</v>
      </c>
      <c r="G331" s="9">
        <v>1.7126105643819101E-4</v>
      </c>
      <c r="H331" s="9">
        <v>2.1999265942396901E-4</v>
      </c>
      <c r="I331" s="9">
        <v>1.5202846913792501E-3</v>
      </c>
      <c r="J331" s="9">
        <v>6.8298789446950495E-5</v>
      </c>
      <c r="K331" s="13">
        <v>1.02402200126102E-3</v>
      </c>
      <c r="L331" s="13">
        <v>1.10672102035213E-4</v>
      </c>
      <c r="M331" s="93">
        <v>1.6043770074994801</v>
      </c>
      <c r="N331" s="55">
        <v>80</v>
      </c>
      <c r="O331" s="94">
        <v>2.40291108688989E-2</v>
      </c>
      <c r="P331" s="11">
        <v>5.6586798090288201E-2</v>
      </c>
      <c r="Q331" s="11">
        <v>3.38439633300448E-4</v>
      </c>
    </row>
    <row r="332" spans="1:17" ht="14.25" customHeight="1" x14ac:dyDescent="0.25">
      <c r="A332" s="12"/>
      <c r="B332" s="12" t="s">
        <v>536</v>
      </c>
      <c r="C332" s="75">
        <f t="shared" si="11"/>
        <v>6</v>
      </c>
      <c r="D332" s="12">
        <v>6</v>
      </c>
      <c r="E332" s="26">
        <v>48.709000000000003</v>
      </c>
      <c r="F332" s="9">
        <v>0.711417193694035</v>
      </c>
      <c r="G332" s="9">
        <v>2.4536058903210903E-4</v>
      </c>
      <c r="H332" s="9">
        <v>2.8154865953496501E-4</v>
      </c>
      <c r="I332" s="9">
        <v>2.1270767817243102E-3</v>
      </c>
      <c r="J332" s="9">
        <v>9.7509171110792396E-5</v>
      </c>
      <c r="K332" s="13">
        <v>1.2176338065832599E-3</v>
      </c>
      <c r="L332" s="13">
        <v>1.3599737907370399E-4</v>
      </c>
      <c r="M332" s="93">
        <v>1.2290443401550299</v>
      </c>
      <c r="N332" s="55">
        <v>60</v>
      </c>
      <c r="O332" s="94">
        <v>1.47051920203153E-3</v>
      </c>
      <c r="P332" s="11">
        <v>5.6737390431856403E-2</v>
      </c>
      <c r="Q332" s="11">
        <v>4.45466766581842E-4</v>
      </c>
    </row>
    <row r="333" spans="1:17" ht="14.25" customHeight="1" x14ac:dyDescent="0.25">
      <c r="A333" s="12"/>
      <c r="B333" s="12" t="s">
        <v>537</v>
      </c>
      <c r="C333" s="75">
        <f t="shared" si="11"/>
        <v>7</v>
      </c>
      <c r="D333" s="12">
        <v>7</v>
      </c>
      <c r="E333" s="26">
        <v>48.866</v>
      </c>
      <c r="F333" s="9">
        <v>0.71126189897611003</v>
      </c>
      <c r="G333" s="9">
        <v>2.08402001839881E-4</v>
      </c>
      <c r="H333" s="9">
        <v>2.4998131778183999E-4</v>
      </c>
      <c r="I333" s="9">
        <v>2.47281349586757E-3</v>
      </c>
      <c r="J333" s="9">
        <v>6.9054992156006E-5</v>
      </c>
      <c r="K333" s="13">
        <v>1.40191376200637E-3</v>
      </c>
      <c r="L333" s="13">
        <v>1.2520254657915101E-4</v>
      </c>
      <c r="M333" s="93">
        <v>1.21833989957487</v>
      </c>
      <c r="N333" s="55">
        <v>60</v>
      </c>
      <c r="O333" s="94">
        <v>1.5014156845004701E-3</v>
      </c>
      <c r="P333" s="11">
        <v>5.7964846412132703E-2</v>
      </c>
      <c r="Q333" s="11">
        <v>4.6967032866157202E-4</v>
      </c>
    </row>
    <row r="334" spans="1:17" ht="14.25" customHeight="1" x14ac:dyDescent="0.25">
      <c r="A334" s="12"/>
      <c r="B334" s="12" t="s">
        <v>538</v>
      </c>
      <c r="C334" s="75">
        <f t="shared" si="11"/>
        <v>8</v>
      </c>
      <c r="D334" s="12">
        <v>8</v>
      </c>
      <c r="E334" s="26">
        <v>29.946999999999999</v>
      </c>
      <c r="F334" s="9">
        <v>0.71172731486526897</v>
      </c>
      <c r="G334" s="9">
        <v>3.0322267766548402E-4</v>
      </c>
      <c r="H334" s="9">
        <v>3.3322814429000602E-4</v>
      </c>
      <c r="I334" s="9">
        <v>3.5659862888694702E-3</v>
      </c>
      <c r="J334" s="9">
        <v>1.34162289185089E-4</v>
      </c>
      <c r="K334" s="13">
        <v>1.4733546156565601E-3</v>
      </c>
      <c r="L334" s="13">
        <v>2.28355099056106E-4</v>
      </c>
      <c r="M334" s="93">
        <v>0.93607456415320001</v>
      </c>
      <c r="N334" s="55">
        <v>40</v>
      </c>
      <c r="O334" s="94">
        <v>7.50987374337534E-4</v>
      </c>
      <c r="P334" s="11">
        <v>6.0351974685876601E-2</v>
      </c>
      <c r="Q334" s="11">
        <v>8.9998859646076999E-4</v>
      </c>
    </row>
    <row r="335" spans="1:17" ht="14.25" customHeight="1" x14ac:dyDescent="0.25">
      <c r="A335" s="12"/>
      <c r="B335" s="12" t="s">
        <v>539</v>
      </c>
      <c r="C335" s="75">
        <f t="shared" si="11"/>
        <v>9</v>
      </c>
      <c r="D335" s="12">
        <v>9</v>
      </c>
      <c r="E335" s="26">
        <v>48.709000000000003</v>
      </c>
      <c r="F335" s="9">
        <v>0.71108272150725904</v>
      </c>
      <c r="G335" s="9">
        <v>2.5640886651575999E-4</v>
      </c>
      <c r="H335" s="9">
        <v>2.9120996825421998E-4</v>
      </c>
      <c r="I335" s="9">
        <v>2.9504685487003099E-3</v>
      </c>
      <c r="J335" s="9">
        <v>1.4131279259561099E-4</v>
      </c>
      <c r="K335" s="13">
        <v>1.4588064598733299E-3</v>
      </c>
      <c r="L335" s="13">
        <v>1.3357526027772299E-4</v>
      </c>
      <c r="M335" s="93">
        <v>1.2441959586479401</v>
      </c>
      <c r="N335" s="55">
        <v>60</v>
      </c>
      <c r="O335" s="94">
        <v>5.17831475660835E-4</v>
      </c>
      <c r="P335" s="11">
        <v>5.7611450000749902E-2</v>
      </c>
      <c r="Q335" s="11">
        <v>5.1952093752057505E-4</v>
      </c>
    </row>
    <row r="336" spans="1:17" ht="14.25" customHeight="1" x14ac:dyDescent="0.25">
      <c r="A336" s="12"/>
      <c r="B336" s="12" t="s">
        <v>540</v>
      </c>
      <c r="C336" s="75">
        <f t="shared" si="11"/>
        <v>10</v>
      </c>
      <c r="D336" s="12">
        <v>10</v>
      </c>
      <c r="E336" s="26">
        <v>49.054000000000002</v>
      </c>
      <c r="F336" s="9">
        <v>0.71123035893808695</v>
      </c>
      <c r="G336" s="9">
        <v>2.4017207833276701E-4</v>
      </c>
      <c r="H336" s="9">
        <v>2.7703100881137601E-4</v>
      </c>
      <c r="I336" s="9">
        <v>2.0415220014027499E-3</v>
      </c>
      <c r="J336" s="9">
        <v>9.05039096271322E-5</v>
      </c>
      <c r="K336" s="13">
        <v>1.22884496337447E-3</v>
      </c>
      <c r="L336" s="13">
        <v>9.1282013290589398E-5</v>
      </c>
      <c r="M336" s="93">
        <v>1.51201443902907</v>
      </c>
      <c r="N336" s="55">
        <v>70</v>
      </c>
      <c r="O336" s="94">
        <v>3.9829042359150399E-3</v>
      </c>
      <c r="P336" s="11">
        <v>5.6728068856709203E-2</v>
      </c>
      <c r="Q336" s="11">
        <v>3.15449667522992E-4</v>
      </c>
    </row>
    <row r="337" spans="1:17" ht="14.25" customHeight="1" x14ac:dyDescent="0.25">
      <c r="A337" s="12"/>
      <c r="B337" s="12" t="s">
        <v>541</v>
      </c>
      <c r="C337" s="75">
        <f t="shared" si="11"/>
        <v>11</v>
      </c>
      <c r="D337" s="12">
        <v>11</v>
      </c>
      <c r="E337" s="26">
        <v>48.895000000000003</v>
      </c>
      <c r="F337" s="9">
        <v>0.71065937261034495</v>
      </c>
      <c r="G337" s="9">
        <v>1.4970557537761901E-4</v>
      </c>
      <c r="H337" s="9">
        <v>2.0359710889601601E-4</v>
      </c>
      <c r="I337" s="9">
        <v>2.01522436170419E-3</v>
      </c>
      <c r="J337" s="9">
        <v>8.4669512206098294E-5</v>
      </c>
      <c r="K337" s="13">
        <v>1.324299295901E-3</v>
      </c>
      <c r="L337" s="13">
        <v>1.13603162146673E-4</v>
      </c>
      <c r="M337" s="93">
        <v>1.6862348842147501</v>
      </c>
      <c r="N337" s="55">
        <v>80</v>
      </c>
      <c r="O337" s="94">
        <v>2.4965377587856702E-3</v>
      </c>
      <c r="P337" s="11">
        <v>5.6732876316522102E-2</v>
      </c>
      <c r="Q337" s="11">
        <v>2.7800479583683598E-4</v>
      </c>
    </row>
    <row r="338" spans="1:17" ht="14.25" customHeight="1" x14ac:dyDescent="0.25">
      <c r="A338" s="12"/>
      <c r="B338" s="12" t="s">
        <v>542</v>
      </c>
      <c r="C338" s="75">
        <f t="shared" si="11"/>
        <v>12</v>
      </c>
      <c r="D338" s="12">
        <v>12</v>
      </c>
      <c r="E338" s="26">
        <v>42.003</v>
      </c>
      <c r="F338" s="9">
        <v>0.71023522644628101</v>
      </c>
      <c r="G338" s="9">
        <v>1.51282159233741E-4</v>
      </c>
      <c r="H338" s="9">
        <v>2.04695105431959E-4</v>
      </c>
      <c r="I338" s="9">
        <v>2.6618965731995902E-3</v>
      </c>
      <c r="J338" s="9">
        <v>1.5623284168381999E-4</v>
      </c>
      <c r="K338" s="13">
        <v>1.4017748270106301E-3</v>
      </c>
      <c r="L338" s="13">
        <v>9.6413333342778199E-5</v>
      </c>
      <c r="M338" s="93">
        <v>1.69825090337133</v>
      </c>
      <c r="N338" s="55">
        <v>80</v>
      </c>
      <c r="O338" s="94">
        <v>4.6803932383981299E-3</v>
      </c>
      <c r="P338" s="11">
        <v>5.6301216292261397E-2</v>
      </c>
      <c r="Q338" s="11">
        <v>3.0821514467587401E-4</v>
      </c>
    </row>
    <row r="339" spans="1:17" ht="14.25" customHeight="1" x14ac:dyDescent="0.25">
      <c r="A339" s="12"/>
      <c r="B339" s="12"/>
      <c r="C339" s="75">
        <f t="shared" si="11"/>
        <v>13</v>
      </c>
      <c r="D339" s="12"/>
      <c r="E339" s="26"/>
      <c r="F339" s="9"/>
      <c r="G339" s="9"/>
      <c r="H339" s="9"/>
      <c r="I339" s="9"/>
      <c r="J339" s="9"/>
      <c r="K339" s="13"/>
      <c r="L339" s="13"/>
      <c r="M339" s="93"/>
      <c r="N339" s="55"/>
      <c r="O339" s="94"/>
      <c r="Q339" s="11"/>
    </row>
    <row r="340" spans="1:17" ht="14.25" customHeight="1" x14ac:dyDescent="0.25">
      <c r="A340" s="12"/>
      <c r="B340" s="12"/>
      <c r="C340" s="75">
        <f t="shared" si="11"/>
        <v>14</v>
      </c>
      <c r="D340" s="12"/>
      <c r="E340" s="26"/>
      <c r="F340" s="9"/>
      <c r="G340" s="9"/>
      <c r="H340" s="9"/>
      <c r="I340" s="9"/>
      <c r="J340" s="9"/>
      <c r="K340" s="13"/>
      <c r="L340" s="13"/>
      <c r="M340" s="93"/>
      <c r="N340" s="55"/>
      <c r="O340" s="94"/>
      <c r="Q340" s="11"/>
    </row>
    <row r="341" spans="1:17" ht="14.25" customHeight="1" x14ac:dyDescent="0.25">
      <c r="A341" s="12" t="str">
        <f>LEFT(B341,3)</f>
        <v>T24</v>
      </c>
      <c r="B341" s="12" t="s">
        <v>543</v>
      </c>
      <c r="C341" s="75">
        <f t="shared" si="11"/>
        <v>15</v>
      </c>
      <c r="D341" s="12">
        <v>1</v>
      </c>
      <c r="E341" s="26">
        <v>48.698</v>
      </c>
      <c r="F341" s="9">
        <v>0.71059960575310899</v>
      </c>
      <c r="G341" s="9">
        <v>1.46599166210584E-4</v>
      </c>
      <c r="H341" s="9">
        <v>2.0132023942732801E-4</v>
      </c>
      <c r="I341" s="9">
        <v>1.7687426417523E-3</v>
      </c>
      <c r="J341" s="9">
        <v>1.35442483732983E-4</v>
      </c>
      <c r="K341" s="13">
        <v>1.1405012300722899E-3</v>
      </c>
      <c r="L341" s="13">
        <v>9.7342904731807203E-5</v>
      </c>
      <c r="M341" s="93">
        <v>1.5167895282136299</v>
      </c>
      <c r="N341" s="55">
        <v>70</v>
      </c>
      <c r="O341" s="94">
        <v>3.5228954149705101E-3</v>
      </c>
      <c r="P341" s="11">
        <v>5.67663579858593E-2</v>
      </c>
      <c r="Q341" s="11">
        <v>3.9458890312277499E-4</v>
      </c>
    </row>
    <row r="342" spans="1:17" ht="14.25" customHeight="1" x14ac:dyDescent="0.25">
      <c r="A342" s="12"/>
      <c r="B342" s="12" t="s">
        <v>544</v>
      </c>
      <c r="C342" s="75">
        <f t="shared" si="11"/>
        <v>16</v>
      </c>
      <c r="D342" s="12">
        <v>2</v>
      </c>
      <c r="E342" s="26">
        <v>48.539000000000001</v>
      </c>
      <c r="F342" s="9">
        <v>0.71070265751492701</v>
      </c>
      <c r="G342" s="9">
        <v>1.54877099459048E-4</v>
      </c>
      <c r="H342" s="9">
        <v>2.07424027261867E-4</v>
      </c>
      <c r="I342" s="9">
        <v>8.2194801313172604E-3</v>
      </c>
      <c r="J342" s="9">
        <v>2.4604791239261699E-3</v>
      </c>
      <c r="K342" s="13">
        <v>1.6951045297155199E-3</v>
      </c>
      <c r="L342" s="13">
        <v>1.4609889359758999E-4</v>
      </c>
      <c r="M342" s="93">
        <v>1.22271232873078</v>
      </c>
      <c r="N342" s="55">
        <v>60</v>
      </c>
      <c r="O342" s="94">
        <v>4.41568367467228E-3</v>
      </c>
      <c r="P342" s="11">
        <v>5.7346942838679797E-2</v>
      </c>
      <c r="Q342" s="11">
        <v>3.87473174883598E-4</v>
      </c>
    </row>
    <row r="343" spans="1:17" ht="14.25" customHeight="1" x14ac:dyDescent="0.25">
      <c r="A343" s="12"/>
      <c r="B343" s="12" t="s">
        <v>545</v>
      </c>
      <c r="C343" s="75">
        <f t="shared" si="11"/>
        <v>17</v>
      </c>
      <c r="D343" s="12">
        <v>3</v>
      </c>
      <c r="E343" s="26">
        <v>48.509</v>
      </c>
      <c r="F343" s="9">
        <v>0.71078173391546595</v>
      </c>
      <c r="G343" s="9">
        <v>1.7310618801097099E-4</v>
      </c>
      <c r="H343" s="9">
        <v>2.2137930008001499E-4</v>
      </c>
      <c r="I343" s="9">
        <v>2.6679637737526902E-3</v>
      </c>
      <c r="J343" s="9">
        <v>1.8007753293647501E-4</v>
      </c>
      <c r="K343" s="13">
        <v>1.6655900276054301E-3</v>
      </c>
      <c r="L343" s="13">
        <v>1.4505673994216799E-4</v>
      </c>
      <c r="M343" s="93">
        <v>1.24956355144289</v>
      </c>
      <c r="N343" s="55">
        <v>60</v>
      </c>
      <c r="O343" s="94">
        <v>5.72758502296177E-3</v>
      </c>
      <c r="P343" s="11">
        <v>5.7839552896167601E-2</v>
      </c>
      <c r="Q343" s="11">
        <v>4.2389868972479803E-4</v>
      </c>
    </row>
    <row r="344" spans="1:17" ht="14.25" customHeight="1" x14ac:dyDescent="0.25">
      <c r="A344" s="12"/>
      <c r="B344" s="12" t="s">
        <v>546</v>
      </c>
      <c r="C344" s="75">
        <f t="shared" si="11"/>
        <v>18</v>
      </c>
      <c r="D344" s="12">
        <v>4</v>
      </c>
      <c r="E344" s="26">
        <v>48.508000000000003</v>
      </c>
      <c r="F344" s="9">
        <v>0.71077218855155899</v>
      </c>
      <c r="G344" s="9">
        <v>1.38590186917107E-4</v>
      </c>
      <c r="H344" s="9">
        <v>1.95582905218103E-4</v>
      </c>
      <c r="I344" s="9">
        <v>1.9038549099624699E-3</v>
      </c>
      <c r="J344" s="9">
        <v>5.9183804348775403E-5</v>
      </c>
      <c r="K344" s="13">
        <v>1.4978593277074599E-3</v>
      </c>
      <c r="L344" s="13">
        <v>1.02720265004046E-4</v>
      </c>
      <c r="M344" s="93">
        <v>1.44358242311348</v>
      </c>
      <c r="N344" s="55">
        <v>70</v>
      </c>
      <c r="O344" s="94">
        <v>1.07062615327188E-2</v>
      </c>
      <c r="P344" s="11">
        <v>5.6916772860305803E-2</v>
      </c>
      <c r="Q344" s="11">
        <v>3.7130858393808201E-4</v>
      </c>
    </row>
    <row r="345" spans="1:17" ht="14.25" customHeight="1" x14ac:dyDescent="0.25">
      <c r="A345" s="12"/>
      <c r="B345" s="12" t="s">
        <v>547</v>
      </c>
      <c r="C345" s="75">
        <f t="shared" si="11"/>
        <v>19</v>
      </c>
      <c r="D345" s="12">
        <v>5</v>
      </c>
      <c r="E345" s="26">
        <v>48.774999999999999</v>
      </c>
      <c r="F345" s="9">
        <v>0.71119576505687998</v>
      </c>
      <c r="G345" s="9">
        <v>1.55664736570216E-4</v>
      </c>
      <c r="H345" s="9">
        <v>2.0808518171106801E-4</v>
      </c>
      <c r="I345" s="9">
        <v>1.31963042508142E-3</v>
      </c>
      <c r="J345" s="9">
        <v>6.3228946307157999E-5</v>
      </c>
      <c r="K345" s="13">
        <v>1.25263627907396E-3</v>
      </c>
      <c r="L345" s="13">
        <v>9.9994317376075404E-5</v>
      </c>
      <c r="M345" s="93">
        <v>1.82448395982939</v>
      </c>
      <c r="N345" s="55">
        <v>90</v>
      </c>
      <c r="O345" s="94">
        <v>6.5189500911941702E-3</v>
      </c>
      <c r="P345" s="11">
        <v>5.6000283664140699E-2</v>
      </c>
      <c r="Q345" s="11">
        <v>2.9511563061271698E-4</v>
      </c>
    </row>
    <row r="346" spans="1:17" ht="14.25" customHeight="1" x14ac:dyDescent="0.25">
      <c r="A346" s="12"/>
      <c r="B346" s="12" t="s">
        <v>548</v>
      </c>
      <c r="C346" s="75">
        <f t="shared" si="11"/>
        <v>20</v>
      </c>
      <c r="D346" s="12">
        <v>6</v>
      </c>
      <c r="E346" s="26">
        <v>48.676000000000002</v>
      </c>
      <c r="F346" s="9">
        <v>0.71097388726877897</v>
      </c>
      <c r="G346" s="9">
        <v>1.49292518074323E-4</v>
      </c>
      <c r="H346" s="9">
        <v>2.03337385247709E-4</v>
      </c>
      <c r="I346" s="9">
        <v>1.67362013501888E-3</v>
      </c>
      <c r="J346" s="9">
        <v>1.03299317757992E-4</v>
      </c>
      <c r="K346" s="13">
        <v>1.5415161874240001E-3</v>
      </c>
      <c r="L346" s="13">
        <v>1.4793895983306201E-4</v>
      </c>
      <c r="M346" s="93">
        <v>1.45679030331475</v>
      </c>
      <c r="N346" s="55">
        <v>70</v>
      </c>
      <c r="O346" s="94">
        <v>2.0589854366929801E-3</v>
      </c>
      <c r="P346" s="11">
        <v>5.6925109669734901E-2</v>
      </c>
      <c r="Q346" s="11">
        <v>3.42926397414159E-4</v>
      </c>
    </row>
    <row r="347" spans="1:17" ht="14.25" customHeight="1" x14ac:dyDescent="0.25">
      <c r="A347" s="12"/>
      <c r="B347" s="12" t="s">
        <v>549</v>
      </c>
      <c r="C347" s="75">
        <f t="shared" si="11"/>
        <v>21</v>
      </c>
      <c r="D347" s="12">
        <v>7</v>
      </c>
      <c r="E347" s="26">
        <v>48.506</v>
      </c>
      <c r="F347" s="9">
        <v>0.71134033247957895</v>
      </c>
      <c r="G347" s="9">
        <v>1.92132940437856E-4</v>
      </c>
      <c r="H347" s="9">
        <v>2.3662752587101901E-4</v>
      </c>
      <c r="I347" s="9">
        <v>1.37997051922943E-3</v>
      </c>
      <c r="J347" s="9">
        <v>5.6984125438611099E-5</v>
      </c>
      <c r="K347" s="13">
        <v>1.3024661467124601E-3</v>
      </c>
      <c r="L347" s="13">
        <v>1.13156489729574E-4</v>
      </c>
      <c r="M347" s="93">
        <v>1.63819518357748</v>
      </c>
      <c r="N347" s="55">
        <v>80</v>
      </c>
      <c r="O347" s="94">
        <v>2.96719687768888E-3</v>
      </c>
      <c r="P347" s="11">
        <v>5.6692050154114999E-2</v>
      </c>
      <c r="Q347" s="11">
        <v>3.8143441390301098E-4</v>
      </c>
    </row>
    <row r="348" spans="1:17" ht="14.25" customHeight="1" x14ac:dyDescent="0.25">
      <c r="A348" s="12"/>
      <c r="B348" s="12" t="s">
        <v>550</v>
      </c>
      <c r="C348" s="75">
        <f t="shared" si="11"/>
        <v>22</v>
      </c>
      <c r="D348" s="12">
        <v>8</v>
      </c>
      <c r="E348" s="26">
        <v>48.658999999999999</v>
      </c>
      <c r="F348" s="9">
        <v>0.71056446860823197</v>
      </c>
      <c r="G348" s="9">
        <v>1.2562224362144901E-4</v>
      </c>
      <c r="H348" s="9">
        <v>1.8659467333600999E-4</v>
      </c>
      <c r="I348" s="9">
        <v>1.25090409216609E-3</v>
      </c>
      <c r="J348" s="9">
        <v>3.2291199145216498E-5</v>
      </c>
      <c r="K348" s="13">
        <v>1.2452493797091701E-3</v>
      </c>
      <c r="L348" s="13">
        <v>7.3913216004057003E-5</v>
      </c>
      <c r="M348" s="93">
        <v>2.0141884951087801</v>
      </c>
      <c r="N348" s="55">
        <v>100</v>
      </c>
      <c r="O348" s="94">
        <v>8.0732970711005908E-3</v>
      </c>
      <c r="P348" s="11">
        <v>5.6819837149408199E-2</v>
      </c>
      <c r="Q348" s="11">
        <v>3.2365576149351799E-4</v>
      </c>
    </row>
    <row r="349" spans="1:17" ht="14.25" customHeight="1" x14ac:dyDescent="0.25">
      <c r="A349" s="12"/>
      <c r="B349" s="12" t="s">
        <v>551</v>
      </c>
      <c r="C349" s="75">
        <f t="shared" si="11"/>
        <v>23</v>
      </c>
      <c r="D349" s="12">
        <v>9</v>
      </c>
      <c r="E349" s="26">
        <v>48.508000000000003</v>
      </c>
      <c r="F349" s="9">
        <v>0.71030445959418997</v>
      </c>
      <c r="G349" s="9">
        <v>1.3496647793227799E-4</v>
      </c>
      <c r="H349" s="9">
        <v>1.9297317082398599E-4</v>
      </c>
      <c r="I349" s="9">
        <v>1.7361181784720399E-3</v>
      </c>
      <c r="J349" s="9">
        <v>5.06533479795031E-5</v>
      </c>
      <c r="K349" s="13">
        <v>1.4081107357097999E-3</v>
      </c>
      <c r="L349" s="13">
        <v>9.6180825682676694E-5</v>
      </c>
      <c r="M349" s="93">
        <v>1.6393964500145699</v>
      </c>
      <c r="N349" s="55">
        <v>80</v>
      </c>
      <c r="O349" s="94">
        <v>4.6912689693648498E-3</v>
      </c>
      <c r="P349" s="11">
        <v>5.7285765872345802E-2</v>
      </c>
      <c r="Q349" s="11">
        <v>4.8626970078013802E-4</v>
      </c>
    </row>
    <row r="350" spans="1:17" ht="14.25" customHeight="1" x14ac:dyDescent="0.25">
      <c r="A350" s="12"/>
      <c r="B350" s="12" t="s">
        <v>552</v>
      </c>
      <c r="C350" s="75">
        <f t="shared" si="11"/>
        <v>24</v>
      </c>
      <c r="D350" s="12">
        <v>10</v>
      </c>
      <c r="E350" s="26">
        <v>48.537999999999997</v>
      </c>
      <c r="F350" s="9">
        <v>0.71066944605212001</v>
      </c>
      <c r="G350" s="9">
        <v>1.7213443318225599E-4</v>
      </c>
      <c r="H350" s="9">
        <v>2.2061971433987699E-4</v>
      </c>
      <c r="I350" s="9">
        <v>1.91095271103982E-3</v>
      </c>
      <c r="J350" s="9">
        <v>4.6899160825580798E-5</v>
      </c>
      <c r="K350" s="13">
        <v>1.4446592913743099E-3</v>
      </c>
      <c r="L350" s="13">
        <v>1.08742750956774E-4</v>
      </c>
      <c r="M350" s="93">
        <v>1.4082919798490801</v>
      </c>
      <c r="N350" s="55">
        <v>70</v>
      </c>
      <c r="O350" s="94">
        <v>1.55227022406552E-3</v>
      </c>
      <c r="P350" s="11">
        <v>5.6501572821029002E-2</v>
      </c>
      <c r="Q350" s="11">
        <v>3.9004985521354099E-4</v>
      </c>
    </row>
    <row r="351" spans="1:17" ht="14.25" customHeight="1" x14ac:dyDescent="0.25">
      <c r="A351" s="12"/>
      <c r="B351" s="12" t="s">
        <v>553</v>
      </c>
      <c r="C351" s="75">
        <f t="shared" si="11"/>
        <v>25</v>
      </c>
      <c r="D351" s="12">
        <v>11</v>
      </c>
      <c r="E351" s="26">
        <v>48.665999999999997</v>
      </c>
      <c r="F351" s="9">
        <v>0.71061239950083599</v>
      </c>
      <c r="G351" s="9">
        <v>1.41858576288496E-4</v>
      </c>
      <c r="H351" s="9">
        <v>1.9789535434552101E-4</v>
      </c>
      <c r="I351" s="9">
        <v>1.72847512960903E-3</v>
      </c>
      <c r="J351" s="9">
        <v>1.05097789806637E-4</v>
      </c>
      <c r="K351" s="13">
        <v>1.35905664514626E-3</v>
      </c>
      <c r="L351" s="13">
        <v>1.10070151566114E-4</v>
      </c>
      <c r="M351" s="93">
        <v>1.5819522973983</v>
      </c>
      <c r="N351" s="55">
        <v>80</v>
      </c>
      <c r="O351" s="94">
        <v>6.3557306544177097E-3</v>
      </c>
      <c r="P351" s="11">
        <v>5.6801497674357299E-2</v>
      </c>
      <c r="Q351" s="11">
        <v>4.0161722649818799E-4</v>
      </c>
    </row>
    <row r="352" spans="1:17" ht="14.25" customHeight="1" x14ac:dyDescent="0.25">
      <c r="A352" s="12"/>
      <c r="B352" s="12" t="s">
        <v>554</v>
      </c>
      <c r="C352" s="75">
        <f t="shared" si="11"/>
        <v>26</v>
      </c>
      <c r="D352" s="12">
        <v>12</v>
      </c>
      <c r="E352" s="26">
        <v>48.738</v>
      </c>
      <c r="F352" s="9">
        <v>0.71060570791643995</v>
      </c>
      <c r="G352" s="9">
        <v>1.5925660961379299E-4</v>
      </c>
      <c r="H352" s="9">
        <v>2.1071993409146799E-4</v>
      </c>
      <c r="I352" s="9">
        <v>2.6316687717286998E-3</v>
      </c>
      <c r="J352" s="9">
        <v>1.9400515673696401E-4</v>
      </c>
      <c r="K352" s="13">
        <v>1.10884337868704E-3</v>
      </c>
      <c r="L352" s="13">
        <v>9.1807362572707003E-5</v>
      </c>
      <c r="M352" s="93">
        <v>1.9885144788623299</v>
      </c>
      <c r="N352" s="55">
        <v>90</v>
      </c>
      <c r="O352" s="94">
        <v>3.18433143980845E-3</v>
      </c>
      <c r="P352" s="11">
        <v>5.6485066844384903E-2</v>
      </c>
      <c r="Q352" s="11">
        <v>3.4417466660943301E-4</v>
      </c>
    </row>
    <row r="353" spans="1:17" ht="14.25" customHeight="1" x14ac:dyDescent="0.25">
      <c r="A353" s="12"/>
      <c r="B353" s="12"/>
      <c r="C353" s="75">
        <f t="shared" si="11"/>
        <v>27</v>
      </c>
      <c r="D353" s="12"/>
      <c r="E353" s="26"/>
      <c r="F353" s="9"/>
      <c r="G353" s="9"/>
      <c r="H353" s="9"/>
      <c r="I353" s="9"/>
      <c r="J353" s="9"/>
      <c r="K353" s="13"/>
      <c r="L353" s="13"/>
      <c r="M353" s="93"/>
      <c r="N353" s="55"/>
      <c r="O353" s="94"/>
      <c r="Q353" s="11"/>
    </row>
    <row r="354" spans="1:17" ht="14.25" customHeight="1" x14ac:dyDescent="0.25">
      <c r="A354" s="12"/>
      <c r="B354" s="12"/>
      <c r="C354" s="75">
        <f t="shared" si="11"/>
        <v>28</v>
      </c>
      <c r="D354" s="12"/>
      <c r="E354" s="26"/>
      <c r="F354" s="9"/>
      <c r="G354" s="9"/>
      <c r="H354" s="9"/>
      <c r="I354" s="9"/>
      <c r="J354" s="9"/>
      <c r="K354" s="13"/>
      <c r="L354" s="13"/>
      <c r="M354" s="93"/>
      <c r="N354" s="55"/>
      <c r="O354" s="94"/>
      <c r="Q354" s="11"/>
    </row>
    <row r="355" spans="1:17" ht="14.25" customHeight="1" x14ac:dyDescent="0.25">
      <c r="A355" s="12" t="str">
        <f>LEFT(B355,3)</f>
        <v>T25</v>
      </c>
      <c r="B355" s="12" t="s">
        <v>555</v>
      </c>
      <c r="C355" s="75">
        <f t="shared" si="11"/>
        <v>29</v>
      </c>
      <c r="D355" s="12">
        <v>1</v>
      </c>
      <c r="E355" s="26">
        <v>50.152000000000001</v>
      </c>
      <c r="F355" s="9">
        <v>0.71014314529965095</v>
      </c>
      <c r="G355" s="9">
        <v>9.9845723559024996E-5</v>
      </c>
      <c r="H355" s="9">
        <v>1.7033819634550799E-4</v>
      </c>
      <c r="I355" s="9">
        <v>6.8497840898842802E-4</v>
      </c>
      <c r="J355" s="9">
        <v>2.1765388259723101E-5</v>
      </c>
      <c r="K355" s="13">
        <v>9.6289758353279695E-4</v>
      </c>
      <c r="L355" s="13">
        <v>7.2021070915257601E-5</v>
      </c>
      <c r="M355" s="93">
        <v>2.9330042135188998</v>
      </c>
      <c r="N355" s="55">
        <v>140</v>
      </c>
      <c r="O355" s="94">
        <v>0.11238189311914</v>
      </c>
      <c r="P355" s="11">
        <v>5.5476590431842998E-2</v>
      </c>
      <c r="Q355" s="11">
        <v>1.73120449954751E-4</v>
      </c>
    </row>
    <row r="356" spans="1:17" ht="14.25" customHeight="1" x14ac:dyDescent="0.25">
      <c r="A356" s="12"/>
      <c r="B356" s="12" t="s">
        <v>556</v>
      </c>
      <c r="C356" s="75">
        <f t="shared" si="11"/>
        <v>30</v>
      </c>
      <c r="D356" s="12">
        <v>2</v>
      </c>
      <c r="E356" s="26">
        <v>50.029000000000003</v>
      </c>
      <c r="F356" s="9">
        <v>0.70986829650059802</v>
      </c>
      <c r="G356" s="9">
        <v>7.9415033925431499E-5</v>
      </c>
      <c r="H356" s="9">
        <v>1.5933185201125901E-4</v>
      </c>
      <c r="I356" s="9">
        <v>5.6868699431566702E-4</v>
      </c>
      <c r="J356" s="9">
        <v>2.5450875121607801E-5</v>
      </c>
      <c r="K356" s="13">
        <v>1.00179773674528E-3</v>
      </c>
      <c r="L356" s="13">
        <v>4.6684656237712597E-5</v>
      </c>
      <c r="M356" s="93">
        <v>4.2048079021851503</v>
      </c>
      <c r="N356" s="55">
        <v>200</v>
      </c>
      <c r="O356" s="94">
        <v>0.44587420655169402</v>
      </c>
      <c r="P356" s="11">
        <v>5.4975447957446001E-2</v>
      </c>
      <c r="Q356" s="11">
        <v>1.44363705659446E-4</v>
      </c>
    </row>
    <row r="357" spans="1:17" ht="14.25" customHeight="1" x14ac:dyDescent="0.25">
      <c r="A357" s="12"/>
      <c r="B357" s="12" t="s">
        <v>557</v>
      </c>
      <c r="C357" s="75">
        <f t="shared" si="11"/>
        <v>31</v>
      </c>
      <c r="D357" s="12">
        <v>3</v>
      </c>
      <c r="E357" s="26">
        <v>49.893999999999998</v>
      </c>
      <c r="F357" s="9">
        <v>0.71011525941540499</v>
      </c>
      <c r="G357" s="9">
        <v>1.03786763272013E-4</v>
      </c>
      <c r="H357" s="9">
        <v>1.72497623844817E-4</v>
      </c>
      <c r="I357" s="9">
        <v>6.9251414458888305E-4</v>
      </c>
      <c r="J357" s="9">
        <v>2.4915458741804602E-5</v>
      </c>
      <c r="K357" s="13">
        <v>1.0090762882188199E-3</v>
      </c>
      <c r="L357" s="13">
        <v>5.2370291154484401E-5</v>
      </c>
      <c r="M357" s="93">
        <v>2.99732597860271</v>
      </c>
      <c r="N357" s="55">
        <v>140</v>
      </c>
      <c r="O357" s="94">
        <v>0.242917332934738</v>
      </c>
      <c r="P357" s="11">
        <v>5.54625113824408E-2</v>
      </c>
      <c r="Q357" s="11">
        <v>1.5860490210485399E-4</v>
      </c>
    </row>
    <row r="358" spans="1:17" ht="14.25" customHeight="1" x14ac:dyDescent="0.25">
      <c r="A358" s="12"/>
      <c r="B358" s="12" t="s">
        <v>558</v>
      </c>
      <c r="C358" s="75">
        <f t="shared" si="11"/>
        <v>32</v>
      </c>
      <c r="D358" s="12">
        <v>4</v>
      </c>
      <c r="E358" s="26">
        <v>49.893000000000001</v>
      </c>
      <c r="F358" s="9">
        <v>0.70982034646450498</v>
      </c>
      <c r="G358" s="9">
        <v>7.1246431204757802E-5</v>
      </c>
      <c r="H358" s="9">
        <v>1.5535861651403999E-4</v>
      </c>
      <c r="I358" s="9">
        <v>4.55945256710227E-4</v>
      </c>
      <c r="J358" s="9">
        <v>1.8496008071296599E-5</v>
      </c>
      <c r="K358" s="13">
        <v>9.9719836748877891E-4</v>
      </c>
      <c r="L358" s="13">
        <v>4.5215649807528498E-5</v>
      </c>
      <c r="M358" s="93">
        <v>4.0223413896668196</v>
      </c>
      <c r="N358" s="55">
        <v>190</v>
      </c>
      <c r="O358" s="94">
        <v>0.35156919025655498</v>
      </c>
      <c r="P358" s="11">
        <v>5.4997248449497202E-2</v>
      </c>
      <c r="Q358" s="11">
        <v>1.2215488170726999E-4</v>
      </c>
    </row>
    <row r="359" spans="1:17" ht="14.25" customHeight="1" x14ac:dyDescent="0.25">
      <c r="A359" s="12"/>
      <c r="B359" s="12" t="s">
        <v>559</v>
      </c>
      <c r="C359" s="75">
        <f t="shared" si="11"/>
        <v>33</v>
      </c>
      <c r="D359" s="12">
        <v>5</v>
      </c>
      <c r="E359" s="26">
        <v>48.405000000000001</v>
      </c>
      <c r="F359" s="9">
        <v>0.71010142146595701</v>
      </c>
      <c r="G359" s="9">
        <v>6.55796522887338E-5</v>
      </c>
      <c r="H359" s="9">
        <v>1.52429133199407E-4</v>
      </c>
      <c r="I359" s="9">
        <v>6.6978346314024498E-4</v>
      </c>
      <c r="J359" s="9">
        <v>2.77463524139475E-5</v>
      </c>
      <c r="K359" s="13">
        <v>9.9243438357124892E-4</v>
      </c>
      <c r="L359" s="13">
        <v>5.4346610528529599E-5</v>
      </c>
      <c r="M359" s="93">
        <v>3.2170703685241402</v>
      </c>
      <c r="N359" s="55">
        <v>150</v>
      </c>
      <c r="O359" s="94">
        <v>0.27421106440065102</v>
      </c>
      <c r="P359" s="11">
        <v>5.4921824947183E-2</v>
      </c>
      <c r="Q359" s="11">
        <v>1.8785823510839399E-4</v>
      </c>
    </row>
    <row r="360" spans="1:17" ht="14.25" customHeight="1" x14ac:dyDescent="0.25">
      <c r="A360" s="12"/>
      <c r="B360" s="12" t="s">
        <v>560</v>
      </c>
      <c r="C360" s="75">
        <f t="shared" si="11"/>
        <v>34</v>
      </c>
      <c r="D360" s="12">
        <v>6</v>
      </c>
      <c r="E360" s="26">
        <v>47.901000000000003</v>
      </c>
      <c r="F360" s="9">
        <v>0.71015359784018595</v>
      </c>
      <c r="G360" s="9">
        <v>9.8545672834131901E-5</v>
      </c>
      <c r="H360" s="9">
        <v>1.6971222309705201E-4</v>
      </c>
      <c r="I360" s="9">
        <v>9.6427945008513405E-4</v>
      </c>
      <c r="J360" s="9">
        <v>3.4777593430451198E-5</v>
      </c>
      <c r="K360" s="13">
        <v>9.0693255396678103E-4</v>
      </c>
      <c r="L360" s="13">
        <v>6.1888885853116597E-5</v>
      </c>
      <c r="M360" s="93">
        <v>2.5924328912821801</v>
      </c>
      <c r="N360" s="55">
        <v>120</v>
      </c>
      <c r="O360" s="94">
        <v>9.8553037571965804E-2</v>
      </c>
      <c r="P360" s="11">
        <v>5.51186621774079E-2</v>
      </c>
      <c r="Q360" s="11">
        <v>2.094376588286E-4</v>
      </c>
    </row>
    <row r="361" spans="1:17" ht="14.25" customHeight="1" x14ac:dyDescent="0.25">
      <c r="A361" s="12"/>
      <c r="B361" s="12" t="s">
        <v>561</v>
      </c>
      <c r="C361" s="75">
        <f t="shared" si="11"/>
        <v>35</v>
      </c>
      <c r="D361" s="12">
        <v>7</v>
      </c>
      <c r="E361" s="26">
        <v>16.904</v>
      </c>
      <c r="F361" s="9">
        <v>0.71027810417997095</v>
      </c>
      <c r="G361" s="9">
        <v>1.4051591501455199E-4</v>
      </c>
      <c r="H361" s="9">
        <v>1.9688759666247499E-4</v>
      </c>
      <c r="I361" s="9">
        <v>1.0580006436779999E-3</v>
      </c>
      <c r="J361" s="9">
        <v>8.2895048143814807E-5</v>
      </c>
      <c r="K361" s="13">
        <v>9.3140932474984801E-4</v>
      </c>
      <c r="L361" s="13">
        <v>1.2630207775961199E-4</v>
      </c>
      <c r="M361" s="93">
        <v>2.1795020066429598</v>
      </c>
      <c r="N361" s="55">
        <v>100</v>
      </c>
      <c r="O361" s="94">
        <v>6.7105541779067093E-2</v>
      </c>
      <c r="P361" s="11">
        <v>5.5764405148861003E-2</v>
      </c>
      <c r="Q361" s="11">
        <v>4.8792952677285999E-4</v>
      </c>
    </row>
    <row r="362" spans="1:17" ht="14.25" customHeight="1" x14ac:dyDescent="0.25">
      <c r="A362" s="12"/>
      <c r="B362" s="12" t="s">
        <v>562</v>
      </c>
      <c r="C362" s="75">
        <f t="shared" si="11"/>
        <v>36</v>
      </c>
      <c r="D362" s="12">
        <v>8</v>
      </c>
      <c r="E362" s="26">
        <v>33.189</v>
      </c>
      <c r="F362" s="9">
        <v>0.70980105597621002</v>
      </c>
      <c r="G362" s="9">
        <v>1.38818232326145E-4</v>
      </c>
      <c r="H362" s="9">
        <v>1.9557030187770401E-4</v>
      </c>
      <c r="I362" s="9">
        <v>1.1041709565529701E-3</v>
      </c>
      <c r="J362" s="9">
        <v>3.4508999930363E-5</v>
      </c>
      <c r="K362" s="13">
        <v>1.0710155798171E-3</v>
      </c>
      <c r="L362" s="13">
        <v>7.3112924679396204E-5</v>
      </c>
      <c r="M362" s="93">
        <v>2.5979293258435998</v>
      </c>
      <c r="N362" s="55">
        <v>120</v>
      </c>
      <c r="O362" s="94">
        <v>6.71227479005755E-2</v>
      </c>
      <c r="P362" s="11">
        <v>5.5330501805279798E-2</v>
      </c>
      <c r="Q362" s="11">
        <v>2.09227347705225E-4</v>
      </c>
    </row>
    <row r="363" spans="1:17" ht="14.25" customHeight="1" x14ac:dyDescent="0.25">
      <c r="A363" s="12"/>
      <c r="B363" s="12" t="s">
        <v>563</v>
      </c>
      <c r="C363" s="75">
        <f t="shared" si="11"/>
        <v>37</v>
      </c>
      <c r="D363" s="12">
        <v>9</v>
      </c>
      <c r="E363" s="26">
        <v>48.267000000000003</v>
      </c>
      <c r="F363" s="9">
        <v>0.70996762706402095</v>
      </c>
      <c r="G363" s="9">
        <v>1.3851537689552401E-4</v>
      </c>
      <c r="H363" s="9">
        <v>1.9531592889530301E-4</v>
      </c>
      <c r="I363" s="9">
        <v>1.31432503766137E-3</v>
      </c>
      <c r="J363" s="9">
        <v>5.4723735778838503E-5</v>
      </c>
      <c r="K363" s="13">
        <v>1.0085496342428599E-3</v>
      </c>
      <c r="L363" s="13">
        <v>8.3252127974321104E-5</v>
      </c>
      <c r="M363" s="93">
        <v>2.5428247528002101</v>
      </c>
      <c r="N363" s="55">
        <v>120</v>
      </c>
      <c r="O363" s="94">
        <v>5.87935601723606E-2</v>
      </c>
      <c r="P363" s="11">
        <v>5.5507621882431302E-2</v>
      </c>
      <c r="Q363" s="11">
        <v>2.17532659498042E-4</v>
      </c>
    </row>
    <row r="364" spans="1:17" ht="14.25" customHeight="1" x14ac:dyDescent="0.25">
      <c r="A364" s="12"/>
      <c r="B364" s="12" t="s">
        <v>564</v>
      </c>
      <c r="C364" s="75">
        <f t="shared" si="11"/>
        <v>38</v>
      </c>
      <c r="D364" s="12">
        <v>10</v>
      </c>
      <c r="E364" s="26">
        <v>46.414999999999999</v>
      </c>
      <c r="F364" s="9">
        <v>0.70991868810265002</v>
      </c>
      <c r="G364" s="9">
        <v>1.0985090617835E-4</v>
      </c>
      <c r="H364" s="9">
        <v>1.7621456782667501E-4</v>
      </c>
      <c r="I364" s="9">
        <v>9.5105458802799696E-4</v>
      </c>
      <c r="J364" s="9">
        <v>4.8522479886006198E-5</v>
      </c>
      <c r="K364" s="13">
        <v>9.1998125152882798E-4</v>
      </c>
      <c r="L364" s="13">
        <v>6.8215476154716401E-5</v>
      </c>
      <c r="M364" s="93">
        <v>2.97110516496556</v>
      </c>
      <c r="N364" s="55">
        <v>140</v>
      </c>
      <c r="O364" s="94">
        <v>8.4268519210463896E-2</v>
      </c>
      <c r="P364" s="11">
        <v>5.5221055716895701E-2</v>
      </c>
      <c r="Q364" s="11">
        <v>1.8441382345390901E-4</v>
      </c>
    </row>
    <row r="365" spans="1:17" ht="14.25" customHeight="1" x14ac:dyDescent="0.25">
      <c r="A365" s="12"/>
      <c r="B365" s="12" t="s">
        <v>565</v>
      </c>
      <c r="C365" s="75">
        <f t="shared" si="11"/>
        <v>39</v>
      </c>
      <c r="D365" s="12">
        <v>11</v>
      </c>
      <c r="E365" s="26">
        <v>41.493000000000002</v>
      </c>
      <c r="F365" s="9">
        <v>0.70987388323844003</v>
      </c>
      <c r="G365" s="9">
        <v>5.38119766727626E-5</v>
      </c>
      <c r="H365" s="9">
        <v>1.4793410041177599E-4</v>
      </c>
      <c r="I365" s="9">
        <v>6.3483219266999497E-4</v>
      </c>
      <c r="J365" s="9">
        <v>2.7910508956914999E-5</v>
      </c>
      <c r="K365" s="13">
        <v>6.7744590753900504E-4</v>
      </c>
      <c r="L365" s="13">
        <v>3.1228130454992403E-5</v>
      </c>
      <c r="M365" s="93">
        <v>5.53549873900627</v>
      </c>
      <c r="N365" s="55">
        <v>260</v>
      </c>
      <c r="O365" s="94">
        <v>0.13678022213094501</v>
      </c>
      <c r="P365" s="11">
        <v>5.4875197381185098E-2</v>
      </c>
      <c r="Q365" s="11">
        <v>9.5627698303303905E-5</v>
      </c>
    </row>
    <row r="366" spans="1:17" ht="14.25" customHeight="1" x14ac:dyDescent="0.25">
      <c r="A366" s="12"/>
      <c r="B366" s="12" t="s">
        <v>566</v>
      </c>
      <c r="C366" s="75">
        <f t="shared" si="11"/>
        <v>40</v>
      </c>
      <c r="D366" s="12">
        <v>12</v>
      </c>
      <c r="E366" s="26">
        <v>45.06</v>
      </c>
      <c r="F366" s="9">
        <v>0.70998892841018002</v>
      </c>
      <c r="G366" s="9">
        <v>4.0875603993609898E-5</v>
      </c>
      <c r="H366" s="9">
        <v>1.4376167416246401E-4</v>
      </c>
      <c r="I366" s="9">
        <v>8.2572446127406702E-4</v>
      </c>
      <c r="J366" s="9">
        <v>1.2919973783776699E-4</v>
      </c>
      <c r="K366" s="13">
        <v>5.7405286716789004E-4</v>
      </c>
      <c r="L366" s="13">
        <v>2.0938335307543499E-5</v>
      </c>
      <c r="M366" s="93">
        <v>8.5694972604844093</v>
      </c>
      <c r="N366" s="55">
        <v>410</v>
      </c>
      <c r="O366" s="94">
        <v>0.133785380427897</v>
      </c>
      <c r="P366" s="11">
        <v>5.4948465982524203E-2</v>
      </c>
      <c r="Q366" s="11">
        <v>6.87946605358227E-5</v>
      </c>
    </row>
    <row r="367" spans="1:17" ht="14.25" customHeight="1" x14ac:dyDescent="0.25">
      <c r="A367" s="12"/>
      <c r="B367" s="12"/>
      <c r="C367" s="75">
        <f t="shared" si="11"/>
        <v>41</v>
      </c>
      <c r="D367" s="12"/>
      <c r="E367" s="26"/>
      <c r="F367" s="9"/>
      <c r="G367" s="9"/>
      <c r="H367" s="9"/>
      <c r="I367" s="9"/>
      <c r="J367" s="9"/>
      <c r="K367" s="13"/>
      <c r="L367" s="13"/>
      <c r="M367" s="93"/>
      <c r="N367" s="55"/>
      <c r="O367" s="94"/>
      <c r="Q367" s="11"/>
    </row>
    <row r="368" spans="1:17" ht="14.25" customHeight="1" x14ac:dyDescent="0.25">
      <c r="A368" s="12"/>
      <c r="B368" s="12"/>
      <c r="C368" s="75">
        <f t="shared" si="11"/>
        <v>42</v>
      </c>
      <c r="D368" s="12"/>
      <c r="E368" s="26"/>
      <c r="F368" s="9"/>
      <c r="G368" s="9"/>
      <c r="H368" s="9"/>
      <c r="I368" s="9"/>
      <c r="J368" s="9"/>
      <c r="K368" s="13"/>
      <c r="L368" s="13"/>
      <c r="M368" s="93"/>
      <c r="N368" s="55"/>
      <c r="O368" s="94"/>
      <c r="Q368" s="11"/>
    </row>
    <row r="369" spans="1:17" ht="14.25" customHeight="1" x14ac:dyDescent="0.25">
      <c r="A369" s="12" t="str">
        <f>LEFT(B369,3)</f>
        <v>T26</v>
      </c>
      <c r="B369" s="12" t="s">
        <v>567</v>
      </c>
      <c r="C369" s="75">
        <f t="shared" si="11"/>
        <v>43</v>
      </c>
      <c r="D369" s="12">
        <v>1</v>
      </c>
      <c r="E369" s="26">
        <v>40.357999999999997</v>
      </c>
      <c r="F369" s="9">
        <v>0.71064280191014395</v>
      </c>
      <c r="G369" s="9">
        <v>2.1255214114129301E-4</v>
      </c>
      <c r="H369" s="9">
        <v>2.5340729719650198E-4</v>
      </c>
      <c r="I369" s="9">
        <v>1.86780326460054E-3</v>
      </c>
      <c r="J369" s="9">
        <v>4.74228646450131E-5</v>
      </c>
      <c r="K369" s="13">
        <v>1.4702805575253801E-3</v>
      </c>
      <c r="L369" s="13">
        <v>1.4681315739654901E-4</v>
      </c>
      <c r="M369" s="93">
        <v>1.3639033113557699</v>
      </c>
      <c r="N369" s="55">
        <v>70</v>
      </c>
      <c r="O369" s="94">
        <v>4.8027085034659E-4</v>
      </c>
      <c r="P369" s="11">
        <v>5.5983752950338597E-2</v>
      </c>
      <c r="Q369" s="11">
        <v>3.2054821307769598E-4</v>
      </c>
    </row>
    <row r="370" spans="1:17" ht="14.25" customHeight="1" x14ac:dyDescent="0.25">
      <c r="A370" s="12"/>
      <c r="B370" s="12" t="s">
        <v>568</v>
      </c>
      <c r="C370" s="75">
        <f t="shared" si="11"/>
        <v>44</v>
      </c>
      <c r="D370" s="12">
        <v>2</v>
      </c>
      <c r="E370" s="26">
        <v>40.414999999999999</v>
      </c>
      <c r="F370" s="9">
        <v>0.71020598615012198</v>
      </c>
      <c r="G370" s="9">
        <v>1.7474264428215001E-4</v>
      </c>
      <c r="H370" s="9">
        <v>2.2259458814252701E-4</v>
      </c>
      <c r="I370" s="9">
        <v>1.49337690058452E-3</v>
      </c>
      <c r="J370" s="9">
        <v>4.8904406272435098E-5</v>
      </c>
      <c r="K370" s="13">
        <v>1.48162399801573E-3</v>
      </c>
      <c r="L370" s="13">
        <v>1.2914576946207099E-4</v>
      </c>
      <c r="M370" s="93">
        <v>1.5348766383429999</v>
      </c>
      <c r="N370" s="55">
        <v>70</v>
      </c>
      <c r="O370" s="94">
        <v>9.0226032922253996E-4</v>
      </c>
      <c r="P370" s="11">
        <v>5.5814476818512503E-2</v>
      </c>
      <c r="Q370" s="11">
        <v>4.3309180717397098E-4</v>
      </c>
    </row>
    <row r="371" spans="1:17" ht="14.25" customHeight="1" x14ac:dyDescent="0.25">
      <c r="A371" s="12"/>
      <c r="B371" s="12" t="s">
        <v>569</v>
      </c>
      <c r="C371" s="75">
        <f t="shared" si="11"/>
        <v>45</v>
      </c>
      <c r="D371" s="12">
        <v>3</v>
      </c>
      <c r="E371" s="26">
        <v>36.003999999999998</v>
      </c>
      <c r="F371" s="9">
        <v>0.70977755361414696</v>
      </c>
      <c r="G371" s="9">
        <v>1.28586322291988E-4</v>
      </c>
      <c r="H371" s="9">
        <v>1.88481449508142E-4</v>
      </c>
      <c r="I371" s="9">
        <v>1.1312531897547E-3</v>
      </c>
      <c r="J371" s="9">
        <v>5.86112844751604E-5</v>
      </c>
      <c r="K371" s="13">
        <v>1.0165883819961601E-3</v>
      </c>
      <c r="L371" s="13">
        <v>8.8388930718444203E-5</v>
      </c>
      <c r="M371" s="93">
        <v>2.1364504932831001</v>
      </c>
      <c r="N371" s="55">
        <v>100</v>
      </c>
      <c r="O371" s="94">
        <v>7.5495942989942701E-3</v>
      </c>
      <c r="P371" s="11">
        <v>5.5423965545626099E-2</v>
      </c>
      <c r="Q371" s="11">
        <v>2.6969447526662798E-4</v>
      </c>
    </row>
    <row r="372" spans="1:17" ht="14.25" customHeight="1" x14ac:dyDescent="0.25">
      <c r="A372" s="12"/>
      <c r="B372" s="12" t="s">
        <v>570</v>
      </c>
      <c r="C372" s="75">
        <f t="shared" si="11"/>
        <v>46</v>
      </c>
      <c r="D372" s="12">
        <v>4</v>
      </c>
      <c r="E372" s="26">
        <v>40.472000000000001</v>
      </c>
      <c r="F372" s="9">
        <v>0.71074017270266798</v>
      </c>
      <c r="G372" s="9">
        <v>1.99951151869814E-4</v>
      </c>
      <c r="H372" s="9">
        <v>2.42951274161616E-4</v>
      </c>
      <c r="I372" s="9">
        <v>1.7374025097334001E-3</v>
      </c>
      <c r="J372" s="9">
        <v>5.72313720609012E-5</v>
      </c>
      <c r="K372" s="13">
        <v>1.54426490763022E-3</v>
      </c>
      <c r="L372" s="13">
        <v>1.23007235061095E-4</v>
      </c>
      <c r="M372" s="93">
        <v>1.50732246844688</v>
      </c>
      <c r="N372" s="55">
        <v>70</v>
      </c>
      <c r="O372" s="94">
        <v>5.6227275219896096E-3</v>
      </c>
      <c r="P372" s="11">
        <v>5.5064241659395101E-2</v>
      </c>
      <c r="Q372" s="11">
        <v>4.1953743004591001E-4</v>
      </c>
    </row>
    <row r="373" spans="1:17" ht="14.25" customHeight="1" x14ac:dyDescent="0.25">
      <c r="A373" s="12"/>
      <c r="B373" s="12" t="s">
        <v>571</v>
      </c>
      <c r="C373" s="75">
        <f t="shared" si="11"/>
        <v>47</v>
      </c>
      <c r="D373" s="12">
        <v>5</v>
      </c>
      <c r="E373" s="26">
        <v>40.353000000000002</v>
      </c>
      <c r="F373" s="9">
        <v>0.71041629572003495</v>
      </c>
      <c r="G373" s="9">
        <v>1.92523534059401E-4</v>
      </c>
      <c r="H373" s="9">
        <v>2.3683373741578101E-4</v>
      </c>
      <c r="I373" s="9">
        <v>1.8264972598599899E-3</v>
      </c>
      <c r="J373" s="9">
        <v>5.3719290540496303E-5</v>
      </c>
      <c r="K373" s="13">
        <v>1.6358402358235601E-3</v>
      </c>
      <c r="L373" s="13">
        <v>1.43624255510929E-4</v>
      </c>
      <c r="M373" s="93">
        <v>1.42294918086545</v>
      </c>
      <c r="N373" s="55">
        <v>70</v>
      </c>
      <c r="O373" s="94">
        <v>3.72810529754302E-3</v>
      </c>
      <c r="P373" s="11">
        <v>5.6505322253527002E-2</v>
      </c>
      <c r="Q373" s="11">
        <v>4.4923389721918502E-4</v>
      </c>
    </row>
    <row r="374" spans="1:17" ht="14.25" customHeight="1" x14ac:dyDescent="0.25">
      <c r="A374" s="12"/>
      <c r="B374" s="12" t="s">
        <v>572</v>
      </c>
      <c r="C374" s="75">
        <f t="shared" si="11"/>
        <v>48</v>
      </c>
      <c r="D374" s="12">
        <v>6</v>
      </c>
      <c r="E374" s="26">
        <v>40.357999999999997</v>
      </c>
      <c r="F374" s="9">
        <v>0.71057169285861099</v>
      </c>
      <c r="G374" s="9">
        <v>1.8293870076674501E-4</v>
      </c>
      <c r="H374" s="9">
        <v>2.2912961164102901E-4</v>
      </c>
      <c r="I374" s="9">
        <v>2.08196447101788E-3</v>
      </c>
      <c r="J374" s="9">
        <v>6.1989383701224702E-5</v>
      </c>
      <c r="K374" s="13">
        <v>1.53821055033146E-3</v>
      </c>
      <c r="L374" s="13">
        <v>1.2700915464226999E-4</v>
      </c>
      <c r="M374" s="93">
        <v>1.36006633235353</v>
      </c>
      <c r="N374" s="55">
        <v>60</v>
      </c>
      <c r="O374" s="94">
        <v>2.93983695769434E-3</v>
      </c>
      <c r="P374" s="11">
        <v>5.62941872283277E-2</v>
      </c>
      <c r="Q374" s="11">
        <v>3.3931770938591102E-4</v>
      </c>
    </row>
    <row r="375" spans="1:17" ht="14.25" customHeight="1" x14ac:dyDescent="0.25">
      <c r="A375" s="12"/>
      <c r="B375" s="12" t="s">
        <v>573</v>
      </c>
      <c r="C375" s="75">
        <f t="shared" si="11"/>
        <v>49</v>
      </c>
      <c r="D375" s="12">
        <v>7</v>
      </c>
      <c r="E375" s="26">
        <v>40.356999999999999</v>
      </c>
      <c r="F375" s="9">
        <v>0.71088835574928899</v>
      </c>
      <c r="G375" s="9">
        <v>1.7175170242210699E-4</v>
      </c>
      <c r="H375" s="9">
        <v>2.2033383372548599E-4</v>
      </c>
      <c r="I375" s="9">
        <v>3.5393079314886499E-3</v>
      </c>
      <c r="J375" s="9">
        <v>1.41255200644032E-4</v>
      </c>
      <c r="K375" s="13">
        <v>1.6171089338475101E-3</v>
      </c>
      <c r="L375" s="13">
        <v>1.5497041718850899E-4</v>
      </c>
      <c r="M375" s="93">
        <v>1.2013789266538</v>
      </c>
      <c r="N375" s="55">
        <v>60</v>
      </c>
      <c r="O375" s="94">
        <v>3.6949020299104898E-3</v>
      </c>
      <c r="P375" s="11">
        <v>5.6651047446886899E-2</v>
      </c>
      <c r="Q375" s="11">
        <v>5.3843382678112701E-4</v>
      </c>
    </row>
    <row r="376" spans="1:17" ht="14.25" customHeight="1" x14ac:dyDescent="0.25">
      <c r="A376" s="12"/>
      <c r="B376" s="12"/>
      <c r="C376" s="75">
        <f t="shared" si="11"/>
        <v>50</v>
      </c>
      <c r="D376" s="12"/>
      <c r="E376" s="26"/>
      <c r="F376" s="9"/>
      <c r="G376" s="9"/>
      <c r="H376" s="9"/>
      <c r="I376" s="9"/>
      <c r="J376" s="9"/>
      <c r="K376" s="13"/>
      <c r="L376" s="13"/>
      <c r="M376" s="93"/>
      <c r="N376" s="55"/>
      <c r="O376" s="94"/>
      <c r="Q376" s="11"/>
    </row>
    <row r="377" spans="1:17" ht="14.25" customHeight="1" x14ac:dyDescent="0.25">
      <c r="A377" s="12"/>
      <c r="B377" s="12"/>
      <c r="C377" s="75">
        <f t="shared" si="11"/>
        <v>51</v>
      </c>
      <c r="D377" s="12"/>
      <c r="E377" s="26"/>
      <c r="F377" s="9"/>
      <c r="G377" s="9"/>
      <c r="H377" s="9"/>
      <c r="I377" s="9"/>
      <c r="J377" s="9"/>
      <c r="K377" s="13"/>
      <c r="L377" s="13"/>
      <c r="M377" s="93"/>
      <c r="N377" s="55"/>
      <c r="O377" s="94"/>
      <c r="Q377" s="11"/>
    </row>
    <row r="378" spans="1:17" ht="14.25" customHeight="1" x14ac:dyDescent="0.25">
      <c r="A378" s="12" t="str">
        <f>LEFT(B378,3)</f>
        <v>T27</v>
      </c>
      <c r="B378" s="12" t="s">
        <v>574</v>
      </c>
      <c r="C378" s="75">
        <f t="shared" si="11"/>
        <v>52</v>
      </c>
      <c r="D378" s="12">
        <v>1</v>
      </c>
      <c r="E378" s="26">
        <v>47.225000000000001</v>
      </c>
      <c r="F378" s="9">
        <v>0.70983471145560395</v>
      </c>
      <c r="G378" s="9">
        <v>7.7377518044715904E-5</v>
      </c>
      <c r="H378" s="9">
        <v>1.5805551234373801E-4</v>
      </c>
      <c r="I378" s="9">
        <v>5.5617995306380004E-4</v>
      </c>
      <c r="J378" s="9">
        <v>2.6853927415274698E-5</v>
      </c>
      <c r="K378" s="13">
        <v>7.6506548939136402E-4</v>
      </c>
      <c r="L378" s="13">
        <v>6.1733001933955898E-5</v>
      </c>
      <c r="M378" s="93">
        <v>2.88883345576079</v>
      </c>
      <c r="N378" s="55">
        <v>140</v>
      </c>
      <c r="O378" s="94">
        <v>2.60063876909629E-2</v>
      </c>
      <c r="P378" s="11">
        <v>5.6978763792283997E-2</v>
      </c>
      <c r="Q378" s="11">
        <v>1.72412116918316E-4</v>
      </c>
    </row>
    <row r="379" spans="1:17" ht="14.25" customHeight="1" x14ac:dyDescent="0.25">
      <c r="A379" s="12"/>
      <c r="B379" s="12" t="s">
        <v>575</v>
      </c>
      <c r="C379" s="75">
        <f t="shared" si="11"/>
        <v>53</v>
      </c>
      <c r="D379" s="12">
        <v>2</v>
      </c>
      <c r="E379" s="26">
        <v>47.161999999999999</v>
      </c>
      <c r="F379" s="9">
        <v>0.70962987112168097</v>
      </c>
      <c r="G379" s="9">
        <v>8.7954838573249501E-5</v>
      </c>
      <c r="H379" s="9">
        <v>1.63467695949152E-4</v>
      </c>
      <c r="I379" s="9">
        <v>7.2466703050057496E-4</v>
      </c>
      <c r="J379" s="9">
        <v>4.8926380844644902E-5</v>
      </c>
      <c r="K379" s="13">
        <v>9.52353009045025E-4</v>
      </c>
      <c r="L379" s="13">
        <v>6.09594364707697E-5</v>
      </c>
      <c r="M379" s="93">
        <v>2.7674298521888998</v>
      </c>
      <c r="N379" s="55">
        <v>130</v>
      </c>
      <c r="O379" s="94">
        <v>1.9040725460151502E-2</v>
      </c>
      <c r="P379" s="11">
        <v>5.7015390793198499E-2</v>
      </c>
      <c r="Q379" s="11">
        <v>1.53583606299699E-4</v>
      </c>
    </row>
    <row r="380" spans="1:17" ht="14.25" customHeight="1" x14ac:dyDescent="0.25">
      <c r="A380" s="12"/>
      <c r="B380" s="12" t="s">
        <v>576</v>
      </c>
      <c r="C380" s="75">
        <f t="shared" si="11"/>
        <v>54</v>
      </c>
      <c r="D380" s="12">
        <v>3</v>
      </c>
      <c r="E380" s="26">
        <v>47.292999999999999</v>
      </c>
      <c r="F380" s="9">
        <v>0.70994001271506002</v>
      </c>
      <c r="G380" s="9">
        <v>1.2121387180164201E-4</v>
      </c>
      <c r="H380" s="9">
        <v>1.8355265321373499E-4</v>
      </c>
      <c r="I380" s="9">
        <v>7.5014906844140703E-4</v>
      </c>
      <c r="J380" s="9">
        <v>3.3161767110737701E-5</v>
      </c>
      <c r="K380" s="13">
        <v>9.8446857776999792E-4</v>
      </c>
      <c r="L380" s="13">
        <v>7.2780222193363593E-5</v>
      </c>
      <c r="M380" s="93">
        <v>2.64957699822524</v>
      </c>
      <c r="N380" s="55">
        <v>130</v>
      </c>
      <c r="O380" s="94">
        <v>2.2347818177231301E-2</v>
      </c>
      <c r="P380" s="11">
        <v>5.6520721127988303E-2</v>
      </c>
      <c r="Q380" s="11">
        <v>1.8938085103346899E-4</v>
      </c>
    </row>
    <row r="381" spans="1:17" ht="14.25" customHeight="1" x14ac:dyDescent="0.25">
      <c r="A381" s="12"/>
      <c r="B381" s="12" t="s">
        <v>577</v>
      </c>
      <c r="C381" s="75">
        <f t="shared" si="11"/>
        <v>55</v>
      </c>
      <c r="D381" s="12">
        <v>4</v>
      </c>
      <c r="E381" s="26">
        <v>47.162999999999997</v>
      </c>
      <c r="F381" s="9">
        <v>0.71013783729366098</v>
      </c>
      <c r="G381" s="9">
        <v>1.41596494511728E-4</v>
      </c>
      <c r="H381" s="9">
        <v>1.9762618353700499E-4</v>
      </c>
      <c r="I381" s="9">
        <v>7.0196629159583997E-4</v>
      </c>
      <c r="J381" s="9">
        <v>3.5442343494586199E-5</v>
      </c>
      <c r="K381" s="13">
        <v>9.8827581164479005E-4</v>
      </c>
      <c r="L381" s="13">
        <v>8.8296701729613202E-5</v>
      </c>
      <c r="M381" s="93">
        <v>2.1055076041462701</v>
      </c>
      <c r="N381" s="55">
        <v>100</v>
      </c>
      <c r="O381" s="94">
        <v>6.7335611742486701E-3</v>
      </c>
      <c r="P381" s="11">
        <v>5.7254970669755302E-2</v>
      </c>
      <c r="Q381" s="11">
        <v>2.4372722350443499E-4</v>
      </c>
    </row>
    <row r="382" spans="1:17" ht="14.25" customHeight="1" x14ac:dyDescent="0.25">
      <c r="A382" s="12"/>
      <c r="B382" s="12" t="s">
        <v>578</v>
      </c>
      <c r="C382" s="75">
        <f t="shared" si="11"/>
        <v>56</v>
      </c>
      <c r="D382" s="12">
        <v>5</v>
      </c>
      <c r="E382" s="26">
        <v>47.16</v>
      </c>
      <c r="F382" s="9">
        <v>0.710356505480219</v>
      </c>
      <c r="G382" s="9">
        <v>1.74665065964795E-4</v>
      </c>
      <c r="H382" s="9">
        <v>2.2254746242196299E-4</v>
      </c>
      <c r="I382" s="9">
        <v>8.6512588523026302E-4</v>
      </c>
      <c r="J382" s="9">
        <v>3.7065640316133E-5</v>
      </c>
      <c r="K382" s="13">
        <v>9.8022682455715807E-4</v>
      </c>
      <c r="L382" s="13">
        <v>9.4296264175018402E-5</v>
      </c>
      <c r="M382" s="93">
        <v>2.16925409484231</v>
      </c>
      <c r="N382" s="55">
        <v>100</v>
      </c>
      <c r="O382" s="94">
        <v>6.2776433650809996E-3</v>
      </c>
      <c r="P382" s="11">
        <v>5.7386269807893402E-2</v>
      </c>
      <c r="Q382" s="11">
        <v>2.73138748173308E-4</v>
      </c>
    </row>
    <row r="383" spans="1:17" ht="14.25" customHeight="1" x14ac:dyDescent="0.25">
      <c r="A383" s="12"/>
      <c r="B383" s="12" t="s">
        <v>579</v>
      </c>
      <c r="C383" s="75">
        <f t="shared" si="11"/>
        <v>57</v>
      </c>
      <c r="D383" s="12">
        <v>6</v>
      </c>
      <c r="E383" s="26">
        <v>47.348999999999997</v>
      </c>
      <c r="F383" s="9">
        <v>0.71022919035394405</v>
      </c>
      <c r="G383" s="9">
        <v>1.49911810823133E-4</v>
      </c>
      <c r="H383" s="9">
        <v>2.0367839922918701E-4</v>
      </c>
      <c r="I383" s="9">
        <v>8.7707188790185002E-4</v>
      </c>
      <c r="J383" s="9">
        <v>4.16697377050085E-5</v>
      </c>
      <c r="K383" s="13">
        <v>9.7784933201640898E-4</v>
      </c>
      <c r="L383" s="13">
        <v>7.12541676019254E-5</v>
      </c>
      <c r="M383" s="93">
        <v>2.2733802263327898</v>
      </c>
      <c r="N383" s="55">
        <v>110</v>
      </c>
      <c r="O383" s="94">
        <v>7.7943154443948599E-3</v>
      </c>
      <c r="P383" s="11">
        <v>5.7085072592916501E-2</v>
      </c>
      <c r="Q383" s="11">
        <v>2.13354518087001E-4</v>
      </c>
    </row>
    <row r="384" spans="1:17" ht="14.25" customHeight="1" x14ac:dyDescent="0.25">
      <c r="A384" s="12"/>
      <c r="B384" s="12" t="s">
        <v>580</v>
      </c>
      <c r="C384" s="75">
        <f t="shared" si="11"/>
        <v>58</v>
      </c>
      <c r="D384" s="12">
        <v>7</v>
      </c>
      <c r="E384" s="26">
        <v>47.320999999999998</v>
      </c>
      <c r="F384" s="9">
        <v>0.71036570866096305</v>
      </c>
      <c r="G384" s="9">
        <v>1.5748433183026099E-4</v>
      </c>
      <c r="H384" s="9">
        <v>2.09337333399588E-4</v>
      </c>
      <c r="I384" s="9">
        <v>8.9410636591718098E-4</v>
      </c>
      <c r="J384" s="9">
        <v>4.0807527647546699E-5</v>
      </c>
      <c r="K384" s="13">
        <v>1.02581654057835E-3</v>
      </c>
      <c r="L384" s="13">
        <v>8.9797066415761299E-5</v>
      </c>
      <c r="M384" s="93">
        <v>2.0179686667427301</v>
      </c>
      <c r="N384" s="55">
        <v>100</v>
      </c>
      <c r="O384" s="94">
        <v>2.8480055299818299E-3</v>
      </c>
      <c r="P384" s="11">
        <v>5.73818896138154E-2</v>
      </c>
      <c r="Q384" s="11">
        <v>2.8801476739430599E-4</v>
      </c>
    </row>
    <row r="385" spans="1:17" ht="14.25" customHeight="1" x14ac:dyDescent="0.25">
      <c r="A385" s="12"/>
      <c r="B385" s="12" t="s">
        <v>581</v>
      </c>
      <c r="C385" s="75">
        <f t="shared" si="11"/>
        <v>59</v>
      </c>
      <c r="D385" s="12">
        <v>8</v>
      </c>
      <c r="E385" s="26">
        <v>47.162999999999997</v>
      </c>
      <c r="F385" s="9">
        <v>0.71068688884544196</v>
      </c>
      <c r="G385" s="9">
        <v>1.865234336415E-4</v>
      </c>
      <c r="H385" s="9">
        <v>2.32009550992339E-4</v>
      </c>
      <c r="I385" s="9">
        <v>9.9621875114929803E-4</v>
      </c>
      <c r="J385" s="9">
        <v>3.21525349929958E-5</v>
      </c>
      <c r="K385" s="13">
        <v>9.7258144714509095E-4</v>
      </c>
      <c r="L385" s="13">
        <v>9.1806294173617399E-5</v>
      </c>
      <c r="M385" s="93">
        <v>1.77757215091246</v>
      </c>
      <c r="N385" s="55">
        <v>80</v>
      </c>
      <c r="O385" s="94">
        <v>1.7945935403263101E-3</v>
      </c>
      <c r="P385" s="11">
        <v>5.7868299722883203E-2</v>
      </c>
      <c r="Q385" s="11">
        <v>3.3407876960072302E-4</v>
      </c>
    </row>
    <row r="386" spans="1:17" ht="14.25" customHeight="1" x14ac:dyDescent="0.25">
      <c r="A386" s="12"/>
      <c r="B386" s="12" t="s">
        <v>582</v>
      </c>
      <c r="C386" s="75">
        <f t="shared" si="11"/>
        <v>60</v>
      </c>
      <c r="D386" s="12">
        <v>9</v>
      </c>
      <c r="E386" s="26">
        <v>47.247999999999998</v>
      </c>
      <c r="F386" s="9">
        <v>0.71050837798604405</v>
      </c>
      <c r="G386" s="9">
        <v>1.5984239474998901E-4</v>
      </c>
      <c r="H386" s="9">
        <v>2.1112300049997001E-4</v>
      </c>
      <c r="I386" s="9">
        <v>1.2083576906977199E-3</v>
      </c>
      <c r="J386" s="9">
        <v>4.9005149036423701E-5</v>
      </c>
      <c r="K386" s="13">
        <v>1.1016190650161501E-3</v>
      </c>
      <c r="L386" s="13">
        <v>9.3713745441662406E-5</v>
      </c>
      <c r="M386" s="93">
        <v>1.8094613581663299</v>
      </c>
      <c r="N386" s="55">
        <v>90</v>
      </c>
      <c r="O386" s="94">
        <v>1.8477492506101701E-3</v>
      </c>
      <c r="P386" s="11">
        <v>5.7329537237207601E-2</v>
      </c>
      <c r="Q386" s="11">
        <v>2.77112469388771E-4</v>
      </c>
    </row>
    <row r="387" spans="1:17" ht="14.25" customHeight="1" x14ac:dyDescent="0.25">
      <c r="A387" s="12"/>
      <c r="B387" s="12" t="s">
        <v>583</v>
      </c>
      <c r="C387" s="75">
        <f t="shared" si="11"/>
        <v>61</v>
      </c>
      <c r="D387" s="12">
        <v>10</v>
      </c>
      <c r="E387" s="26">
        <v>47.228000000000002</v>
      </c>
      <c r="F387" s="9">
        <v>0.71030177358405699</v>
      </c>
      <c r="G387" s="9">
        <v>1.5585455866031899E-4</v>
      </c>
      <c r="H387" s="9">
        <v>2.0811171242560901E-4</v>
      </c>
      <c r="I387" s="9">
        <v>1.62795834623961E-3</v>
      </c>
      <c r="J387" s="9">
        <v>5.7618182666518802E-5</v>
      </c>
      <c r="K387" s="13">
        <v>1.04432583556802E-3</v>
      </c>
      <c r="L387" s="13">
        <v>7.7445819932059898E-5</v>
      </c>
      <c r="M387" s="93">
        <v>2.1496310569496599</v>
      </c>
      <c r="N387" s="55">
        <v>100</v>
      </c>
      <c r="O387" s="94">
        <v>4.2313210232644604E-3</v>
      </c>
      <c r="P387" s="11">
        <v>5.6782065655632798E-2</v>
      </c>
      <c r="Q387" s="11">
        <v>2.5214627054359699E-4</v>
      </c>
    </row>
    <row r="388" spans="1:17" ht="14.25" customHeight="1" x14ac:dyDescent="0.25">
      <c r="A388" s="12"/>
      <c r="B388" s="12" t="s">
        <v>584</v>
      </c>
      <c r="C388" s="75">
        <f t="shared" si="11"/>
        <v>62</v>
      </c>
      <c r="D388" s="12">
        <v>11</v>
      </c>
      <c r="E388" s="26">
        <v>47.316000000000003</v>
      </c>
      <c r="F388" s="9">
        <v>0.71018677554062304</v>
      </c>
      <c r="G388" s="9">
        <v>1.33036253858018E-4</v>
      </c>
      <c r="H388" s="9">
        <v>1.91595109010001E-4</v>
      </c>
      <c r="I388" s="9">
        <v>1.2939386469245999E-3</v>
      </c>
      <c r="J388" s="9">
        <v>4.3958941608221897E-5</v>
      </c>
      <c r="K388" s="13">
        <v>9.9904567343044493E-4</v>
      </c>
      <c r="L388" s="13">
        <v>6.5468333947439001E-5</v>
      </c>
      <c r="M388" s="93">
        <v>2.38336332348227</v>
      </c>
      <c r="N388" s="55">
        <v>110</v>
      </c>
      <c r="O388" s="94">
        <v>6.6518576191826502E-3</v>
      </c>
      <c r="P388" s="11">
        <v>5.6832334352082799E-2</v>
      </c>
      <c r="Q388" s="11">
        <v>1.9861198862466999E-4</v>
      </c>
    </row>
    <row r="389" spans="1:17" ht="14.25" customHeight="1" x14ac:dyDescent="0.25">
      <c r="A389" s="12"/>
      <c r="B389" s="12" t="s">
        <v>585</v>
      </c>
      <c r="C389" s="75">
        <f t="shared" si="11"/>
        <v>63</v>
      </c>
      <c r="D389" s="12">
        <v>12</v>
      </c>
      <c r="E389" s="26">
        <v>47.16</v>
      </c>
      <c r="F389" s="9">
        <v>0.70982000966671499</v>
      </c>
      <c r="G389" s="9">
        <v>9.9591807681519501E-5</v>
      </c>
      <c r="H389" s="9">
        <v>1.7002530087250001E-4</v>
      </c>
      <c r="I389" s="9">
        <v>1.35550242894787E-3</v>
      </c>
      <c r="J389" s="9">
        <v>6.9640347665604995E-5</v>
      </c>
      <c r="K389" s="13">
        <v>9.8771294438814296E-4</v>
      </c>
      <c r="L389" s="13">
        <v>7.3993098193493695E-5</v>
      </c>
      <c r="M389" s="93">
        <v>2.4746816789990498</v>
      </c>
      <c r="N389" s="55">
        <v>120</v>
      </c>
      <c r="O389" s="94">
        <v>7.1031477015565401E-3</v>
      </c>
      <c r="P389" s="11">
        <v>5.6816233009788497E-2</v>
      </c>
      <c r="Q389" s="11">
        <v>2.09806850033666E-4</v>
      </c>
    </row>
    <row r="390" spans="1:17" ht="14.25" customHeight="1" x14ac:dyDescent="0.25">
      <c r="A390" s="12"/>
      <c r="B390" s="12" t="s">
        <v>586</v>
      </c>
      <c r="C390" s="75">
        <f t="shared" si="11"/>
        <v>64</v>
      </c>
      <c r="D390" s="12">
        <v>13</v>
      </c>
      <c r="E390" s="26">
        <v>47.216999999999999</v>
      </c>
      <c r="F390" s="9">
        <v>0.70980262413623396</v>
      </c>
      <c r="G390" s="9">
        <v>1.13309198641515E-4</v>
      </c>
      <c r="H390" s="9">
        <v>1.7840666696048799E-4</v>
      </c>
      <c r="I390" s="9">
        <v>1.6355162931459099E-3</v>
      </c>
      <c r="J390" s="9">
        <v>1.08947787556381E-4</v>
      </c>
      <c r="K390" s="13">
        <v>9.36869174006521E-4</v>
      </c>
      <c r="L390" s="13">
        <v>6.4875521114874795E-5</v>
      </c>
      <c r="M390" s="93">
        <v>2.7310397429123201</v>
      </c>
      <c r="N390" s="55">
        <v>130</v>
      </c>
      <c r="O390" s="94">
        <v>7.5756369035193203E-3</v>
      </c>
      <c r="P390" s="11">
        <v>5.6600711599102599E-2</v>
      </c>
      <c r="Q390" s="11">
        <v>1.82407798043874E-4</v>
      </c>
    </row>
    <row r="391" spans="1:17" ht="14.25" customHeight="1" x14ac:dyDescent="0.25">
      <c r="A391" s="12"/>
      <c r="B391" s="12" t="s">
        <v>587</v>
      </c>
      <c r="C391" s="75">
        <f t="shared" si="11"/>
        <v>65</v>
      </c>
      <c r="D391" s="12">
        <v>14</v>
      </c>
      <c r="E391" s="26">
        <v>44.889000000000003</v>
      </c>
      <c r="F391" s="9">
        <v>0.709941928111959</v>
      </c>
      <c r="G391" s="9">
        <v>9.5206092335707205E-5</v>
      </c>
      <c r="H391" s="9">
        <v>1.6751853023733401E-4</v>
      </c>
      <c r="I391" s="9">
        <v>1.4879099638433399E-3</v>
      </c>
      <c r="J391" s="9">
        <v>6.4466555378132103E-5</v>
      </c>
      <c r="K391" s="13">
        <v>9.8841375653975299E-4</v>
      </c>
      <c r="L391" s="13">
        <v>6.4639602824817003E-5</v>
      </c>
      <c r="M391" s="93">
        <v>2.3829923357391798</v>
      </c>
      <c r="N391" s="55">
        <v>110</v>
      </c>
      <c r="O391" s="94">
        <v>2.8379252651532E-3</v>
      </c>
      <c r="P391" s="11">
        <v>5.7527620476980998E-2</v>
      </c>
      <c r="Q391" s="11">
        <v>2.0784415923808899E-4</v>
      </c>
    </row>
    <row r="392" spans="1:17" ht="14.25" customHeight="1" x14ac:dyDescent="0.25">
      <c r="A392" s="12"/>
      <c r="B392" s="12" t="s">
        <v>588</v>
      </c>
      <c r="C392" s="75">
        <f t="shared" ref="C392:C455" si="12">C391+1</f>
        <v>66</v>
      </c>
      <c r="D392" s="12">
        <v>15</v>
      </c>
      <c r="E392" s="26">
        <v>45.503999999999998</v>
      </c>
      <c r="F392" s="9">
        <v>0.71006891129692995</v>
      </c>
      <c r="G392" s="9">
        <v>9.7284171864517801E-5</v>
      </c>
      <c r="H392" s="9">
        <v>1.6873170154447999E-4</v>
      </c>
      <c r="I392" s="9">
        <v>1.3827714479734E-3</v>
      </c>
      <c r="J392" s="9">
        <v>1.10884574398613E-4</v>
      </c>
      <c r="K392" s="13">
        <v>7.6342427514060796E-4</v>
      </c>
      <c r="L392" s="13">
        <v>7.5350081309751197E-5</v>
      </c>
      <c r="M392" s="93">
        <v>2.4291678990477599</v>
      </c>
      <c r="N392" s="55">
        <v>120</v>
      </c>
      <c r="O392" s="94">
        <v>1.16056674559654E-3</v>
      </c>
      <c r="P392" s="11">
        <v>5.7374584719530698E-2</v>
      </c>
      <c r="Q392" s="11">
        <v>2.0686713131033E-4</v>
      </c>
    </row>
    <row r="393" spans="1:17" ht="14.25" customHeight="1" x14ac:dyDescent="0.25">
      <c r="A393" s="12"/>
      <c r="B393" s="12" t="s">
        <v>589</v>
      </c>
      <c r="C393" s="75">
        <f t="shared" si="12"/>
        <v>67</v>
      </c>
      <c r="D393" s="12">
        <v>16</v>
      </c>
      <c r="E393" s="26">
        <v>45.750999999999998</v>
      </c>
      <c r="F393" s="9">
        <v>0.70990468599017198</v>
      </c>
      <c r="G393" s="9">
        <v>5.1838288602867198E-5</v>
      </c>
      <c r="H393" s="9">
        <v>1.47248480125516E-4</v>
      </c>
      <c r="I393" s="9">
        <v>1.68189319608099E-3</v>
      </c>
      <c r="J393" s="9">
        <v>2.2851499411706501E-4</v>
      </c>
      <c r="K393" s="13">
        <v>4.8699425634231102E-4</v>
      </c>
      <c r="L393" s="13">
        <v>3.4962480654814502E-5</v>
      </c>
      <c r="M393" s="93">
        <v>4.6796978427468101</v>
      </c>
      <c r="N393" s="55">
        <v>220</v>
      </c>
      <c r="O393" s="94">
        <v>4.3077390755680298E-3</v>
      </c>
      <c r="P393" s="11">
        <v>5.6847301483965898E-2</v>
      </c>
      <c r="Q393" s="11">
        <v>1.2915820380376701E-4</v>
      </c>
    </row>
    <row r="394" spans="1:17" ht="14.25" customHeight="1" x14ac:dyDescent="0.25">
      <c r="A394" s="12"/>
      <c r="B394" s="12"/>
      <c r="C394" s="75">
        <f t="shared" si="12"/>
        <v>68</v>
      </c>
      <c r="D394" s="12"/>
      <c r="E394" s="26"/>
      <c r="F394" s="9"/>
      <c r="G394" s="9"/>
      <c r="H394" s="9"/>
      <c r="I394" s="9"/>
      <c r="J394" s="9"/>
      <c r="K394" s="13"/>
      <c r="L394" s="13"/>
      <c r="M394" s="93"/>
      <c r="N394" s="55"/>
      <c r="O394" s="94"/>
      <c r="Q394" s="11"/>
    </row>
    <row r="395" spans="1:17" ht="14.25" customHeight="1" x14ac:dyDescent="0.25">
      <c r="A395" s="12"/>
      <c r="B395" s="12"/>
      <c r="C395" s="75">
        <f t="shared" si="12"/>
        <v>69</v>
      </c>
      <c r="D395" s="12"/>
      <c r="E395" s="26"/>
      <c r="F395" s="9"/>
      <c r="G395" s="9"/>
      <c r="H395" s="9"/>
      <c r="I395" s="9"/>
      <c r="J395" s="9"/>
      <c r="K395" s="13"/>
      <c r="L395" s="13"/>
      <c r="M395" s="93"/>
      <c r="N395" s="55"/>
      <c r="O395" s="94"/>
      <c r="Q395" s="11"/>
    </row>
    <row r="396" spans="1:17" ht="14.25" customHeight="1" x14ac:dyDescent="0.25">
      <c r="A396" s="12" t="str">
        <f>LEFT(B396,3)</f>
        <v>T28</v>
      </c>
      <c r="B396" s="12" t="s">
        <v>590</v>
      </c>
      <c r="C396" s="75">
        <f t="shared" si="12"/>
        <v>70</v>
      </c>
      <c r="D396" s="12">
        <v>1</v>
      </c>
      <c r="E396" s="26">
        <v>54.046999999999997</v>
      </c>
      <c r="F396" s="9">
        <v>0.71040982720087997</v>
      </c>
      <c r="G396" s="9">
        <v>1.4012991362032299E-4</v>
      </c>
      <c r="H396" s="9">
        <v>1.9662238694890201E-4</v>
      </c>
      <c r="I396" s="9">
        <v>9.0642462749517905E-4</v>
      </c>
      <c r="J396" s="9">
        <v>4.40677965050684E-5</v>
      </c>
      <c r="K396" s="13">
        <v>1.39182943733493E-3</v>
      </c>
      <c r="L396" s="13">
        <v>1.17986660064079E-4</v>
      </c>
      <c r="M396" s="93">
        <v>1.5801284083730101</v>
      </c>
      <c r="N396" s="55">
        <v>80</v>
      </c>
      <c r="O396" s="94">
        <v>6.9487619099161305E-2</v>
      </c>
      <c r="P396" s="11">
        <v>5.73059317922524E-2</v>
      </c>
      <c r="Q396" s="11">
        <v>3.0930973940641898E-4</v>
      </c>
    </row>
    <row r="397" spans="1:17" ht="14.25" customHeight="1" x14ac:dyDescent="0.25">
      <c r="A397" s="12"/>
      <c r="B397" s="12" t="s">
        <v>591</v>
      </c>
      <c r="C397" s="75">
        <f t="shared" si="12"/>
        <v>71</v>
      </c>
      <c r="D397" s="12">
        <v>2</v>
      </c>
      <c r="E397" s="26">
        <v>54.000999999999998</v>
      </c>
      <c r="F397" s="9">
        <v>0.71019771235922902</v>
      </c>
      <c r="G397" s="9">
        <v>7.7494827188664001E-5</v>
      </c>
      <c r="H397" s="9">
        <v>1.58179835671639E-4</v>
      </c>
      <c r="I397" s="9">
        <v>9.16977954173845E-4</v>
      </c>
      <c r="J397" s="9">
        <v>3.4282139515244397E-5</v>
      </c>
      <c r="K397" s="13">
        <v>1.1811669350250899E-3</v>
      </c>
      <c r="L397" s="13">
        <v>6.2943552630464404E-5</v>
      </c>
      <c r="M397" s="93">
        <v>2.0874971254833201</v>
      </c>
      <c r="N397" s="55">
        <v>100</v>
      </c>
      <c r="O397" s="94">
        <v>0.19294102244095801</v>
      </c>
      <c r="P397" s="11">
        <v>5.68511774551127E-2</v>
      </c>
      <c r="Q397" s="11">
        <v>2.31934203814822E-4</v>
      </c>
    </row>
    <row r="398" spans="1:17" ht="14.25" customHeight="1" x14ac:dyDescent="0.25">
      <c r="A398" s="12"/>
      <c r="B398" s="12" t="s">
        <v>592</v>
      </c>
      <c r="C398" s="75">
        <f t="shared" si="12"/>
        <v>72</v>
      </c>
      <c r="D398" s="12">
        <v>3</v>
      </c>
      <c r="E398" s="26">
        <v>54.033000000000001</v>
      </c>
      <c r="F398" s="9">
        <v>0.71040756222035994</v>
      </c>
      <c r="G398" s="9">
        <v>1.3253565689218299E-4</v>
      </c>
      <c r="H398" s="9">
        <v>1.9127413407459801E-4</v>
      </c>
      <c r="I398" s="9">
        <v>9.6389653959847105E-4</v>
      </c>
      <c r="J398" s="9">
        <v>4.4402303131362398E-5</v>
      </c>
      <c r="K398" s="13">
        <v>1.2310782542162299E-3</v>
      </c>
      <c r="L398" s="13">
        <v>8.2333399419373104E-5</v>
      </c>
      <c r="M398" s="93">
        <v>1.97091393718852</v>
      </c>
      <c r="N398" s="55">
        <v>90</v>
      </c>
      <c r="O398" s="94">
        <v>0.12222717314388699</v>
      </c>
      <c r="P398" s="11">
        <v>5.6731411341043703E-2</v>
      </c>
      <c r="Q398" s="11">
        <v>2.2117475057474001E-4</v>
      </c>
    </row>
    <row r="399" spans="1:17" ht="14.25" customHeight="1" x14ac:dyDescent="0.25">
      <c r="A399" s="12"/>
      <c r="B399" s="12" t="s">
        <v>593</v>
      </c>
      <c r="C399" s="75">
        <f t="shared" si="12"/>
        <v>73</v>
      </c>
      <c r="D399" s="12">
        <v>4</v>
      </c>
      <c r="E399" s="26">
        <v>53.970999999999997</v>
      </c>
      <c r="F399" s="9">
        <v>0.71027050065282205</v>
      </c>
      <c r="G399" s="9">
        <v>9.8161772541338299E-5</v>
      </c>
      <c r="H399" s="9">
        <v>1.69264827322602E-4</v>
      </c>
      <c r="I399" s="9">
        <v>7.7816853365245402E-4</v>
      </c>
      <c r="J399" s="9">
        <v>3.73453889584901E-5</v>
      </c>
      <c r="K399" s="13">
        <v>1.2791840522407901E-3</v>
      </c>
      <c r="L399" s="13">
        <v>8.4554112394925903E-5</v>
      </c>
      <c r="M399" s="93">
        <v>1.8040268971843001</v>
      </c>
      <c r="N399" s="55">
        <v>90</v>
      </c>
      <c r="O399" s="94">
        <v>8.6532379733744794E-2</v>
      </c>
      <c r="P399" s="11">
        <v>5.7160869864865099E-2</v>
      </c>
      <c r="Q399" s="11">
        <v>2.6438043135096399E-4</v>
      </c>
    </row>
    <row r="400" spans="1:17" ht="14.25" customHeight="1" x14ac:dyDescent="0.25">
      <c r="A400" s="12"/>
      <c r="B400" s="12" t="s">
        <v>594</v>
      </c>
      <c r="C400" s="75">
        <f t="shared" si="12"/>
        <v>74</v>
      </c>
      <c r="D400" s="12">
        <v>5</v>
      </c>
      <c r="E400" s="26">
        <v>53.968000000000004</v>
      </c>
      <c r="F400" s="9">
        <v>0.71058785881943698</v>
      </c>
      <c r="G400" s="9">
        <v>1.7237132387993E-4</v>
      </c>
      <c r="H400" s="9">
        <v>2.2078259922158101E-4</v>
      </c>
      <c r="I400" s="9">
        <v>9.2769476356629305E-4</v>
      </c>
      <c r="J400" s="9">
        <v>5.2186588558629301E-5</v>
      </c>
      <c r="K400" s="13">
        <v>1.1330908323998799E-3</v>
      </c>
      <c r="L400" s="13">
        <v>8.4739570703002898E-5</v>
      </c>
      <c r="M400" s="93">
        <v>1.8700824959572799</v>
      </c>
      <c r="N400" s="55">
        <v>90</v>
      </c>
      <c r="O400" s="94">
        <v>0.12155240158460399</v>
      </c>
      <c r="P400" s="11">
        <v>5.7411616864152797E-2</v>
      </c>
      <c r="Q400" s="11">
        <v>2.77016600671744E-4</v>
      </c>
    </row>
    <row r="401" spans="1:17" ht="14.25" customHeight="1" x14ac:dyDescent="0.25">
      <c r="A401" s="12"/>
      <c r="B401" s="12" t="s">
        <v>595</v>
      </c>
      <c r="C401" s="75">
        <f t="shared" si="12"/>
        <v>75</v>
      </c>
      <c r="D401" s="12">
        <v>6</v>
      </c>
      <c r="E401" s="26">
        <v>54.054000000000002</v>
      </c>
      <c r="F401" s="9">
        <v>0.71104925423356202</v>
      </c>
      <c r="G401" s="9">
        <v>1.85498739609525E-4</v>
      </c>
      <c r="H401" s="9">
        <v>2.3123580348138599E-4</v>
      </c>
      <c r="I401" s="9">
        <v>9.46322611754035E-4</v>
      </c>
      <c r="J401" s="9">
        <v>4.8508837262766202E-5</v>
      </c>
      <c r="K401" s="13">
        <v>1.0303250230055501E-3</v>
      </c>
      <c r="L401" s="13">
        <v>8.0928419869652401E-5</v>
      </c>
      <c r="M401" s="93">
        <v>1.87278644301117</v>
      </c>
      <c r="N401" s="55">
        <v>90</v>
      </c>
      <c r="O401" s="94">
        <v>4.38452957758666E-2</v>
      </c>
      <c r="P401" s="11">
        <v>5.68705236266819E-2</v>
      </c>
      <c r="Q401" s="11">
        <v>1.9761931186676701E-4</v>
      </c>
    </row>
    <row r="402" spans="1:17" ht="14.25" customHeight="1" x14ac:dyDescent="0.25">
      <c r="A402" s="12"/>
      <c r="B402" s="12" t="s">
        <v>596</v>
      </c>
      <c r="C402" s="75">
        <f t="shared" si="12"/>
        <v>76</v>
      </c>
      <c r="D402" s="12">
        <v>7</v>
      </c>
      <c r="E402" s="26">
        <v>53.969000000000001</v>
      </c>
      <c r="F402" s="9">
        <v>0.71087955494592103</v>
      </c>
      <c r="G402" s="9">
        <v>1.26427966817892E-4</v>
      </c>
      <c r="H402" s="9">
        <v>1.8717425797290499E-4</v>
      </c>
      <c r="I402" s="9">
        <v>8.9423960349037E-4</v>
      </c>
      <c r="J402" s="9">
        <v>3.6075655237036899E-5</v>
      </c>
      <c r="K402" s="13">
        <v>9.857787785800189E-4</v>
      </c>
      <c r="L402" s="13">
        <v>6.2579107242935301E-5</v>
      </c>
      <c r="M402" s="93">
        <v>2.2331992067311299</v>
      </c>
      <c r="N402" s="55">
        <v>110</v>
      </c>
      <c r="O402" s="94">
        <v>0.15651200861998299</v>
      </c>
      <c r="P402" s="11">
        <v>5.73180095212645E-2</v>
      </c>
      <c r="Q402" s="11">
        <v>2.31583185587104E-4</v>
      </c>
    </row>
    <row r="403" spans="1:17" ht="14.25" customHeight="1" x14ac:dyDescent="0.25">
      <c r="A403" s="12"/>
      <c r="B403" s="12" t="s">
        <v>597</v>
      </c>
      <c r="C403" s="75">
        <f t="shared" si="12"/>
        <v>77</v>
      </c>
      <c r="D403" s="12">
        <v>8</v>
      </c>
      <c r="E403" s="26">
        <v>54.058</v>
      </c>
      <c r="F403" s="9">
        <v>0.71126001912328896</v>
      </c>
      <c r="G403" s="9">
        <v>2.01674828035462E-4</v>
      </c>
      <c r="H403" s="9">
        <v>2.4442507133728199E-4</v>
      </c>
      <c r="I403" s="9">
        <v>9.9021675962301307E-4</v>
      </c>
      <c r="J403" s="9">
        <v>5.3244385645006401E-5</v>
      </c>
      <c r="K403" s="13">
        <v>1.21517211400515E-3</v>
      </c>
      <c r="L403" s="13">
        <v>8.8715442354989505E-5</v>
      </c>
      <c r="M403" s="93">
        <v>1.7080793831776699</v>
      </c>
      <c r="N403" s="55">
        <v>80</v>
      </c>
      <c r="O403" s="94">
        <v>2.79526435969247E-2</v>
      </c>
      <c r="P403" s="11">
        <v>5.7585950958156398E-2</v>
      </c>
      <c r="Q403" s="11">
        <v>2.9127879242586702E-4</v>
      </c>
    </row>
    <row r="404" spans="1:17" ht="14.25" customHeight="1" x14ac:dyDescent="0.25">
      <c r="A404" s="12"/>
      <c r="B404" s="12" t="s">
        <v>598</v>
      </c>
      <c r="C404" s="75">
        <f t="shared" si="12"/>
        <v>78</v>
      </c>
      <c r="D404" s="12">
        <v>9</v>
      </c>
      <c r="E404" s="26">
        <v>53.966999999999999</v>
      </c>
      <c r="F404" s="9">
        <v>0.71080121742124902</v>
      </c>
      <c r="G404" s="9">
        <v>1.6241043491150201E-4</v>
      </c>
      <c r="H404" s="9">
        <v>2.13124225392493E-4</v>
      </c>
      <c r="I404" s="9">
        <v>1.0070242345937199E-3</v>
      </c>
      <c r="J404" s="9">
        <v>4.1778608678997903E-5</v>
      </c>
      <c r="K404" s="13">
        <v>1.0924476461294499E-3</v>
      </c>
      <c r="L404" s="13">
        <v>8.8267169435253006E-5</v>
      </c>
      <c r="M404" s="93">
        <v>1.9316314340349501</v>
      </c>
      <c r="N404" s="55">
        <v>90</v>
      </c>
      <c r="O404" s="94">
        <v>4.6173946220307002E-2</v>
      </c>
      <c r="P404" s="11">
        <v>5.7414514358597103E-2</v>
      </c>
      <c r="Q404" s="11">
        <v>2.5423486606038101E-4</v>
      </c>
    </row>
    <row r="405" spans="1:17" ht="14.25" customHeight="1" x14ac:dyDescent="0.25">
      <c r="A405" s="12"/>
      <c r="B405" s="12" t="s">
        <v>599</v>
      </c>
      <c r="C405" s="75">
        <f t="shared" si="12"/>
        <v>79</v>
      </c>
      <c r="D405" s="12">
        <v>10</v>
      </c>
      <c r="E405" s="26">
        <v>54.079000000000001</v>
      </c>
      <c r="F405" s="9">
        <v>0.71059372810135502</v>
      </c>
      <c r="G405" s="9">
        <v>1.60922102817872E-4</v>
      </c>
      <c r="H405" s="9">
        <v>2.1196490565225599E-4</v>
      </c>
      <c r="I405" s="9">
        <v>8.2773074074154096E-4</v>
      </c>
      <c r="J405" s="9">
        <v>4.1800894448273199E-5</v>
      </c>
      <c r="K405" s="13">
        <v>9.1727512560957E-4</v>
      </c>
      <c r="L405" s="13">
        <v>7.7316296232370803E-5</v>
      </c>
      <c r="M405" s="93">
        <v>2.2203538830942402</v>
      </c>
      <c r="N405" s="55">
        <v>110</v>
      </c>
      <c r="O405" s="94">
        <v>4.5890253998770003E-2</v>
      </c>
      <c r="P405" s="11">
        <v>5.7289863103776498E-2</v>
      </c>
      <c r="Q405" s="11">
        <v>2.2621727948444201E-4</v>
      </c>
    </row>
    <row r="406" spans="1:17" ht="14.25" customHeight="1" x14ac:dyDescent="0.25">
      <c r="A406" s="12"/>
      <c r="B406" s="12" t="s">
        <v>600</v>
      </c>
      <c r="C406" s="75">
        <f t="shared" si="12"/>
        <v>80</v>
      </c>
      <c r="D406" s="12">
        <v>11</v>
      </c>
      <c r="E406" s="26">
        <v>53.975999999999999</v>
      </c>
      <c r="F406" s="9">
        <v>0.71020915234418103</v>
      </c>
      <c r="G406" s="9">
        <v>7.8694992035519205E-5</v>
      </c>
      <c r="H406" s="9">
        <v>1.58764985687573E-4</v>
      </c>
      <c r="I406" s="9">
        <v>7.6245132194272197E-4</v>
      </c>
      <c r="J406" s="9">
        <v>4.2440151333476797E-5</v>
      </c>
      <c r="K406" s="13">
        <v>9.0457784365154895E-4</v>
      </c>
      <c r="L406" s="13">
        <v>5.5885176455291498E-5</v>
      </c>
      <c r="M406" s="93">
        <v>2.6205532622424901</v>
      </c>
      <c r="N406" s="55">
        <v>130</v>
      </c>
      <c r="O406" s="94">
        <v>9.09395788074506E-2</v>
      </c>
      <c r="P406" s="11">
        <v>5.6690199470527801E-2</v>
      </c>
      <c r="Q406" s="11">
        <v>1.9522863717063901E-4</v>
      </c>
    </row>
    <row r="407" spans="1:17" ht="14.25" customHeight="1" x14ac:dyDescent="0.25">
      <c r="A407" s="12"/>
      <c r="B407" s="12" t="s">
        <v>601</v>
      </c>
      <c r="C407" s="75">
        <f t="shared" si="12"/>
        <v>81</v>
      </c>
      <c r="D407" s="12">
        <v>12</v>
      </c>
      <c r="E407" s="26">
        <v>53.970999999999997</v>
      </c>
      <c r="F407" s="9">
        <v>0.710343126906961</v>
      </c>
      <c r="G407" s="9">
        <v>9.5336013967324594E-5</v>
      </c>
      <c r="H407" s="9">
        <v>1.6765999880242999E-4</v>
      </c>
      <c r="I407" s="9">
        <v>1.0475575775482401E-3</v>
      </c>
      <c r="J407" s="9">
        <v>5.35278661736743E-5</v>
      </c>
      <c r="K407" s="13">
        <v>8.4476095688726296E-4</v>
      </c>
      <c r="L407" s="13">
        <v>6.2913118090878993E-5</v>
      </c>
      <c r="M407" s="93">
        <v>2.4638310288039</v>
      </c>
      <c r="N407" s="55">
        <v>120</v>
      </c>
      <c r="O407" s="94">
        <v>3.8668256008967103E-2</v>
      </c>
      <c r="P407" s="11">
        <v>5.7315971218855302E-2</v>
      </c>
      <c r="Q407" s="11">
        <v>1.8684161743112799E-4</v>
      </c>
    </row>
    <row r="408" spans="1:17" ht="14.25" customHeight="1" x14ac:dyDescent="0.25">
      <c r="A408" s="12"/>
      <c r="B408" s="12"/>
      <c r="C408" s="75">
        <f t="shared" si="12"/>
        <v>82</v>
      </c>
      <c r="D408" s="12"/>
      <c r="E408" s="26"/>
      <c r="F408" s="9"/>
      <c r="G408" s="9"/>
      <c r="H408" s="9"/>
      <c r="I408" s="9"/>
      <c r="J408" s="9"/>
      <c r="K408" s="13"/>
      <c r="L408" s="13"/>
      <c r="M408" s="93"/>
      <c r="N408" s="55"/>
      <c r="O408" s="94"/>
      <c r="Q408" s="11"/>
    </row>
    <row r="409" spans="1:17" ht="14.25" customHeight="1" x14ac:dyDescent="0.25">
      <c r="A409" s="12"/>
      <c r="B409" s="12"/>
      <c r="C409" s="75">
        <f t="shared" si="12"/>
        <v>83</v>
      </c>
      <c r="D409" s="12"/>
      <c r="E409" s="26"/>
      <c r="F409" s="9"/>
      <c r="G409" s="9"/>
      <c r="H409" s="9"/>
      <c r="I409" s="9"/>
      <c r="J409" s="9"/>
      <c r="K409" s="13"/>
      <c r="L409" s="13"/>
      <c r="M409" s="93"/>
      <c r="N409" s="55"/>
      <c r="O409" s="94"/>
      <c r="Q409" s="11"/>
    </row>
    <row r="410" spans="1:17" ht="14.25" customHeight="1" x14ac:dyDescent="0.25">
      <c r="A410" s="12" t="str">
        <f>LEFT(B410,3)</f>
        <v>T29</v>
      </c>
      <c r="B410" s="12" t="s">
        <v>602</v>
      </c>
      <c r="C410" s="75">
        <f t="shared" si="12"/>
        <v>84</v>
      </c>
      <c r="D410" s="12">
        <v>1</v>
      </c>
      <c r="E410" s="26">
        <v>46.421999999999997</v>
      </c>
      <c r="F410" s="9">
        <v>0.710707268220655</v>
      </c>
      <c r="G410" s="9">
        <v>2.03803262547009E-4</v>
      </c>
      <c r="H410" s="9">
        <v>2.4612977172376301E-4</v>
      </c>
      <c r="I410" s="9">
        <v>1.4783218250948799E-3</v>
      </c>
      <c r="J410" s="9">
        <v>8.6713334026702397E-5</v>
      </c>
      <c r="K410" s="13">
        <v>1.4776929470186901E-3</v>
      </c>
      <c r="L410" s="13">
        <v>1.67361201355247E-4</v>
      </c>
      <c r="M410" s="93">
        <v>1.0487730935417301</v>
      </c>
      <c r="N410" s="55">
        <v>50</v>
      </c>
      <c r="O410" s="94">
        <v>5.0047210100390697E-2</v>
      </c>
      <c r="P410" s="11">
        <v>5.6277305282839002E-2</v>
      </c>
      <c r="Q410" s="11">
        <v>4.5578263193047801E-4</v>
      </c>
    </row>
    <row r="411" spans="1:17" ht="14.25" customHeight="1" x14ac:dyDescent="0.25">
      <c r="A411" s="12"/>
      <c r="B411" s="12" t="s">
        <v>603</v>
      </c>
      <c r="C411" s="75">
        <f t="shared" si="12"/>
        <v>85</v>
      </c>
      <c r="D411" s="12">
        <v>2</v>
      </c>
      <c r="E411" s="26">
        <v>46.372</v>
      </c>
      <c r="F411" s="9">
        <v>0.71021573042939601</v>
      </c>
      <c r="G411" s="9">
        <v>1.7658220722825899E-4</v>
      </c>
      <c r="H411" s="9">
        <v>2.24039674620991E-4</v>
      </c>
      <c r="I411" s="9">
        <v>1.0715491994873799E-3</v>
      </c>
      <c r="J411" s="9">
        <v>6.3479327448125696E-5</v>
      </c>
      <c r="K411" s="13">
        <v>1.6034831191597001E-3</v>
      </c>
      <c r="L411" s="13">
        <v>1.4217413539307201E-4</v>
      </c>
      <c r="M411" s="93">
        <v>1.34005768939415</v>
      </c>
      <c r="N411" s="55">
        <v>60</v>
      </c>
      <c r="O411" s="94">
        <v>4.3482865158184399E-2</v>
      </c>
      <c r="P411" s="11">
        <v>5.6897828202352098E-2</v>
      </c>
      <c r="Q411" s="11">
        <v>3.8234536639474102E-4</v>
      </c>
    </row>
    <row r="412" spans="1:17" ht="14.25" customHeight="1" x14ac:dyDescent="0.25">
      <c r="A412" s="12"/>
      <c r="B412" s="12" t="s">
        <v>604</v>
      </c>
      <c r="C412" s="75">
        <f t="shared" si="12"/>
        <v>86</v>
      </c>
      <c r="D412" s="12">
        <v>3</v>
      </c>
      <c r="E412" s="26">
        <v>46.454000000000001</v>
      </c>
      <c r="F412" s="9">
        <v>0.71047511737598301</v>
      </c>
      <c r="G412" s="9">
        <v>1.7255661122378299E-4</v>
      </c>
      <c r="H412" s="9">
        <v>2.20907670838579E-4</v>
      </c>
      <c r="I412" s="9">
        <v>9.7773831131788003E-4</v>
      </c>
      <c r="J412" s="9">
        <v>4.0102470248472198E-5</v>
      </c>
      <c r="K412" s="13">
        <v>1.4418046683844399E-3</v>
      </c>
      <c r="L412" s="13">
        <v>9.97677574857655E-5</v>
      </c>
      <c r="M412" s="93">
        <v>1.55091296216413</v>
      </c>
      <c r="N412" s="55">
        <v>70</v>
      </c>
      <c r="O412" s="94">
        <v>0.15823945550454799</v>
      </c>
      <c r="P412" s="11">
        <v>5.6779983265722402E-2</v>
      </c>
      <c r="Q412" s="11">
        <v>3.4751177866553E-4</v>
      </c>
    </row>
    <row r="413" spans="1:17" ht="14.25" customHeight="1" x14ac:dyDescent="0.25">
      <c r="A413" s="12"/>
      <c r="B413" s="12" t="s">
        <v>605</v>
      </c>
      <c r="C413" s="75">
        <f t="shared" si="12"/>
        <v>87</v>
      </c>
      <c r="D413" s="12">
        <v>4</v>
      </c>
      <c r="E413" s="26">
        <v>46.427999999999997</v>
      </c>
      <c r="F413" s="9">
        <v>0.71040098336494795</v>
      </c>
      <c r="G413" s="9">
        <v>1.5762754208000599E-4</v>
      </c>
      <c r="H413" s="9">
        <v>2.0946011364274001E-4</v>
      </c>
      <c r="I413" s="9">
        <v>9.07491938708894E-4</v>
      </c>
      <c r="J413" s="9">
        <v>5.8949412759171197E-5</v>
      </c>
      <c r="K413" s="13">
        <v>8.7471456417257895E-4</v>
      </c>
      <c r="L413" s="13">
        <v>1.40221606682848E-4</v>
      </c>
      <c r="M413" s="93">
        <v>1.20666154243996</v>
      </c>
      <c r="N413" s="55">
        <v>60</v>
      </c>
      <c r="O413" s="94">
        <v>6.5536720083238104E-2</v>
      </c>
      <c r="P413" s="11">
        <v>5.7815081620510599E-2</v>
      </c>
      <c r="Q413" s="11">
        <v>3.8227574726623002E-4</v>
      </c>
    </row>
    <row r="414" spans="1:17" ht="14.25" customHeight="1" x14ac:dyDescent="0.25">
      <c r="A414" s="12"/>
      <c r="B414" s="12" t="s">
        <v>606</v>
      </c>
      <c r="C414" s="75">
        <f t="shared" si="12"/>
        <v>88</v>
      </c>
      <c r="D414" s="12">
        <v>5</v>
      </c>
      <c r="E414" s="26">
        <v>46.356000000000002</v>
      </c>
      <c r="F414" s="9">
        <v>0.71027079874226995</v>
      </c>
      <c r="G414" s="9">
        <v>1.7808950410427699E-4</v>
      </c>
      <c r="H414" s="9">
        <v>2.25248715497207E-4</v>
      </c>
      <c r="I414" s="9">
        <v>9.9924128612274301E-4</v>
      </c>
      <c r="J414" s="9">
        <v>7.4653874084533098E-5</v>
      </c>
      <c r="K414" s="13">
        <v>1.4272631109335E-3</v>
      </c>
      <c r="L414" s="13">
        <v>1.30265001931696E-4</v>
      </c>
      <c r="M414" s="93">
        <v>1.4431233983804299</v>
      </c>
      <c r="N414" s="55">
        <v>70</v>
      </c>
      <c r="O414" s="94">
        <v>4.9156649029845602E-2</v>
      </c>
      <c r="P414" s="11">
        <v>5.7793441811974197E-2</v>
      </c>
      <c r="Q414" s="11">
        <v>3.0614334075478001E-4</v>
      </c>
    </row>
    <row r="415" spans="1:17" ht="14.25" customHeight="1" x14ac:dyDescent="0.25">
      <c r="A415" s="12"/>
      <c r="B415" s="12" t="s">
        <v>607</v>
      </c>
      <c r="C415" s="75">
        <f t="shared" si="12"/>
        <v>89</v>
      </c>
      <c r="D415" s="12">
        <v>6</v>
      </c>
      <c r="E415" s="26">
        <v>16.82</v>
      </c>
      <c r="F415" s="9">
        <v>0.71043537781834099</v>
      </c>
      <c r="G415" s="9">
        <v>2.3183440624388599E-4</v>
      </c>
      <c r="H415" s="9">
        <v>2.6976170710933499E-4</v>
      </c>
      <c r="I415" s="9">
        <v>1.0169212362770299E-3</v>
      </c>
      <c r="J415" s="9">
        <v>9.2585556170973095E-5</v>
      </c>
      <c r="K415" s="13">
        <v>1.18015440508807E-3</v>
      </c>
      <c r="L415" s="13">
        <v>2.2131676220326401E-4</v>
      </c>
      <c r="M415" s="93">
        <v>1.4480767383112401</v>
      </c>
      <c r="N415" s="55">
        <v>70</v>
      </c>
      <c r="O415" s="94">
        <v>2.60853613528956E-2</v>
      </c>
      <c r="P415" s="11">
        <v>5.7451970990126403E-2</v>
      </c>
      <c r="Q415" s="11">
        <v>4.5367729205102598E-4</v>
      </c>
    </row>
    <row r="416" spans="1:17" ht="14.25" customHeight="1" x14ac:dyDescent="0.25">
      <c r="A416" s="12"/>
      <c r="B416" s="12" t="s">
        <v>608</v>
      </c>
      <c r="C416" s="75">
        <f t="shared" si="12"/>
        <v>90</v>
      </c>
      <c r="D416" s="12">
        <v>7</v>
      </c>
      <c r="E416" s="26">
        <v>46.473999999999997</v>
      </c>
      <c r="F416" s="9">
        <v>0.71040274633022804</v>
      </c>
      <c r="G416" s="9">
        <v>1.4445975462291301E-4</v>
      </c>
      <c r="H416" s="9">
        <v>1.9973298461784301E-4</v>
      </c>
      <c r="I416" s="9">
        <v>9.6908483913173604E-4</v>
      </c>
      <c r="J416" s="9">
        <v>4.9764054127681199E-5</v>
      </c>
      <c r="K416" s="13">
        <v>1.4116365934384899E-3</v>
      </c>
      <c r="L416" s="13">
        <v>1.0011291045845299E-4</v>
      </c>
      <c r="M416" s="93">
        <v>1.42028794173256</v>
      </c>
      <c r="N416" s="55">
        <v>70</v>
      </c>
      <c r="O416" s="94">
        <v>1.2539808189931299E-2</v>
      </c>
      <c r="P416" s="11">
        <v>5.6626944155665902E-2</v>
      </c>
      <c r="Q416" s="11">
        <v>3.4527207355889399E-4</v>
      </c>
    </row>
    <row r="417" spans="1:17" ht="14.25" customHeight="1" x14ac:dyDescent="0.25">
      <c r="A417" s="12"/>
      <c r="B417" s="12" t="s">
        <v>609</v>
      </c>
      <c r="C417" s="75">
        <f t="shared" si="12"/>
        <v>91</v>
      </c>
      <c r="D417" s="12">
        <v>8</v>
      </c>
      <c r="E417" s="26">
        <v>46.365000000000002</v>
      </c>
      <c r="F417" s="9">
        <v>0.71067119594781303</v>
      </c>
      <c r="G417" s="9">
        <v>1.2699867094535599E-4</v>
      </c>
      <c r="H417" s="9">
        <v>1.87526870982745E-4</v>
      </c>
      <c r="I417" s="9">
        <v>1.00531246435653E-3</v>
      </c>
      <c r="J417" s="9">
        <v>4.1330432664736597E-5</v>
      </c>
      <c r="K417" s="13">
        <v>1.22152651750393E-3</v>
      </c>
      <c r="L417" s="13">
        <v>9.7548870386723004E-5</v>
      </c>
      <c r="M417" s="93">
        <v>1.63439371009429</v>
      </c>
      <c r="N417" s="55">
        <v>80</v>
      </c>
      <c r="O417" s="94">
        <v>1.03741184593499E-2</v>
      </c>
      <c r="P417" s="11">
        <v>5.7337998492017601E-2</v>
      </c>
      <c r="Q417" s="11">
        <v>3.4591244597342098E-4</v>
      </c>
    </row>
    <row r="418" spans="1:17" ht="14.25" customHeight="1" x14ac:dyDescent="0.25">
      <c r="A418" s="12"/>
      <c r="B418" s="12" t="s">
        <v>610</v>
      </c>
      <c r="C418" s="75">
        <f t="shared" si="12"/>
        <v>92</v>
      </c>
      <c r="D418" s="12">
        <v>9</v>
      </c>
      <c r="E418" s="26">
        <v>46.399000000000001</v>
      </c>
      <c r="F418" s="9">
        <v>0.71072929810362395</v>
      </c>
      <c r="G418" s="9">
        <v>2.12905379434251E-4</v>
      </c>
      <c r="H418" s="9">
        <v>2.5370726129865198E-4</v>
      </c>
      <c r="I418" s="9">
        <v>1.0340984662169999E-3</v>
      </c>
      <c r="J418" s="9">
        <v>5.4183634211015498E-5</v>
      </c>
      <c r="K418" s="13">
        <v>9.4578218511213801E-4</v>
      </c>
      <c r="L418" s="13">
        <v>8.9723862733068994E-5</v>
      </c>
      <c r="M418" s="93">
        <v>1.6794709782705901</v>
      </c>
      <c r="N418" s="55">
        <v>80</v>
      </c>
      <c r="O418" s="94">
        <v>5.4906812197816198E-3</v>
      </c>
      <c r="P418" s="11">
        <v>5.7333015290253003E-2</v>
      </c>
      <c r="Q418" s="11">
        <v>3.5282386422568997E-4</v>
      </c>
    </row>
    <row r="419" spans="1:17" ht="14.25" customHeight="1" x14ac:dyDescent="0.25">
      <c r="A419" s="12"/>
      <c r="B419" s="12" t="s">
        <v>611</v>
      </c>
      <c r="C419" s="75">
        <f t="shared" si="12"/>
        <v>93</v>
      </c>
      <c r="D419" s="12">
        <v>10</v>
      </c>
      <c r="E419" s="26">
        <v>46.354999999999997</v>
      </c>
      <c r="F419" s="9">
        <v>0.71062153275714002</v>
      </c>
      <c r="G419" s="9">
        <v>1.7567313038575899E-4</v>
      </c>
      <c r="H419" s="9">
        <v>2.2337938743396599E-4</v>
      </c>
      <c r="I419" s="9">
        <v>1.26644697068291E-3</v>
      </c>
      <c r="J419" s="9">
        <v>4.6014347595008098E-5</v>
      </c>
      <c r="K419" s="13">
        <v>9.4954156367388495E-4</v>
      </c>
      <c r="L419" s="13">
        <v>9.5769522296773306E-5</v>
      </c>
      <c r="M419" s="93">
        <v>1.8060846900160801</v>
      </c>
      <c r="N419" s="55">
        <v>90</v>
      </c>
      <c r="O419" s="94">
        <v>5.3642689361246498E-2</v>
      </c>
      <c r="P419" s="11">
        <v>5.7557482801200301E-2</v>
      </c>
      <c r="Q419" s="11">
        <v>3.0658986013823198E-4</v>
      </c>
    </row>
    <row r="420" spans="1:17" ht="14.25" customHeight="1" x14ac:dyDescent="0.25">
      <c r="A420" s="12"/>
      <c r="B420" s="12" t="s">
        <v>612</v>
      </c>
      <c r="C420" s="75">
        <f t="shared" si="12"/>
        <v>94</v>
      </c>
      <c r="D420" s="12">
        <v>11</v>
      </c>
      <c r="E420" s="26">
        <v>46.353000000000002</v>
      </c>
      <c r="F420" s="9">
        <v>0.71049397674395098</v>
      </c>
      <c r="G420" s="9">
        <v>1.30579504742223E-4</v>
      </c>
      <c r="H420" s="9">
        <v>1.8994325605606801E-4</v>
      </c>
      <c r="I420" s="9">
        <v>1.14180201856593E-3</v>
      </c>
      <c r="J420" s="9">
        <v>3.7322172080853798E-5</v>
      </c>
      <c r="K420" s="13">
        <v>1.1858808483078899E-3</v>
      </c>
      <c r="L420" s="13">
        <v>1.1077464634371001E-4</v>
      </c>
      <c r="M420" s="93">
        <v>1.7714825955404101</v>
      </c>
      <c r="N420" s="55">
        <v>80</v>
      </c>
      <c r="O420" s="94">
        <v>3.9597856867489003E-3</v>
      </c>
      <c r="P420" s="11">
        <v>5.7434340782033001E-2</v>
      </c>
      <c r="Q420" s="11">
        <v>2.7034867148051399E-4</v>
      </c>
    </row>
    <row r="421" spans="1:17" ht="14.25" customHeight="1" x14ac:dyDescent="0.25">
      <c r="A421" s="12"/>
      <c r="B421" s="12" t="s">
        <v>613</v>
      </c>
      <c r="C421" s="75">
        <f t="shared" si="12"/>
        <v>95</v>
      </c>
      <c r="D421" s="12">
        <v>12</v>
      </c>
      <c r="E421" s="26">
        <v>46.354999999999997</v>
      </c>
      <c r="F421" s="9">
        <v>0.71040412717678303</v>
      </c>
      <c r="G421" s="9">
        <v>1.14539837437487E-4</v>
      </c>
      <c r="H421" s="9">
        <v>1.7929495808052901E-4</v>
      </c>
      <c r="I421" s="9">
        <v>8.5036890119673605E-4</v>
      </c>
      <c r="J421" s="9">
        <v>3.08383122946419E-5</v>
      </c>
      <c r="K421" s="13">
        <v>7.7206057032665198E-4</v>
      </c>
      <c r="L421" s="13">
        <v>8.3353143108962899E-5</v>
      </c>
      <c r="M421" s="93">
        <v>2.6107942174161201</v>
      </c>
      <c r="N421" s="55">
        <v>120</v>
      </c>
      <c r="O421" s="94">
        <v>1.45710589604308E-2</v>
      </c>
      <c r="P421" s="11">
        <v>5.7096888469030903E-2</v>
      </c>
      <c r="Q421" s="11">
        <v>2.20078245325366E-4</v>
      </c>
    </row>
    <row r="422" spans="1:17" ht="14.25" customHeight="1" x14ac:dyDescent="0.25">
      <c r="A422" s="12"/>
      <c r="B422" s="12"/>
      <c r="C422" s="75">
        <f t="shared" si="12"/>
        <v>96</v>
      </c>
      <c r="D422" s="12"/>
      <c r="E422" s="26"/>
      <c r="F422" s="9"/>
      <c r="G422" s="9"/>
      <c r="H422" s="9"/>
      <c r="I422" s="9"/>
      <c r="J422" s="9"/>
      <c r="K422" s="13"/>
      <c r="L422" s="13"/>
      <c r="M422" s="93"/>
      <c r="N422" s="55"/>
      <c r="O422" s="94"/>
      <c r="Q422" s="11"/>
    </row>
    <row r="423" spans="1:17" ht="14.25" customHeight="1" x14ac:dyDescent="0.25">
      <c r="A423" s="12"/>
      <c r="B423" s="12"/>
      <c r="C423" s="75">
        <f t="shared" si="12"/>
        <v>97</v>
      </c>
      <c r="D423" s="12"/>
      <c r="E423" s="26"/>
      <c r="F423" s="9"/>
      <c r="G423" s="9"/>
      <c r="H423" s="9"/>
      <c r="I423" s="9"/>
      <c r="J423" s="9"/>
      <c r="K423" s="13"/>
      <c r="L423" s="13"/>
      <c r="M423" s="93"/>
      <c r="N423" s="55"/>
      <c r="O423" s="94"/>
      <c r="Q423" s="11"/>
    </row>
    <row r="424" spans="1:17" ht="14.25" customHeight="1" x14ac:dyDescent="0.25">
      <c r="A424" s="12" t="str">
        <f>LEFT(B424,3)</f>
        <v>T30</v>
      </c>
      <c r="B424" s="12" t="s">
        <v>614</v>
      </c>
      <c r="C424" s="75">
        <f t="shared" si="12"/>
        <v>98</v>
      </c>
      <c r="D424" s="12">
        <v>1</v>
      </c>
      <c r="E424" s="26">
        <v>57.676000000000002</v>
      </c>
      <c r="F424" s="9">
        <v>0.70931022275936695</v>
      </c>
      <c r="G424" s="9">
        <v>7.6833302899317297E-5</v>
      </c>
      <c r="H424" s="9">
        <v>1.57700739763215E-4</v>
      </c>
      <c r="I424" s="9">
        <v>7.4309214864795895E-4</v>
      </c>
      <c r="J424" s="9">
        <v>3.4912398441891101E-5</v>
      </c>
      <c r="K424" s="13">
        <v>6.6016692097686E-4</v>
      </c>
      <c r="L424" s="13">
        <v>5.0783958993193502E-5</v>
      </c>
      <c r="M424" s="93">
        <v>3.5401802403852201</v>
      </c>
      <c r="N424" s="55">
        <v>170</v>
      </c>
      <c r="O424" s="94">
        <v>6.9340313743279897E-2</v>
      </c>
      <c r="P424" s="11">
        <v>5.6758300508254401E-2</v>
      </c>
      <c r="Q424" s="11">
        <v>1.16258499741584E-4</v>
      </c>
    </row>
    <row r="425" spans="1:17" ht="14.25" customHeight="1" x14ac:dyDescent="0.25">
      <c r="A425" s="12"/>
      <c r="B425" s="12" t="s">
        <v>615</v>
      </c>
      <c r="C425" s="75">
        <f t="shared" si="12"/>
        <v>99</v>
      </c>
      <c r="D425" s="12">
        <v>2</v>
      </c>
      <c r="E425" s="26">
        <v>57.677</v>
      </c>
      <c r="F425" s="9">
        <v>0.70915769742203105</v>
      </c>
      <c r="G425" s="9">
        <v>7.3862716530973097E-5</v>
      </c>
      <c r="H425" s="9">
        <v>1.5625439459888101E-4</v>
      </c>
      <c r="I425" s="9">
        <v>5.1892705588416196E-4</v>
      </c>
      <c r="J425" s="9">
        <v>1.84168058959225E-5</v>
      </c>
      <c r="K425" s="13">
        <v>6.9934188288721302E-4</v>
      </c>
      <c r="L425" s="13">
        <v>4.7370484433189E-5</v>
      </c>
      <c r="M425" s="93">
        <v>3.3149200540189501</v>
      </c>
      <c r="N425" s="55">
        <v>160</v>
      </c>
      <c r="O425" s="94">
        <v>3.7319218919069197E-2</v>
      </c>
      <c r="P425" s="11">
        <v>5.6931561297169898E-2</v>
      </c>
      <c r="Q425" s="11">
        <v>1.4027394859148599E-4</v>
      </c>
    </row>
    <row r="426" spans="1:17" ht="14.25" customHeight="1" x14ac:dyDescent="0.25">
      <c r="A426" s="12"/>
      <c r="B426" s="12" t="s">
        <v>616</v>
      </c>
      <c r="C426" s="75">
        <f t="shared" si="12"/>
        <v>100</v>
      </c>
      <c r="D426" s="12">
        <v>3</v>
      </c>
      <c r="E426" s="26">
        <v>57.88</v>
      </c>
      <c r="F426" s="9">
        <v>0.70912324006378502</v>
      </c>
      <c r="G426" s="9">
        <v>7.9917266333684694E-5</v>
      </c>
      <c r="H426" s="9">
        <v>1.5919818083875699E-4</v>
      </c>
      <c r="I426" s="9">
        <v>5.3920472846070598E-4</v>
      </c>
      <c r="J426" s="9">
        <v>1.7133274156562198E-5</v>
      </c>
      <c r="K426" s="13">
        <v>7.0774333628681105E-4</v>
      </c>
      <c r="L426" s="13">
        <v>4.8704052643508401E-5</v>
      </c>
      <c r="M426" s="93">
        <v>3.0561160505859002</v>
      </c>
      <c r="N426" s="55">
        <v>150</v>
      </c>
      <c r="O426" s="94">
        <v>2.44827363670715E-2</v>
      </c>
      <c r="P426" s="11">
        <v>5.7042588074343398E-2</v>
      </c>
      <c r="Q426" s="11">
        <v>1.55465356149516E-4</v>
      </c>
    </row>
    <row r="427" spans="1:17" ht="14.25" customHeight="1" x14ac:dyDescent="0.25">
      <c r="A427" s="12"/>
      <c r="B427" s="12" t="s">
        <v>617</v>
      </c>
      <c r="C427" s="75">
        <f t="shared" si="12"/>
        <v>101</v>
      </c>
      <c r="D427" s="12">
        <v>4</v>
      </c>
      <c r="E427" s="26">
        <v>57.835000000000001</v>
      </c>
      <c r="F427" s="9">
        <v>0.709413705707297</v>
      </c>
      <c r="G427" s="9">
        <v>7.9314842108131497E-5</v>
      </c>
      <c r="H427" s="9">
        <v>1.5894221993741501E-4</v>
      </c>
      <c r="I427" s="9">
        <v>5.4852683173062797E-4</v>
      </c>
      <c r="J427" s="9">
        <v>1.8454204203114101E-5</v>
      </c>
      <c r="K427" s="13">
        <v>5.8721776320738695E-4</v>
      </c>
      <c r="L427" s="13">
        <v>5.0367444425749397E-5</v>
      </c>
      <c r="M427" s="93">
        <v>3.0151302247960801</v>
      </c>
      <c r="N427" s="55">
        <v>140</v>
      </c>
      <c r="O427" s="94">
        <v>2.32745236312158E-2</v>
      </c>
      <c r="P427" s="11">
        <v>5.6920679875661601E-2</v>
      </c>
      <c r="Q427" s="11">
        <v>1.81670974336281E-4</v>
      </c>
    </row>
    <row r="428" spans="1:17" ht="14.25" customHeight="1" x14ac:dyDescent="0.25">
      <c r="A428" s="12"/>
      <c r="B428" s="12" t="s">
        <v>618</v>
      </c>
      <c r="C428" s="75">
        <f t="shared" si="12"/>
        <v>102</v>
      </c>
      <c r="D428" s="12">
        <v>5</v>
      </c>
      <c r="E428" s="26">
        <v>57.768000000000001</v>
      </c>
      <c r="F428" s="9">
        <v>0.70919961270465104</v>
      </c>
      <c r="G428" s="9">
        <v>5.5853184950293797E-5</v>
      </c>
      <c r="H428" s="9">
        <v>1.4859062611501E-4</v>
      </c>
      <c r="I428" s="9">
        <v>5.3786794591761499E-4</v>
      </c>
      <c r="J428" s="9">
        <v>1.9683759400830299E-5</v>
      </c>
      <c r="K428" s="13">
        <v>6.2689465102533002E-4</v>
      </c>
      <c r="L428" s="13">
        <v>4.11631398287382E-5</v>
      </c>
      <c r="M428" s="93">
        <v>3.0322228026700802</v>
      </c>
      <c r="N428" s="55">
        <v>140</v>
      </c>
      <c r="O428" s="94">
        <v>1.82774182690622E-2</v>
      </c>
      <c r="P428" s="11">
        <v>5.6468138329314098E-2</v>
      </c>
      <c r="Q428" s="11">
        <v>1.3581083210483999E-4</v>
      </c>
    </row>
    <row r="429" spans="1:17" ht="14.25" customHeight="1" x14ac:dyDescent="0.25">
      <c r="A429" s="12"/>
      <c r="B429" s="12" t="s">
        <v>619</v>
      </c>
      <c r="C429" s="75">
        <f t="shared" si="12"/>
        <v>103</v>
      </c>
      <c r="D429" s="12">
        <v>6</v>
      </c>
      <c r="E429" s="26">
        <v>57.676000000000002</v>
      </c>
      <c r="F429" s="9">
        <v>0.70944487351963104</v>
      </c>
      <c r="G429" s="9">
        <v>1.00833125519736E-4</v>
      </c>
      <c r="H429" s="9">
        <v>1.70703778785808E-4</v>
      </c>
      <c r="I429" s="9">
        <v>5.2769378609641895E-4</v>
      </c>
      <c r="J429" s="9">
        <v>2.14770386213043E-5</v>
      </c>
      <c r="K429" s="13">
        <v>5.6364435904590995E-4</v>
      </c>
      <c r="L429" s="13">
        <v>5.9254923622113503E-5</v>
      </c>
      <c r="M429" s="93">
        <v>2.79231813905065</v>
      </c>
      <c r="N429" s="55">
        <v>130</v>
      </c>
      <c r="O429" s="94">
        <v>1.01266702039246E-2</v>
      </c>
      <c r="P429" s="11">
        <v>5.6910012849824498E-2</v>
      </c>
      <c r="Q429" s="11">
        <v>1.7515341802141801E-4</v>
      </c>
    </row>
    <row r="430" spans="1:17" ht="14.25" customHeight="1" x14ac:dyDescent="0.25">
      <c r="A430" s="12"/>
      <c r="B430" s="12" t="s">
        <v>620</v>
      </c>
      <c r="C430" s="75">
        <f t="shared" si="12"/>
        <v>104</v>
      </c>
      <c r="D430" s="12">
        <v>7</v>
      </c>
      <c r="E430" s="26">
        <v>57.679000000000002</v>
      </c>
      <c r="F430" s="9">
        <v>0.70934196687054996</v>
      </c>
      <c r="G430" s="9">
        <v>8.14340084603586E-5</v>
      </c>
      <c r="H430" s="9">
        <v>1.62428374752265E-4</v>
      </c>
      <c r="I430" s="9">
        <v>5.1393171999451303E-4</v>
      </c>
      <c r="J430" s="9">
        <v>2.23221978686776E-5</v>
      </c>
      <c r="K430" s="13">
        <v>5.9000639050527397E-4</v>
      </c>
      <c r="L430" s="13">
        <v>4.4962377986113201E-5</v>
      </c>
      <c r="M430" s="93">
        <v>2.9979634871880401</v>
      </c>
      <c r="N430" s="55">
        <v>140</v>
      </c>
      <c r="O430" s="94">
        <v>3.5510272548165599E-2</v>
      </c>
      <c r="P430" s="11">
        <v>5.6314307061380499E-2</v>
      </c>
      <c r="Q430" s="11">
        <v>1.7962644892354201E-4</v>
      </c>
    </row>
    <row r="431" spans="1:17" ht="14.25" customHeight="1" x14ac:dyDescent="0.25">
      <c r="A431" s="12"/>
      <c r="B431" s="12" t="s">
        <v>621</v>
      </c>
      <c r="C431" s="75">
        <f t="shared" si="12"/>
        <v>105</v>
      </c>
      <c r="D431" s="12">
        <v>8</v>
      </c>
      <c r="E431" s="26">
        <v>57.808</v>
      </c>
      <c r="F431" s="9">
        <v>0.70916260256464303</v>
      </c>
      <c r="G431" s="9">
        <v>7.8408002072494397E-5</v>
      </c>
      <c r="H431" s="9">
        <v>1.5844181038248E-4</v>
      </c>
      <c r="I431" s="9">
        <v>4.83209089921294E-4</v>
      </c>
      <c r="J431" s="9">
        <v>2.11607118618433E-5</v>
      </c>
      <c r="K431" s="13">
        <v>5.8824936361972103E-4</v>
      </c>
      <c r="L431" s="13">
        <v>4.86479755818783E-5</v>
      </c>
      <c r="M431" s="93">
        <v>3.3102667047849201</v>
      </c>
      <c r="N431" s="55">
        <v>160</v>
      </c>
      <c r="O431" s="94">
        <v>2.63737645582863E-2</v>
      </c>
      <c r="P431" s="11">
        <v>5.6839980079101599E-2</v>
      </c>
      <c r="Q431" s="11">
        <v>1.5629384488753599E-4</v>
      </c>
    </row>
    <row r="432" spans="1:17" ht="14.25" customHeight="1" x14ac:dyDescent="0.25">
      <c r="A432" s="12"/>
      <c r="B432" s="12" t="s">
        <v>622</v>
      </c>
      <c r="C432" s="75">
        <f t="shared" si="12"/>
        <v>106</v>
      </c>
      <c r="D432" s="12">
        <v>9</v>
      </c>
      <c r="E432" s="26">
        <v>57.853999999999999</v>
      </c>
      <c r="F432" s="9">
        <v>0.70921582373084902</v>
      </c>
      <c r="G432" s="9">
        <v>6.8306862731056198E-5</v>
      </c>
      <c r="H432" s="9">
        <v>1.53697787171192E-4</v>
      </c>
      <c r="I432" s="9">
        <v>4.8957925821410003E-4</v>
      </c>
      <c r="J432" s="9">
        <v>1.82015454849694E-5</v>
      </c>
      <c r="K432" s="13">
        <v>5.5728763504590405E-4</v>
      </c>
      <c r="L432" s="13">
        <v>3.90013296573733E-5</v>
      </c>
      <c r="M432" s="93">
        <v>3.7214323577710302</v>
      </c>
      <c r="N432" s="55">
        <v>180</v>
      </c>
      <c r="O432" s="94">
        <v>2.3611823467678601E-2</v>
      </c>
      <c r="P432" s="11">
        <v>5.6752947911525298E-2</v>
      </c>
      <c r="Q432" s="11">
        <v>1.3020867452717599E-4</v>
      </c>
    </row>
    <row r="433" spans="1:17" ht="14.25" customHeight="1" x14ac:dyDescent="0.25">
      <c r="A433" s="12"/>
      <c r="B433" s="12" t="s">
        <v>623</v>
      </c>
      <c r="C433" s="75">
        <f t="shared" si="12"/>
        <v>107</v>
      </c>
      <c r="D433" s="12">
        <v>10</v>
      </c>
      <c r="E433" s="26">
        <v>57.677</v>
      </c>
      <c r="F433" s="9">
        <v>0.70946078510272004</v>
      </c>
      <c r="G433" s="9">
        <v>7.8341002736527301E-5</v>
      </c>
      <c r="H433" s="9">
        <v>1.58473884940862E-4</v>
      </c>
      <c r="I433" s="9">
        <v>5.7396929280747295E-4</v>
      </c>
      <c r="J433" s="9">
        <v>1.9841564779960401E-5</v>
      </c>
      <c r="K433" s="13">
        <v>4.2378114233469999E-4</v>
      </c>
      <c r="L433" s="13">
        <v>3.9802606046697198E-5</v>
      </c>
      <c r="M433" s="93">
        <v>3.5898173949541698</v>
      </c>
      <c r="N433" s="55">
        <v>170</v>
      </c>
      <c r="O433" s="94">
        <v>3.76298725415758E-2</v>
      </c>
      <c r="P433" s="11">
        <v>5.6617549180529199E-2</v>
      </c>
      <c r="Q433" s="11">
        <v>1.2619312794149101E-4</v>
      </c>
    </row>
    <row r="434" spans="1:17" ht="14.25" customHeight="1" x14ac:dyDescent="0.25">
      <c r="A434" s="12"/>
      <c r="B434" s="12" t="s">
        <v>624</v>
      </c>
      <c r="C434" s="75">
        <f t="shared" si="12"/>
        <v>108</v>
      </c>
      <c r="D434" s="12">
        <v>11</v>
      </c>
      <c r="E434" s="26">
        <v>57.677</v>
      </c>
      <c r="F434" s="9">
        <v>0.70936512671318397</v>
      </c>
      <c r="G434" s="9">
        <v>8.2624326573488101E-5</v>
      </c>
      <c r="H434" s="9">
        <v>1.60619735407008E-4</v>
      </c>
      <c r="I434" s="9">
        <v>6.07055473910596E-4</v>
      </c>
      <c r="J434" s="9">
        <v>3.0449653725966602E-5</v>
      </c>
      <c r="K434" s="13">
        <v>5.4382460726077502E-4</v>
      </c>
      <c r="L434" s="13">
        <v>4.1022110485784199E-5</v>
      </c>
      <c r="M434" s="93">
        <v>3.70678663618791</v>
      </c>
      <c r="N434" s="55">
        <v>180</v>
      </c>
      <c r="O434" s="94">
        <v>2.49602650779457E-3</v>
      </c>
      <c r="P434" s="11">
        <v>5.6761311812602397E-2</v>
      </c>
      <c r="Q434" s="11">
        <v>1.3758239668196801E-4</v>
      </c>
    </row>
    <row r="435" spans="1:17" ht="14.25" customHeight="1" x14ac:dyDescent="0.25">
      <c r="A435" s="12"/>
      <c r="B435" s="12" t="s">
        <v>625</v>
      </c>
      <c r="C435" s="75">
        <f t="shared" si="12"/>
        <v>109</v>
      </c>
      <c r="D435" s="12">
        <v>12</v>
      </c>
      <c r="E435" s="26">
        <v>57.68</v>
      </c>
      <c r="F435" s="9">
        <v>0.70933184600511401</v>
      </c>
      <c r="G435" s="9">
        <v>6.6810266443588905E-5</v>
      </c>
      <c r="H435" s="9">
        <v>1.5310725162115201E-4</v>
      </c>
      <c r="I435" s="9">
        <v>7.4037757808818395E-4</v>
      </c>
      <c r="J435" s="9">
        <v>2.9612273491719001E-5</v>
      </c>
      <c r="K435" s="13">
        <v>4.80795932612403E-4</v>
      </c>
      <c r="L435" s="13">
        <v>4.4158851873438401E-5</v>
      </c>
      <c r="M435" s="93">
        <v>3.7800220028729901</v>
      </c>
      <c r="N435" s="55">
        <v>180</v>
      </c>
      <c r="O435" s="94">
        <v>8.4339691725492001E-3</v>
      </c>
      <c r="P435" s="11">
        <v>5.6820691601195503E-2</v>
      </c>
      <c r="Q435" s="11">
        <v>1.17118434683082E-4</v>
      </c>
    </row>
    <row r="436" spans="1:17" ht="14.25" customHeight="1" x14ac:dyDescent="0.25">
      <c r="A436" s="12"/>
      <c r="B436" s="12"/>
      <c r="C436" s="75">
        <f t="shared" si="12"/>
        <v>110</v>
      </c>
      <c r="D436" s="12"/>
      <c r="E436" s="26"/>
      <c r="F436" s="9"/>
      <c r="G436" s="9"/>
      <c r="H436" s="9"/>
      <c r="I436" s="9"/>
      <c r="J436" s="9"/>
      <c r="K436" s="13"/>
      <c r="L436" s="13"/>
      <c r="M436" s="93"/>
      <c r="N436" s="55"/>
      <c r="O436" s="94"/>
      <c r="Q436" s="11"/>
    </row>
    <row r="437" spans="1:17" ht="14.25" customHeight="1" x14ac:dyDescent="0.25">
      <c r="A437" s="12"/>
      <c r="B437" s="12"/>
      <c r="C437" s="75">
        <f t="shared" si="12"/>
        <v>111</v>
      </c>
      <c r="D437" s="12"/>
      <c r="E437" s="26"/>
      <c r="F437" s="9"/>
      <c r="G437" s="9"/>
      <c r="H437" s="9"/>
      <c r="I437" s="9"/>
      <c r="J437" s="9"/>
      <c r="K437" s="13"/>
      <c r="L437" s="13"/>
      <c r="M437" s="93"/>
      <c r="N437" s="55"/>
      <c r="O437" s="94"/>
      <c r="Q437" s="11"/>
    </row>
    <row r="438" spans="1:17" ht="14.25" customHeight="1" x14ac:dyDescent="0.25">
      <c r="A438" s="12" t="str">
        <f>LEFT(B438,3)</f>
        <v>T31</v>
      </c>
      <c r="B438" s="12" t="s">
        <v>626</v>
      </c>
      <c r="C438" s="75">
        <f t="shared" si="12"/>
        <v>112</v>
      </c>
      <c r="D438" s="12">
        <v>1</v>
      </c>
      <c r="E438" s="26">
        <v>36.646999999999998</v>
      </c>
      <c r="F438" s="9">
        <v>0.70977727127258305</v>
      </c>
      <c r="G438" s="9">
        <v>1.0495847555760499E-4</v>
      </c>
      <c r="H438" s="9">
        <v>1.2939856686442901E-4</v>
      </c>
      <c r="I438" s="9">
        <v>7.2813956157896404E-4</v>
      </c>
      <c r="J438" s="9">
        <v>3.0703097495774197E-5</v>
      </c>
      <c r="K438" s="13">
        <v>9.3658055987128096E-4</v>
      </c>
      <c r="L438" s="13">
        <v>7.2279718078884403E-5</v>
      </c>
      <c r="M438" s="93">
        <v>2.6568487654377</v>
      </c>
      <c r="N438" s="55">
        <v>190</v>
      </c>
      <c r="O438" s="94">
        <v>0.37467751738469401</v>
      </c>
      <c r="P438" s="11">
        <v>5.6110110587901399E-2</v>
      </c>
      <c r="Q438" s="11">
        <v>2.0631385790631E-4</v>
      </c>
    </row>
    <row r="439" spans="1:17" ht="14.25" customHeight="1" x14ac:dyDescent="0.25">
      <c r="A439" s="12"/>
      <c r="B439" s="12" t="s">
        <v>627</v>
      </c>
      <c r="C439" s="75">
        <f t="shared" si="12"/>
        <v>113</v>
      </c>
      <c r="D439" s="12">
        <v>2</v>
      </c>
      <c r="E439" s="26">
        <v>36.761000000000003</v>
      </c>
      <c r="F439" s="9">
        <v>0.70971981010691398</v>
      </c>
      <c r="G439" s="9">
        <v>1.3869771297021701E-4</v>
      </c>
      <c r="H439" s="9">
        <v>1.5800783107957099E-4</v>
      </c>
      <c r="I439" s="9">
        <v>7.7604651965910304E-4</v>
      </c>
      <c r="J439" s="9">
        <v>3.79069323903599E-5</v>
      </c>
      <c r="K439" s="13">
        <v>1.0752618977973799E-3</v>
      </c>
      <c r="L439" s="13">
        <v>1.0792614513636799E-4</v>
      </c>
      <c r="M439" s="93">
        <v>2.5034959237423799</v>
      </c>
      <c r="N439" s="55">
        <v>180</v>
      </c>
      <c r="O439" s="94">
        <v>0.41674702565367999</v>
      </c>
      <c r="P439" s="11">
        <v>5.6598080206434302E-2</v>
      </c>
      <c r="Q439" s="11">
        <v>2.2598626350657199E-4</v>
      </c>
    </row>
    <row r="440" spans="1:17" ht="14.25" customHeight="1" x14ac:dyDescent="0.25">
      <c r="A440" s="12"/>
      <c r="B440" s="12" t="s">
        <v>628</v>
      </c>
      <c r="C440" s="75">
        <f t="shared" si="12"/>
        <v>114</v>
      </c>
      <c r="D440" s="12">
        <v>3</v>
      </c>
      <c r="E440" s="26">
        <v>36.792000000000002</v>
      </c>
      <c r="F440" s="9">
        <v>0.709671476382705</v>
      </c>
      <c r="G440" s="9">
        <v>1.01709053737964E-4</v>
      </c>
      <c r="H440" s="9">
        <v>1.2677338821291101E-4</v>
      </c>
      <c r="I440" s="9">
        <v>6.6897777683273298E-4</v>
      </c>
      <c r="J440" s="9">
        <v>3.8195726077729397E-5</v>
      </c>
      <c r="K440" s="13">
        <v>1.00008328828146E-3</v>
      </c>
      <c r="L440" s="13">
        <v>5.3434004080195902E-5</v>
      </c>
      <c r="M440" s="93">
        <v>3.20236929106657</v>
      </c>
      <c r="N440" s="55">
        <v>230</v>
      </c>
      <c r="O440" s="94">
        <v>0.87184183983352503</v>
      </c>
      <c r="P440" s="11">
        <v>5.6106663149846497E-2</v>
      </c>
      <c r="Q440" s="11">
        <v>1.90849540755183E-4</v>
      </c>
    </row>
    <row r="441" spans="1:17" ht="14.25" customHeight="1" x14ac:dyDescent="0.25">
      <c r="A441" s="12"/>
      <c r="B441" s="12" t="s">
        <v>629</v>
      </c>
      <c r="C441" s="75">
        <f t="shared" si="12"/>
        <v>115</v>
      </c>
      <c r="D441" s="12">
        <v>4</v>
      </c>
      <c r="E441" s="26">
        <v>34.674999999999997</v>
      </c>
      <c r="F441" s="9">
        <v>0.70995263086415705</v>
      </c>
      <c r="G441" s="9">
        <v>1.5137178209524401E-4</v>
      </c>
      <c r="H441" s="9">
        <v>1.6925442725013301E-4</v>
      </c>
      <c r="I441" s="9">
        <v>6.6648998079372904E-4</v>
      </c>
      <c r="J441" s="9">
        <v>3.46393870989698E-5</v>
      </c>
      <c r="K441" s="13">
        <v>1.04912388024469E-3</v>
      </c>
      <c r="L441" s="13">
        <v>6.99366022031694E-5</v>
      </c>
      <c r="M441" s="93">
        <v>2.7903992207547099</v>
      </c>
      <c r="N441" s="55">
        <v>200</v>
      </c>
      <c r="O441" s="94">
        <v>0.59067679016064101</v>
      </c>
      <c r="P441" s="11">
        <v>5.6239076994094098E-2</v>
      </c>
      <c r="Q441" s="11">
        <v>2.05973014487241E-4</v>
      </c>
    </row>
    <row r="442" spans="1:17" ht="14.25" customHeight="1" x14ac:dyDescent="0.25">
      <c r="A442" s="12"/>
      <c r="B442" s="12" t="s">
        <v>630</v>
      </c>
      <c r="C442" s="75">
        <f t="shared" si="12"/>
        <v>116</v>
      </c>
      <c r="D442" s="12">
        <v>5</v>
      </c>
      <c r="E442" s="26">
        <v>36.643999999999998</v>
      </c>
      <c r="F442" s="9">
        <v>0.70968071468995697</v>
      </c>
      <c r="G442" s="9">
        <v>1.14711679525645E-4</v>
      </c>
      <c r="H442" s="9">
        <v>1.3743155164089299E-4</v>
      </c>
      <c r="I442" s="9">
        <v>7.9740537451068304E-4</v>
      </c>
      <c r="J442" s="9">
        <v>4.2485491387492502E-5</v>
      </c>
      <c r="K442" s="13">
        <v>1.3113822123092299E-3</v>
      </c>
      <c r="L442" s="13">
        <v>8.5261879275718705E-5</v>
      </c>
      <c r="M442" s="93">
        <v>2.4239912439926501</v>
      </c>
      <c r="N442" s="55">
        <v>180</v>
      </c>
      <c r="O442" s="94">
        <v>0.51743190786039905</v>
      </c>
      <c r="P442" s="11">
        <v>5.6256957410384598E-2</v>
      </c>
      <c r="Q442" s="11">
        <v>2.3390576566067401E-4</v>
      </c>
    </row>
    <row r="443" spans="1:17" ht="14.25" customHeight="1" x14ac:dyDescent="0.25">
      <c r="A443" s="12"/>
      <c r="B443" s="12" t="s">
        <v>631</v>
      </c>
      <c r="C443" s="75">
        <f t="shared" si="12"/>
        <v>117</v>
      </c>
      <c r="D443" s="12">
        <v>6</v>
      </c>
      <c r="E443" s="26">
        <v>36.643999999999998</v>
      </c>
      <c r="F443" s="9">
        <v>0.70974228102347403</v>
      </c>
      <c r="G443" s="9">
        <v>1.36209278950932E-4</v>
      </c>
      <c r="H443" s="9">
        <v>1.5581889944504899E-4</v>
      </c>
      <c r="I443" s="9">
        <v>1.3222742345822E-3</v>
      </c>
      <c r="J443" s="9">
        <v>7.5268137806988706E-5</v>
      </c>
      <c r="K443" s="13">
        <v>1.10233186080911E-3</v>
      </c>
      <c r="L443" s="13">
        <v>6.4451265218669804E-5</v>
      </c>
      <c r="M443" s="93">
        <v>2.3077653104177398</v>
      </c>
      <c r="N443" s="55">
        <v>170</v>
      </c>
      <c r="O443" s="94">
        <v>0.49154851606997002</v>
      </c>
      <c r="P443" s="11">
        <v>5.5939476709654802E-2</v>
      </c>
      <c r="Q443" s="11">
        <v>2.2192180058206899E-4</v>
      </c>
    </row>
    <row r="444" spans="1:17" ht="14.25" customHeight="1" x14ac:dyDescent="0.25">
      <c r="A444" s="12"/>
      <c r="B444" s="12" t="s">
        <v>632</v>
      </c>
      <c r="C444" s="75">
        <f t="shared" si="12"/>
        <v>118</v>
      </c>
      <c r="D444" s="12">
        <v>7</v>
      </c>
      <c r="E444" s="26">
        <v>36.768999999999998</v>
      </c>
      <c r="F444" s="9">
        <v>0.70966830392095404</v>
      </c>
      <c r="G444" s="9">
        <v>1.5771709230985901E-4</v>
      </c>
      <c r="H444" s="9">
        <v>1.7492549257067699E-4</v>
      </c>
      <c r="I444" s="9">
        <v>8.7788228117568004E-4</v>
      </c>
      <c r="J444" s="9">
        <v>7.8624695226500702E-5</v>
      </c>
      <c r="K444" s="13">
        <v>1.1621292443575199E-3</v>
      </c>
      <c r="L444" s="13">
        <v>7.5219022745533294E-5</v>
      </c>
      <c r="M444" s="93">
        <v>2.2598257553970398</v>
      </c>
      <c r="N444" s="55">
        <v>160</v>
      </c>
      <c r="O444" s="94">
        <v>0.28878077008993602</v>
      </c>
      <c r="P444" s="11">
        <v>5.6093577887386503E-2</v>
      </c>
      <c r="Q444" s="11">
        <v>2.8370933499432199E-4</v>
      </c>
    </row>
    <row r="445" spans="1:17" ht="14.25" customHeight="1" x14ac:dyDescent="0.25">
      <c r="A445" s="12"/>
      <c r="B445" s="12" t="s">
        <v>633</v>
      </c>
      <c r="C445" s="75">
        <f t="shared" si="12"/>
        <v>119</v>
      </c>
      <c r="D445" s="12">
        <v>8</v>
      </c>
      <c r="E445" s="26">
        <v>36.648000000000003</v>
      </c>
      <c r="F445" s="9">
        <v>0.70979952617386399</v>
      </c>
      <c r="G445" s="9">
        <v>1.62734167833306E-4</v>
      </c>
      <c r="H445" s="9">
        <v>1.7946983859332401E-4</v>
      </c>
      <c r="I445" s="9">
        <v>8.6612361448654195E-4</v>
      </c>
      <c r="J445" s="9">
        <v>7.3237867336374898E-5</v>
      </c>
      <c r="K445" s="13">
        <v>1.1578543114965801E-3</v>
      </c>
      <c r="L445" s="13">
        <v>8.5978373765865096E-5</v>
      </c>
      <c r="M445" s="93">
        <v>2.1183517376966701</v>
      </c>
      <c r="N445" s="55">
        <v>150</v>
      </c>
      <c r="O445" s="94">
        <v>0.21897791216976401</v>
      </c>
      <c r="P445" s="11">
        <v>5.6648093941555198E-2</v>
      </c>
      <c r="Q445" s="11">
        <v>2.1906537369972899E-4</v>
      </c>
    </row>
    <row r="446" spans="1:17" ht="14.25" customHeight="1" x14ac:dyDescent="0.25">
      <c r="A446" s="12"/>
      <c r="B446" s="12" t="s">
        <v>634</v>
      </c>
      <c r="C446" s="75">
        <f t="shared" si="12"/>
        <v>120</v>
      </c>
      <c r="D446" s="12">
        <v>9</v>
      </c>
      <c r="E446" s="26">
        <v>36.741999999999997</v>
      </c>
      <c r="F446" s="9">
        <v>0.70976373405526405</v>
      </c>
      <c r="G446" s="9">
        <v>1.3889701885930899E-4</v>
      </c>
      <c r="H446" s="9">
        <v>1.58170302434703E-4</v>
      </c>
      <c r="I446" s="9">
        <v>1.0989831838793399E-3</v>
      </c>
      <c r="J446" s="9">
        <v>1.57552665076532E-4</v>
      </c>
      <c r="K446" s="13">
        <v>1.08017908540392E-3</v>
      </c>
      <c r="L446" s="13">
        <v>6.8854849184125702E-5</v>
      </c>
      <c r="M446" s="93">
        <v>2.4723925262089099</v>
      </c>
      <c r="N446" s="55">
        <v>180</v>
      </c>
      <c r="O446" s="94">
        <v>0.45521989821637499</v>
      </c>
      <c r="P446" s="11">
        <v>5.65973711672682E-2</v>
      </c>
      <c r="Q446" s="11">
        <v>3.0278652800810402E-4</v>
      </c>
    </row>
    <row r="447" spans="1:17" ht="14.25" customHeight="1" x14ac:dyDescent="0.25">
      <c r="A447" s="12"/>
      <c r="B447" s="12" t="s">
        <v>635</v>
      </c>
      <c r="C447" s="75">
        <f t="shared" si="12"/>
        <v>121</v>
      </c>
      <c r="D447" s="12">
        <v>10</v>
      </c>
      <c r="E447" s="26">
        <v>22.425000000000001</v>
      </c>
      <c r="F447" s="9">
        <v>0.70976613529641297</v>
      </c>
      <c r="G447" s="9">
        <v>2.4636283734895902E-4</v>
      </c>
      <c r="H447" s="9">
        <v>2.5772220281895401E-4</v>
      </c>
      <c r="I447" s="9">
        <v>1.0691000882465801E-3</v>
      </c>
      <c r="J447" s="9">
        <v>1.26046280630508E-4</v>
      </c>
      <c r="K447" s="13">
        <v>1.1906352921229101E-3</v>
      </c>
      <c r="L447" s="13">
        <v>1.2896725145155E-4</v>
      </c>
      <c r="M447" s="93">
        <v>2.25605461623383</v>
      </c>
      <c r="N447" s="55">
        <v>160</v>
      </c>
      <c r="O447" s="94">
        <v>0.413228936333223</v>
      </c>
      <c r="P447" s="11">
        <v>5.6130789636128303E-2</v>
      </c>
      <c r="Q447" s="11">
        <v>2.9552475587765401E-4</v>
      </c>
    </row>
    <row r="448" spans="1:17" ht="14.25" customHeight="1" x14ac:dyDescent="0.25">
      <c r="A448" s="12"/>
      <c r="B448" s="12" t="s">
        <v>636</v>
      </c>
      <c r="C448" s="75">
        <f t="shared" si="12"/>
        <v>122</v>
      </c>
      <c r="D448" s="12">
        <v>11</v>
      </c>
      <c r="E448" s="26">
        <v>28.925999999999998</v>
      </c>
      <c r="F448" s="9">
        <v>0.70978129965348802</v>
      </c>
      <c r="G448" s="9">
        <v>2.53867389053271E-4</v>
      </c>
      <c r="H448" s="9">
        <v>2.6490484162302501E-4</v>
      </c>
      <c r="I448" s="9">
        <v>1.0188849801846E-3</v>
      </c>
      <c r="J448" s="9">
        <v>7.923772096541E-5</v>
      </c>
      <c r="K448" s="13">
        <v>9.7305422326317303E-4</v>
      </c>
      <c r="L448" s="13">
        <v>9.9010499693746195E-5</v>
      </c>
      <c r="M448" s="93">
        <v>1.9218487811582099</v>
      </c>
      <c r="N448" s="55">
        <v>140</v>
      </c>
      <c r="O448" s="94">
        <v>0.21912376543220299</v>
      </c>
      <c r="P448" s="11">
        <v>5.5955278848685903E-2</v>
      </c>
      <c r="Q448" s="11">
        <v>3.1932703419371801E-4</v>
      </c>
    </row>
    <row r="449" spans="1:17" ht="14.25" customHeight="1" x14ac:dyDescent="0.25">
      <c r="A449" s="12"/>
      <c r="B449" s="12" t="s">
        <v>637</v>
      </c>
      <c r="C449" s="75">
        <f t="shared" si="12"/>
        <v>123</v>
      </c>
      <c r="D449" s="12">
        <v>12</v>
      </c>
      <c r="E449" s="26">
        <v>27.669</v>
      </c>
      <c r="F449" s="9">
        <v>0.70943415821070899</v>
      </c>
      <c r="G449" s="9">
        <v>1.33840387841274E-4</v>
      </c>
      <c r="H449" s="9">
        <v>1.5373897737403801E-4</v>
      </c>
      <c r="I449" s="9">
        <v>7.8986008619088698E-4</v>
      </c>
      <c r="J449" s="9">
        <v>6.8791985680690307E-5</v>
      </c>
      <c r="K449" s="13">
        <v>9.4013410336883305E-4</v>
      </c>
      <c r="L449" s="13">
        <v>1.17315722331347E-4</v>
      </c>
      <c r="M449" s="93">
        <v>2.2898196361458298</v>
      </c>
      <c r="N449" s="55">
        <v>170</v>
      </c>
      <c r="O449" s="94">
        <v>0.101288623991229</v>
      </c>
      <c r="P449" s="11">
        <v>5.6136293113418799E-2</v>
      </c>
      <c r="Q449" s="11">
        <v>2.89968237898251E-4</v>
      </c>
    </row>
    <row r="450" spans="1:17" ht="14.25" customHeight="1" x14ac:dyDescent="0.25">
      <c r="A450" s="12"/>
      <c r="B450" s="12"/>
      <c r="C450" s="75">
        <f t="shared" si="12"/>
        <v>124</v>
      </c>
      <c r="D450" s="12"/>
      <c r="E450" s="26"/>
      <c r="F450" s="9"/>
      <c r="G450" s="9"/>
      <c r="H450" s="9"/>
      <c r="I450" s="9"/>
      <c r="J450" s="9"/>
      <c r="K450" s="13"/>
      <c r="L450" s="13"/>
      <c r="M450" s="93"/>
      <c r="N450" s="55"/>
      <c r="O450" s="94"/>
      <c r="Q450" s="11"/>
    </row>
    <row r="451" spans="1:17" ht="14.25" customHeight="1" x14ac:dyDescent="0.25">
      <c r="A451" s="12"/>
      <c r="B451" s="12"/>
      <c r="C451" s="75">
        <f t="shared" si="12"/>
        <v>125</v>
      </c>
      <c r="D451" s="12"/>
      <c r="E451" s="26"/>
      <c r="F451" s="9"/>
      <c r="G451" s="9"/>
      <c r="H451" s="9"/>
      <c r="I451" s="9"/>
      <c r="J451" s="9"/>
      <c r="K451" s="13"/>
      <c r="L451" s="13"/>
      <c r="M451" s="93"/>
      <c r="N451" s="55"/>
      <c r="O451" s="94"/>
      <c r="Q451" s="11"/>
    </row>
    <row r="452" spans="1:17" ht="14.25" customHeight="1" x14ac:dyDescent="0.25">
      <c r="A452" s="12" t="str">
        <f>LEFT(B452,3)</f>
        <v>T32</v>
      </c>
      <c r="B452" s="12" t="s">
        <v>638</v>
      </c>
      <c r="C452" s="75">
        <f t="shared" si="12"/>
        <v>126</v>
      </c>
      <c r="D452" s="12">
        <v>1</v>
      </c>
      <c r="E452" s="26">
        <v>40.518999999999998</v>
      </c>
      <c r="F452" s="9">
        <v>0.71344774707868597</v>
      </c>
      <c r="G452" s="9">
        <v>2.8587426740729101E-4</v>
      </c>
      <c r="H452" s="9">
        <v>2.9582335816427999E-4</v>
      </c>
      <c r="I452" s="9">
        <v>1.0118351627912399E-3</v>
      </c>
      <c r="J452" s="9">
        <v>7.9280848514537604E-5</v>
      </c>
      <c r="K452" s="13">
        <v>1.3682862816928401E-3</v>
      </c>
      <c r="L452" s="13">
        <v>2.34847061994971E-4</v>
      </c>
      <c r="M452" s="93">
        <v>0.89170000719826903</v>
      </c>
      <c r="N452" s="55">
        <v>60</v>
      </c>
      <c r="O452" s="94">
        <v>1.4589272460740399E-2</v>
      </c>
      <c r="P452" s="11">
        <v>5.57201172729547E-2</v>
      </c>
      <c r="Q452" s="11">
        <v>5.7872776512394295E-4</v>
      </c>
    </row>
    <row r="453" spans="1:17" ht="14.25" customHeight="1" x14ac:dyDescent="0.25">
      <c r="A453" s="12"/>
      <c r="B453" s="12" t="s">
        <v>639</v>
      </c>
      <c r="C453" s="75">
        <f t="shared" si="12"/>
        <v>127</v>
      </c>
      <c r="D453" s="12">
        <v>2</v>
      </c>
      <c r="E453" s="26">
        <v>40.518000000000001</v>
      </c>
      <c r="F453" s="9">
        <v>0.71232040831430699</v>
      </c>
      <c r="G453" s="9">
        <v>3.1117260706064098E-4</v>
      </c>
      <c r="H453" s="9">
        <v>3.2030586836102301E-4</v>
      </c>
      <c r="I453" s="9">
        <v>9.5211607860685304E-4</v>
      </c>
      <c r="J453" s="9">
        <v>9.2442077706224004E-5</v>
      </c>
      <c r="K453" s="13">
        <v>1.65872287338451E-3</v>
      </c>
      <c r="L453" s="13">
        <v>1.7079577752459899E-4</v>
      </c>
      <c r="M453" s="93">
        <v>0.909693740097264</v>
      </c>
      <c r="N453" s="55">
        <v>70</v>
      </c>
      <c r="O453" s="94">
        <v>7.7407487694474504E-4</v>
      </c>
      <c r="P453" s="11">
        <v>5.6724208019482997E-2</v>
      </c>
      <c r="Q453" s="11">
        <v>5.4067981575447598E-4</v>
      </c>
    </row>
    <row r="454" spans="1:17" ht="14.25" customHeight="1" x14ac:dyDescent="0.25">
      <c r="A454" s="12"/>
      <c r="B454" s="12" t="s">
        <v>640</v>
      </c>
      <c r="C454" s="75">
        <f t="shared" si="12"/>
        <v>128</v>
      </c>
      <c r="D454" s="12">
        <v>3</v>
      </c>
      <c r="E454" s="26">
        <v>40.57</v>
      </c>
      <c r="F454" s="9">
        <v>0.71152530692656601</v>
      </c>
      <c r="G454" s="9">
        <v>2.3861090962908399E-4</v>
      </c>
      <c r="H454" s="9">
        <v>2.50379590028087E-4</v>
      </c>
      <c r="I454" s="9">
        <v>9.7708692601134709E-4</v>
      </c>
      <c r="J454" s="9">
        <v>7.9616938159638196E-5</v>
      </c>
      <c r="K454" s="13">
        <v>1.61354061221311E-3</v>
      </c>
      <c r="L454" s="13">
        <v>1.5417353537402399E-4</v>
      </c>
      <c r="M454" s="93">
        <v>1.05254874749878</v>
      </c>
      <c r="N454" s="55">
        <v>80</v>
      </c>
      <c r="O454" s="94">
        <v>8.4480389253942606E-2</v>
      </c>
      <c r="P454" s="11">
        <v>5.6395113774057197E-2</v>
      </c>
      <c r="Q454" s="11">
        <v>5.3174977606238003E-4</v>
      </c>
    </row>
    <row r="455" spans="1:17" ht="14.25" customHeight="1" x14ac:dyDescent="0.25">
      <c r="A455" s="12"/>
      <c r="B455" s="12" t="s">
        <v>641</v>
      </c>
      <c r="C455" s="75">
        <f t="shared" si="12"/>
        <v>129</v>
      </c>
      <c r="D455" s="12">
        <v>4</v>
      </c>
      <c r="E455" s="26">
        <v>40.552</v>
      </c>
      <c r="F455" s="9">
        <v>0.71203686332649296</v>
      </c>
      <c r="G455" s="9">
        <v>3.1265815951832298E-4</v>
      </c>
      <c r="H455" s="9">
        <v>3.2174314412868299E-4</v>
      </c>
      <c r="I455" s="9">
        <v>1.08200135732179E-3</v>
      </c>
      <c r="J455" s="9">
        <v>1.21722733871787E-4</v>
      </c>
      <c r="K455" s="13">
        <v>1.6892904690259699E-3</v>
      </c>
      <c r="L455" s="13">
        <v>2.02432336005139E-4</v>
      </c>
      <c r="M455" s="93">
        <v>0.90121193909073405</v>
      </c>
      <c r="N455" s="55">
        <v>70</v>
      </c>
      <c r="O455" s="94">
        <v>1.39658112749045E-2</v>
      </c>
      <c r="P455" s="11">
        <v>5.67083979132295E-2</v>
      </c>
      <c r="Q455" s="11">
        <v>6.6211875705279595E-4</v>
      </c>
    </row>
    <row r="456" spans="1:17" ht="14.25" customHeight="1" x14ac:dyDescent="0.25">
      <c r="A456" s="12"/>
      <c r="B456" s="12" t="s">
        <v>642</v>
      </c>
      <c r="C456" s="75">
        <f t="shared" ref="C456:C519" si="13">C455+1</f>
        <v>130</v>
      </c>
      <c r="D456" s="12">
        <v>5</v>
      </c>
      <c r="E456" s="26">
        <v>33.137</v>
      </c>
      <c r="F456" s="9">
        <v>0.71190514935676397</v>
      </c>
      <c r="G456" s="9">
        <v>4.31752160894917E-4</v>
      </c>
      <c r="H456" s="9">
        <v>4.3837310889281901E-4</v>
      </c>
      <c r="I456" s="9">
        <v>1.2156601659405099E-3</v>
      </c>
      <c r="J456" s="9">
        <v>8.4738213998867998E-5</v>
      </c>
      <c r="K456" s="13">
        <v>1.61204186315715E-3</v>
      </c>
      <c r="L456" s="13">
        <v>2.3867450913939999E-4</v>
      </c>
      <c r="M456" s="93">
        <v>0.89067626058745897</v>
      </c>
      <c r="N456" s="55">
        <v>60</v>
      </c>
      <c r="O456" s="94">
        <v>4.07527128243003E-3</v>
      </c>
      <c r="P456" s="11">
        <v>5.8091090568654899E-2</v>
      </c>
      <c r="Q456" s="11">
        <v>6.8084948256876595E-4</v>
      </c>
    </row>
    <row r="457" spans="1:17" ht="14.25" customHeight="1" x14ac:dyDescent="0.25">
      <c r="A457" s="12"/>
      <c r="B457" s="12" t="s">
        <v>643</v>
      </c>
      <c r="C457" s="75">
        <f t="shared" si="13"/>
        <v>131</v>
      </c>
      <c r="D457" s="12">
        <v>6</v>
      </c>
      <c r="E457" s="26">
        <v>40.515000000000001</v>
      </c>
      <c r="F457" s="9">
        <v>0.71092310868586095</v>
      </c>
      <c r="G457" s="9">
        <v>2.5372725164444002E-4</v>
      </c>
      <c r="H457" s="9">
        <v>2.64807290402549E-4</v>
      </c>
      <c r="I457" s="9">
        <v>1.3557212941794801E-3</v>
      </c>
      <c r="J457" s="9">
        <v>9.5822990453532197E-5</v>
      </c>
      <c r="K457" s="13">
        <v>1.8349992681445701E-3</v>
      </c>
      <c r="L457" s="13">
        <v>2.5264996491502502E-4</v>
      </c>
      <c r="M457" s="93">
        <v>0.81874596486120899</v>
      </c>
      <c r="N457" s="55">
        <v>60</v>
      </c>
      <c r="O457" s="94">
        <v>2.6433290713177198E-4</v>
      </c>
      <c r="P457" s="11">
        <v>5.7955004974563303E-2</v>
      </c>
      <c r="Q457" s="11">
        <v>7.0423873327007404E-4</v>
      </c>
    </row>
    <row r="458" spans="1:17" ht="14.25" customHeight="1" x14ac:dyDescent="0.25">
      <c r="A458" s="12"/>
      <c r="B458" s="12" t="s">
        <v>644</v>
      </c>
      <c r="C458" s="75">
        <f t="shared" si="13"/>
        <v>132</v>
      </c>
      <c r="D458" s="12">
        <v>7</v>
      </c>
      <c r="E458" s="26">
        <v>37.302</v>
      </c>
      <c r="F458" s="9">
        <v>0.71106854809958897</v>
      </c>
      <c r="G458" s="9">
        <v>2.46772341543303E-4</v>
      </c>
      <c r="H458" s="9">
        <v>2.58156705061908E-4</v>
      </c>
      <c r="I458" s="9">
        <v>1.9851314205894801E-3</v>
      </c>
      <c r="J458" s="9">
        <v>2.7086129265519799E-4</v>
      </c>
      <c r="K458" s="13">
        <v>1.51179927452124E-3</v>
      </c>
      <c r="L458" s="13">
        <v>1.8552524176751499E-4</v>
      </c>
      <c r="M458" s="93">
        <v>0.94287008507875403</v>
      </c>
      <c r="N458" s="55">
        <v>70</v>
      </c>
      <c r="O458" s="94">
        <v>9.99750036018522E-2</v>
      </c>
      <c r="P458" s="11">
        <v>5.5908848714111302E-2</v>
      </c>
      <c r="Q458" s="11">
        <v>5.4325332404082298E-4</v>
      </c>
    </row>
    <row r="459" spans="1:17" ht="14.25" customHeight="1" x14ac:dyDescent="0.25">
      <c r="A459" s="12"/>
      <c r="B459" s="12" t="s">
        <v>645</v>
      </c>
      <c r="C459" s="75">
        <f t="shared" si="13"/>
        <v>133</v>
      </c>
      <c r="D459" s="12">
        <v>8</v>
      </c>
      <c r="E459" s="26">
        <v>35.182000000000002</v>
      </c>
      <c r="F459" s="9">
        <v>0.71011793600183803</v>
      </c>
      <c r="G459" s="9">
        <v>3.0106315294227301E-4</v>
      </c>
      <c r="H459" s="9">
        <v>3.1043865566195503E-4</v>
      </c>
      <c r="I459" s="9">
        <v>1.3489399347439101E-3</v>
      </c>
      <c r="J459" s="9">
        <v>9.1485775896818998E-5</v>
      </c>
      <c r="K459" s="13">
        <v>1.8626938793678E-3</v>
      </c>
      <c r="L459" s="13">
        <v>2.30748249567025E-4</v>
      </c>
      <c r="M459" s="93">
        <v>0.86470860965793805</v>
      </c>
      <c r="N459" s="55">
        <v>60</v>
      </c>
      <c r="O459" s="94">
        <v>6.0225748420136903E-4</v>
      </c>
      <c r="P459" s="11">
        <v>5.7294297793651403E-2</v>
      </c>
      <c r="Q459" s="11">
        <v>6.0071424341415105E-4</v>
      </c>
    </row>
    <row r="460" spans="1:17" ht="14.25" customHeight="1" x14ac:dyDescent="0.25">
      <c r="A460" s="12"/>
      <c r="B460" s="12" t="s">
        <v>646</v>
      </c>
      <c r="C460" s="75">
        <f t="shared" si="13"/>
        <v>134</v>
      </c>
      <c r="D460" s="12">
        <v>9</v>
      </c>
      <c r="E460" s="26">
        <v>36.302999999999997</v>
      </c>
      <c r="F460" s="9">
        <v>0.711200714564442</v>
      </c>
      <c r="G460" s="9">
        <v>1.9277808177928899E-4</v>
      </c>
      <c r="H460" s="9">
        <v>2.0715581978599399E-4</v>
      </c>
      <c r="I460" s="9">
        <v>1.7866342813259899E-3</v>
      </c>
      <c r="J460" s="9">
        <v>1.16785602666732E-4</v>
      </c>
      <c r="K460" s="13">
        <v>1.58227608355167E-3</v>
      </c>
      <c r="L460" s="13">
        <v>1.7289355958798801E-4</v>
      </c>
      <c r="M460" s="93">
        <v>1.10287120972212</v>
      </c>
      <c r="N460" s="55">
        <v>80</v>
      </c>
      <c r="O460" s="94">
        <v>7.8142477209854594E-2</v>
      </c>
      <c r="P460" s="11">
        <v>5.7643560835828903E-2</v>
      </c>
      <c r="Q460" s="11">
        <v>4.3629532154719199E-4</v>
      </c>
    </row>
    <row r="461" spans="1:17" ht="14.25" customHeight="1" x14ac:dyDescent="0.25">
      <c r="A461" s="12"/>
      <c r="B461" s="12" t="s">
        <v>647</v>
      </c>
      <c r="C461" s="75">
        <f t="shared" si="13"/>
        <v>135</v>
      </c>
      <c r="D461" s="12">
        <v>10</v>
      </c>
      <c r="E461" s="26">
        <v>40.561</v>
      </c>
      <c r="F461" s="9">
        <v>0.71102028768645398</v>
      </c>
      <c r="G461" s="9">
        <v>2.6618596700815102E-4</v>
      </c>
      <c r="H461" s="9">
        <v>2.7677269721943897E-4</v>
      </c>
      <c r="I461" s="9">
        <v>1.80409172189884E-3</v>
      </c>
      <c r="J461" s="9">
        <v>1.8035187553629999E-4</v>
      </c>
      <c r="K461" s="13">
        <v>1.95152079048684E-3</v>
      </c>
      <c r="L461" s="13">
        <v>2.26085046596982E-4</v>
      </c>
      <c r="M461" s="93">
        <v>0.77145345207989702</v>
      </c>
      <c r="N461" s="55">
        <v>60</v>
      </c>
      <c r="O461" s="94">
        <v>4.5677338488802604E-3</v>
      </c>
      <c r="P461" s="11">
        <v>5.62715186199493E-2</v>
      </c>
      <c r="Q461" s="11">
        <v>6.1457965933893303E-4</v>
      </c>
    </row>
    <row r="462" spans="1:17" ht="14.25" customHeight="1" x14ac:dyDescent="0.25">
      <c r="A462" s="12"/>
      <c r="B462" s="12" t="s">
        <v>648</v>
      </c>
      <c r="C462" s="75">
        <f t="shared" si="13"/>
        <v>136</v>
      </c>
      <c r="D462" s="12">
        <v>11</v>
      </c>
      <c r="E462" s="26">
        <v>40.53</v>
      </c>
      <c r="F462" s="9">
        <v>0.71170013010825905</v>
      </c>
      <c r="G462" s="9">
        <v>2.3695088922650399E-4</v>
      </c>
      <c r="H462" s="9">
        <v>2.48806674684308E-4</v>
      </c>
      <c r="I462" s="9">
        <v>1.6879322571196299E-3</v>
      </c>
      <c r="J462" s="9">
        <v>1.2209193782416401E-4</v>
      </c>
      <c r="K462" s="13">
        <v>1.42706274446467E-3</v>
      </c>
      <c r="L462" s="13">
        <v>1.91206737651269E-4</v>
      </c>
      <c r="M462" s="93">
        <v>0.94601470432062196</v>
      </c>
      <c r="N462" s="55">
        <v>70</v>
      </c>
      <c r="O462" s="94">
        <v>1.75369390807372E-2</v>
      </c>
      <c r="P462" s="11">
        <v>5.7539204546467097E-2</v>
      </c>
      <c r="Q462" s="11">
        <v>5.1561714870778698E-4</v>
      </c>
    </row>
    <row r="463" spans="1:17" ht="14.25" customHeight="1" x14ac:dyDescent="0.25">
      <c r="A463" s="12"/>
      <c r="B463" s="12" t="s">
        <v>649</v>
      </c>
      <c r="C463" s="75">
        <f t="shared" si="13"/>
        <v>137</v>
      </c>
      <c r="D463" s="12">
        <v>12</v>
      </c>
      <c r="E463" s="26">
        <v>40.518999999999998</v>
      </c>
      <c r="F463" s="9">
        <v>0.71205823515743205</v>
      </c>
      <c r="G463" s="9">
        <v>2.8572717057333502E-4</v>
      </c>
      <c r="H463" s="9">
        <v>2.95642886771371E-4</v>
      </c>
      <c r="I463" s="9">
        <v>1.17091675952393E-3</v>
      </c>
      <c r="J463" s="9">
        <v>9.2891155827942606E-5</v>
      </c>
      <c r="K463" s="13">
        <v>1.6836692043471701E-3</v>
      </c>
      <c r="L463" s="13">
        <v>1.9366599925475401E-4</v>
      </c>
      <c r="M463" s="93">
        <v>0.81801935236003298</v>
      </c>
      <c r="N463" s="55">
        <v>60</v>
      </c>
      <c r="O463" s="94">
        <v>5.0208623910294903E-4</v>
      </c>
      <c r="P463" s="11">
        <v>5.7114309768101501E-2</v>
      </c>
      <c r="Q463" s="11">
        <v>4.9999258045351597E-4</v>
      </c>
    </row>
    <row r="464" spans="1:17" ht="14.25" customHeight="1" x14ac:dyDescent="0.25">
      <c r="A464" s="12"/>
      <c r="B464" s="12"/>
      <c r="C464" s="75">
        <f t="shared" si="13"/>
        <v>138</v>
      </c>
      <c r="D464" s="12"/>
      <c r="E464" s="26"/>
      <c r="F464" s="9"/>
      <c r="G464" s="9"/>
      <c r="H464" s="9"/>
      <c r="I464" s="9"/>
      <c r="J464" s="9"/>
      <c r="K464" s="13"/>
      <c r="L464" s="13"/>
      <c r="M464" s="93"/>
      <c r="N464" s="55"/>
      <c r="O464" s="94"/>
      <c r="Q464" s="11"/>
    </row>
    <row r="465" spans="1:17" ht="14.25" customHeight="1" x14ac:dyDescent="0.25">
      <c r="A465" s="12"/>
      <c r="B465" s="12"/>
      <c r="C465" s="75">
        <f t="shared" si="13"/>
        <v>139</v>
      </c>
      <c r="D465" s="12"/>
      <c r="E465" s="26"/>
      <c r="F465" s="9"/>
      <c r="G465" s="9"/>
      <c r="H465" s="9"/>
      <c r="I465" s="9"/>
      <c r="J465" s="9"/>
      <c r="K465" s="13"/>
      <c r="L465" s="13"/>
      <c r="M465" s="93"/>
      <c r="N465" s="55"/>
      <c r="O465" s="94"/>
      <c r="Q465" s="11"/>
    </row>
    <row r="466" spans="1:17" ht="14.25" customHeight="1" x14ac:dyDescent="0.25">
      <c r="A466" s="12" t="str">
        <f>LEFT(B466,3)</f>
        <v>T33</v>
      </c>
      <c r="B466" s="12" t="s">
        <v>650</v>
      </c>
      <c r="C466" s="75">
        <f t="shared" si="13"/>
        <v>140</v>
      </c>
      <c r="D466" s="12">
        <v>1</v>
      </c>
      <c r="E466" s="26">
        <v>44.936999999999998</v>
      </c>
      <c r="F466" s="9">
        <v>0.71235986683325803</v>
      </c>
      <c r="G466" s="9">
        <v>2.3109957041627001E-4</v>
      </c>
      <c r="H466" s="9">
        <v>2.4326357529769901E-4</v>
      </c>
      <c r="I466" s="9">
        <v>2.35757641333003E-3</v>
      </c>
      <c r="J466" s="9">
        <v>1.29368905850066E-4</v>
      </c>
      <c r="K466" s="13">
        <v>1.1428785404452701E-3</v>
      </c>
      <c r="L466" s="13">
        <v>1.88779261832775E-4</v>
      </c>
      <c r="M466" s="93">
        <v>0.81218927058363899</v>
      </c>
      <c r="N466" s="55">
        <v>60</v>
      </c>
      <c r="O466" s="94">
        <v>2.9798357751221902E-4</v>
      </c>
      <c r="P466" s="11">
        <v>5.6707370201453798E-2</v>
      </c>
      <c r="Q466" s="11">
        <v>7.3173733940411201E-4</v>
      </c>
    </row>
    <row r="467" spans="1:17" ht="14.25" customHeight="1" x14ac:dyDescent="0.25">
      <c r="A467" s="12"/>
      <c r="B467" s="12" t="s">
        <v>651</v>
      </c>
      <c r="C467" s="75">
        <f t="shared" si="13"/>
        <v>141</v>
      </c>
      <c r="D467" s="12">
        <v>2</v>
      </c>
      <c r="E467" s="26">
        <v>45.063000000000002</v>
      </c>
      <c r="F467" s="9">
        <v>0.71010073889855096</v>
      </c>
      <c r="G467" s="9">
        <v>1.5698247195073799E-4</v>
      </c>
      <c r="H467" s="9">
        <v>1.7428621578408299E-4</v>
      </c>
      <c r="I467" s="9">
        <v>1.79079243478778E-3</v>
      </c>
      <c r="J467" s="9">
        <v>7.4501332607699396E-5</v>
      </c>
      <c r="K467" s="13">
        <v>1.5871389789687E-3</v>
      </c>
      <c r="L467" s="13">
        <v>1.4511129515302901E-4</v>
      </c>
      <c r="M467" s="93">
        <v>1.0777331989505601</v>
      </c>
      <c r="N467" s="55">
        <v>80</v>
      </c>
      <c r="O467" s="94">
        <v>1.2747025712463999E-4</v>
      </c>
      <c r="P467" s="11">
        <v>5.5814859896111298E-2</v>
      </c>
      <c r="Q467" s="11">
        <v>4.4768654026088999E-4</v>
      </c>
    </row>
    <row r="468" spans="1:17" ht="14.25" customHeight="1" x14ac:dyDescent="0.25">
      <c r="A468" s="12"/>
      <c r="B468" s="12" t="s">
        <v>652</v>
      </c>
      <c r="C468" s="75">
        <f t="shared" si="13"/>
        <v>142</v>
      </c>
      <c r="D468" s="12">
        <v>3</v>
      </c>
      <c r="E468" s="26">
        <v>44.905999999999999</v>
      </c>
      <c r="F468" s="9">
        <v>0.70979623061752195</v>
      </c>
      <c r="G468" s="9">
        <v>1.93827421524069E-4</v>
      </c>
      <c r="H468" s="9">
        <v>2.08078683289093E-4</v>
      </c>
      <c r="I468" s="9">
        <v>1.6465237497924601E-3</v>
      </c>
      <c r="J468" s="9">
        <v>8.2966284548163506E-5</v>
      </c>
      <c r="K468" s="13">
        <v>1.5726798756932399E-3</v>
      </c>
      <c r="L468" s="13">
        <v>1.62366567636941E-4</v>
      </c>
      <c r="M468" s="93">
        <v>1.1365205763783699</v>
      </c>
      <c r="N468" s="55">
        <v>80</v>
      </c>
      <c r="O468" s="94">
        <v>1.55108154375056E-4</v>
      </c>
      <c r="P468" s="11">
        <v>5.7305306652651301E-2</v>
      </c>
      <c r="Q468" s="11">
        <v>5.1572277193188E-4</v>
      </c>
    </row>
    <row r="469" spans="1:17" ht="14.25" customHeight="1" x14ac:dyDescent="0.25">
      <c r="A469" s="12"/>
      <c r="B469" s="12" t="s">
        <v>653</v>
      </c>
      <c r="C469" s="75">
        <f t="shared" si="13"/>
        <v>143</v>
      </c>
      <c r="D469" s="12">
        <v>4</v>
      </c>
      <c r="E469" s="26">
        <v>44.904000000000003</v>
      </c>
      <c r="F469" s="9">
        <v>0.70997190248615805</v>
      </c>
      <c r="G469" s="9">
        <v>1.8866561481438099E-4</v>
      </c>
      <c r="H469" s="9">
        <v>2.03284661007281E-4</v>
      </c>
      <c r="I469" s="9">
        <v>1.6950586649653501E-3</v>
      </c>
      <c r="J469" s="9">
        <v>1.10549738646756E-4</v>
      </c>
      <c r="K469" s="13">
        <v>1.74667830165511E-3</v>
      </c>
      <c r="L469" s="13">
        <v>1.3962731306004601E-4</v>
      </c>
      <c r="M469" s="93">
        <v>1.2113068120761501</v>
      </c>
      <c r="N469" s="55">
        <v>90</v>
      </c>
      <c r="O469" s="94">
        <v>4.4951005842276697E-4</v>
      </c>
      <c r="P469" s="11">
        <v>5.6350680487653203E-2</v>
      </c>
      <c r="Q469" s="11">
        <v>4.1724633081940401E-4</v>
      </c>
    </row>
    <row r="470" spans="1:17" ht="14.25" customHeight="1" x14ac:dyDescent="0.25">
      <c r="A470" s="12"/>
      <c r="B470" s="12" t="s">
        <v>654</v>
      </c>
      <c r="C470" s="75">
        <f t="shared" si="13"/>
        <v>144</v>
      </c>
      <c r="D470" s="12">
        <v>5</v>
      </c>
      <c r="E470" s="26">
        <v>45.023000000000003</v>
      </c>
      <c r="F470" s="9">
        <v>0.71007575008194201</v>
      </c>
      <c r="G470" s="9">
        <v>1.90198550508232E-4</v>
      </c>
      <c r="H470" s="9">
        <v>2.0471452458622601E-4</v>
      </c>
      <c r="I470" s="9">
        <v>2.5167312472036E-3</v>
      </c>
      <c r="J470" s="9">
        <v>3.72188223247005E-4</v>
      </c>
      <c r="K470" s="13">
        <v>1.3349584550868901E-3</v>
      </c>
      <c r="L470" s="13">
        <v>1.2912495604594599E-4</v>
      </c>
      <c r="M470" s="93">
        <v>1.1260735323403701</v>
      </c>
      <c r="N470" s="55">
        <v>80</v>
      </c>
      <c r="O470" s="94">
        <v>1.2155846384321101E-2</v>
      </c>
      <c r="P470" s="11">
        <v>5.6905901532596399E-2</v>
      </c>
      <c r="Q470" s="11">
        <v>5.2519016182396799E-4</v>
      </c>
    </row>
    <row r="471" spans="1:17" ht="14.25" customHeight="1" x14ac:dyDescent="0.25">
      <c r="A471" s="12"/>
      <c r="B471" s="12" t="s">
        <v>655</v>
      </c>
      <c r="C471" s="75">
        <f t="shared" si="13"/>
        <v>145</v>
      </c>
      <c r="D471" s="12">
        <v>6</v>
      </c>
      <c r="E471" s="26">
        <v>44.966999999999999</v>
      </c>
      <c r="F471" s="9">
        <v>0.71004898585612097</v>
      </c>
      <c r="G471" s="9">
        <v>1.9699260470354901E-4</v>
      </c>
      <c r="H471" s="9">
        <v>2.11039852703253E-4</v>
      </c>
      <c r="I471" s="9">
        <v>2.8208472746541098E-3</v>
      </c>
      <c r="J471" s="9">
        <v>2.4168014866312701E-4</v>
      </c>
      <c r="K471" s="13">
        <v>1.3960412896008999E-3</v>
      </c>
      <c r="L471" s="13">
        <v>1.7198832294662699E-4</v>
      </c>
      <c r="M471" s="93">
        <v>0.91928971838625195</v>
      </c>
      <c r="N471" s="55">
        <v>70</v>
      </c>
      <c r="O471" s="94">
        <v>3.3498347538855298E-3</v>
      </c>
      <c r="P471" s="11">
        <v>5.5791767883989402E-2</v>
      </c>
      <c r="Q471" s="11">
        <v>6.0147580002145303E-4</v>
      </c>
    </row>
    <row r="472" spans="1:17" ht="14.25" customHeight="1" x14ac:dyDescent="0.25">
      <c r="A472" s="12"/>
      <c r="B472" s="12" t="s">
        <v>656</v>
      </c>
      <c r="C472" s="75">
        <f t="shared" si="13"/>
        <v>146</v>
      </c>
      <c r="D472" s="12">
        <v>7</v>
      </c>
      <c r="E472" s="26">
        <v>44.905999999999999</v>
      </c>
      <c r="F472" s="9">
        <v>0.71013762793300605</v>
      </c>
      <c r="G472" s="9">
        <v>1.7858031277257099E-4</v>
      </c>
      <c r="H472" s="9">
        <v>1.9397246389666101E-4</v>
      </c>
      <c r="I472" s="9">
        <v>3.1999448173003001E-3</v>
      </c>
      <c r="J472" s="9">
        <v>3.1644886254510499E-4</v>
      </c>
      <c r="K472" s="13">
        <v>1.5330728933934501E-3</v>
      </c>
      <c r="L472" s="13">
        <v>1.5504065610333801E-4</v>
      </c>
      <c r="M472" s="93">
        <v>0.98838322554804003</v>
      </c>
      <c r="N472" s="55">
        <v>70</v>
      </c>
      <c r="O472" s="94">
        <v>2.10013620214945E-2</v>
      </c>
      <c r="P472" s="11">
        <v>5.5751848081271302E-2</v>
      </c>
      <c r="Q472" s="11">
        <v>5.86486918605412E-4</v>
      </c>
    </row>
    <row r="473" spans="1:17" ht="14.25" customHeight="1" x14ac:dyDescent="0.25">
      <c r="A473" s="12"/>
      <c r="B473" s="12" t="s">
        <v>657</v>
      </c>
      <c r="C473" s="75">
        <f t="shared" si="13"/>
        <v>147</v>
      </c>
      <c r="D473" s="12">
        <v>8</v>
      </c>
      <c r="E473" s="26">
        <v>44.906999999999996</v>
      </c>
      <c r="F473" s="9">
        <v>0.71000153693344403</v>
      </c>
      <c r="G473" s="9">
        <v>2.1138902989503001E-4</v>
      </c>
      <c r="H473" s="9">
        <v>2.2453512590908E-4</v>
      </c>
      <c r="I473" s="9">
        <v>2.6930566500263401E-3</v>
      </c>
      <c r="J473" s="9">
        <v>3.4068239336365098E-4</v>
      </c>
      <c r="K473" s="13">
        <v>1.4082005318002001E-3</v>
      </c>
      <c r="L473" s="13">
        <v>1.84565207108244E-4</v>
      </c>
      <c r="M473" s="93">
        <v>1.03644761254739</v>
      </c>
      <c r="N473" s="55">
        <v>80</v>
      </c>
      <c r="O473" s="94">
        <v>1.36692452272331E-3</v>
      </c>
      <c r="P473" s="11">
        <v>5.7158444364631397E-2</v>
      </c>
      <c r="Q473" s="11">
        <v>4.80538580635943E-4</v>
      </c>
    </row>
    <row r="474" spans="1:17" ht="14.25" customHeight="1" x14ac:dyDescent="0.25">
      <c r="A474" s="12"/>
      <c r="B474" s="12" t="s">
        <v>658</v>
      </c>
      <c r="C474" s="75">
        <f t="shared" si="13"/>
        <v>148</v>
      </c>
      <c r="D474" s="12">
        <v>9</v>
      </c>
      <c r="E474" s="26">
        <v>44.877000000000002</v>
      </c>
      <c r="F474" s="9">
        <v>0.71036799111030802</v>
      </c>
      <c r="G474" s="9">
        <v>1.5910813735345999E-4</v>
      </c>
      <c r="H474" s="9">
        <v>1.7621618621770199E-4</v>
      </c>
      <c r="I474" s="9">
        <v>2.92466673183378E-3</v>
      </c>
      <c r="J474" s="9">
        <v>3.76257745910972E-4</v>
      </c>
      <c r="K474" s="13">
        <v>1.28505628025881E-3</v>
      </c>
      <c r="L474" s="13">
        <v>1.3758453373295399E-4</v>
      </c>
      <c r="M474" s="93">
        <v>1.12379701594707</v>
      </c>
      <c r="N474" s="55">
        <v>80</v>
      </c>
      <c r="O474" s="94">
        <v>1.21096412118437E-3</v>
      </c>
      <c r="P474" s="11">
        <v>5.6746542456431098E-2</v>
      </c>
      <c r="Q474" s="11">
        <v>6.1461883132204E-4</v>
      </c>
    </row>
    <row r="475" spans="1:17" ht="14.25" customHeight="1" x14ac:dyDescent="0.25">
      <c r="A475" s="12"/>
      <c r="B475" s="12" t="s">
        <v>659</v>
      </c>
      <c r="C475" s="75">
        <f t="shared" si="13"/>
        <v>149</v>
      </c>
      <c r="D475" s="12">
        <v>10</v>
      </c>
      <c r="E475" s="26">
        <v>44.920999999999999</v>
      </c>
      <c r="F475" s="9">
        <v>0.71039203251747396</v>
      </c>
      <c r="G475" s="9">
        <v>1.95955035169762E-4</v>
      </c>
      <c r="H475" s="9">
        <v>2.1008593765971901E-4</v>
      </c>
      <c r="I475" s="9">
        <v>2.83482563935978E-3</v>
      </c>
      <c r="J475" s="9">
        <v>2.7928130196613801E-4</v>
      </c>
      <c r="K475" s="13">
        <v>1.5321935731875201E-3</v>
      </c>
      <c r="L475" s="13">
        <v>1.43872185155294E-4</v>
      </c>
      <c r="M475" s="93">
        <v>1.0096829050965901</v>
      </c>
      <c r="N475" s="55">
        <v>70</v>
      </c>
      <c r="O475" s="94">
        <v>3.2075512424931601E-4</v>
      </c>
      <c r="P475" s="11">
        <v>5.6097913976851502E-2</v>
      </c>
      <c r="Q475" s="11">
        <v>5.9745689881893097E-4</v>
      </c>
    </row>
    <row r="476" spans="1:17" ht="14.25" customHeight="1" x14ac:dyDescent="0.25">
      <c r="A476" s="12"/>
      <c r="B476" s="12" t="s">
        <v>660</v>
      </c>
      <c r="C476" s="75">
        <f t="shared" si="13"/>
        <v>150</v>
      </c>
      <c r="D476" s="12">
        <v>11</v>
      </c>
      <c r="E476" s="26">
        <v>44.906999999999996</v>
      </c>
      <c r="F476" s="9">
        <v>0.710249787619738</v>
      </c>
      <c r="G476" s="9">
        <v>2.41313481694374E-4</v>
      </c>
      <c r="H476" s="9">
        <v>2.5291945201373899E-4</v>
      </c>
      <c r="I476" s="9">
        <v>3.3875729163736499E-3</v>
      </c>
      <c r="J476" s="9">
        <v>2.3978666819423901E-4</v>
      </c>
      <c r="K476" s="13">
        <v>1.6001301730719801E-3</v>
      </c>
      <c r="L476" s="13">
        <v>1.69304274960206E-4</v>
      </c>
      <c r="M476" s="93">
        <v>1.00970170357721</v>
      </c>
      <c r="N476" s="55">
        <v>70</v>
      </c>
      <c r="O476" s="94">
        <v>2.19965676594718E-4</v>
      </c>
      <c r="P476" s="11">
        <v>5.6214732680573302E-2</v>
      </c>
      <c r="Q476" s="11">
        <v>5.6016233912659303E-4</v>
      </c>
    </row>
    <row r="477" spans="1:17" ht="14.25" customHeight="1" x14ac:dyDescent="0.25">
      <c r="A477" s="12"/>
      <c r="B477" s="12" t="s">
        <v>661</v>
      </c>
      <c r="C477" s="75">
        <f t="shared" si="13"/>
        <v>151</v>
      </c>
      <c r="D477" s="12">
        <v>12</v>
      </c>
      <c r="E477" s="26">
        <v>44.926000000000002</v>
      </c>
      <c r="F477" s="9">
        <v>0.71007622745098598</v>
      </c>
      <c r="G477" s="9">
        <v>1.7542782126523201E-4</v>
      </c>
      <c r="H477" s="9">
        <v>1.9107222109420799E-4</v>
      </c>
      <c r="I477" s="9">
        <v>5.4870459853236502E-3</v>
      </c>
      <c r="J477" s="9">
        <v>7.3916013292766203E-4</v>
      </c>
      <c r="K477" s="13">
        <v>1.22605036674588E-3</v>
      </c>
      <c r="L477" s="13">
        <v>1.14786991929844E-4</v>
      </c>
      <c r="M477" s="93">
        <v>1.2002379618724299</v>
      </c>
      <c r="N477" s="55">
        <v>90</v>
      </c>
      <c r="O477" s="94">
        <v>6.7321467986502799E-4</v>
      </c>
      <c r="P477" s="11">
        <v>5.4865270524300402E-2</v>
      </c>
      <c r="Q477" s="11">
        <v>4.6433281757344202E-4</v>
      </c>
    </row>
    <row r="478" spans="1:17" ht="14.25" customHeight="1" x14ac:dyDescent="0.25">
      <c r="A478" s="12"/>
      <c r="B478" s="12"/>
      <c r="C478" s="75">
        <f t="shared" si="13"/>
        <v>152</v>
      </c>
      <c r="D478" s="12"/>
      <c r="E478" s="26"/>
      <c r="F478" s="9"/>
      <c r="G478" s="9"/>
      <c r="H478" s="9"/>
      <c r="I478" s="9"/>
      <c r="J478" s="9"/>
      <c r="K478" s="13"/>
      <c r="L478" s="13"/>
      <c r="M478" s="93"/>
      <c r="N478" s="55"/>
      <c r="O478" s="94"/>
      <c r="Q478" s="11"/>
    </row>
    <row r="479" spans="1:17" ht="14.25" customHeight="1" x14ac:dyDescent="0.25">
      <c r="A479" s="12"/>
      <c r="B479" s="12"/>
      <c r="C479" s="75">
        <f t="shared" si="13"/>
        <v>153</v>
      </c>
      <c r="D479" s="12"/>
      <c r="E479" s="26"/>
      <c r="F479" s="9"/>
      <c r="G479" s="9"/>
      <c r="H479" s="9"/>
      <c r="I479" s="9"/>
      <c r="J479" s="9"/>
      <c r="K479" s="13"/>
      <c r="L479" s="13"/>
      <c r="M479" s="93"/>
      <c r="N479" s="55"/>
      <c r="O479" s="94"/>
      <c r="Q479" s="11"/>
    </row>
    <row r="480" spans="1:17" ht="14.25" customHeight="1" x14ac:dyDescent="0.25">
      <c r="A480" s="12" t="str">
        <f>LEFT(B480,3)</f>
        <v>T34</v>
      </c>
      <c r="B480" s="12" t="s">
        <v>662</v>
      </c>
      <c r="C480" s="75">
        <f t="shared" si="13"/>
        <v>154</v>
      </c>
      <c r="D480" s="12">
        <v>1</v>
      </c>
      <c r="E480" s="26">
        <v>55.472999999999999</v>
      </c>
      <c r="F480" s="9">
        <v>0.71118573411592201</v>
      </c>
      <c r="G480" s="9">
        <v>1.2575256155520999E-4</v>
      </c>
      <c r="H480" s="9">
        <v>1.46847250234019E-4</v>
      </c>
      <c r="I480" s="9">
        <v>1.36568795479484E-3</v>
      </c>
      <c r="J480" s="9">
        <v>9.3450237008547006E-5</v>
      </c>
      <c r="K480" s="13">
        <v>8.8014240408008796E-4</v>
      </c>
      <c r="L480" s="13">
        <v>9.5879729144990501E-5</v>
      </c>
      <c r="M480" s="93">
        <v>1.9207903885890001</v>
      </c>
      <c r="N480" s="55">
        <v>140</v>
      </c>
      <c r="O480" s="94">
        <v>1.3931235879099099E-2</v>
      </c>
      <c r="P480" s="11">
        <v>5.6102974366565597E-2</v>
      </c>
      <c r="Q480" s="11">
        <v>2.3587027563673599E-4</v>
      </c>
    </row>
    <row r="481" spans="1:17" ht="14.25" customHeight="1" x14ac:dyDescent="0.25">
      <c r="A481" s="12"/>
      <c r="B481" s="12" t="s">
        <v>663</v>
      </c>
      <c r="C481" s="75">
        <f t="shared" si="13"/>
        <v>155</v>
      </c>
      <c r="D481" s="12">
        <v>2</v>
      </c>
      <c r="E481" s="26">
        <v>55.408999999999999</v>
      </c>
      <c r="F481" s="9">
        <v>0.71074013623829202</v>
      </c>
      <c r="G481" s="9">
        <v>1.3324286668925999E-4</v>
      </c>
      <c r="H481" s="9">
        <v>1.5328736040724799E-4</v>
      </c>
      <c r="I481" s="9">
        <v>1.3501309589253601E-3</v>
      </c>
      <c r="J481" s="9">
        <v>8.6604322490786204E-5</v>
      </c>
      <c r="K481" s="13">
        <v>1.1077839973766799E-3</v>
      </c>
      <c r="L481" s="13">
        <v>9.5874512512612994E-5</v>
      </c>
      <c r="M481" s="93">
        <v>1.55444519660048</v>
      </c>
      <c r="N481" s="55">
        <v>110</v>
      </c>
      <c r="O481" s="94">
        <v>6.2174344096927901E-3</v>
      </c>
      <c r="P481" s="11">
        <v>5.6985187530803103E-2</v>
      </c>
      <c r="Q481" s="11">
        <v>2.67053191211611E-4</v>
      </c>
    </row>
    <row r="482" spans="1:17" ht="14.25" customHeight="1" x14ac:dyDescent="0.25">
      <c r="A482" s="12"/>
      <c r="B482" s="12" t="s">
        <v>664</v>
      </c>
      <c r="C482" s="75">
        <f t="shared" si="13"/>
        <v>156</v>
      </c>
      <c r="D482" s="12">
        <v>3</v>
      </c>
      <c r="E482" s="26">
        <v>55.478999999999999</v>
      </c>
      <c r="F482" s="9">
        <v>0.71026095405887701</v>
      </c>
      <c r="G482" s="9">
        <v>1.7421999778831701E-4</v>
      </c>
      <c r="H482" s="9">
        <v>1.89968927151814E-4</v>
      </c>
      <c r="I482" s="9">
        <v>1.51900498661476E-3</v>
      </c>
      <c r="J482" s="9">
        <v>1.0885221562001201E-4</v>
      </c>
      <c r="K482" s="13">
        <v>1.44455483680682E-3</v>
      </c>
      <c r="L482" s="13">
        <v>1.1987384789849401E-4</v>
      </c>
      <c r="M482" s="93">
        <v>1.09501197068293</v>
      </c>
      <c r="N482" s="55">
        <v>80</v>
      </c>
      <c r="O482" s="94">
        <v>2.5184368218833901E-3</v>
      </c>
      <c r="P482" s="11">
        <v>5.5499245296114698E-2</v>
      </c>
      <c r="Q482" s="11">
        <v>4.5504737250631202E-4</v>
      </c>
    </row>
    <row r="483" spans="1:17" ht="14.25" customHeight="1" x14ac:dyDescent="0.25">
      <c r="A483" s="12"/>
      <c r="B483" s="12" t="s">
        <v>665</v>
      </c>
      <c r="C483" s="75">
        <f t="shared" si="13"/>
        <v>157</v>
      </c>
      <c r="D483" s="12">
        <v>4</v>
      </c>
      <c r="E483" s="26">
        <v>55.436</v>
      </c>
      <c r="F483" s="9">
        <v>0.71076523693026605</v>
      </c>
      <c r="G483" s="9">
        <v>2.6036852405597399E-4</v>
      </c>
      <c r="H483" s="9">
        <v>2.7117449712825398E-4</v>
      </c>
      <c r="I483" s="9">
        <v>1.8324374522274099E-3</v>
      </c>
      <c r="J483" s="9">
        <v>1.4897773241141399E-4</v>
      </c>
      <c r="K483" s="13">
        <v>1.2905889875906499E-3</v>
      </c>
      <c r="L483" s="13">
        <v>1.80559651993448E-4</v>
      </c>
      <c r="M483" s="93">
        <v>0.89527178813282304</v>
      </c>
      <c r="N483" s="55">
        <v>60</v>
      </c>
      <c r="O483" s="94">
        <v>6.6209502406281903E-4</v>
      </c>
      <c r="P483" s="11">
        <v>5.8026642759140601E-2</v>
      </c>
      <c r="Q483" s="11">
        <v>5.0849862711780801E-4</v>
      </c>
    </row>
    <row r="484" spans="1:17" ht="14.25" customHeight="1" x14ac:dyDescent="0.25">
      <c r="A484" s="12"/>
      <c r="B484" s="12" t="s">
        <v>666</v>
      </c>
      <c r="C484" s="75">
        <f t="shared" si="13"/>
        <v>158</v>
      </c>
      <c r="D484" s="12">
        <v>5</v>
      </c>
      <c r="E484" s="26">
        <v>55.424999999999997</v>
      </c>
      <c r="F484" s="9">
        <v>0.710259629526101</v>
      </c>
      <c r="G484" s="9">
        <v>2.3538773431475699E-4</v>
      </c>
      <c r="H484" s="9">
        <v>2.47271288851253E-4</v>
      </c>
      <c r="I484" s="9">
        <v>2.29549171512816E-3</v>
      </c>
      <c r="J484" s="9">
        <v>1.7223153133830599E-4</v>
      </c>
      <c r="K484" s="13">
        <v>1.54841638132429E-3</v>
      </c>
      <c r="L484" s="13">
        <v>1.6239122214352201E-4</v>
      </c>
      <c r="M484" s="93">
        <v>0.90174793411384102</v>
      </c>
      <c r="N484" s="55">
        <v>70</v>
      </c>
      <c r="O484" s="94">
        <v>8.3218533121916E-4</v>
      </c>
      <c r="P484" s="11">
        <v>5.6222374834137501E-2</v>
      </c>
      <c r="Q484" s="11">
        <v>5.6856314475974999E-4</v>
      </c>
    </row>
    <row r="485" spans="1:17" x14ac:dyDescent="0.25">
      <c r="A485" s="12"/>
      <c r="B485" s="12" t="s">
        <v>667</v>
      </c>
      <c r="C485" s="75">
        <f t="shared" si="13"/>
        <v>159</v>
      </c>
      <c r="D485" s="12">
        <v>6</v>
      </c>
      <c r="E485" s="26">
        <v>39.834000000000003</v>
      </c>
      <c r="F485" s="9">
        <v>0.71089561597800499</v>
      </c>
      <c r="G485" s="9">
        <v>2.78295508995939E-4</v>
      </c>
      <c r="H485" s="9">
        <v>2.8843436480555199E-4</v>
      </c>
      <c r="I485" s="9">
        <v>1.87804731758955E-3</v>
      </c>
      <c r="J485" s="9">
        <v>2.3491288541646499E-4</v>
      </c>
      <c r="K485" s="13">
        <v>1.2782661177380601E-3</v>
      </c>
      <c r="L485" s="13">
        <v>2.0482074966686101E-4</v>
      </c>
      <c r="M485" s="93">
        <v>0.96539810610693899</v>
      </c>
      <c r="N485" s="55">
        <v>70</v>
      </c>
      <c r="O485" s="94">
        <v>5.9507359727312896E-4</v>
      </c>
      <c r="P485" s="11">
        <v>5.6877845728717999E-2</v>
      </c>
      <c r="Q485" s="11">
        <v>4.8604086094726202E-4</v>
      </c>
    </row>
    <row r="486" spans="1:17" x14ac:dyDescent="0.25">
      <c r="A486" s="12"/>
      <c r="B486" s="12" t="s">
        <v>668</v>
      </c>
      <c r="C486" s="75">
        <f t="shared" si="13"/>
        <v>160</v>
      </c>
      <c r="D486" s="12">
        <v>7</v>
      </c>
      <c r="E486" s="26">
        <v>50.466999999999999</v>
      </c>
      <c r="F486" s="9">
        <v>0.71176922397193898</v>
      </c>
      <c r="G486" s="9">
        <v>2.1409330490803301E-4</v>
      </c>
      <c r="H486" s="9">
        <v>2.2714815572169001E-4</v>
      </c>
      <c r="I486" s="9">
        <v>1.48771219041703E-3</v>
      </c>
      <c r="J486" s="9">
        <v>1.19797513322296E-4</v>
      </c>
      <c r="K486" s="13">
        <v>1.10222327309664E-3</v>
      </c>
      <c r="L486" s="13">
        <v>1.34805804025206E-4</v>
      </c>
      <c r="M486" s="93">
        <v>1.16923104008297</v>
      </c>
      <c r="N486" s="55">
        <v>80</v>
      </c>
      <c r="O486" s="94">
        <v>2.7935066875106399E-3</v>
      </c>
      <c r="P486" s="11">
        <v>5.6674352982466702E-2</v>
      </c>
      <c r="Q486" s="11">
        <v>4.4540136250485898E-4</v>
      </c>
    </row>
    <row r="487" spans="1:17" x14ac:dyDescent="0.25">
      <c r="A487" s="12"/>
      <c r="B487" s="12" t="s">
        <v>669</v>
      </c>
      <c r="C487" s="75">
        <f t="shared" si="13"/>
        <v>161</v>
      </c>
      <c r="D487" s="12">
        <v>8</v>
      </c>
      <c r="E487" s="26">
        <v>51.372999999999998</v>
      </c>
      <c r="F487" s="9">
        <v>0.71034519322315504</v>
      </c>
      <c r="G487" s="9">
        <v>1.44485302452303E-4</v>
      </c>
      <c r="H487" s="9">
        <v>1.6313623838085599E-4</v>
      </c>
      <c r="I487" s="9">
        <v>1.7421983923203901E-3</v>
      </c>
      <c r="J487" s="9">
        <v>1.7316047015519101E-4</v>
      </c>
      <c r="K487" s="13">
        <v>1.08240962608685E-3</v>
      </c>
      <c r="L487" s="13">
        <v>1.1857224761765001E-4</v>
      </c>
      <c r="M487" s="93">
        <v>1.3233160314282599</v>
      </c>
      <c r="N487" s="55">
        <v>100</v>
      </c>
      <c r="O487" s="94">
        <v>8.3169443131457499E-4</v>
      </c>
      <c r="P487" s="11">
        <v>5.6787863522148499E-2</v>
      </c>
      <c r="Q487" s="11">
        <v>3.2143034652223603E-4</v>
      </c>
    </row>
    <row r="488" spans="1:17" x14ac:dyDescent="0.25">
      <c r="A488" s="12"/>
      <c r="B488" s="12" t="s">
        <v>670</v>
      </c>
      <c r="C488" s="75">
        <f t="shared" si="13"/>
        <v>162</v>
      </c>
      <c r="D488" s="12">
        <v>9</v>
      </c>
      <c r="E488" s="26">
        <v>55.192</v>
      </c>
      <c r="F488" s="9">
        <v>0.71055336515956402</v>
      </c>
      <c r="G488" s="9">
        <v>1.34175341797417E-4</v>
      </c>
      <c r="H488" s="9">
        <v>1.5409087952536501E-4</v>
      </c>
      <c r="I488" s="9">
        <v>1.3038392118547701E-3</v>
      </c>
      <c r="J488" s="9">
        <v>1.6527549293147601E-4</v>
      </c>
      <c r="K488" s="13">
        <v>1.0511665729328701E-3</v>
      </c>
      <c r="L488" s="13">
        <v>1.11920806629435E-4</v>
      </c>
      <c r="M488" s="93">
        <v>1.5225920594851401</v>
      </c>
      <c r="N488" s="55">
        <v>110</v>
      </c>
      <c r="O488" s="94">
        <v>1.3993436051752801E-3</v>
      </c>
      <c r="P488" s="11">
        <v>5.5863158979754503E-2</v>
      </c>
      <c r="Q488" s="11">
        <v>3.0901907114610599E-4</v>
      </c>
    </row>
    <row r="489" spans="1:17" x14ac:dyDescent="0.25">
      <c r="A489" s="12"/>
      <c r="B489" s="12" t="s">
        <v>671</v>
      </c>
      <c r="C489" s="75">
        <f t="shared" si="13"/>
        <v>163</v>
      </c>
      <c r="D489" s="12">
        <v>10</v>
      </c>
      <c r="E489" s="26">
        <v>51.302999999999997</v>
      </c>
      <c r="F489" s="9">
        <v>0.71086753608516895</v>
      </c>
      <c r="G489" s="9">
        <v>1.3569275941019001E-4</v>
      </c>
      <c r="H489" s="9">
        <v>1.5542940228732799E-4</v>
      </c>
      <c r="I489" s="9">
        <v>2.1450673027354999E-3</v>
      </c>
      <c r="J489" s="9">
        <v>2.5240935660512302E-4</v>
      </c>
      <c r="K489" s="13">
        <v>9.3916585337116003E-4</v>
      </c>
      <c r="L489" s="13">
        <v>9.0869979196747002E-5</v>
      </c>
      <c r="M489" s="93">
        <v>1.7204952905017199</v>
      </c>
      <c r="N489" s="55">
        <v>120</v>
      </c>
      <c r="O489" s="94">
        <v>6.2682515180385798E-3</v>
      </c>
      <c r="P489" s="11">
        <v>5.6654646179648799E-2</v>
      </c>
      <c r="Q489" s="11">
        <v>3.0173903428835501E-4</v>
      </c>
    </row>
    <row r="490" spans="1:17" x14ac:dyDescent="0.25">
      <c r="A490" s="12"/>
      <c r="B490" s="12" t="s">
        <v>672</v>
      </c>
      <c r="C490" s="75">
        <f t="shared" si="13"/>
        <v>164</v>
      </c>
      <c r="D490" s="12">
        <v>11</v>
      </c>
      <c r="E490" s="26">
        <v>51.942999999999998</v>
      </c>
      <c r="F490" s="9">
        <v>0.71040941250533696</v>
      </c>
      <c r="G490" s="9">
        <v>1.58009216803827E-4</v>
      </c>
      <c r="H490" s="9">
        <v>1.75226871096706E-4</v>
      </c>
      <c r="I490" s="9">
        <v>2.6421824048784501E-3</v>
      </c>
      <c r="J490" s="9">
        <v>3.9029834494490898E-4</v>
      </c>
      <c r="K490" s="13">
        <v>1.03384958039353E-3</v>
      </c>
      <c r="L490" s="13">
        <v>1.10223859336386E-4</v>
      </c>
      <c r="M490" s="93">
        <v>1.5961226542995199</v>
      </c>
      <c r="N490" s="55">
        <v>120</v>
      </c>
      <c r="O490" s="94">
        <v>3.64027593468196E-3</v>
      </c>
      <c r="P490" s="11">
        <v>5.5825633529067699E-2</v>
      </c>
      <c r="Q490" s="11">
        <v>2.9532503921359898E-4</v>
      </c>
    </row>
    <row r="491" spans="1:17" x14ac:dyDescent="0.25">
      <c r="A491" s="12"/>
      <c r="B491" s="12" t="s">
        <v>673</v>
      </c>
      <c r="C491" s="75">
        <f t="shared" si="13"/>
        <v>165</v>
      </c>
      <c r="D491" s="12">
        <v>12</v>
      </c>
      <c r="E491" s="26">
        <v>52.344000000000001</v>
      </c>
      <c r="F491" s="9">
        <v>0.71100357515635004</v>
      </c>
      <c r="G491" s="9">
        <v>1.6268031828788499E-4</v>
      </c>
      <c r="H491" s="9">
        <v>1.7948130840483799E-4</v>
      </c>
      <c r="I491" s="9">
        <v>1.8439561820467001E-3</v>
      </c>
      <c r="J491" s="9">
        <v>1.74842986199604E-4</v>
      </c>
      <c r="K491" s="13">
        <v>7.3604968794326096E-4</v>
      </c>
      <c r="L491" s="13">
        <v>1.35377513364191E-4</v>
      </c>
      <c r="M491" s="93">
        <v>1.3948357458148199</v>
      </c>
      <c r="N491" s="55">
        <v>100</v>
      </c>
      <c r="O491" s="94">
        <v>4.6196170549399497E-4</v>
      </c>
      <c r="P491" s="11">
        <v>5.6172655550778897E-2</v>
      </c>
      <c r="Q491" s="11">
        <v>3.7517442268929099E-4</v>
      </c>
    </row>
    <row r="492" spans="1:17" x14ac:dyDescent="0.25">
      <c r="A492" s="12"/>
      <c r="B492" s="12"/>
      <c r="C492" s="75">
        <f t="shared" si="13"/>
        <v>166</v>
      </c>
      <c r="D492" s="12"/>
      <c r="E492" s="26"/>
      <c r="F492" s="9"/>
      <c r="G492" s="9"/>
      <c r="H492" s="9"/>
      <c r="I492" s="9"/>
      <c r="J492" s="9"/>
      <c r="K492" s="13"/>
      <c r="L492" s="13"/>
      <c r="M492" s="93"/>
      <c r="N492" s="55"/>
      <c r="O492" s="94"/>
      <c r="Q492" s="11"/>
    </row>
    <row r="493" spans="1:17" x14ac:dyDescent="0.25">
      <c r="A493" s="12"/>
      <c r="B493" s="12"/>
      <c r="C493" s="75">
        <f t="shared" si="13"/>
        <v>167</v>
      </c>
      <c r="D493" s="12"/>
      <c r="E493" s="26"/>
      <c r="F493" s="9"/>
      <c r="G493" s="9"/>
      <c r="H493" s="9"/>
      <c r="I493" s="9"/>
      <c r="J493" s="9"/>
      <c r="K493" s="13"/>
      <c r="L493" s="13"/>
      <c r="M493" s="93"/>
      <c r="N493" s="55"/>
      <c r="O493" s="94"/>
      <c r="Q493" s="11"/>
    </row>
    <row r="494" spans="1:17" x14ac:dyDescent="0.25">
      <c r="A494" s="12" t="str">
        <f>LEFT(B494,3)</f>
        <v>T35</v>
      </c>
      <c r="B494" s="12" t="s">
        <v>674</v>
      </c>
      <c r="C494" s="75">
        <f t="shared" si="13"/>
        <v>168</v>
      </c>
      <c r="D494" s="12">
        <v>1</v>
      </c>
      <c r="E494" s="26">
        <v>29.55</v>
      </c>
      <c r="F494" s="9">
        <v>0.71092700743560999</v>
      </c>
      <c r="G494" s="9">
        <v>4.5620100575878201E-4</v>
      </c>
      <c r="H494" s="9">
        <v>4.6245611241357902E-4</v>
      </c>
      <c r="I494" s="9">
        <v>2.3923636644844299E-3</v>
      </c>
      <c r="J494" s="9">
        <v>1.33762877160924E-4</v>
      </c>
      <c r="K494" s="13">
        <v>1.7862820686672101E-3</v>
      </c>
      <c r="L494" s="13">
        <v>3.7833227232333602E-4</v>
      </c>
      <c r="M494" s="93">
        <v>0.55925245490272901</v>
      </c>
      <c r="N494" s="55">
        <v>40</v>
      </c>
      <c r="O494" s="94">
        <v>3.0273205585933902E-4</v>
      </c>
      <c r="P494" s="11">
        <v>5.7075740783050402E-2</v>
      </c>
      <c r="Q494" s="11">
        <v>1.37617711144623E-3</v>
      </c>
    </row>
    <row r="495" spans="1:17" x14ac:dyDescent="0.25">
      <c r="A495" s="12"/>
      <c r="B495" s="12" t="s">
        <v>675</v>
      </c>
      <c r="C495" s="75">
        <f t="shared" si="13"/>
        <v>169</v>
      </c>
      <c r="D495" s="12">
        <v>2</v>
      </c>
      <c r="E495" s="26">
        <v>43.063000000000002</v>
      </c>
      <c r="F495" s="9">
        <v>0.71180648588013096</v>
      </c>
      <c r="G495" s="9">
        <v>4.67370271638963E-4</v>
      </c>
      <c r="H495" s="9">
        <v>4.7349322886806698E-4</v>
      </c>
      <c r="I495" s="9">
        <v>2.5600060031229898E-3</v>
      </c>
      <c r="J495" s="9">
        <v>1.4608276391651901E-4</v>
      </c>
      <c r="K495" s="13">
        <v>2.0437687013279502E-3</v>
      </c>
      <c r="L495" s="13">
        <v>3.0883944247262998E-4</v>
      </c>
      <c r="M495" s="93">
        <v>0.58953582305005203</v>
      </c>
      <c r="N495" s="55">
        <v>40</v>
      </c>
      <c r="O495" s="94">
        <v>1.5999059835222201E-4</v>
      </c>
      <c r="P495" s="11">
        <v>5.5741210447855703E-2</v>
      </c>
      <c r="Q495" s="11">
        <v>8.7187350510661095E-4</v>
      </c>
    </row>
    <row r="496" spans="1:17" x14ac:dyDescent="0.25">
      <c r="A496" s="12"/>
      <c r="B496" s="12" t="s">
        <v>676</v>
      </c>
      <c r="C496" s="75">
        <f t="shared" si="13"/>
        <v>170</v>
      </c>
      <c r="D496" s="12">
        <v>3</v>
      </c>
      <c r="E496" s="26">
        <v>42.936</v>
      </c>
      <c r="F496" s="9">
        <v>0.71311362707972903</v>
      </c>
      <c r="G496" s="9">
        <v>6.4317974756561598E-4</v>
      </c>
      <c r="H496" s="9">
        <v>6.4765938842864198E-4</v>
      </c>
      <c r="I496" s="9">
        <v>2.5247767433774801E-3</v>
      </c>
      <c r="J496" s="9">
        <v>1.44917941337418E-4</v>
      </c>
      <c r="K496" s="13">
        <v>2.0632755433965398E-3</v>
      </c>
      <c r="L496" s="13">
        <v>3.36600277205703E-4</v>
      </c>
      <c r="M496" s="93">
        <v>0.54208530265427701</v>
      </c>
      <c r="N496" s="55">
        <v>40</v>
      </c>
      <c r="O496" s="94">
        <v>7.6342656980954904E-5</v>
      </c>
      <c r="P496" s="11">
        <v>5.5799122562596198E-2</v>
      </c>
      <c r="Q496" s="11">
        <v>1.01417276266901E-3</v>
      </c>
    </row>
    <row r="497" spans="1:17" x14ac:dyDescent="0.25">
      <c r="A497" s="12"/>
      <c r="B497" s="12" t="s">
        <v>677</v>
      </c>
      <c r="C497" s="75">
        <f t="shared" si="13"/>
        <v>171</v>
      </c>
      <c r="D497" s="12">
        <v>4</v>
      </c>
      <c r="E497" s="26">
        <v>42.982999999999997</v>
      </c>
      <c r="F497" s="9">
        <v>0.713366731093379</v>
      </c>
      <c r="G497" s="9">
        <v>7.0942209241102601E-4</v>
      </c>
      <c r="H497" s="9">
        <v>7.1348881600558902E-4</v>
      </c>
      <c r="I497" s="9">
        <v>2.4109715168261201E-3</v>
      </c>
      <c r="J497" s="9">
        <v>1.45876325715544E-4</v>
      </c>
      <c r="K497" s="13">
        <v>2.6579066087564101E-3</v>
      </c>
      <c r="L497" s="13">
        <v>3.5417386194536897E-4</v>
      </c>
      <c r="M497" s="93">
        <v>0.50781918959601502</v>
      </c>
      <c r="N497" s="55">
        <v>40</v>
      </c>
      <c r="O497" s="94">
        <v>5.2970296117158703E-5</v>
      </c>
      <c r="P497" s="11">
        <v>5.7331708995862402E-2</v>
      </c>
      <c r="Q497" s="11">
        <v>1.05194796469381E-3</v>
      </c>
    </row>
    <row r="498" spans="1:17" x14ac:dyDescent="0.25">
      <c r="A498" s="12"/>
      <c r="B498" s="12" t="s">
        <v>678</v>
      </c>
      <c r="C498" s="75">
        <f t="shared" si="13"/>
        <v>172</v>
      </c>
      <c r="D498" s="12">
        <v>5</v>
      </c>
      <c r="E498" s="26">
        <v>42.987000000000002</v>
      </c>
      <c r="F498" s="9">
        <v>0.71298045493370499</v>
      </c>
      <c r="G498" s="9">
        <v>7.0207516171091303E-4</v>
      </c>
      <c r="H498" s="9">
        <v>7.0617968077537198E-4</v>
      </c>
      <c r="I498" s="9">
        <v>2.3833072531067802E-3</v>
      </c>
      <c r="J498" s="9">
        <v>1.72508556718066E-4</v>
      </c>
      <c r="K498" s="13">
        <v>1.8246178590060899E-3</v>
      </c>
      <c r="L498" s="13">
        <v>3.9242786558552301E-4</v>
      </c>
      <c r="M498" s="93">
        <v>0.50716225823068495</v>
      </c>
      <c r="N498" s="55">
        <v>40</v>
      </c>
      <c r="O498" s="94">
        <v>2.6038312224904502E-4</v>
      </c>
      <c r="P498" s="11">
        <v>5.6485124203015401E-2</v>
      </c>
      <c r="Q498" s="11">
        <v>9.0613211220634798E-4</v>
      </c>
    </row>
    <row r="499" spans="1:17" x14ac:dyDescent="0.25">
      <c r="A499" s="12"/>
      <c r="B499" s="12" t="s">
        <v>679</v>
      </c>
      <c r="C499" s="75">
        <f t="shared" si="13"/>
        <v>173</v>
      </c>
      <c r="D499" s="12">
        <v>6</v>
      </c>
      <c r="E499" s="26">
        <v>42.99</v>
      </c>
      <c r="F499" s="9">
        <v>0.71267534504475305</v>
      </c>
      <c r="G499" s="9">
        <v>6.1568951710294596E-4</v>
      </c>
      <c r="H499" s="9">
        <v>6.2036173436605196E-4</v>
      </c>
      <c r="I499" s="9">
        <v>2.0515799148987301E-3</v>
      </c>
      <c r="J499" s="9">
        <v>2.06005968242498E-4</v>
      </c>
      <c r="K499" s="13">
        <v>2.6424877974996598E-3</v>
      </c>
      <c r="L499" s="13">
        <v>3.86795763545025E-4</v>
      </c>
      <c r="M499" s="93">
        <v>0.48808571301405701</v>
      </c>
      <c r="N499" s="55">
        <v>40</v>
      </c>
      <c r="O499" s="94">
        <v>1.9711670377614099E-4</v>
      </c>
      <c r="P499" s="11">
        <v>5.5673408530248901E-2</v>
      </c>
      <c r="Q499" s="11">
        <v>9.4741067085131296E-4</v>
      </c>
    </row>
    <row r="500" spans="1:17" x14ac:dyDescent="0.25">
      <c r="A500" s="12"/>
      <c r="B500" s="12" t="s">
        <v>680</v>
      </c>
      <c r="C500" s="75">
        <f t="shared" si="13"/>
        <v>174</v>
      </c>
      <c r="D500" s="12">
        <v>7</v>
      </c>
      <c r="E500" s="26">
        <v>42.936999999999998</v>
      </c>
      <c r="F500" s="9">
        <v>0.71253650891211695</v>
      </c>
      <c r="G500" s="9">
        <v>7.2620466931373902E-4</v>
      </c>
      <c r="H500" s="9">
        <v>7.3016841400887005E-4</v>
      </c>
      <c r="I500" s="9">
        <v>2.4053551090598099E-3</v>
      </c>
      <c r="J500" s="9">
        <v>2.3821870869247699E-4</v>
      </c>
      <c r="K500" s="13">
        <v>2.1475046470283599E-3</v>
      </c>
      <c r="L500" s="13">
        <v>4.4075151429287898E-4</v>
      </c>
      <c r="M500" s="93">
        <v>0.46149656335417599</v>
      </c>
      <c r="N500" s="55">
        <v>30</v>
      </c>
      <c r="O500" s="94">
        <v>2.7808578132597399E-4</v>
      </c>
      <c r="P500" s="11">
        <v>5.5036834653407099E-2</v>
      </c>
      <c r="Q500" s="11">
        <v>8.5947168874557598E-4</v>
      </c>
    </row>
    <row r="501" spans="1:17" x14ac:dyDescent="0.25">
      <c r="A501" s="12"/>
      <c r="B501" s="12" t="s">
        <v>681</v>
      </c>
      <c r="C501" s="75">
        <f t="shared" si="13"/>
        <v>175</v>
      </c>
      <c r="D501" s="12">
        <v>8</v>
      </c>
      <c r="E501" s="26">
        <v>42.935000000000002</v>
      </c>
      <c r="F501" s="9">
        <v>0.71210719280920798</v>
      </c>
      <c r="G501" s="9">
        <v>6.4662906204302796E-4</v>
      </c>
      <c r="H501" s="9">
        <v>6.5107201818130904E-4</v>
      </c>
      <c r="I501" s="9">
        <v>2.9902725328368701E-3</v>
      </c>
      <c r="J501" s="9">
        <v>3.5695660435332798E-4</v>
      </c>
      <c r="K501" s="13">
        <v>2.4372906251020898E-3</v>
      </c>
      <c r="L501" s="13">
        <v>3.1226552984690002E-4</v>
      </c>
      <c r="M501" s="93">
        <v>0.53627644744069403</v>
      </c>
      <c r="N501" s="55">
        <v>40</v>
      </c>
      <c r="O501" s="94">
        <v>1.43965494751204E-3</v>
      </c>
      <c r="P501" s="11">
        <v>5.7148847793834202E-2</v>
      </c>
      <c r="Q501" s="11">
        <v>1.27325508672306E-3</v>
      </c>
    </row>
    <row r="502" spans="1:17" x14ac:dyDescent="0.25">
      <c r="A502" s="12"/>
      <c r="B502" s="12" t="s">
        <v>682</v>
      </c>
      <c r="C502" s="75">
        <f t="shared" si="13"/>
        <v>176</v>
      </c>
      <c r="D502" s="12">
        <v>9</v>
      </c>
      <c r="E502" s="26">
        <v>42.98</v>
      </c>
      <c r="F502" s="9">
        <v>0.711056645188058</v>
      </c>
      <c r="G502" s="9">
        <v>2.2041495825495999E-4</v>
      </c>
      <c r="H502" s="9">
        <v>2.33090811467192E-4</v>
      </c>
      <c r="I502" s="9">
        <v>4.7802014769569396E-3</v>
      </c>
      <c r="J502" s="9">
        <v>8.7206512931180399E-4</v>
      </c>
      <c r="K502" s="13">
        <v>1.4571683223098199E-3</v>
      </c>
      <c r="L502" s="13">
        <v>1.8636507815858499E-4</v>
      </c>
      <c r="M502" s="93">
        <v>1.1679826307810499</v>
      </c>
      <c r="N502" s="55">
        <v>80</v>
      </c>
      <c r="O502" s="94">
        <v>7.2134784647933797E-2</v>
      </c>
      <c r="P502" s="11">
        <v>5.5055172708651699E-2</v>
      </c>
      <c r="Q502" s="11">
        <v>4.1484754253369498E-4</v>
      </c>
    </row>
    <row r="503" spans="1:17" x14ac:dyDescent="0.25">
      <c r="A503" s="12"/>
      <c r="B503" s="12" t="s">
        <v>683</v>
      </c>
      <c r="C503" s="75">
        <f t="shared" si="13"/>
        <v>177</v>
      </c>
      <c r="D503" s="12">
        <v>10</v>
      </c>
      <c r="E503" s="26">
        <v>43.008000000000003</v>
      </c>
      <c r="F503" s="9">
        <v>0.71128156955354804</v>
      </c>
      <c r="G503" s="9">
        <v>1.5541782525134199E-4</v>
      </c>
      <c r="H503" s="9">
        <v>1.72936174161332E-4</v>
      </c>
      <c r="I503" s="9">
        <v>1.7020104877590199E-3</v>
      </c>
      <c r="J503" s="9">
        <v>2.0196129561391601E-4</v>
      </c>
      <c r="K503" s="13">
        <v>1.05496298735775E-3</v>
      </c>
      <c r="L503" s="13">
        <v>1.10167239995313E-4</v>
      </c>
      <c r="M503" s="93">
        <v>1.8926149567086501</v>
      </c>
      <c r="N503" s="55">
        <v>140</v>
      </c>
      <c r="O503" s="94">
        <v>4.2634721189840699E-2</v>
      </c>
      <c r="P503" s="11">
        <v>5.4475984304358398E-2</v>
      </c>
      <c r="Q503" s="11">
        <v>3.2574616025404497E-4</v>
      </c>
    </row>
    <row r="504" spans="1:17" x14ac:dyDescent="0.25">
      <c r="A504" s="12"/>
      <c r="B504" s="12" t="s">
        <v>684</v>
      </c>
      <c r="C504" s="75">
        <f t="shared" si="13"/>
        <v>178</v>
      </c>
      <c r="D504" s="12">
        <v>11</v>
      </c>
      <c r="E504" s="26">
        <v>42.935000000000002</v>
      </c>
      <c r="F504" s="9">
        <v>0.71108108680795401</v>
      </c>
      <c r="G504" s="9">
        <v>1.8862991873290201E-4</v>
      </c>
      <c r="H504" s="9">
        <v>2.0329807701617101E-4</v>
      </c>
      <c r="I504" s="9">
        <v>1.6327448693139401E-3</v>
      </c>
      <c r="J504" s="9">
        <v>1.11504221571568E-4</v>
      </c>
      <c r="K504" s="13">
        <v>1.08453339958269E-3</v>
      </c>
      <c r="L504" s="13">
        <v>1.47553998523728E-4</v>
      </c>
      <c r="M504" s="93">
        <v>1.3200088082402499</v>
      </c>
      <c r="N504" s="55">
        <v>100</v>
      </c>
      <c r="O504" s="94">
        <v>1.42829527064275E-2</v>
      </c>
      <c r="P504" s="11">
        <v>5.4792781381287903E-2</v>
      </c>
      <c r="Q504" s="11">
        <v>4.0779951842177798E-4</v>
      </c>
    </row>
    <row r="505" spans="1:17" x14ac:dyDescent="0.25">
      <c r="A505" s="12"/>
      <c r="B505" s="12"/>
      <c r="C505" s="75">
        <f t="shared" si="13"/>
        <v>179</v>
      </c>
      <c r="D505" s="12">
        <v>12</v>
      </c>
      <c r="E505" s="26"/>
      <c r="F505" s="9"/>
      <c r="G505" s="9"/>
      <c r="H505" s="9"/>
      <c r="I505" s="9"/>
      <c r="J505" s="9"/>
      <c r="K505" s="13"/>
      <c r="L505" s="13"/>
      <c r="M505" s="93"/>
      <c r="N505" s="55"/>
      <c r="O505" s="94"/>
      <c r="Q505" s="11"/>
    </row>
    <row r="506" spans="1:17" x14ac:dyDescent="0.25">
      <c r="A506" s="12"/>
      <c r="B506" s="12"/>
      <c r="C506" s="75">
        <f t="shared" si="13"/>
        <v>180</v>
      </c>
      <c r="D506" s="12"/>
      <c r="E506" s="26"/>
      <c r="F506" s="9"/>
      <c r="G506" s="9"/>
      <c r="H506" s="9"/>
      <c r="I506" s="9"/>
      <c r="J506" s="9"/>
      <c r="K506" s="13"/>
      <c r="L506" s="13"/>
      <c r="M506" s="93"/>
      <c r="N506" s="55"/>
      <c r="O506" s="94"/>
      <c r="Q506" s="11"/>
    </row>
    <row r="507" spans="1:17" x14ac:dyDescent="0.25">
      <c r="A507" s="12" t="str">
        <f>LEFT(B507,3)</f>
        <v>T36</v>
      </c>
      <c r="B507" s="12" t="s">
        <v>685</v>
      </c>
      <c r="C507" s="75">
        <f t="shared" si="13"/>
        <v>181</v>
      </c>
      <c r="D507" s="12">
        <v>1</v>
      </c>
      <c r="E507" s="26">
        <v>40.140999999999998</v>
      </c>
      <c r="F507" s="9">
        <v>0.70996791895419198</v>
      </c>
      <c r="G507" s="9">
        <v>1.1904270453865E-4</v>
      </c>
      <c r="H507" s="9">
        <v>1.4107647254803999E-4</v>
      </c>
      <c r="I507" s="9">
        <v>6.6035413353316297E-4</v>
      </c>
      <c r="J507" s="9">
        <v>3.7813013550553697E-5</v>
      </c>
      <c r="K507" s="13">
        <v>9.4715902883535103E-4</v>
      </c>
      <c r="L507" s="13">
        <v>7.1586759664961106E-5</v>
      </c>
      <c r="M507" s="93">
        <v>2.53897013690767</v>
      </c>
      <c r="N507" s="55">
        <v>180</v>
      </c>
      <c r="O507" s="94">
        <v>0.48956172022974298</v>
      </c>
      <c r="P507" s="11">
        <v>5.4792767969892797E-2</v>
      </c>
      <c r="Q507" s="11">
        <v>2.4739715177138198E-4</v>
      </c>
    </row>
    <row r="508" spans="1:17" x14ac:dyDescent="0.25">
      <c r="A508" s="12"/>
      <c r="B508" s="12" t="s">
        <v>686</v>
      </c>
      <c r="C508" s="75">
        <f t="shared" si="13"/>
        <v>182</v>
      </c>
      <c r="D508" s="12">
        <v>2</v>
      </c>
      <c r="E508" s="26">
        <v>40.152000000000001</v>
      </c>
      <c r="F508" s="9">
        <v>0.70962703229763402</v>
      </c>
      <c r="G508" s="9">
        <v>1.2707742252398999E-4</v>
      </c>
      <c r="H508" s="9">
        <v>1.47898133868627E-4</v>
      </c>
      <c r="I508" s="9">
        <v>6.5544906331081395E-4</v>
      </c>
      <c r="J508" s="9">
        <v>4.2319309805292598E-5</v>
      </c>
      <c r="K508" s="13">
        <v>1.1160072026181701E-3</v>
      </c>
      <c r="L508" s="13">
        <v>8.4611603663700306E-5</v>
      </c>
      <c r="M508" s="93">
        <v>1.9047252257068099</v>
      </c>
      <c r="N508" s="55">
        <v>140</v>
      </c>
      <c r="O508" s="94">
        <v>0.15642309637162199</v>
      </c>
      <c r="P508" s="11">
        <v>5.3700042862491297E-2</v>
      </c>
      <c r="Q508" s="11">
        <v>2.7791429058446001E-4</v>
      </c>
    </row>
    <row r="509" spans="1:17" x14ac:dyDescent="0.25">
      <c r="A509" s="12"/>
      <c r="B509" s="12" t="s">
        <v>687</v>
      </c>
      <c r="C509" s="75">
        <f t="shared" si="13"/>
        <v>183</v>
      </c>
      <c r="D509" s="12">
        <v>3</v>
      </c>
      <c r="E509" s="26">
        <v>40.220999999999997</v>
      </c>
      <c r="F509" s="9">
        <v>0.70985735290366403</v>
      </c>
      <c r="G509" s="9">
        <v>1.24021298744543E-4</v>
      </c>
      <c r="H509" s="9">
        <v>1.4529381139960401E-4</v>
      </c>
      <c r="I509" s="9">
        <v>7.3727983734944995E-4</v>
      </c>
      <c r="J509" s="9">
        <v>7.16098444119672E-5</v>
      </c>
      <c r="K509" s="13">
        <v>8.7690503798626505E-4</v>
      </c>
      <c r="L509" s="13">
        <v>9.5252337688969603E-5</v>
      </c>
      <c r="M509" s="93">
        <v>1.97557600940848</v>
      </c>
      <c r="N509" s="55">
        <v>140</v>
      </c>
      <c r="O509" s="94">
        <v>9.76833426770298E-2</v>
      </c>
      <c r="P509" s="11">
        <v>5.4827866810318197E-2</v>
      </c>
      <c r="Q509" s="11">
        <v>2.5445608314836099E-4</v>
      </c>
    </row>
    <row r="510" spans="1:17" x14ac:dyDescent="0.25">
      <c r="A510" s="12"/>
      <c r="B510" s="12" t="s">
        <v>688</v>
      </c>
      <c r="C510" s="75">
        <f t="shared" si="13"/>
        <v>184</v>
      </c>
      <c r="D510" s="12">
        <v>4</v>
      </c>
      <c r="E510" s="26">
        <v>40.131</v>
      </c>
      <c r="F510" s="9">
        <v>0.70986531279248199</v>
      </c>
      <c r="G510" s="9">
        <v>9.7518721485240797E-5</v>
      </c>
      <c r="H510" s="9">
        <v>1.23445946787553E-4</v>
      </c>
      <c r="I510" s="9">
        <v>5.0248422105128305E-4</v>
      </c>
      <c r="J510" s="9">
        <v>3.4572997279740303E-5</v>
      </c>
      <c r="K510" s="13">
        <v>9.3793681529806105E-4</v>
      </c>
      <c r="L510" s="13">
        <v>5.4866057138179699E-5</v>
      </c>
      <c r="M510" s="93">
        <v>3.0369756611116601</v>
      </c>
      <c r="N510" s="55">
        <v>220</v>
      </c>
      <c r="O510" s="94">
        <v>0.74793031463520498</v>
      </c>
      <c r="P510" s="11">
        <v>5.5439673464571501E-2</v>
      </c>
      <c r="Q510" s="11">
        <v>2.08398953919971E-4</v>
      </c>
    </row>
    <row r="511" spans="1:17" x14ac:dyDescent="0.25">
      <c r="A511" s="12"/>
      <c r="B511" s="12" t="s">
        <v>689</v>
      </c>
      <c r="C511" s="75">
        <f t="shared" si="13"/>
        <v>185</v>
      </c>
      <c r="D511" s="12">
        <v>5</v>
      </c>
      <c r="E511" s="26">
        <v>40.255000000000003</v>
      </c>
      <c r="F511" s="9">
        <v>0.709584361632973</v>
      </c>
      <c r="G511" s="9">
        <v>1.4592579601722499E-4</v>
      </c>
      <c r="H511" s="9">
        <v>1.6437392120967101E-4</v>
      </c>
      <c r="I511" s="9">
        <v>6.5655765284337799E-4</v>
      </c>
      <c r="J511" s="9">
        <v>3.1450025079269599E-5</v>
      </c>
      <c r="K511" s="13">
        <v>1.0017558823163699E-3</v>
      </c>
      <c r="L511" s="13">
        <v>7.7596569115053905E-5</v>
      </c>
      <c r="M511" s="93">
        <v>2.2205553029043399</v>
      </c>
      <c r="N511" s="55">
        <v>160</v>
      </c>
      <c r="O511" s="94">
        <v>0.30660463542189897</v>
      </c>
      <c r="P511" s="11">
        <v>5.51245280773075E-2</v>
      </c>
      <c r="Q511" s="11">
        <v>2.6338252107878699E-4</v>
      </c>
    </row>
    <row r="512" spans="1:17" x14ac:dyDescent="0.25">
      <c r="A512" s="12"/>
      <c r="B512" s="12" t="s">
        <v>690</v>
      </c>
      <c r="C512" s="75">
        <f t="shared" si="13"/>
        <v>186</v>
      </c>
      <c r="D512" s="12">
        <v>6</v>
      </c>
      <c r="E512" s="26">
        <v>40.281999999999996</v>
      </c>
      <c r="F512" s="9">
        <v>0.709680978956715</v>
      </c>
      <c r="G512" s="9">
        <v>1.3903787105767101E-4</v>
      </c>
      <c r="H512" s="9">
        <v>1.58296439917428E-4</v>
      </c>
      <c r="I512" s="9">
        <v>7.1270667982224496E-4</v>
      </c>
      <c r="J512" s="9">
        <v>4.4431228116864599E-5</v>
      </c>
      <c r="K512" s="13">
        <v>7.7970791265214497E-4</v>
      </c>
      <c r="L512" s="13">
        <v>1.00046703580368E-4</v>
      </c>
      <c r="M512" s="93">
        <v>2.0173960032156799</v>
      </c>
      <c r="N512" s="55">
        <v>150</v>
      </c>
      <c r="O512" s="94">
        <v>0.21625914862095799</v>
      </c>
      <c r="P512" s="11">
        <v>5.5103203397642797E-2</v>
      </c>
      <c r="Q512" s="11">
        <v>2.7487700828225398E-4</v>
      </c>
    </row>
    <row r="513" spans="1:17" x14ac:dyDescent="0.25">
      <c r="A513" s="12"/>
      <c r="B513" s="12" t="s">
        <v>691</v>
      </c>
      <c r="C513" s="75">
        <f t="shared" si="13"/>
        <v>187</v>
      </c>
      <c r="D513" s="12">
        <v>7</v>
      </c>
      <c r="E513" s="26">
        <v>40.173000000000002</v>
      </c>
      <c r="F513" s="9">
        <v>0.70990469894684005</v>
      </c>
      <c r="G513" s="9">
        <v>1.58608201751238E-4</v>
      </c>
      <c r="H513" s="9">
        <v>1.7574657888798801E-4</v>
      </c>
      <c r="I513" s="9">
        <v>9.834166509549581E-4</v>
      </c>
      <c r="J513" s="9">
        <v>7.2607958095701806E-5</v>
      </c>
      <c r="K513" s="13">
        <v>1.1303784037371E-3</v>
      </c>
      <c r="L513" s="13">
        <v>9.4997168389934197E-5</v>
      </c>
      <c r="M513" s="93">
        <v>1.92938881028735</v>
      </c>
      <c r="N513" s="55">
        <v>140</v>
      </c>
      <c r="O513" s="94">
        <v>0.20531026629287499</v>
      </c>
      <c r="P513" s="11">
        <v>5.4628792203580002E-2</v>
      </c>
      <c r="Q513" s="11">
        <v>2.6319236250309399E-4</v>
      </c>
    </row>
    <row r="514" spans="1:17" x14ac:dyDescent="0.25">
      <c r="A514" s="12"/>
      <c r="B514" s="12" t="s">
        <v>692</v>
      </c>
      <c r="C514" s="75">
        <f t="shared" si="13"/>
        <v>188</v>
      </c>
      <c r="D514" s="12">
        <v>8</v>
      </c>
      <c r="E514" s="26">
        <v>40.167999999999999</v>
      </c>
      <c r="F514" s="9">
        <v>0.70988759948305102</v>
      </c>
      <c r="G514" s="9">
        <v>1.3651066227164999E-4</v>
      </c>
      <c r="H514" s="9">
        <v>1.5609448981501601E-4</v>
      </c>
      <c r="I514" s="9">
        <v>1.6151194336881201E-3</v>
      </c>
      <c r="J514" s="9">
        <v>2.8597979790829798E-4</v>
      </c>
      <c r="K514" s="13">
        <v>1.01506640054448E-3</v>
      </c>
      <c r="L514" s="13">
        <v>8.4888988217782905E-5</v>
      </c>
      <c r="M514" s="93">
        <v>2.13278890585751</v>
      </c>
      <c r="N514" s="55">
        <v>150</v>
      </c>
      <c r="O514" s="94">
        <v>0.21258000947803199</v>
      </c>
      <c r="P514" s="11">
        <v>5.4707573217959403E-2</v>
      </c>
      <c r="Q514" s="11">
        <v>2.5475461044124301E-4</v>
      </c>
    </row>
    <row r="515" spans="1:17" x14ac:dyDescent="0.25">
      <c r="A515" s="12"/>
      <c r="B515" s="12" t="s">
        <v>693</v>
      </c>
      <c r="C515" s="75">
        <f t="shared" si="13"/>
        <v>189</v>
      </c>
      <c r="D515" s="12">
        <v>9</v>
      </c>
      <c r="E515" s="26">
        <v>40.128</v>
      </c>
      <c r="F515" s="9">
        <v>0.709830218315887</v>
      </c>
      <c r="G515" s="9">
        <v>1.2715377298407399E-4</v>
      </c>
      <c r="H515" s="9">
        <v>1.4797993607598299E-4</v>
      </c>
      <c r="I515" s="9">
        <v>9.48916007258588E-4</v>
      </c>
      <c r="J515" s="9">
        <v>7.0751389283630302E-5</v>
      </c>
      <c r="K515" s="13">
        <v>8.1815842056814404E-4</v>
      </c>
      <c r="L515" s="13">
        <v>6.9116629854454299E-5</v>
      </c>
      <c r="M515" s="93">
        <v>2.4245698469882799</v>
      </c>
      <c r="N515" s="55">
        <v>180</v>
      </c>
      <c r="O515" s="94">
        <v>0.25068762669517902</v>
      </c>
      <c r="P515" s="11">
        <v>5.50681726405906E-2</v>
      </c>
      <c r="Q515" s="11">
        <v>2.3109937778503599E-4</v>
      </c>
    </row>
    <row r="516" spans="1:17" x14ac:dyDescent="0.25">
      <c r="A516" s="12"/>
      <c r="B516" s="12" t="s">
        <v>694</v>
      </c>
      <c r="C516" s="75">
        <f t="shared" si="13"/>
        <v>190</v>
      </c>
      <c r="D516" s="12">
        <v>10</v>
      </c>
      <c r="E516" s="26">
        <v>40.133000000000003</v>
      </c>
      <c r="F516" s="9">
        <v>0.70989307388103695</v>
      </c>
      <c r="G516" s="9">
        <v>1.5429549748012099E-4</v>
      </c>
      <c r="H516" s="9">
        <v>1.7186576113292201E-4</v>
      </c>
      <c r="I516" s="9">
        <v>7.1968007903080804E-4</v>
      </c>
      <c r="J516" s="9">
        <v>5.0235506411797299E-5</v>
      </c>
      <c r="K516" s="13">
        <v>6.2689817260018195E-4</v>
      </c>
      <c r="L516" s="13">
        <v>8.0677123826729402E-5</v>
      </c>
      <c r="M516" s="93">
        <v>2.2602797727195401</v>
      </c>
      <c r="N516" s="55">
        <v>160</v>
      </c>
      <c r="O516" s="94">
        <v>0.28226183917620201</v>
      </c>
      <c r="P516" s="11">
        <v>5.5731882004058098E-2</v>
      </c>
      <c r="Q516" s="11">
        <v>2.29236582266433E-4</v>
      </c>
    </row>
    <row r="517" spans="1:17" x14ac:dyDescent="0.25">
      <c r="A517" s="12"/>
      <c r="B517" s="12" t="s">
        <v>695</v>
      </c>
      <c r="C517" s="75">
        <f t="shared" si="13"/>
        <v>191</v>
      </c>
      <c r="D517" s="12">
        <v>11</v>
      </c>
      <c r="E517" s="26">
        <v>40.222999999999999</v>
      </c>
      <c r="F517" s="9">
        <v>0.70964929293808798</v>
      </c>
      <c r="G517" s="9">
        <v>1.2698808064212701E-4</v>
      </c>
      <c r="H517" s="9">
        <v>1.4782441317413801E-4</v>
      </c>
      <c r="I517" s="9">
        <v>1.0489214914521201E-3</v>
      </c>
      <c r="J517" s="9">
        <v>7.09508302349282E-5</v>
      </c>
      <c r="K517" s="13">
        <v>8.7025615875126205E-4</v>
      </c>
      <c r="L517" s="13">
        <v>8.7511823779504703E-5</v>
      </c>
      <c r="M517" s="93">
        <v>1.9843777493638</v>
      </c>
      <c r="N517" s="55">
        <v>140</v>
      </c>
      <c r="O517" s="94">
        <v>8.6867684676456905E-2</v>
      </c>
      <c r="P517" s="11">
        <v>5.5372590789664701E-2</v>
      </c>
      <c r="Q517" s="11">
        <v>3.0665847099467899E-4</v>
      </c>
    </row>
    <row r="518" spans="1:17" x14ac:dyDescent="0.25">
      <c r="A518" s="12"/>
      <c r="B518" s="12" t="s">
        <v>696</v>
      </c>
      <c r="C518" s="75">
        <f t="shared" si="13"/>
        <v>192</v>
      </c>
      <c r="D518" s="12">
        <v>12</v>
      </c>
      <c r="E518" s="26">
        <v>40.173999999999999</v>
      </c>
      <c r="F518" s="9">
        <v>0.70927096669424305</v>
      </c>
      <c r="G518" s="9">
        <v>1.2337018098976501E-4</v>
      </c>
      <c r="H518" s="9">
        <v>1.44704534506804E-4</v>
      </c>
      <c r="I518" s="9">
        <v>1.01560236630799E-3</v>
      </c>
      <c r="J518" s="9">
        <v>1.44742259382691E-4</v>
      </c>
      <c r="K518" s="13">
        <v>1.01008404609067E-3</v>
      </c>
      <c r="L518" s="13">
        <v>9.9474379382530697E-5</v>
      </c>
      <c r="M518" s="93">
        <v>2.15722504180793</v>
      </c>
      <c r="N518" s="55">
        <v>160</v>
      </c>
      <c r="O518" s="94">
        <v>2.8270268224390299E-2</v>
      </c>
      <c r="P518" s="11">
        <v>5.5176124043508898E-2</v>
      </c>
      <c r="Q518" s="11">
        <v>2.9791218854407098E-4</v>
      </c>
    </row>
    <row r="519" spans="1:17" x14ac:dyDescent="0.25">
      <c r="A519" s="12"/>
      <c r="B519" s="12"/>
      <c r="C519" s="75">
        <f t="shared" si="13"/>
        <v>193</v>
      </c>
      <c r="D519" s="12"/>
      <c r="E519" s="26"/>
      <c r="F519" s="9"/>
      <c r="G519" s="9"/>
      <c r="H519" s="9"/>
      <c r="I519" s="9"/>
      <c r="J519" s="9"/>
      <c r="K519" s="13"/>
      <c r="L519" s="13"/>
      <c r="M519" s="93"/>
      <c r="N519" s="55"/>
      <c r="O519" s="94"/>
      <c r="Q519" s="11"/>
    </row>
    <row r="520" spans="1:17" x14ac:dyDescent="0.25">
      <c r="A520" s="12"/>
      <c r="B520" s="12"/>
      <c r="C520" s="75">
        <f t="shared" ref="C520:C583" si="14">C519+1</f>
        <v>194</v>
      </c>
      <c r="D520" s="12"/>
      <c r="E520" s="26"/>
      <c r="F520" s="9"/>
      <c r="G520" s="9"/>
      <c r="H520" s="9"/>
      <c r="I520" s="9"/>
      <c r="J520" s="9"/>
      <c r="K520" s="13"/>
      <c r="L520" s="13"/>
      <c r="M520" s="93"/>
      <c r="N520" s="55"/>
      <c r="O520" s="94"/>
      <c r="Q520" s="11"/>
    </row>
    <row r="521" spans="1:17" x14ac:dyDescent="0.25">
      <c r="A521" s="12" t="str">
        <f>LEFT(B521,3)</f>
        <v>T37</v>
      </c>
      <c r="B521" s="12" t="s">
        <v>697</v>
      </c>
      <c r="C521" s="75">
        <f t="shared" si="14"/>
        <v>195</v>
      </c>
      <c r="D521" s="12">
        <v>1</v>
      </c>
      <c r="E521" s="26">
        <v>49.573</v>
      </c>
      <c r="F521" s="9">
        <v>0.71218658370046695</v>
      </c>
      <c r="G521" s="9">
        <v>1.8729518259223999E-4</v>
      </c>
      <c r="H521" s="9">
        <v>2.0210457102927E-4</v>
      </c>
      <c r="I521" s="9">
        <v>1.56599824300788E-3</v>
      </c>
      <c r="J521" s="9">
        <v>8.9334834791536999E-5</v>
      </c>
      <c r="K521" s="13">
        <v>1.2164854870216301E-3</v>
      </c>
      <c r="L521" s="13">
        <v>1.4956469164377701E-4</v>
      </c>
      <c r="M521" s="93">
        <v>1.1068756004690701</v>
      </c>
      <c r="N521" s="55">
        <v>80</v>
      </c>
      <c r="O521" s="94">
        <v>6.2145615673553603E-2</v>
      </c>
      <c r="P521" s="11">
        <v>5.4114600904211899E-2</v>
      </c>
      <c r="Q521" s="11">
        <v>4.5897569887384798E-4</v>
      </c>
    </row>
    <row r="522" spans="1:17" x14ac:dyDescent="0.25">
      <c r="A522" s="12"/>
      <c r="B522" s="12" t="s">
        <v>698</v>
      </c>
      <c r="C522" s="75">
        <f t="shared" si="14"/>
        <v>196</v>
      </c>
      <c r="D522" s="12">
        <v>2</v>
      </c>
      <c r="E522" s="26">
        <v>49.74</v>
      </c>
      <c r="F522" s="9">
        <v>0.71122662155690597</v>
      </c>
      <c r="G522" s="9">
        <v>1.58976215211027E-4</v>
      </c>
      <c r="H522" s="9">
        <v>1.76138207941591E-4</v>
      </c>
      <c r="I522" s="9">
        <v>1.62630409260479E-3</v>
      </c>
      <c r="J522" s="9">
        <v>8.4454820928498399E-5</v>
      </c>
      <c r="K522" s="13">
        <v>1.5211775157562501E-3</v>
      </c>
      <c r="L522" s="13">
        <v>1.39734200551408E-4</v>
      </c>
      <c r="M522" s="93">
        <v>1.1417267837035101</v>
      </c>
      <c r="N522" s="55">
        <v>80</v>
      </c>
      <c r="O522" s="94">
        <v>8.5455076316198697E-2</v>
      </c>
      <c r="P522" s="11">
        <v>5.5215805431725801E-2</v>
      </c>
      <c r="Q522" s="11">
        <v>4.3497746509555302E-4</v>
      </c>
    </row>
    <row r="523" spans="1:17" x14ac:dyDescent="0.25">
      <c r="A523" s="12"/>
      <c r="B523" s="12" t="s">
        <v>699</v>
      </c>
      <c r="C523" s="75">
        <f t="shared" si="14"/>
        <v>197</v>
      </c>
      <c r="D523" s="12">
        <v>3</v>
      </c>
      <c r="E523" s="26">
        <v>49.573</v>
      </c>
      <c r="F523" s="9">
        <v>0.71169148655219105</v>
      </c>
      <c r="G523" s="9">
        <v>3.1546145883489402E-4</v>
      </c>
      <c r="H523" s="9">
        <v>3.24460590366374E-4</v>
      </c>
      <c r="I523" s="9">
        <v>1.3079580151432299E-3</v>
      </c>
      <c r="J523" s="9">
        <v>8.4331926629250696E-5</v>
      </c>
      <c r="K523" s="13">
        <v>1.4120862968329301E-3</v>
      </c>
      <c r="L523" s="13">
        <v>1.86983690706324E-4</v>
      </c>
      <c r="M523" s="93">
        <v>0.91088570589301299</v>
      </c>
      <c r="N523" s="55">
        <v>70</v>
      </c>
      <c r="O523" s="94">
        <v>9.0799168270903098E-3</v>
      </c>
      <c r="P523" s="11">
        <v>5.4933945988967198E-2</v>
      </c>
      <c r="Q523" s="11">
        <v>5.4064354369584295E-4</v>
      </c>
    </row>
    <row r="524" spans="1:17" x14ac:dyDescent="0.25">
      <c r="A524" s="12"/>
      <c r="B524" s="12" t="s">
        <v>700</v>
      </c>
      <c r="C524" s="75">
        <f t="shared" si="14"/>
        <v>198</v>
      </c>
      <c r="D524" s="12">
        <v>4</v>
      </c>
      <c r="E524" s="26">
        <v>49.6</v>
      </c>
      <c r="F524" s="9">
        <v>0.71207468896711301</v>
      </c>
      <c r="G524" s="9">
        <v>2.8340042114589599E-4</v>
      </c>
      <c r="H524" s="9">
        <v>2.9339520208326397E-4</v>
      </c>
      <c r="I524" s="9">
        <v>1.2640419512385699E-3</v>
      </c>
      <c r="J524" s="9">
        <v>8.79006357131197E-5</v>
      </c>
      <c r="K524" s="13">
        <v>1.2601537176285199E-3</v>
      </c>
      <c r="L524" s="13">
        <v>1.62379961915214E-4</v>
      </c>
      <c r="M524" s="93">
        <v>0.94162038195991404</v>
      </c>
      <c r="N524" s="55">
        <v>70</v>
      </c>
      <c r="O524" s="94">
        <v>1.1824474179978801E-2</v>
      </c>
      <c r="P524" s="11">
        <v>5.6134221239906197E-2</v>
      </c>
      <c r="Q524" s="11">
        <v>5.7276742744714697E-4</v>
      </c>
    </row>
    <row r="525" spans="1:17" x14ac:dyDescent="0.25">
      <c r="A525" s="12"/>
      <c r="B525" s="12" t="s">
        <v>701</v>
      </c>
      <c r="C525" s="75">
        <f t="shared" si="14"/>
        <v>199</v>
      </c>
      <c r="D525" s="12">
        <v>5</v>
      </c>
      <c r="E525" s="26">
        <v>49.572000000000003</v>
      </c>
      <c r="F525" s="9">
        <v>0.71161606645940101</v>
      </c>
      <c r="G525" s="9">
        <v>2.16528653657925E-4</v>
      </c>
      <c r="H525" s="9">
        <v>2.29438838848315E-4</v>
      </c>
      <c r="I525" s="9">
        <v>1.3374315691162899E-3</v>
      </c>
      <c r="J525" s="9">
        <v>7.0439226432556307E-5</v>
      </c>
      <c r="K525" s="13">
        <v>1.2970737652219599E-3</v>
      </c>
      <c r="L525" s="13">
        <v>1.5647424062192799E-4</v>
      </c>
      <c r="M525" s="93">
        <v>1.02053771129809</v>
      </c>
      <c r="N525" s="55">
        <v>70</v>
      </c>
      <c r="O525" s="94">
        <v>1.7759934129110699E-2</v>
      </c>
      <c r="P525" s="11">
        <v>5.5541346319212502E-2</v>
      </c>
      <c r="Q525" s="11">
        <v>5.4870771348765703E-4</v>
      </c>
    </row>
    <row r="526" spans="1:17" x14ac:dyDescent="0.25">
      <c r="A526" s="12"/>
      <c r="B526" s="12" t="s">
        <v>702</v>
      </c>
      <c r="C526" s="75">
        <f t="shared" si="14"/>
        <v>200</v>
      </c>
      <c r="D526" s="12">
        <v>6</v>
      </c>
      <c r="E526" s="26">
        <v>49.668999999999997</v>
      </c>
      <c r="F526" s="9">
        <v>0.711918271622763</v>
      </c>
      <c r="G526" s="9">
        <v>2.2236696402681399E-4</v>
      </c>
      <c r="H526" s="9">
        <v>2.34966971887453E-4</v>
      </c>
      <c r="I526" s="9">
        <v>1.70608339119438E-3</v>
      </c>
      <c r="J526" s="9">
        <v>8.35115479912038E-5</v>
      </c>
      <c r="K526" s="13">
        <v>1.0936048461347399E-3</v>
      </c>
      <c r="L526" s="13">
        <v>1.6696944843837299E-4</v>
      </c>
      <c r="M526" s="93">
        <v>1.1186573831180799</v>
      </c>
      <c r="N526" s="55">
        <v>80</v>
      </c>
      <c r="O526" s="94">
        <v>3.1296972342720698E-2</v>
      </c>
      <c r="P526" s="11">
        <v>5.35593032899273E-2</v>
      </c>
      <c r="Q526" s="11">
        <v>3.62599858902893E-4</v>
      </c>
    </row>
    <row r="527" spans="1:17" x14ac:dyDescent="0.25">
      <c r="A527" s="12"/>
      <c r="B527" s="12" t="s">
        <v>703</v>
      </c>
      <c r="C527" s="75">
        <f t="shared" si="14"/>
        <v>201</v>
      </c>
      <c r="D527" s="12">
        <v>7</v>
      </c>
      <c r="E527" s="26">
        <v>49.625</v>
      </c>
      <c r="F527" s="9">
        <v>0.71180366535376904</v>
      </c>
      <c r="G527" s="9">
        <v>2.18990445584546E-4</v>
      </c>
      <c r="H527" s="9">
        <v>2.3177003016900701E-4</v>
      </c>
      <c r="I527" s="9">
        <v>1.81932654554228E-3</v>
      </c>
      <c r="J527" s="9">
        <v>1.11513977936064E-4</v>
      </c>
      <c r="K527" s="13">
        <v>8.4115780995755495E-4</v>
      </c>
      <c r="L527" s="13">
        <v>1.5365179702699099E-4</v>
      </c>
      <c r="M527" s="93">
        <v>1.1278218994413001</v>
      </c>
      <c r="N527" s="55">
        <v>80</v>
      </c>
      <c r="O527" s="94">
        <v>1.36464320801314E-2</v>
      </c>
      <c r="P527" s="11">
        <v>5.5429185048104401E-2</v>
      </c>
      <c r="Q527" s="11">
        <v>4.7406034140692199E-4</v>
      </c>
    </row>
    <row r="528" spans="1:17" x14ac:dyDescent="0.25">
      <c r="A528" s="12"/>
      <c r="B528" s="12" t="s">
        <v>704</v>
      </c>
      <c r="C528" s="75">
        <f t="shared" si="14"/>
        <v>202</v>
      </c>
      <c r="D528" s="12">
        <v>8</v>
      </c>
      <c r="E528" s="26">
        <v>49.57</v>
      </c>
      <c r="F528" s="9">
        <v>0.71200513287148304</v>
      </c>
      <c r="G528" s="9">
        <v>2.0177186336970199E-4</v>
      </c>
      <c r="H528" s="9">
        <v>2.1558224131400399E-4</v>
      </c>
      <c r="I528" s="9">
        <v>1.81682148024746E-3</v>
      </c>
      <c r="J528" s="9">
        <v>7.9444069519916198E-5</v>
      </c>
      <c r="K528" s="13">
        <v>9.91562127278182E-4</v>
      </c>
      <c r="L528" s="13">
        <v>1.4499099191672701E-4</v>
      </c>
      <c r="M528" s="93">
        <v>1.0948230788158</v>
      </c>
      <c r="N528" s="55">
        <v>80</v>
      </c>
      <c r="O528" s="94">
        <v>3.19722922854501E-2</v>
      </c>
      <c r="P528" s="11">
        <v>5.3902803600019297E-2</v>
      </c>
      <c r="Q528" s="11">
        <v>4.8497567255963701E-4</v>
      </c>
    </row>
    <row r="529" spans="1:17" x14ac:dyDescent="0.25">
      <c r="A529" s="12"/>
      <c r="B529" s="12" t="s">
        <v>705</v>
      </c>
      <c r="C529" s="75">
        <f t="shared" si="14"/>
        <v>203</v>
      </c>
      <c r="D529" s="12">
        <v>9</v>
      </c>
      <c r="E529" s="26">
        <v>49.569000000000003</v>
      </c>
      <c r="F529" s="9">
        <v>0.712209499490015</v>
      </c>
      <c r="G529" s="9">
        <v>2.23657116644205E-4</v>
      </c>
      <c r="H529" s="9">
        <v>2.3619831581056999E-4</v>
      </c>
      <c r="I529" s="9">
        <v>2.1714070713349399E-3</v>
      </c>
      <c r="J529" s="9">
        <v>1.0767856258047E-4</v>
      </c>
      <c r="K529" s="13">
        <v>1.03763064780597E-3</v>
      </c>
      <c r="L529" s="13">
        <v>1.5179390595462E-4</v>
      </c>
      <c r="M529" s="93">
        <v>1.1254106740559899</v>
      </c>
      <c r="N529" s="55">
        <v>80</v>
      </c>
      <c r="O529" s="94">
        <v>2.81889577538064E-2</v>
      </c>
      <c r="P529" s="11">
        <v>5.4706500842963197E-2</v>
      </c>
      <c r="Q529" s="11">
        <v>5.2478278225751701E-4</v>
      </c>
    </row>
    <row r="530" spans="1:17" x14ac:dyDescent="0.25">
      <c r="A530" s="12"/>
      <c r="B530" s="12" t="s">
        <v>706</v>
      </c>
      <c r="C530" s="75">
        <f t="shared" si="14"/>
        <v>204</v>
      </c>
      <c r="D530" s="12">
        <v>10</v>
      </c>
      <c r="E530" s="26">
        <v>49.569000000000003</v>
      </c>
      <c r="F530" s="9">
        <v>0.71172599387017998</v>
      </c>
      <c r="G530" s="9">
        <v>1.5444568483996901E-4</v>
      </c>
      <c r="H530" s="9">
        <v>1.7208360849543401E-4</v>
      </c>
      <c r="I530" s="9">
        <v>2.0419285824184101E-3</v>
      </c>
      <c r="J530" s="9">
        <v>1.25882283700996E-4</v>
      </c>
      <c r="K530" s="13">
        <v>8.7437431067332303E-4</v>
      </c>
      <c r="L530" s="13">
        <v>1.21247925648867E-4</v>
      </c>
      <c r="M530" s="93">
        <v>1.3271331495629901</v>
      </c>
      <c r="N530" s="55">
        <v>100</v>
      </c>
      <c r="O530" s="94">
        <v>5.1768002459558003E-2</v>
      </c>
      <c r="P530" s="11">
        <v>5.51605790535993E-2</v>
      </c>
      <c r="Q530" s="11">
        <v>3.86112088841321E-4</v>
      </c>
    </row>
    <row r="531" spans="1:17" x14ac:dyDescent="0.25">
      <c r="A531" s="12"/>
      <c r="B531" s="12" t="s">
        <v>707</v>
      </c>
      <c r="C531" s="75">
        <f t="shared" si="14"/>
        <v>205</v>
      </c>
      <c r="D531" s="12">
        <v>11</v>
      </c>
      <c r="E531" s="26">
        <v>43.058</v>
      </c>
      <c r="F531" s="9">
        <v>0.71149038805956499</v>
      </c>
      <c r="G531" s="9">
        <v>1.8425374531506699E-4</v>
      </c>
      <c r="H531" s="9">
        <v>1.9926096236556E-4</v>
      </c>
      <c r="I531" s="9">
        <v>2.2701113492819098E-3</v>
      </c>
      <c r="J531" s="9">
        <v>1.5604343897609099E-4</v>
      </c>
      <c r="K531" s="13">
        <v>1.08208376242423E-3</v>
      </c>
      <c r="L531" s="13">
        <v>1.43587820285552E-4</v>
      </c>
      <c r="M531" s="93">
        <v>1.3422804979785501</v>
      </c>
      <c r="N531" s="55">
        <v>100</v>
      </c>
      <c r="O531" s="94">
        <v>2.33821363809497E-2</v>
      </c>
      <c r="P531" s="11">
        <v>5.5222467386428199E-2</v>
      </c>
      <c r="Q531" s="11">
        <v>4.1912209643714502E-4</v>
      </c>
    </row>
    <row r="532" spans="1:17" x14ac:dyDescent="0.25">
      <c r="A532" s="12"/>
      <c r="B532" s="12" t="s">
        <v>708</v>
      </c>
      <c r="C532" s="75">
        <f t="shared" si="14"/>
        <v>206</v>
      </c>
      <c r="D532" s="12">
        <v>12</v>
      </c>
      <c r="E532" s="26">
        <v>47.026000000000003</v>
      </c>
      <c r="F532" s="9">
        <v>0.71166386515469604</v>
      </c>
      <c r="G532" s="9">
        <v>1.6559595430832999E-4</v>
      </c>
      <c r="H532" s="9">
        <v>1.8215464681771399E-4</v>
      </c>
      <c r="I532" s="9">
        <v>2.0491707104430602E-3</v>
      </c>
      <c r="J532" s="9">
        <v>1.68021642422843E-4</v>
      </c>
      <c r="K532" s="13">
        <v>9.69437262936899E-4</v>
      </c>
      <c r="L532" s="13">
        <v>1.33476273003488E-4</v>
      </c>
      <c r="M532" s="93">
        <v>1.2295185253615699</v>
      </c>
      <c r="N532" s="55">
        <v>90</v>
      </c>
      <c r="O532" s="94">
        <v>2.8685950999463701E-2</v>
      </c>
      <c r="P532" s="11">
        <v>5.5086812399884402E-2</v>
      </c>
      <c r="Q532" s="11">
        <v>5.2826905475856904E-4</v>
      </c>
    </row>
    <row r="533" spans="1:17" x14ac:dyDescent="0.25">
      <c r="A533" s="12"/>
      <c r="B533" s="12"/>
      <c r="C533" s="75">
        <f t="shared" si="14"/>
        <v>207</v>
      </c>
      <c r="D533" s="12"/>
      <c r="E533" s="26"/>
      <c r="F533" s="9"/>
      <c r="G533" s="9"/>
      <c r="H533" s="9"/>
      <c r="I533" s="9"/>
      <c r="J533" s="9"/>
      <c r="K533" s="13"/>
      <c r="L533" s="13"/>
      <c r="M533" s="93"/>
      <c r="N533" s="55"/>
      <c r="O533" s="94"/>
      <c r="Q533" s="11"/>
    </row>
    <row r="534" spans="1:17" x14ac:dyDescent="0.25">
      <c r="A534" s="12"/>
      <c r="B534" s="12"/>
      <c r="C534" s="75">
        <f t="shared" si="14"/>
        <v>208</v>
      </c>
      <c r="D534" s="12"/>
      <c r="E534" s="26"/>
      <c r="F534" s="9"/>
      <c r="G534" s="9"/>
      <c r="H534" s="9"/>
      <c r="I534" s="9"/>
      <c r="J534" s="9"/>
      <c r="K534" s="13"/>
      <c r="L534" s="13"/>
      <c r="M534" s="93"/>
      <c r="N534" s="55"/>
      <c r="O534" s="94"/>
      <c r="Q534" s="11"/>
    </row>
    <row r="535" spans="1:17" x14ac:dyDescent="0.25">
      <c r="A535" s="12" t="str">
        <f>LEFT(B535,3)</f>
        <v>T38</v>
      </c>
      <c r="B535" s="12" t="s">
        <v>709</v>
      </c>
      <c r="C535" s="75">
        <f t="shared" si="14"/>
        <v>209</v>
      </c>
      <c r="D535" s="12">
        <v>1</v>
      </c>
      <c r="E535" s="26">
        <v>48.264000000000003</v>
      </c>
      <c r="F535" s="9">
        <v>0.70946440973006997</v>
      </c>
      <c r="G535" s="9">
        <v>1.58970110755934E-4</v>
      </c>
      <c r="H535" s="9">
        <v>1.7605198291928301E-4</v>
      </c>
      <c r="I535" s="9">
        <v>1.1459563183954999E-3</v>
      </c>
      <c r="J535" s="9">
        <v>7.8643450496385502E-5</v>
      </c>
      <c r="K535" s="13">
        <v>8.0664878131603095E-4</v>
      </c>
      <c r="L535" s="13">
        <v>1.1535932138647701E-4</v>
      </c>
      <c r="M535" s="93">
        <v>1.27115724198933</v>
      </c>
      <c r="N535" s="55">
        <v>90</v>
      </c>
      <c r="O535" s="94">
        <v>1.21101332621397E-3</v>
      </c>
      <c r="P535" s="11">
        <v>5.6539644472638803E-2</v>
      </c>
      <c r="Q535" s="11">
        <v>3.7854447469307302E-4</v>
      </c>
    </row>
    <row r="536" spans="1:17" x14ac:dyDescent="0.25">
      <c r="A536" s="12"/>
      <c r="B536" s="12" t="s">
        <v>710</v>
      </c>
      <c r="C536" s="75">
        <f t="shared" si="14"/>
        <v>210</v>
      </c>
      <c r="D536" s="12">
        <v>2</v>
      </c>
      <c r="E536" s="26">
        <v>48.451999999999998</v>
      </c>
      <c r="F536" s="9">
        <v>0.71196149365829198</v>
      </c>
      <c r="G536" s="9">
        <v>1.3139525621741501E-4</v>
      </c>
      <c r="H536" s="9">
        <v>1.5174923818180001E-4</v>
      </c>
      <c r="I536" s="9">
        <v>7.0037850977372202E-4</v>
      </c>
      <c r="J536" s="9">
        <v>3.9847329366021903E-5</v>
      </c>
      <c r="K536" s="13">
        <v>7.2607172587932898E-4</v>
      </c>
      <c r="L536" s="13">
        <v>1.04397627224135E-4</v>
      </c>
      <c r="M536" s="93">
        <v>1.8100161168248601</v>
      </c>
      <c r="N536" s="55">
        <v>130</v>
      </c>
      <c r="O536" s="94">
        <v>2.78337359549885E-2</v>
      </c>
      <c r="P536" s="11">
        <v>5.5299150218868103E-2</v>
      </c>
      <c r="Q536" s="11">
        <v>3.2899456354856002E-4</v>
      </c>
    </row>
    <row r="537" spans="1:17" x14ac:dyDescent="0.25">
      <c r="A537" s="12"/>
      <c r="B537" s="12" t="s">
        <v>711</v>
      </c>
      <c r="C537" s="75">
        <f t="shared" si="14"/>
        <v>211</v>
      </c>
      <c r="D537" s="12">
        <v>3</v>
      </c>
      <c r="E537" s="26">
        <v>31.815000000000001</v>
      </c>
      <c r="F537" s="9">
        <v>0.70965824920819098</v>
      </c>
      <c r="G537" s="9">
        <v>1.6154590041887E-4</v>
      </c>
      <c r="H537" s="9">
        <v>1.7838977032656199E-4</v>
      </c>
      <c r="I537" s="9">
        <v>1.0266672024966299E-3</v>
      </c>
      <c r="J537" s="9">
        <v>4.97062375935253E-5</v>
      </c>
      <c r="K537" s="13">
        <v>8.09506552080997E-4</v>
      </c>
      <c r="L537" s="13">
        <v>1.15849650727914E-4</v>
      </c>
      <c r="M537" s="93">
        <v>1.5718583188508799</v>
      </c>
      <c r="N537" s="55">
        <v>110</v>
      </c>
      <c r="O537" s="94">
        <v>8.3481549172404596E-4</v>
      </c>
      <c r="P537" s="11">
        <v>5.65836103063335E-2</v>
      </c>
      <c r="Q537" s="11">
        <v>4.3156096436286798E-4</v>
      </c>
    </row>
    <row r="538" spans="1:17" x14ac:dyDescent="0.25">
      <c r="A538" s="12"/>
      <c r="B538" s="12" t="s">
        <v>712</v>
      </c>
      <c r="C538" s="75">
        <f t="shared" si="14"/>
        <v>212</v>
      </c>
      <c r="D538" s="12">
        <v>4</v>
      </c>
      <c r="E538" s="26">
        <v>48.319000000000003</v>
      </c>
      <c r="F538" s="9">
        <v>0.70926512051898105</v>
      </c>
      <c r="G538" s="9">
        <v>1.2665029067860401E-4</v>
      </c>
      <c r="H538" s="9">
        <v>1.4751230105367399E-4</v>
      </c>
      <c r="I538" s="9">
        <v>9.8641633420532091E-4</v>
      </c>
      <c r="J538" s="9">
        <v>4.4938600949516497E-5</v>
      </c>
      <c r="K538" s="13">
        <v>8.9340832651800301E-4</v>
      </c>
      <c r="L538" s="13">
        <v>1.01110797306305E-4</v>
      </c>
      <c r="M538" s="93">
        <v>1.6699280505971901</v>
      </c>
      <c r="N538" s="55">
        <v>120</v>
      </c>
      <c r="O538" s="94">
        <v>1.26172249326563E-3</v>
      </c>
      <c r="P538" s="11">
        <v>5.5343357353702098E-2</v>
      </c>
      <c r="Q538" s="11">
        <v>2.6064850035010801E-4</v>
      </c>
    </row>
    <row r="539" spans="1:17" x14ac:dyDescent="0.25">
      <c r="A539" s="12"/>
      <c r="B539" s="12" t="s">
        <v>713</v>
      </c>
      <c r="C539" s="75">
        <f t="shared" si="14"/>
        <v>213</v>
      </c>
      <c r="D539" s="12">
        <v>5</v>
      </c>
      <c r="E539" s="26">
        <v>36.738999999999997</v>
      </c>
      <c r="F539" s="9">
        <v>0.71016983546515899</v>
      </c>
      <c r="G539" s="9">
        <v>1.8457213021128E-4</v>
      </c>
      <c r="H539" s="9">
        <v>1.9950183222853201E-4</v>
      </c>
      <c r="I539" s="9">
        <v>1.36739699444226E-3</v>
      </c>
      <c r="J539" s="9">
        <v>2.26833783313767E-4</v>
      </c>
      <c r="K539" s="13">
        <v>7.14338818493598E-4</v>
      </c>
      <c r="L539" s="13">
        <v>1.0462107833427499E-4</v>
      </c>
      <c r="M539" s="93">
        <v>1.8497243871520801</v>
      </c>
      <c r="N539" s="55">
        <v>130</v>
      </c>
      <c r="O539" s="94">
        <v>1.00437273814025E-2</v>
      </c>
      <c r="P539" s="11">
        <v>5.60048005665656E-2</v>
      </c>
      <c r="Q539" s="11">
        <v>3.7511642135850098E-4</v>
      </c>
    </row>
    <row r="540" spans="1:17" x14ac:dyDescent="0.25">
      <c r="A540" s="12"/>
      <c r="B540" s="12" t="s">
        <v>714</v>
      </c>
      <c r="C540" s="75">
        <f t="shared" si="14"/>
        <v>214</v>
      </c>
      <c r="D540" s="12">
        <v>6</v>
      </c>
      <c r="E540" s="26">
        <v>48.262999999999998</v>
      </c>
      <c r="F540" s="9">
        <v>0.71034055159512299</v>
      </c>
      <c r="G540" s="9">
        <v>1.2900168364799201E-4</v>
      </c>
      <c r="H540" s="9">
        <v>1.49594612164943E-4</v>
      </c>
      <c r="I540" s="9">
        <v>1.08441648099615E-3</v>
      </c>
      <c r="J540" s="9">
        <v>3.8235669934972198E-5</v>
      </c>
      <c r="K540" s="13">
        <v>5.1665834808349998E-4</v>
      </c>
      <c r="L540" s="13">
        <v>9.0284791247570602E-5</v>
      </c>
      <c r="M540" s="93">
        <v>1.9270742920036299</v>
      </c>
      <c r="N540" s="55">
        <v>140</v>
      </c>
      <c r="O540" s="94">
        <v>4.1343735313702501E-3</v>
      </c>
      <c r="P540" s="11">
        <v>5.5724200422214501E-2</v>
      </c>
      <c r="Q540" s="11">
        <v>2.4866937280182899E-4</v>
      </c>
    </row>
    <row r="541" spans="1:17" x14ac:dyDescent="0.25">
      <c r="A541" s="12"/>
      <c r="B541" s="12" t="s">
        <v>715</v>
      </c>
      <c r="C541" s="75">
        <f t="shared" si="14"/>
        <v>215</v>
      </c>
      <c r="D541" s="12">
        <v>7</v>
      </c>
      <c r="E541" s="26">
        <v>48.265000000000001</v>
      </c>
      <c r="F541" s="9">
        <v>0.71048616892924199</v>
      </c>
      <c r="G541" s="9">
        <v>1.5082546338967E-4</v>
      </c>
      <c r="H541" s="9">
        <v>1.6878254564862901E-4</v>
      </c>
      <c r="I541" s="9">
        <v>1.1800292074070299E-3</v>
      </c>
      <c r="J541" s="9">
        <v>5.2485610281302601E-5</v>
      </c>
      <c r="K541" s="13">
        <v>7.4103866483908598E-4</v>
      </c>
      <c r="L541" s="13">
        <v>9.35715896457248E-5</v>
      </c>
      <c r="M541" s="93">
        <v>1.9523618970118899</v>
      </c>
      <c r="N541" s="55">
        <v>140</v>
      </c>
      <c r="O541" s="94">
        <v>8.8862613431328705E-3</v>
      </c>
      <c r="P541" s="11">
        <v>5.61127510500413E-2</v>
      </c>
      <c r="Q541" s="11">
        <v>2.43635724095239E-4</v>
      </c>
    </row>
    <row r="542" spans="1:17" x14ac:dyDescent="0.25">
      <c r="A542" s="12"/>
      <c r="B542" s="12" t="s">
        <v>716</v>
      </c>
      <c r="C542" s="75">
        <f t="shared" si="14"/>
        <v>216</v>
      </c>
      <c r="D542" s="12">
        <v>8</v>
      </c>
      <c r="E542" s="26">
        <v>48.264000000000003</v>
      </c>
      <c r="F542" s="9">
        <v>0.71013563114815004</v>
      </c>
      <c r="G542" s="9">
        <v>1.2400079019043899E-4</v>
      </c>
      <c r="H542" s="9">
        <v>1.4529171468721601E-4</v>
      </c>
      <c r="I542" s="9">
        <v>1.6999231639410199E-3</v>
      </c>
      <c r="J542" s="9">
        <v>1.1696139823359501E-4</v>
      </c>
      <c r="K542" s="13">
        <v>5.8447650473292495E-4</v>
      </c>
      <c r="L542" s="13">
        <v>8.9696710984810105E-5</v>
      </c>
      <c r="M542" s="93">
        <v>1.9884645582707301</v>
      </c>
      <c r="N542" s="55">
        <v>140</v>
      </c>
      <c r="O542" s="94">
        <v>1.8213259886643001E-2</v>
      </c>
      <c r="P542" s="11">
        <v>5.5549868360138102E-2</v>
      </c>
      <c r="Q542" s="11">
        <v>2.7622284734727997E-4</v>
      </c>
    </row>
    <row r="543" spans="1:17" x14ac:dyDescent="0.25">
      <c r="A543" s="12"/>
      <c r="B543" s="12" t="s">
        <v>717</v>
      </c>
      <c r="C543" s="75">
        <f t="shared" si="14"/>
        <v>217</v>
      </c>
      <c r="D543" s="12">
        <v>9</v>
      </c>
      <c r="E543" s="26">
        <v>48.332999999999998</v>
      </c>
      <c r="F543" s="9">
        <v>0.71055159878468299</v>
      </c>
      <c r="G543" s="9">
        <v>1.5296575570867101E-4</v>
      </c>
      <c r="H543" s="9">
        <v>1.70701807766104E-4</v>
      </c>
      <c r="I543" s="9">
        <v>1.54147293579309E-3</v>
      </c>
      <c r="J543" s="9">
        <v>7.3396866724106493E-5</v>
      </c>
      <c r="K543" s="13">
        <v>4.56265354011043E-4</v>
      </c>
      <c r="L543" s="13">
        <v>9.9482987331142307E-5</v>
      </c>
      <c r="M543" s="93">
        <v>1.7857359226054299</v>
      </c>
      <c r="N543" s="55">
        <v>130</v>
      </c>
      <c r="O543" s="94">
        <v>5.1369716582111403E-4</v>
      </c>
      <c r="P543" s="11">
        <v>5.6039890998528401E-2</v>
      </c>
      <c r="Q543" s="11">
        <v>3.0527497722870802E-4</v>
      </c>
    </row>
    <row r="544" spans="1:17" x14ac:dyDescent="0.25">
      <c r="A544" s="12"/>
      <c r="B544" s="12" t="s">
        <v>718</v>
      </c>
      <c r="C544" s="75">
        <f t="shared" si="14"/>
        <v>218</v>
      </c>
      <c r="D544" s="12">
        <v>10</v>
      </c>
      <c r="E544" s="26">
        <v>48.262999999999998</v>
      </c>
      <c r="F544" s="9">
        <v>0.71033578858140001</v>
      </c>
      <c r="G544" s="9">
        <v>1.56303866266765E-4</v>
      </c>
      <c r="H544" s="9">
        <v>1.73689171705252E-4</v>
      </c>
      <c r="I544" s="9">
        <v>1.432641918301E-3</v>
      </c>
      <c r="J544" s="9">
        <v>5.0550947760340703E-5</v>
      </c>
      <c r="K544" s="13">
        <v>7.99957760302997E-4</v>
      </c>
      <c r="L544" s="13">
        <v>9.8607232603441404E-5</v>
      </c>
      <c r="M544" s="93">
        <v>1.8304676376170801</v>
      </c>
      <c r="N544" s="55">
        <v>130</v>
      </c>
      <c r="O544" s="94">
        <v>2.69797015797047E-4</v>
      </c>
      <c r="P544" s="11">
        <v>5.6485450365240698E-2</v>
      </c>
      <c r="Q544" s="11">
        <v>2.8517167942528E-4</v>
      </c>
    </row>
    <row r="545" spans="1:17" x14ac:dyDescent="0.25">
      <c r="A545" s="12"/>
      <c r="B545" s="12" t="s">
        <v>719</v>
      </c>
      <c r="C545" s="75">
        <f t="shared" si="14"/>
        <v>219</v>
      </c>
      <c r="D545" s="12">
        <v>11</v>
      </c>
      <c r="E545" s="26">
        <v>48.518999999999998</v>
      </c>
      <c r="F545" s="9">
        <v>0.71062380088468102</v>
      </c>
      <c r="G545" s="9">
        <v>1.4964431129501599E-4</v>
      </c>
      <c r="H545" s="9">
        <v>1.6773536304674899E-4</v>
      </c>
      <c r="I545" s="9">
        <v>1.72856108834565E-3</v>
      </c>
      <c r="J545" s="9">
        <v>9.8669160609696698E-5</v>
      </c>
      <c r="K545" s="13">
        <v>6.9879732161900695E-4</v>
      </c>
      <c r="L545" s="13">
        <v>8.7781572384566304E-5</v>
      </c>
      <c r="M545" s="93">
        <v>1.8400328495904199</v>
      </c>
      <c r="N545" s="55">
        <v>130</v>
      </c>
      <c r="O545" s="94">
        <v>4.49512327344255E-3</v>
      </c>
      <c r="P545" s="11">
        <v>5.60912238551226E-2</v>
      </c>
      <c r="Q545" s="11">
        <v>2.6200642516101399E-4</v>
      </c>
    </row>
    <row r="546" spans="1:17" x14ac:dyDescent="0.25">
      <c r="A546" s="12"/>
      <c r="B546" s="12" t="s">
        <v>720</v>
      </c>
      <c r="C546" s="75">
        <f t="shared" si="14"/>
        <v>220</v>
      </c>
      <c r="D546" s="12">
        <v>12</v>
      </c>
      <c r="E546" s="26">
        <v>48.262999999999998</v>
      </c>
      <c r="F546" s="9">
        <v>0.71046539325223101</v>
      </c>
      <c r="G546" s="9">
        <v>1.3966034541043699E-4</v>
      </c>
      <c r="H546" s="9">
        <v>1.5888409218165099E-4</v>
      </c>
      <c r="I546" s="9">
        <v>4.9122577796676696E-3</v>
      </c>
      <c r="J546" s="9">
        <v>7.0940615441404198E-4</v>
      </c>
      <c r="K546" s="13">
        <v>5.22825751424978E-4</v>
      </c>
      <c r="L546" s="13">
        <v>1.0753812767588201E-4</v>
      </c>
      <c r="M546" s="93">
        <v>1.94291405250468</v>
      </c>
      <c r="N546" s="55">
        <v>140</v>
      </c>
      <c r="O546" s="94">
        <v>4.9903846957986796E-3</v>
      </c>
      <c r="P546" s="11">
        <v>5.50942402205108E-2</v>
      </c>
      <c r="Q546" s="11">
        <v>2.3314057319815101E-4</v>
      </c>
    </row>
    <row r="547" spans="1:17" x14ac:dyDescent="0.25">
      <c r="A547" s="12"/>
      <c r="B547" s="12"/>
      <c r="C547" s="75">
        <f t="shared" si="14"/>
        <v>221</v>
      </c>
      <c r="D547" s="12"/>
      <c r="E547" s="26"/>
      <c r="F547" s="9"/>
      <c r="G547" s="9"/>
      <c r="H547" s="9"/>
      <c r="I547" s="9"/>
      <c r="J547" s="9"/>
      <c r="K547" s="13"/>
      <c r="L547" s="13"/>
      <c r="M547" s="93"/>
      <c r="N547" s="55"/>
      <c r="O547" s="94"/>
      <c r="Q547" s="11"/>
    </row>
    <row r="548" spans="1:17" x14ac:dyDescent="0.25">
      <c r="A548" s="12"/>
      <c r="B548" s="12"/>
      <c r="C548" s="75">
        <f t="shared" si="14"/>
        <v>222</v>
      </c>
      <c r="D548" s="12"/>
      <c r="E548" s="26"/>
      <c r="F548" s="9"/>
      <c r="G548" s="9"/>
      <c r="H548" s="9"/>
      <c r="I548" s="9"/>
      <c r="J548" s="9"/>
      <c r="K548" s="13"/>
      <c r="L548" s="13"/>
      <c r="M548" s="93"/>
      <c r="N548" s="55"/>
      <c r="O548" s="94"/>
      <c r="Q548" s="11"/>
    </row>
    <row r="549" spans="1:17" x14ac:dyDescent="0.25">
      <c r="A549" s="12" t="str">
        <f>LEFT(B549,3)</f>
        <v>T39</v>
      </c>
      <c r="B549" s="12" t="s">
        <v>721</v>
      </c>
      <c r="C549" s="75">
        <f t="shared" si="14"/>
        <v>223</v>
      </c>
      <c r="D549" s="12">
        <v>1</v>
      </c>
      <c r="E549" s="26">
        <v>40.131</v>
      </c>
      <c r="F549" s="9">
        <v>0.71215056696629597</v>
      </c>
      <c r="G549" s="9">
        <v>6.0385940761482795E-4</v>
      </c>
      <c r="H549" s="9">
        <v>6.8194932404554501E-4</v>
      </c>
      <c r="I549" s="9">
        <v>5.17158268300409E-3</v>
      </c>
      <c r="J549" s="9">
        <v>1.9124681158920001E-4</v>
      </c>
      <c r="K549" s="13">
        <v>1.7804099512416E-3</v>
      </c>
      <c r="L549" s="13">
        <v>5.9449220147182497E-4</v>
      </c>
      <c r="M549" s="93">
        <v>0.37408116394520202</v>
      </c>
      <c r="N549" s="55">
        <v>40</v>
      </c>
      <c r="O549" s="94">
        <v>9.2049286306377103E-4</v>
      </c>
      <c r="P549" s="11">
        <v>5.4395379287023898E-2</v>
      </c>
      <c r="Q549" s="11">
        <v>1.5537213314540999E-3</v>
      </c>
    </row>
    <row r="550" spans="1:17" x14ac:dyDescent="0.25">
      <c r="A550" s="12"/>
      <c r="B550" s="12" t="s">
        <v>722</v>
      </c>
      <c r="C550" s="75">
        <f t="shared" si="14"/>
        <v>224</v>
      </c>
      <c r="D550" s="12">
        <v>2</v>
      </c>
      <c r="E550" s="26">
        <v>40.128999999999998</v>
      </c>
      <c r="F550" s="9">
        <v>0.71157705001456995</v>
      </c>
      <c r="G550" s="9">
        <v>5.0276393658210997E-4</v>
      </c>
      <c r="H550" s="9">
        <v>5.9419417344482896E-4</v>
      </c>
      <c r="I550" s="9">
        <v>5.4459740317326401E-3</v>
      </c>
      <c r="J550" s="9">
        <v>1.92264277672717E-4</v>
      </c>
      <c r="K550" s="13">
        <v>2.0453040355836202E-3</v>
      </c>
      <c r="L550" s="13">
        <v>3.7693014770305799E-4</v>
      </c>
      <c r="M550" s="93">
        <v>0.39727041120748002</v>
      </c>
      <c r="N550" s="55">
        <v>40</v>
      </c>
      <c r="O550" s="94">
        <v>1.9630222328280599E-4</v>
      </c>
      <c r="P550" s="11">
        <v>5.4893027674912297E-2</v>
      </c>
      <c r="Q550" s="11">
        <v>1.16013811592539E-3</v>
      </c>
    </row>
    <row r="551" spans="1:17" x14ac:dyDescent="0.25">
      <c r="A551" s="12"/>
      <c r="B551" s="12" t="s">
        <v>723</v>
      </c>
      <c r="C551" s="75">
        <f t="shared" si="14"/>
        <v>225</v>
      </c>
      <c r="D551" s="12">
        <v>3</v>
      </c>
      <c r="E551" s="26">
        <v>40.253</v>
      </c>
      <c r="F551" s="9">
        <v>0.71123284566348</v>
      </c>
      <c r="G551" s="9">
        <v>5.0721612144069702E-4</v>
      </c>
      <c r="H551" s="9">
        <v>5.9794789831824297E-4</v>
      </c>
      <c r="I551" s="9">
        <v>5.9033611098617397E-3</v>
      </c>
      <c r="J551" s="9">
        <v>2.3161270573024301E-4</v>
      </c>
      <c r="K551" s="13">
        <v>2.2343966750818498E-3</v>
      </c>
      <c r="L551" s="13">
        <v>4.0470412538364502E-4</v>
      </c>
      <c r="M551" s="93">
        <v>0.393115229616391</v>
      </c>
      <c r="N551" s="55">
        <v>40</v>
      </c>
      <c r="O551" s="94">
        <v>1.7686038783325199E-4</v>
      </c>
      <c r="P551" s="11">
        <v>5.34877190439665E-2</v>
      </c>
      <c r="Q551" s="11">
        <v>1.6930586089567801E-3</v>
      </c>
    </row>
    <row r="552" spans="1:17" x14ac:dyDescent="0.25">
      <c r="A552" s="12"/>
      <c r="B552" s="12" t="s">
        <v>724</v>
      </c>
      <c r="C552" s="75">
        <f t="shared" si="14"/>
        <v>226</v>
      </c>
      <c r="D552" s="12">
        <v>4</v>
      </c>
      <c r="E552" s="26">
        <v>40.162999999999997</v>
      </c>
      <c r="F552" s="9">
        <v>0.71194503886009797</v>
      </c>
      <c r="G552" s="9">
        <v>4.3189313063102898E-4</v>
      </c>
      <c r="H552" s="9">
        <v>5.3571735554478297E-4</v>
      </c>
      <c r="I552" s="9">
        <v>5.0322270521646296E-3</v>
      </c>
      <c r="J552" s="9">
        <v>1.9361532702745301E-4</v>
      </c>
      <c r="K552" s="13">
        <v>1.81032965612907E-3</v>
      </c>
      <c r="L552" s="13">
        <v>3.52241180224725E-4</v>
      </c>
      <c r="M552" s="93">
        <v>0.466660160777007</v>
      </c>
      <c r="N552" s="55">
        <v>50</v>
      </c>
      <c r="O552" s="94">
        <v>3.58763866369198E-3</v>
      </c>
      <c r="P552" s="11">
        <v>5.47543973850508E-2</v>
      </c>
      <c r="Q552" s="11">
        <v>1.2210577257230899E-3</v>
      </c>
    </row>
    <row r="553" spans="1:17" x14ac:dyDescent="0.25">
      <c r="A553" s="12"/>
      <c r="B553" s="12" t="s">
        <v>725</v>
      </c>
      <c r="C553" s="75">
        <f t="shared" si="14"/>
        <v>227</v>
      </c>
      <c r="D553" s="12">
        <v>5</v>
      </c>
      <c r="E553" s="26">
        <v>40.127000000000002</v>
      </c>
      <c r="F553" s="9">
        <v>0.71268716218179196</v>
      </c>
      <c r="G553" s="9">
        <v>3.9872208213418997E-4</v>
      </c>
      <c r="H553" s="9">
        <v>5.0950527535233495E-4</v>
      </c>
      <c r="I553" s="9">
        <v>3.8335566438128699E-3</v>
      </c>
      <c r="J553" s="9">
        <v>1.9836457941337001E-4</v>
      </c>
      <c r="K553" s="13">
        <v>8.2593001857986996E-4</v>
      </c>
      <c r="L553" s="13">
        <v>3.63306709992925E-4</v>
      </c>
      <c r="M553" s="93">
        <v>0.50417285032038694</v>
      </c>
      <c r="N553" s="55">
        <v>50</v>
      </c>
      <c r="O553" s="94">
        <v>4.5763613358531397E-3</v>
      </c>
      <c r="P553" s="11">
        <v>5.3343509568519298E-2</v>
      </c>
      <c r="Q553" s="11">
        <v>1.0746096589831699E-3</v>
      </c>
    </row>
    <row r="554" spans="1:17" x14ac:dyDescent="0.25">
      <c r="A554" s="12"/>
      <c r="B554" s="12" t="s">
        <v>726</v>
      </c>
      <c r="C554" s="75">
        <f t="shared" si="14"/>
        <v>228</v>
      </c>
      <c r="D554" s="12">
        <v>6</v>
      </c>
      <c r="E554" s="26">
        <v>40.128999999999998</v>
      </c>
      <c r="F554" s="9">
        <v>0.71155399563384802</v>
      </c>
      <c r="G554" s="9">
        <v>3.4505142900682499E-4</v>
      </c>
      <c r="H554" s="9">
        <v>4.6839459861874199E-4</v>
      </c>
      <c r="I554" s="9">
        <v>3.8163303956459701E-3</v>
      </c>
      <c r="J554" s="9">
        <v>1.7144719061739901E-4</v>
      </c>
      <c r="K554" s="13">
        <v>2.0100740791385899E-3</v>
      </c>
      <c r="L554" s="13">
        <v>3.1108288341149702E-4</v>
      </c>
      <c r="M554" s="93">
        <v>0.53199708094680898</v>
      </c>
      <c r="N554" s="55">
        <v>60</v>
      </c>
      <c r="O554" s="94">
        <v>3.2378206244160599E-3</v>
      </c>
      <c r="P554" s="11">
        <v>5.4755258680382897E-2</v>
      </c>
      <c r="Q554" s="11">
        <v>1.0956843945033E-3</v>
      </c>
    </row>
    <row r="555" spans="1:17" x14ac:dyDescent="0.25">
      <c r="A555" s="12"/>
      <c r="B555" s="12" t="s">
        <v>727</v>
      </c>
      <c r="C555" s="75">
        <f t="shared" si="14"/>
        <v>229</v>
      </c>
      <c r="D555" s="12">
        <v>7</v>
      </c>
      <c r="E555" s="26">
        <v>40.164000000000001</v>
      </c>
      <c r="F555" s="9">
        <v>0.71221901573782598</v>
      </c>
      <c r="G555" s="9">
        <v>3.2440875984958201E-4</v>
      </c>
      <c r="H555" s="9">
        <v>4.5369485772329298E-4</v>
      </c>
      <c r="I555" s="9">
        <v>3.7142281789540898E-3</v>
      </c>
      <c r="J555" s="9">
        <v>1.4919177476643901E-4</v>
      </c>
      <c r="K555" s="13">
        <v>2.1462750746393902E-3</v>
      </c>
      <c r="L555" s="13">
        <v>3.1132218086082198E-4</v>
      </c>
      <c r="M555" s="93">
        <v>0.60287835858035499</v>
      </c>
      <c r="N555" s="55">
        <v>60</v>
      </c>
      <c r="O555" s="94">
        <v>4.7064362003238396E-3</v>
      </c>
      <c r="P555" s="11">
        <v>5.3522150962669199E-2</v>
      </c>
      <c r="Q555" s="11">
        <v>8.1217858224112401E-4</v>
      </c>
    </row>
    <row r="556" spans="1:17" x14ac:dyDescent="0.25">
      <c r="A556" s="12"/>
      <c r="B556" s="12" t="s">
        <v>728</v>
      </c>
      <c r="C556" s="75">
        <f t="shared" si="14"/>
        <v>230</v>
      </c>
      <c r="D556" s="12">
        <v>8</v>
      </c>
      <c r="E556" s="26">
        <v>40.130000000000003</v>
      </c>
      <c r="F556" s="9">
        <v>0.71210493480275205</v>
      </c>
      <c r="G556" s="9">
        <v>3.1395597540463601E-4</v>
      </c>
      <c r="H556" s="9">
        <v>4.4618285850820403E-4</v>
      </c>
      <c r="I556" s="9">
        <v>3.67392685319551E-3</v>
      </c>
      <c r="J556" s="9">
        <v>1.3106465668000499E-4</v>
      </c>
      <c r="K556" s="13">
        <v>2.0503282499309099E-3</v>
      </c>
      <c r="L556" s="13">
        <v>3.1590337635007402E-4</v>
      </c>
      <c r="M556" s="93">
        <v>0.62624784912776499</v>
      </c>
      <c r="N556" s="55">
        <v>70</v>
      </c>
      <c r="O556" s="94">
        <v>1.0676315149118301E-3</v>
      </c>
      <c r="P556" s="11">
        <v>5.4614715074121703E-2</v>
      </c>
      <c r="Q556" s="11">
        <v>8.3277282285109495E-4</v>
      </c>
    </row>
    <row r="557" spans="1:17" x14ac:dyDescent="0.25">
      <c r="A557" s="12"/>
      <c r="B557" s="12" t="s">
        <v>729</v>
      </c>
      <c r="C557" s="75">
        <f t="shared" si="14"/>
        <v>231</v>
      </c>
      <c r="D557" s="12">
        <v>9</v>
      </c>
      <c r="E557" s="26">
        <v>40.238</v>
      </c>
      <c r="F557" s="9">
        <v>0.711802566667323</v>
      </c>
      <c r="G557" s="9">
        <v>3.38098313270636E-4</v>
      </c>
      <c r="H557" s="9">
        <v>4.63358024898561E-4</v>
      </c>
      <c r="I557" s="9">
        <v>4.6094020166361303E-3</v>
      </c>
      <c r="J557" s="9">
        <v>1.7666242576960399E-4</v>
      </c>
      <c r="K557" s="13">
        <v>1.75962188670905E-3</v>
      </c>
      <c r="L557" s="13">
        <v>2.6633074002377902E-4</v>
      </c>
      <c r="M557" s="93">
        <v>0.59910333207477795</v>
      </c>
      <c r="N557" s="55">
        <v>60</v>
      </c>
      <c r="O557" s="94">
        <v>1.2312453359420901E-3</v>
      </c>
      <c r="P557" s="11">
        <v>5.3519092516241498E-2</v>
      </c>
      <c r="Q557" s="11">
        <v>1.2581761246801099E-3</v>
      </c>
    </row>
    <row r="558" spans="1:17" x14ac:dyDescent="0.25">
      <c r="A558" s="12"/>
      <c r="B558" s="12" t="s">
        <v>730</v>
      </c>
      <c r="C558" s="75">
        <f t="shared" si="14"/>
        <v>232</v>
      </c>
      <c r="D558" s="12">
        <v>10</v>
      </c>
      <c r="E558" s="26">
        <v>40.131</v>
      </c>
      <c r="F558" s="9">
        <v>0.71209644220948598</v>
      </c>
      <c r="G558" s="9">
        <v>3.8365339394084898E-4</v>
      </c>
      <c r="H558" s="9">
        <v>4.9772783527341304E-4</v>
      </c>
      <c r="I558" s="9">
        <v>5.1022105442799903E-3</v>
      </c>
      <c r="J558" s="9">
        <v>2.1654741051337499E-4</v>
      </c>
      <c r="K558" s="13">
        <v>1.67758738331887E-3</v>
      </c>
      <c r="L558" s="13">
        <v>3.1317845448494702E-4</v>
      </c>
      <c r="M558" s="93">
        <v>0.55846998563323802</v>
      </c>
      <c r="N558" s="55">
        <v>60</v>
      </c>
      <c r="O558" s="94">
        <v>1.00090309492994E-3</v>
      </c>
      <c r="P558" s="11">
        <v>5.3609382186717E-2</v>
      </c>
      <c r="Q558" s="11">
        <v>8.6943392568730705E-4</v>
      </c>
    </row>
    <row r="559" spans="1:17" x14ac:dyDescent="0.25">
      <c r="A559" s="12"/>
      <c r="B559" s="12" t="s">
        <v>731</v>
      </c>
      <c r="C559" s="75">
        <f t="shared" si="14"/>
        <v>233</v>
      </c>
      <c r="D559" s="12">
        <v>11</v>
      </c>
      <c r="E559" s="26">
        <v>40.351999999999997</v>
      </c>
      <c r="F559" s="9">
        <v>0.711601861207806</v>
      </c>
      <c r="G559" s="9">
        <v>3.06773650020826E-4</v>
      </c>
      <c r="H559" s="9">
        <v>4.4089572943893201E-4</v>
      </c>
      <c r="I559" s="9">
        <v>6.43385552426411E-3</v>
      </c>
      <c r="J559" s="9">
        <v>4.9300374605639396E-4</v>
      </c>
      <c r="K559" s="13">
        <v>1.52201710598299E-3</v>
      </c>
      <c r="L559" s="13">
        <v>2.36915853919198E-4</v>
      </c>
      <c r="M559" s="93">
        <v>0.55265072892933997</v>
      </c>
      <c r="N559" s="55">
        <v>60</v>
      </c>
      <c r="O559" s="94">
        <v>1.7362439690715901E-3</v>
      </c>
      <c r="P559" s="11">
        <v>5.5271501500374597E-2</v>
      </c>
      <c r="Q559" s="11">
        <v>1.0030522960843399E-3</v>
      </c>
    </row>
    <row r="560" spans="1:17" x14ac:dyDescent="0.25">
      <c r="A560" s="12"/>
      <c r="B560" s="12"/>
      <c r="C560" s="75">
        <f t="shared" si="14"/>
        <v>234</v>
      </c>
      <c r="D560" s="12"/>
      <c r="E560" s="26"/>
      <c r="F560" s="9"/>
      <c r="G560" s="9"/>
      <c r="H560" s="9"/>
      <c r="I560" s="9"/>
      <c r="J560" s="9"/>
      <c r="K560" s="13"/>
      <c r="L560" s="13"/>
      <c r="M560" s="93"/>
      <c r="N560" s="55"/>
      <c r="O560" s="94"/>
      <c r="Q560" s="11"/>
    </row>
    <row r="561" spans="1:17" x14ac:dyDescent="0.25">
      <c r="A561" s="12"/>
      <c r="B561" s="12"/>
      <c r="C561" s="75">
        <f t="shared" si="14"/>
        <v>235</v>
      </c>
      <c r="D561" s="12"/>
      <c r="E561" s="26"/>
      <c r="F561" s="9"/>
      <c r="G561" s="9"/>
      <c r="H561" s="9"/>
      <c r="I561" s="9"/>
      <c r="J561" s="9"/>
      <c r="K561" s="13"/>
      <c r="L561" s="13"/>
      <c r="M561" s="93"/>
      <c r="N561" s="55"/>
      <c r="O561" s="94"/>
      <c r="Q561" s="11"/>
    </row>
    <row r="562" spans="1:17" x14ac:dyDescent="0.25">
      <c r="A562" s="12" t="str">
        <f>LEFT(B562,3)</f>
        <v>T40</v>
      </c>
      <c r="B562" s="12" t="s">
        <v>732</v>
      </c>
      <c r="C562" s="75">
        <f t="shared" si="14"/>
        <v>236</v>
      </c>
      <c r="D562" s="12">
        <v>1</v>
      </c>
      <c r="E562" s="26">
        <v>46.908999999999999</v>
      </c>
      <c r="F562" s="9">
        <v>0.71123679177683996</v>
      </c>
      <c r="G562" s="9">
        <v>4.0410046960721201E-4</v>
      </c>
      <c r="H562" s="9">
        <v>5.1337334076015904E-4</v>
      </c>
      <c r="I562" s="9">
        <v>4.23035089023816E-3</v>
      </c>
      <c r="J562" s="9">
        <v>9.84463576574891E-4</v>
      </c>
      <c r="K562" s="13">
        <v>1.86080300198694E-3</v>
      </c>
      <c r="L562" s="13">
        <v>3.7618950335535401E-4</v>
      </c>
      <c r="M562" s="93">
        <v>0.58703917540744599</v>
      </c>
      <c r="N562" s="55">
        <v>60</v>
      </c>
      <c r="O562" s="94">
        <v>2.1782372157624101E-3</v>
      </c>
      <c r="P562" s="11">
        <v>5.52851302759974E-2</v>
      </c>
      <c r="Q562" s="11">
        <v>8.2143812613283895E-4</v>
      </c>
    </row>
    <row r="563" spans="1:17" x14ac:dyDescent="0.25">
      <c r="A563" s="12"/>
      <c r="B563" s="12" t="s">
        <v>733</v>
      </c>
      <c r="C563" s="75">
        <f t="shared" si="14"/>
        <v>237</v>
      </c>
      <c r="D563" s="12">
        <v>2</v>
      </c>
      <c r="E563" s="26">
        <v>47.140999999999998</v>
      </c>
      <c r="F563" s="9">
        <v>0.71089899700314396</v>
      </c>
      <c r="G563" s="9">
        <v>2.9221332303608198E-4</v>
      </c>
      <c r="H563" s="9">
        <v>4.3078335532763701E-4</v>
      </c>
      <c r="I563" s="9">
        <v>1.7852494077048101E-3</v>
      </c>
      <c r="J563" s="9">
        <v>3.1838613888916502E-4</v>
      </c>
      <c r="K563" s="13">
        <v>1.38470286592461E-3</v>
      </c>
      <c r="L563" s="13">
        <v>2.8128485092969799E-4</v>
      </c>
      <c r="M563" s="93">
        <v>0.66437381702849296</v>
      </c>
      <c r="N563" s="55">
        <v>70</v>
      </c>
      <c r="O563" s="94">
        <v>2.5535899334533699E-3</v>
      </c>
      <c r="P563" s="11">
        <v>5.6477025435356099E-2</v>
      </c>
      <c r="Q563" s="11">
        <v>8.6292142835151604E-4</v>
      </c>
    </row>
    <row r="564" spans="1:17" x14ac:dyDescent="0.25">
      <c r="A564" s="12"/>
      <c r="B564" s="12" t="s">
        <v>734</v>
      </c>
      <c r="C564" s="75">
        <f t="shared" si="14"/>
        <v>238</v>
      </c>
      <c r="D564" s="12">
        <v>3</v>
      </c>
      <c r="E564" s="26">
        <v>46.991999999999997</v>
      </c>
      <c r="F564" s="9">
        <v>0.71060015642503704</v>
      </c>
      <c r="G564" s="9">
        <v>2.4951758772873698E-4</v>
      </c>
      <c r="H564" s="9">
        <v>4.0292374805865101E-4</v>
      </c>
      <c r="I564" s="9">
        <v>1.50798059658484E-3</v>
      </c>
      <c r="J564" s="9">
        <v>1.1636155652324201E-4</v>
      </c>
      <c r="K564" s="13">
        <v>7.96348758225364E-4</v>
      </c>
      <c r="L564" s="13">
        <v>2.05342580842658E-4</v>
      </c>
      <c r="M564" s="93">
        <v>0.70014861889249103</v>
      </c>
      <c r="N564" s="55">
        <v>70</v>
      </c>
      <c r="O564" s="94">
        <v>3.1306252599106501E-4</v>
      </c>
      <c r="P564" s="11">
        <v>5.71349107815863E-2</v>
      </c>
      <c r="Q564" s="11">
        <v>8.74765549106445E-4</v>
      </c>
    </row>
    <row r="565" spans="1:17" x14ac:dyDescent="0.25">
      <c r="A565" s="12"/>
      <c r="B565" s="12" t="s">
        <v>735</v>
      </c>
      <c r="C565" s="75">
        <f t="shared" si="14"/>
        <v>239</v>
      </c>
      <c r="D565" s="12">
        <v>4</v>
      </c>
      <c r="E565" s="26">
        <v>46.935000000000002</v>
      </c>
      <c r="F565" s="9">
        <v>0.71050287250875499</v>
      </c>
      <c r="G565" s="9">
        <v>2.7524492812400501E-4</v>
      </c>
      <c r="H565" s="9">
        <v>4.1928995289800301E-4</v>
      </c>
      <c r="I565" s="9">
        <v>1.6462008859911401E-3</v>
      </c>
      <c r="J565" s="9">
        <v>1.36245951701434E-4</v>
      </c>
      <c r="K565" s="13">
        <v>9.9158999299019893E-4</v>
      </c>
      <c r="L565" s="13">
        <v>2.4711932567338801E-4</v>
      </c>
      <c r="M565" s="93">
        <v>0.69375389694428202</v>
      </c>
      <c r="N565" s="55">
        <v>70</v>
      </c>
      <c r="O565" s="94">
        <v>4.0026342896389499E-4</v>
      </c>
      <c r="P565" s="11">
        <v>5.7129676690667999E-2</v>
      </c>
      <c r="Q565" s="11">
        <v>8.0290978099782303E-4</v>
      </c>
    </row>
    <row r="566" spans="1:17" x14ac:dyDescent="0.25">
      <c r="A566" s="12"/>
      <c r="B566" s="12" t="s">
        <v>736</v>
      </c>
      <c r="C566" s="75">
        <f t="shared" si="14"/>
        <v>240</v>
      </c>
      <c r="D566" s="12">
        <v>5</v>
      </c>
      <c r="E566" s="26">
        <v>46.911000000000001</v>
      </c>
      <c r="F566" s="9">
        <v>0.71066841122294999</v>
      </c>
      <c r="G566" s="9">
        <v>2.4829652865790999E-4</v>
      </c>
      <c r="H566" s="9">
        <v>4.0218314078044299E-4</v>
      </c>
      <c r="I566" s="9">
        <v>1.81919367768369E-3</v>
      </c>
      <c r="J566" s="9">
        <v>1.4429067180290401E-4</v>
      </c>
      <c r="K566" s="13">
        <v>1.3616092524375699E-3</v>
      </c>
      <c r="L566" s="13">
        <v>2.4432654343761398E-4</v>
      </c>
      <c r="M566" s="93">
        <v>0.69839629131237901</v>
      </c>
      <c r="N566" s="55">
        <v>70</v>
      </c>
      <c r="O566" s="94">
        <v>8.8106340816003796E-4</v>
      </c>
      <c r="P566" s="11">
        <v>5.7077725975681101E-2</v>
      </c>
      <c r="Q566" s="11">
        <v>7.5073059128175296E-4</v>
      </c>
    </row>
    <row r="567" spans="1:17" x14ac:dyDescent="0.25">
      <c r="A567" s="12"/>
      <c r="B567" s="12" t="s">
        <v>737</v>
      </c>
      <c r="C567" s="75">
        <f t="shared" si="14"/>
        <v>241</v>
      </c>
      <c r="D567" s="12">
        <v>6</v>
      </c>
      <c r="E567" s="26">
        <v>46.912999999999997</v>
      </c>
      <c r="F567" s="9">
        <v>0.71031747973043102</v>
      </c>
      <c r="G567" s="9">
        <v>2.9126567790215902E-4</v>
      </c>
      <c r="H567" s="9">
        <v>4.2994664266953999E-4</v>
      </c>
      <c r="I567" s="9">
        <v>1.76954307819505E-3</v>
      </c>
      <c r="J567" s="9">
        <v>1.2058016849021E-4</v>
      </c>
      <c r="K567" s="13">
        <v>1.45578513029708E-3</v>
      </c>
      <c r="L567" s="13">
        <v>2.5814018521859899E-4</v>
      </c>
      <c r="M567" s="93">
        <v>0.68839605187092301</v>
      </c>
      <c r="N567" s="55">
        <v>70</v>
      </c>
      <c r="O567" s="94">
        <v>2.1041241319746302E-3</v>
      </c>
      <c r="P567" s="11">
        <v>5.5554673104543401E-2</v>
      </c>
      <c r="Q567" s="11">
        <v>7.6620391436892804E-4</v>
      </c>
    </row>
    <row r="568" spans="1:17" x14ac:dyDescent="0.25">
      <c r="A568" s="12"/>
      <c r="B568" s="12" t="s">
        <v>738</v>
      </c>
      <c r="C568" s="75">
        <f t="shared" si="14"/>
        <v>242</v>
      </c>
      <c r="D568" s="12">
        <v>7</v>
      </c>
      <c r="E568" s="26">
        <v>47.015999999999998</v>
      </c>
      <c r="F568" s="9">
        <v>0.71082071845809502</v>
      </c>
      <c r="G568" s="9">
        <v>2.4665906512518003E-4</v>
      </c>
      <c r="H568" s="9">
        <v>4.0126267804038002E-4</v>
      </c>
      <c r="I568" s="9">
        <v>1.63493194179669E-3</v>
      </c>
      <c r="J568" s="9">
        <v>8.5170770832860106E-5</v>
      </c>
      <c r="K568" s="13">
        <v>8.8112892661775801E-4</v>
      </c>
      <c r="L568" s="13">
        <v>2.1834180111785699E-4</v>
      </c>
      <c r="M568" s="93">
        <v>0.774275507959164</v>
      </c>
      <c r="N568" s="55">
        <v>80</v>
      </c>
      <c r="O568" s="94">
        <v>1.5562768042339E-2</v>
      </c>
      <c r="P568" s="11">
        <v>5.5523772815713898E-2</v>
      </c>
      <c r="Q568" s="11">
        <v>7.2878881407359105E-4</v>
      </c>
    </row>
    <row r="569" spans="1:17" x14ac:dyDescent="0.25">
      <c r="A569" s="12"/>
      <c r="B569" s="12" t="s">
        <v>739</v>
      </c>
      <c r="C569" s="75">
        <f t="shared" si="14"/>
        <v>243</v>
      </c>
      <c r="D569" s="12">
        <v>8</v>
      </c>
      <c r="E569" s="26">
        <v>46.911999999999999</v>
      </c>
      <c r="F569" s="9">
        <v>0.710631010640837</v>
      </c>
      <c r="G569" s="9">
        <v>2.83408881538439E-4</v>
      </c>
      <c r="H569" s="9">
        <v>4.24767658592376E-4</v>
      </c>
      <c r="I569" s="9">
        <v>1.37658625543336E-3</v>
      </c>
      <c r="J569" s="9">
        <v>9.6994678484634496E-5</v>
      </c>
      <c r="K569" s="13">
        <v>1.2557281106770799E-3</v>
      </c>
      <c r="L569" s="13">
        <v>2.0248058608935299E-4</v>
      </c>
      <c r="M569" s="93">
        <v>0.81581415344000097</v>
      </c>
      <c r="N569" s="55">
        <v>90</v>
      </c>
      <c r="O569" s="94">
        <v>4.2485355813018898E-3</v>
      </c>
      <c r="P569" s="11">
        <v>5.61465175954899E-2</v>
      </c>
      <c r="Q569" s="11">
        <v>6.3961086371325498E-4</v>
      </c>
    </row>
    <row r="570" spans="1:17" x14ac:dyDescent="0.25">
      <c r="A570" s="12"/>
      <c r="B570" s="12" t="s">
        <v>740</v>
      </c>
      <c r="C570" s="75">
        <f t="shared" si="14"/>
        <v>244</v>
      </c>
      <c r="D570" s="12">
        <v>9</v>
      </c>
      <c r="E570" s="26">
        <v>46.912999999999997</v>
      </c>
      <c r="F570" s="9">
        <v>0.710968360884073</v>
      </c>
      <c r="G570" s="9">
        <v>2.98060570882577E-4</v>
      </c>
      <c r="H570" s="9">
        <v>4.3478212291467799E-4</v>
      </c>
      <c r="I570" s="9">
        <v>1.66011040059377E-3</v>
      </c>
      <c r="J570" s="9">
        <v>9.4108871123795997E-5</v>
      </c>
      <c r="K570" s="13">
        <v>1.3308654516795901E-3</v>
      </c>
      <c r="L570" s="13">
        <v>1.56474350059922E-4</v>
      </c>
      <c r="M570" s="93">
        <v>0.93116019308211995</v>
      </c>
      <c r="N570" s="55">
        <v>100</v>
      </c>
      <c r="O570" s="94">
        <v>2.4774459464807401E-3</v>
      </c>
      <c r="P570" s="11">
        <v>5.5881736068014901E-2</v>
      </c>
      <c r="Q570" s="11">
        <v>5.0610541148312499E-4</v>
      </c>
    </row>
    <row r="571" spans="1:17" x14ac:dyDescent="0.25">
      <c r="A571" s="12"/>
      <c r="B571" s="12" t="s">
        <v>741</v>
      </c>
      <c r="C571" s="75">
        <f t="shared" si="14"/>
        <v>245</v>
      </c>
      <c r="D571" s="12">
        <v>10</v>
      </c>
      <c r="E571" s="26">
        <v>47.002000000000002</v>
      </c>
      <c r="F571" s="9">
        <v>0.71139455173609201</v>
      </c>
      <c r="G571" s="9">
        <v>2.0281835259429901E-4</v>
      </c>
      <c r="H571" s="9">
        <v>3.7610264273979001E-4</v>
      </c>
      <c r="I571" s="9">
        <v>1.84887402548745E-3</v>
      </c>
      <c r="J571" s="9">
        <v>5.68603285512746E-5</v>
      </c>
      <c r="K571" s="13">
        <v>3.4216667171400899E-4</v>
      </c>
      <c r="L571" s="13">
        <v>1.99386019081176E-4</v>
      </c>
      <c r="M571" s="93">
        <v>0.89269142204115304</v>
      </c>
      <c r="N571" s="55">
        <v>90</v>
      </c>
      <c r="O571" s="94">
        <v>3.7034130623606499E-4</v>
      </c>
      <c r="P571" s="11">
        <v>5.6259197453316701E-2</v>
      </c>
      <c r="Q571" s="11">
        <v>4.5760038440338001E-4</v>
      </c>
    </row>
    <row r="572" spans="1:17" x14ac:dyDescent="0.25">
      <c r="A572" s="12"/>
      <c r="B572" s="12" t="s">
        <v>742</v>
      </c>
      <c r="C572" s="75">
        <f t="shared" si="14"/>
        <v>246</v>
      </c>
      <c r="D572" s="12">
        <v>11</v>
      </c>
      <c r="E572" s="26">
        <v>47.040999999999997</v>
      </c>
      <c r="F572" s="9">
        <v>0.71121618268424802</v>
      </c>
      <c r="G572" s="9">
        <v>2.4793320774669299E-4</v>
      </c>
      <c r="H572" s="9">
        <v>4.0213722994247701E-4</v>
      </c>
      <c r="I572" s="9">
        <v>1.9830438449372099E-3</v>
      </c>
      <c r="J572" s="9">
        <v>1.9598469454270499E-4</v>
      </c>
      <c r="K572" s="13">
        <v>4.1783273697065999E-4</v>
      </c>
      <c r="L572" s="13">
        <v>1.7571355746213199E-4</v>
      </c>
      <c r="M572" s="93">
        <v>1.0287382715012501</v>
      </c>
      <c r="N572" s="55">
        <v>110</v>
      </c>
      <c r="O572" s="94">
        <v>2.9216003640003601E-3</v>
      </c>
      <c r="P572" s="11">
        <v>5.5735707998847701E-2</v>
      </c>
      <c r="Q572" s="11">
        <v>4.8778289041155999E-4</v>
      </c>
    </row>
    <row r="573" spans="1:17" x14ac:dyDescent="0.25">
      <c r="A573" s="12"/>
      <c r="B573" s="12" t="s">
        <v>743</v>
      </c>
      <c r="C573" s="75">
        <f t="shared" si="14"/>
        <v>247</v>
      </c>
      <c r="D573" s="12">
        <v>12</v>
      </c>
      <c r="E573" s="26">
        <v>42.085000000000001</v>
      </c>
      <c r="F573" s="9">
        <v>0.71069476945531895</v>
      </c>
      <c r="G573" s="9">
        <v>1.67125242244454E-4</v>
      </c>
      <c r="H573" s="9">
        <v>3.5782342002266401E-4</v>
      </c>
      <c r="I573" s="9">
        <v>2.8297276423684798E-3</v>
      </c>
      <c r="J573" s="9">
        <v>1.9666111342927801E-4</v>
      </c>
      <c r="K573" s="13">
        <v>8.5498885255740802E-4</v>
      </c>
      <c r="L573" s="13">
        <v>1.5026349298308001E-4</v>
      </c>
      <c r="M573" s="93">
        <v>1.32474098329902</v>
      </c>
      <c r="N573" s="55">
        <v>140</v>
      </c>
      <c r="O573" s="94">
        <v>1.35931013153761E-2</v>
      </c>
      <c r="P573" s="11">
        <v>5.6102726876196697E-2</v>
      </c>
      <c r="Q573" s="11">
        <v>4.822154025372E-4</v>
      </c>
    </row>
    <row r="574" spans="1:17" x14ac:dyDescent="0.25">
      <c r="A574" s="12"/>
      <c r="B574" s="12"/>
      <c r="C574" s="75">
        <f t="shared" si="14"/>
        <v>248</v>
      </c>
      <c r="D574" s="12"/>
      <c r="E574" s="26"/>
      <c r="F574" s="9"/>
      <c r="G574" s="9"/>
      <c r="H574" s="9"/>
      <c r="I574" s="9"/>
      <c r="J574" s="9"/>
      <c r="K574" s="13"/>
      <c r="L574" s="13"/>
      <c r="M574" s="93"/>
      <c r="N574" s="55"/>
      <c r="O574" s="94"/>
      <c r="Q574" s="11"/>
    </row>
    <row r="575" spans="1:17" x14ac:dyDescent="0.25">
      <c r="A575" s="12"/>
      <c r="B575" s="12"/>
      <c r="C575" s="75">
        <f t="shared" si="14"/>
        <v>249</v>
      </c>
      <c r="D575" s="12"/>
      <c r="E575" s="26"/>
      <c r="F575" s="9"/>
      <c r="G575" s="9"/>
      <c r="H575" s="9"/>
      <c r="I575" s="9"/>
      <c r="J575" s="9"/>
      <c r="K575" s="13"/>
      <c r="L575" s="13"/>
      <c r="M575" s="93"/>
      <c r="N575" s="55"/>
      <c r="O575" s="94"/>
      <c r="Q575" s="11"/>
    </row>
    <row r="576" spans="1:17" x14ac:dyDescent="0.25">
      <c r="A576" s="12" t="str">
        <f>LEFT(B576,3)</f>
        <v>T41</v>
      </c>
      <c r="B576" s="12" t="s">
        <v>744</v>
      </c>
      <c r="C576" s="75">
        <f t="shared" si="14"/>
        <v>250</v>
      </c>
      <c r="D576" s="12">
        <v>1</v>
      </c>
      <c r="E576" s="26">
        <v>46.722000000000001</v>
      </c>
      <c r="F576" s="9">
        <v>0.71204422508020304</v>
      </c>
      <c r="G576" s="9">
        <v>3.32100274643417E-4</v>
      </c>
      <c r="H576" s="9">
        <v>4.5909665380254301E-4</v>
      </c>
      <c r="I576" s="9">
        <v>1.414580042242E-2</v>
      </c>
      <c r="J576" s="9">
        <v>1.9124433258445499E-3</v>
      </c>
      <c r="K576" s="13">
        <v>9.0127766075640296E-4</v>
      </c>
      <c r="L576" s="13">
        <v>2.6245804855707001E-4</v>
      </c>
      <c r="M576" s="93">
        <v>0.72332259103581498</v>
      </c>
      <c r="N576" s="55">
        <v>80</v>
      </c>
      <c r="O576" s="94">
        <v>7.9907007619168993E-3</v>
      </c>
      <c r="P576" s="11">
        <v>5.6780919996122302E-2</v>
      </c>
      <c r="Q576" s="11">
        <v>6.7934956857390995E-4</v>
      </c>
    </row>
    <row r="577" spans="1:17" x14ac:dyDescent="0.25">
      <c r="A577" s="12"/>
      <c r="B577" s="12" t="s">
        <v>745</v>
      </c>
      <c r="C577" s="75">
        <f t="shared" si="14"/>
        <v>251</v>
      </c>
      <c r="D577" s="12">
        <v>2</v>
      </c>
      <c r="E577" s="26">
        <v>46.637</v>
      </c>
      <c r="F577" s="9">
        <v>0.71197153545924696</v>
      </c>
      <c r="G577" s="9">
        <v>2.9133901841735802E-4</v>
      </c>
      <c r="H577" s="9">
        <v>4.3051286151446797E-4</v>
      </c>
      <c r="I577" s="9">
        <v>2.1934273749152598E-3</v>
      </c>
      <c r="J577" s="9">
        <v>9.5850339259252404E-5</v>
      </c>
      <c r="K577" s="13">
        <v>9.0795434100925804E-4</v>
      </c>
      <c r="L577" s="13">
        <v>2.0992590441398201E-4</v>
      </c>
      <c r="M577" s="93">
        <v>0.794479907314534</v>
      </c>
      <c r="N577" s="55">
        <v>80</v>
      </c>
      <c r="O577" s="94">
        <v>4.2733830084112799E-3</v>
      </c>
      <c r="P577" s="11">
        <v>5.4732609791523501E-2</v>
      </c>
      <c r="Q577" s="11">
        <v>5.8379694367365802E-4</v>
      </c>
    </row>
    <row r="578" spans="1:17" x14ac:dyDescent="0.25">
      <c r="A578" s="12"/>
      <c r="B578" s="12" t="s">
        <v>746</v>
      </c>
      <c r="C578" s="75">
        <f t="shared" si="14"/>
        <v>252</v>
      </c>
      <c r="D578" s="12">
        <v>3</v>
      </c>
      <c r="E578" s="26">
        <v>46.546999999999997</v>
      </c>
      <c r="F578" s="9">
        <v>0.71188160744811302</v>
      </c>
      <c r="G578" s="9">
        <v>2.4766725081322303E-4</v>
      </c>
      <c r="H578" s="9">
        <v>4.0224068056464099E-4</v>
      </c>
      <c r="I578" s="9">
        <v>4.0780149819819901E-3</v>
      </c>
      <c r="J578" s="9">
        <v>1.71445131841451E-4</v>
      </c>
      <c r="K578" s="13">
        <v>1.3107572562528599E-3</v>
      </c>
      <c r="L578" s="13">
        <v>2.3520292366122401E-4</v>
      </c>
      <c r="M578" s="93">
        <v>0.782700523887362</v>
      </c>
      <c r="N578" s="55">
        <v>80</v>
      </c>
      <c r="O578" s="94">
        <v>4.0696864329664104E-3</v>
      </c>
      <c r="P578" s="11">
        <v>5.5215856063803699E-2</v>
      </c>
      <c r="Q578" s="11">
        <v>6.0750209179018103E-4</v>
      </c>
    </row>
    <row r="579" spans="1:17" x14ac:dyDescent="0.25">
      <c r="A579" s="12"/>
      <c r="B579" s="12" t="s">
        <v>747</v>
      </c>
      <c r="C579" s="75">
        <f t="shared" si="14"/>
        <v>253</v>
      </c>
      <c r="D579" s="12">
        <v>4</v>
      </c>
      <c r="E579" s="26">
        <v>46.548999999999999</v>
      </c>
      <c r="F579" s="9">
        <v>0.71340085137804898</v>
      </c>
      <c r="G579" s="9">
        <v>2.9904974973314098E-4</v>
      </c>
      <c r="H579" s="9">
        <v>4.3621286593143501E-4</v>
      </c>
      <c r="I579" s="9">
        <v>3.8487954690843399E-3</v>
      </c>
      <c r="J579" s="9">
        <v>1.3411122064828899E-4</v>
      </c>
      <c r="K579" s="13">
        <v>6.6778863934673104E-4</v>
      </c>
      <c r="L579" s="13">
        <v>2.25253970348452E-4</v>
      </c>
      <c r="M579" s="93">
        <v>0.88300595478432797</v>
      </c>
      <c r="N579" s="55">
        <v>90</v>
      </c>
      <c r="O579" s="94">
        <v>2.3093930979762602E-3</v>
      </c>
      <c r="P579" s="11">
        <v>5.5356258392988397E-2</v>
      </c>
      <c r="Q579" s="11">
        <v>5.6116717259611698E-4</v>
      </c>
    </row>
    <row r="580" spans="1:17" x14ac:dyDescent="0.25">
      <c r="A580" s="12"/>
      <c r="B580" s="12" t="s">
        <v>748</v>
      </c>
      <c r="C580" s="75">
        <f t="shared" si="14"/>
        <v>254</v>
      </c>
      <c r="D580" s="12">
        <v>5</v>
      </c>
      <c r="E580" s="26">
        <v>46.567999999999998</v>
      </c>
      <c r="F580" s="9">
        <v>0.71342529194003201</v>
      </c>
      <c r="G580" s="9">
        <v>3.5933030184003901E-4</v>
      </c>
      <c r="H580" s="9">
        <v>4.7954566721439398E-4</v>
      </c>
      <c r="I580" s="9">
        <v>2.4771834571454599E-3</v>
      </c>
      <c r="J580" s="9">
        <v>1.0542337072926501E-4</v>
      </c>
      <c r="K580" s="13">
        <v>5.1070920859392298E-4</v>
      </c>
      <c r="L580" s="13">
        <v>2.51473085486092E-4</v>
      </c>
      <c r="M580" s="93">
        <v>0.80973403945048295</v>
      </c>
      <c r="N580" s="55">
        <v>80</v>
      </c>
      <c r="O580" s="94">
        <v>3.2856854875953799E-3</v>
      </c>
      <c r="P580" s="11">
        <v>5.5456976021140497E-2</v>
      </c>
      <c r="Q580" s="11">
        <v>6.0829217158653596E-4</v>
      </c>
    </row>
    <row r="581" spans="1:17" x14ac:dyDescent="0.25">
      <c r="A581" s="12"/>
      <c r="B581" s="12" t="s">
        <v>749</v>
      </c>
      <c r="C581" s="75">
        <f t="shared" si="14"/>
        <v>255</v>
      </c>
      <c r="D581" s="12">
        <v>6</v>
      </c>
      <c r="E581" s="26">
        <v>46.578000000000003</v>
      </c>
      <c r="F581" s="9">
        <v>0.71321685885865305</v>
      </c>
      <c r="G581" s="9">
        <v>3.7591107043230901E-4</v>
      </c>
      <c r="H581" s="9">
        <v>4.9204868102223505E-4</v>
      </c>
      <c r="I581" s="9">
        <v>1.7704534127835801E-3</v>
      </c>
      <c r="J581" s="9">
        <v>1.0746926927855E-4</v>
      </c>
      <c r="K581" s="13">
        <v>9.59539009025728E-4</v>
      </c>
      <c r="L581" s="13">
        <v>2.13087025431935E-4</v>
      </c>
      <c r="M581" s="93">
        <v>0.80653073211538195</v>
      </c>
      <c r="N581" s="55">
        <v>80</v>
      </c>
      <c r="O581" s="94">
        <v>3.4440447414656999E-3</v>
      </c>
      <c r="P581" s="11">
        <v>5.6150239313517501E-2</v>
      </c>
      <c r="Q581" s="11">
        <v>7.3718531576244496E-4</v>
      </c>
    </row>
    <row r="582" spans="1:17" x14ac:dyDescent="0.25">
      <c r="A582" s="12"/>
      <c r="B582" s="12" t="s">
        <v>750</v>
      </c>
      <c r="C582" s="75">
        <f t="shared" si="14"/>
        <v>256</v>
      </c>
      <c r="D582" s="12">
        <v>7</v>
      </c>
      <c r="E582" s="26">
        <v>46.606000000000002</v>
      </c>
      <c r="F582" s="9">
        <v>0.71328057210729101</v>
      </c>
      <c r="G582" s="9">
        <v>3.1526575490483597E-4</v>
      </c>
      <c r="H582" s="9">
        <v>4.47447319204893E-4</v>
      </c>
      <c r="I582" s="9">
        <v>2.4232890134461699E-3</v>
      </c>
      <c r="J582" s="9">
        <v>8.26240209721474E-5</v>
      </c>
      <c r="K582" s="13">
        <v>5.5413967526563295E-4</v>
      </c>
      <c r="L582" s="13">
        <v>2.2249994558190401E-4</v>
      </c>
      <c r="M582" s="93">
        <v>0.87400087681217198</v>
      </c>
      <c r="N582" s="55">
        <v>90</v>
      </c>
      <c r="O582" s="94">
        <v>3.5505913039634799E-3</v>
      </c>
      <c r="P582" s="11">
        <v>5.5384194937526297E-2</v>
      </c>
      <c r="Q582" s="11">
        <v>6.4964688545021405E-4</v>
      </c>
    </row>
    <row r="583" spans="1:17" x14ac:dyDescent="0.25">
      <c r="A583" s="12"/>
      <c r="B583" s="12" t="s">
        <v>751</v>
      </c>
      <c r="C583" s="75">
        <f t="shared" si="14"/>
        <v>257</v>
      </c>
      <c r="D583" s="12">
        <v>8</v>
      </c>
      <c r="E583" s="26">
        <v>46.551000000000002</v>
      </c>
      <c r="F583" s="9">
        <v>0.71336428868527502</v>
      </c>
      <c r="G583" s="9">
        <v>3.88994389435368E-4</v>
      </c>
      <c r="H583" s="9">
        <v>5.0215306523549905E-4</v>
      </c>
      <c r="I583" s="9">
        <v>1.04024875619883E-2</v>
      </c>
      <c r="J583" s="9">
        <v>3.2833907887090902E-4</v>
      </c>
      <c r="K583" s="13">
        <v>9.3124615405130301E-4</v>
      </c>
      <c r="L583" s="13">
        <v>2.28116487900921E-4</v>
      </c>
      <c r="M583" s="93">
        <v>0.82310586543976505</v>
      </c>
      <c r="N583" s="55">
        <v>90</v>
      </c>
      <c r="O583" s="94">
        <v>3.0663673139678499E-3</v>
      </c>
      <c r="P583" s="11">
        <v>5.5423706180205999E-2</v>
      </c>
      <c r="Q583" s="11">
        <v>6.6976046780043005E-4</v>
      </c>
    </row>
    <row r="584" spans="1:17" x14ac:dyDescent="0.25">
      <c r="A584" s="12"/>
      <c r="B584" s="12" t="s">
        <v>752</v>
      </c>
      <c r="C584" s="75">
        <f t="shared" ref="C584:C647" si="15">C583+1</f>
        <v>258</v>
      </c>
      <c r="D584" s="12">
        <v>9</v>
      </c>
      <c r="E584" s="26">
        <v>46.546999999999997</v>
      </c>
      <c r="F584" s="9">
        <v>0.71296101022259595</v>
      </c>
      <c r="G584" s="9">
        <v>2.4100423534659999E-4</v>
      </c>
      <c r="H584" s="9">
        <v>3.9851703233662403E-4</v>
      </c>
      <c r="I584" s="9">
        <v>2.9530945560826399E-3</v>
      </c>
      <c r="J584" s="9">
        <v>1.81766748037958E-4</v>
      </c>
      <c r="K584" s="13">
        <v>1.08388315748831E-3</v>
      </c>
      <c r="L584" s="13">
        <v>2.117455015003E-4</v>
      </c>
      <c r="M584" s="93">
        <v>0.74843108784319201</v>
      </c>
      <c r="N584" s="55">
        <v>80</v>
      </c>
      <c r="O584" s="94">
        <v>1.25180336097238E-4</v>
      </c>
      <c r="P584" s="11">
        <v>5.5950776844824898E-2</v>
      </c>
      <c r="Q584" s="11">
        <v>5.8547581976690205E-4</v>
      </c>
    </row>
    <row r="585" spans="1:17" x14ac:dyDescent="0.25">
      <c r="A585" s="12"/>
      <c r="B585" s="12" t="s">
        <v>753</v>
      </c>
      <c r="C585" s="75">
        <f t="shared" si="15"/>
        <v>259</v>
      </c>
      <c r="D585" s="12">
        <v>10</v>
      </c>
      <c r="E585" s="26">
        <v>46.713000000000001</v>
      </c>
      <c r="F585" s="9">
        <v>0.71239386738258303</v>
      </c>
      <c r="G585" s="9">
        <v>2.1560919675662799E-4</v>
      </c>
      <c r="H585" s="9">
        <v>3.83485298230733E-4</v>
      </c>
      <c r="I585" s="9">
        <v>6.4580719455480298E-3</v>
      </c>
      <c r="J585" s="9">
        <v>1.20170112282469E-3</v>
      </c>
      <c r="K585" s="13">
        <v>7.9636530452500097E-4</v>
      </c>
      <c r="L585" s="13">
        <v>1.7232343729868901E-4</v>
      </c>
      <c r="M585" s="93">
        <v>0.90253227232904798</v>
      </c>
      <c r="N585" s="55">
        <v>90</v>
      </c>
      <c r="O585" s="94">
        <v>2.1268842754856299E-3</v>
      </c>
      <c r="P585" s="11">
        <v>5.6065612815674598E-2</v>
      </c>
      <c r="Q585" s="11">
        <v>6.7812259780551502E-4</v>
      </c>
    </row>
    <row r="586" spans="1:17" x14ac:dyDescent="0.25">
      <c r="A586" s="12"/>
      <c r="B586" s="12" t="s">
        <v>754</v>
      </c>
      <c r="C586" s="75">
        <f t="shared" si="15"/>
        <v>260</v>
      </c>
      <c r="D586" s="12">
        <v>11</v>
      </c>
      <c r="E586" s="26">
        <v>46.57</v>
      </c>
      <c r="F586" s="9">
        <v>0.71241760900477802</v>
      </c>
      <c r="G586" s="9">
        <v>1.93709567848878E-4</v>
      </c>
      <c r="H586" s="9">
        <v>3.7163753464857597E-4</v>
      </c>
      <c r="I586" s="9">
        <v>1.19319047070907E-2</v>
      </c>
      <c r="J586" s="9">
        <v>2.0365504712559902E-3</v>
      </c>
      <c r="K586" s="13">
        <v>1.23766299088429E-3</v>
      </c>
      <c r="L586" s="13">
        <v>2.25434815116224E-4</v>
      </c>
      <c r="M586" s="93">
        <v>0.81123581194807104</v>
      </c>
      <c r="N586" s="55">
        <v>90</v>
      </c>
      <c r="O586" s="94">
        <v>1.9720958433632999E-3</v>
      </c>
      <c r="P586" s="11">
        <v>5.61328505024693E-2</v>
      </c>
      <c r="Q586" s="11">
        <v>6.6839275907888804E-4</v>
      </c>
    </row>
    <row r="587" spans="1:17" x14ac:dyDescent="0.25">
      <c r="A587" s="12"/>
      <c r="B587" s="12" t="s">
        <v>755</v>
      </c>
      <c r="C587" s="75">
        <f t="shared" si="15"/>
        <v>261</v>
      </c>
      <c r="D587" s="12">
        <v>12</v>
      </c>
      <c r="E587" s="26">
        <v>46.55</v>
      </c>
      <c r="F587" s="9">
        <v>0.71360922727133003</v>
      </c>
      <c r="G587" s="9">
        <v>2.1766374702512399E-4</v>
      </c>
      <c r="H587" s="9">
        <v>3.8509709301031998E-4</v>
      </c>
      <c r="I587" s="9">
        <v>1.5689339805206901E-2</v>
      </c>
      <c r="J587" s="9">
        <v>2.8103834029889301E-3</v>
      </c>
      <c r="K587" s="13">
        <v>2.0203681585328399E-4</v>
      </c>
      <c r="L587" s="13">
        <v>1.84547706803931E-4</v>
      </c>
      <c r="M587" s="93">
        <v>0.87234719480205702</v>
      </c>
      <c r="N587" s="55">
        <v>90</v>
      </c>
      <c r="O587" s="94">
        <v>1.90511392323888E-3</v>
      </c>
      <c r="P587" s="11">
        <v>5.5272572822218702E-2</v>
      </c>
      <c r="Q587" s="11">
        <v>6.1079554021553205E-4</v>
      </c>
    </row>
    <row r="588" spans="1:17" x14ac:dyDescent="0.25">
      <c r="A588" s="12"/>
      <c r="B588" s="12"/>
      <c r="C588" s="75">
        <f t="shared" si="15"/>
        <v>262</v>
      </c>
      <c r="D588" s="12"/>
      <c r="E588" s="26"/>
      <c r="F588" s="9"/>
      <c r="G588" s="9"/>
      <c r="H588" s="9"/>
      <c r="I588" s="9"/>
      <c r="J588" s="9"/>
      <c r="K588" s="13"/>
      <c r="L588" s="13"/>
      <c r="M588" s="93"/>
      <c r="N588" s="55"/>
      <c r="O588" s="94"/>
      <c r="Q588" s="11"/>
    </row>
    <row r="589" spans="1:17" x14ac:dyDescent="0.25">
      <c r="A589" s="12"/>
      <c r="B589" s="12"/>
      <c r="C589" s="75">
        <f t="shared" si="15"/>
        <v>263</v>
      </c>
      <c r="D589" s="12"/>
      <c r="E589" s="26"/>
      <c r="F589" s="9"/>
      <c r="G589" s="9"/>
      <c r="H589" s="9"/>
      <c r="I589" s="9"/>
      <c r="J589" s="9"/>
      <c r="K589" s="13"/>
      <c r="L589" s="13"/>
      <c r="M589" s="93"/>
      <c r="N589" s="55"/>
      <c r="O589" s="94"/>
      <c r="Q589" s="11"/>
    </row>
    <row r="590" spans="1:17" x14ac:dyDescent="0.25">
      <c r="A590" s="12" t="str">
        <f>LEFT(B590,3)</f>
        <v>T42</v>
      </c>
      <c r="B590" s="12" t="s">
        <v>756</v>
      </c>
      <c r="C590" s="75">
        <f t="shared" si="15"/>
        <v>264</v>
      </c>
      <c r="D590" s="12">
        <v>1</v>
      </c>
      <c r="E590" s="26">
        <v>41.223999999999997</v>
      </c>
      <c r="F590" s="9">
        <v>0.71130457890671095</v>
      </c>
      <c r="G590" s="9">
        <v>3.22493816812916E-4</v>
      </c>
      <c r="H590" s="9">
        <v>4.5196541438271301E-4</v>
      </c>
      <c r="I590" s="9">
        <v>1.82057246667423E-3</v>
      </c>
      <c r="J590" s="9">
        <v>2.2847446897564301E-4</v>
      </c>
      <c r="K590" s="13">
        <v>1.09488558340576E-3</v>
      </c>
      <c r="L590" s="13">
        <v>2.6553537804430198E-4</v>
      </c>
      <c r="M590" s="93">
        <v>0.69716168104458798</v>
      </c>
      <c r="N590" s="55">
        <v>70</v>
      </c>
      <c r="O590" s="94">
        <v>2.0868400725751201E-2</v>
      </c>
      <c r="P590" s="11">
        <v>5.6415128378459099E-2</v>
      </c>
      <c r="Q590" s="11">
        <v>6.4811537060000099E-4</v>
      </c>
    </row>
    <row r="591" spans="1:17" x14ac:dyDescent="0.25">
      <c r="A591" s="12"/>
      <c r="B591" s="12" t="s">
        <v>757</v>
      </c>
      <c r="C591" s="75">
        <f t="shared" si="15"/>
        <v>265</v>
      </c>
      <c r="D591" s="12">
        <v>2</v>
      </c>
      <c r="E591" s="26">
        <v>41.164000000000001</v>
      </c>
      <c r="F591" s="9">
        <v>0.711716731882029</v>
      </c>
      <c r="G591" s="9">
        <v>2.7624461191911502E-4</v>
      </c>
      <c r="H591" s="9">
        <v>4.2035395639321299E-4</v>
      </c>
      <c r="I591" s="9">
        <v>1.23314782687168E-3</v>
      </c>
      <c r="J591" s="9">
        <v>1.2335006696462901E-4</v>
      </c>
      <c r="K591" s="13">
        <v>1.31511479016717E-3</v>
      </c>
      <c r="L591" s="13">
        <v>2.45213532197226E-4</v>
      </c>
      <c r="M591" s="93">
        <v>0.79476619162213502</v>
      </c>
      <c r="N591" s="55">
        <v>80</v>
      </c>
      <c r="O591" s="94">
        <v>5.6268760458628699E-2</v>
      </c>
      <c r="P591" s="11">
        <v>5.6273240918372498E-2</v>
      </c>
      <c r="Q591" s="11">
        <v>7.4190278218885699E-4</v>
      </c>
    </row>
    <row r="592" spans="1:17" x14ac:dyDescent="0.25">
      <c r="A592" s="12"/>
      <c r="B592" s="12" t="s">
        <v>758</v>
      </c>
      <c r="C592" s="75">
        <f t="shared" si="15"/>
        <v>266</v>
      </c>
      <c r="D592" s="12">
        <v>3</v>
      </c>
      <c r="E592" s="26">
        <v>41.185000000000002</v>
      </c>
      <c r="F592" s="9">
        <v>0.71144760024700404</v>
      </c>
      <c r="G592" s="9">
        <v>3.3189372686458798E-4</v>
      </c>
      <c r="H592" s="9">
        <v>4.5876339521064698E-4</v>
      </c>
      <c r="I592" s="9">
        <v>1.41112417060393E-3</v>
      </c>
      <c r="J592" s="9">
        <v>1.2493739682385301E-4</v>
      </c>
      <c r="K592" s="13">
        <v>1.20188930511995E-3</v>
      </c>
      <c r="L592" s="13">
        <v>3.1738162181406399E-4</v>
      </c>
      <c r="M592" s="93">
        <v>0.65672929438748495</v>
      </c>
      <c r="N592" s="55">
        <v>70</v>
      </c>
      <c r="O592" s="94">
        <v>2.2805283679030301E-3</v>
      </c>
      <c r="P592" s="11">
        <v>5.85569814646043E-2</v>
      </c>
      <c r="Q592" s="11">
        <v>7.2475297563690498E-4</v>
      </c>
    </row>
    <row r="593" spans="1:17" x14ac:dyDescent="0.25">
      <c r="A593" s="12"/>
      <c r="B593" s="12" t="s">
        <v>759</v>
      </c>
      <c r="C593" s="75">
        <f t="shared" si="15"/>
        <v>267</v>
      </c>
      <c r="D593" s="12">
        <v>4</v>
      </c>
      <c r="E593" s="26">
        <v>41.369</v>
      </c>
      <c r="F593" s="9">
        <v>0.71214924417595205</v>
      </c>
      <c r="G593" s="9">
        <v>4.2634765057887299E-4</v>
      </c>
      <c r="H593" s="9">
        <v>5.3130194186470697E-4</v>
      </c>
      <c r="I593" s="9">
        <v>1.3512721874871601E-3</v>
      </c>
      <c r="J593" s="9">
        <v>1.1828174343251799E-4</v>
      </c>
      <c r="K593" s="13">
        <v>6.0819913621823702E-4</v>
      </c>
      <c r="L593" s="13">
        <v>2.8882096730335299E-4</v>
      </c>
      <c r="M593" s="93">
        <v>0.61940250450100098</v>
      </c>
      <c r="N593" s="55">
        <v>60</v>
      </c>
      <c r="O593" s="94">
        <v>3.33590360663548E-3</v>
      </c>
      <c r="P593" s="11">
        <v>5.4083540710999599E-2</v>
      </c>
      <c r="Q593" s="11">
        <v>7.8821201327762601E-4</v>
      </c>
    </row>
    <row r="594" spans="1:17" x14ac:dyDescent="0.25">
      <c r="A594" s="12"/>
      <c r="B594" s="12" t="s">
        <v>760</v>
      </c>
      <c r="C594" s="75">
        <f t="shared" si="15"/>
        <v>268</v>
      </c>
      <c r="D594" s="12">
        <v>5</v>
      </c>
      <c r="E594" s="26">
        <v>41.16</v>
      </c>
      <c r="F594" s="9">
        <v>0.71217265516585604</v>
      </c>
      <c r="G594" s="9">
        <v>3.7859356683272901E-4</v>
      </c>
      <c r="H594" s="9">
        <v>4.9381027699848005E-4</v>
      </c>
      <c r="I594" s="9">
        <v>1.2595712876887701E-3</v>
      </c>
      <c r="J594" s="9">
        <v>1.13763432149282E-4</v>
      </c>
      <c r="K594" s="13">
        <v>4.9833158624443003E-4</v>
      </c>
      <c r="L594" s="13">
        <v>3.43563082084501E-4</v>
      </c>
      <c r="M594" s="93">
        <v>0.62791792861071605</v>
      </c>
      <c r="N594" s="55">
        <v>70</v>
      </c>
      <c r="O594" s="94">
        <v>2.4696793738020399E-3</v>
      </c>
      <c r="P594" s="11">
        <v>5.5293095205749501E-2</v>
      </c>
      <c r="Q594" s="11">
        <v>9.5012657011297997E-4</v>
      </c>
    </row>
    <row r="595" spans="1:17" x14ac:dyDescent="0.25">
      <c r="A595" s="12"/>
      <c r="B595" s="12" t="s">
        <v>761</v>
      </c>
      <c r="C595" s="75">
        <f t="shared" si="15"/>
        <v>269</v>
      </c>
      <c r="D595" s="12">
        <v>6</v>
      </c>
      <c r="E595" s="26">
        <v>41.267000000000003</v>
      </c>
      <c r="F595" s="9">
        <v>0.711564449786666</v>
      </c>
      <c r="G595" s="9">
        <v>3.5007923452791298E-4</v>
      </c>
      <c r="H595" s="9">
        <v>4.7212208866373201E-4</v>
      </c>
      <c r="I595" s="9">
        <v>1.45719198612469E-3</v>
      </c>
      <c r="J595" s="9">
        <v>1.09590326646741E-4</v>
      </c>
      <c r="K595" s="13">
        <v>1.4806795482794699E-3</v>
      </c>
      <c r="L595" s="13">
        <v>2.6415422098714802E-4</v>
      </c>
      <c r="M595" s="93">
        <v>0.65650651998213605</v>
      </c>
      <c r="N595" s="55">
        <v>70</v>
      </c>
      <c r="O595" s="94">
        <v>2.96366940380202E-3</v>
      </c>
      <c r="P595" s="11">
        <v>5.6579673414968501E-2</v>
      </c>
      <c r="Q595" s="11">
        <v>7.2700482054580096E-4</v>
      </c>
    </row>
    <row r="596" spans="1:17" x14ac:dyDescent="0.25">
      <c r="A596" s="12"/>
      <c r="B596" s="12" t="s">
        <v>762</v>
      </c>
      <c r="C596" s="75">
        <f t="shared" si="15"/>
        <v>270</v>
      </c>
      <c r="D596" s="12">
        <v>7</v>
      </c>
      <c r="E596" s="26">
        <v>41.161000000000001</v>
      </c>
      <c r="F596" s="9">
        <v>0.71179698415191595</v>
      </c>
      <c r="G596" s="9">
        <v>3.4990791333794498E-4</v>
      </c>
      <c r="H596" s="9">
        <v>4.7206543049013098E-4</v>
      </c>
      <c r="I596" s="9">
        <v>1.40198346268517E-3</v>
      </c>
      <c r="J596" s="9">
        <v>1.18292933232721E-4</v>
      </c>
      <c r="K596" s="13">
        <v>1.12043852128742E-3</v>
      </c>
      <c r="L596" s="13">
        <v>2.6242914557470301E-4</v>
      </c>
      <c r="M596" s="93">
        <v>0.64383596463209403</v>
      </c>
      <c r="N596" s="55">
        <v>70</v>
      </c>
      <c r="O596" s="94">
        <v>5.1139247783424397E-3</v>
      </c>
      <c r="P596" s="11">
        <v>5.6082331789867899E-2</v>
      </c>
      <c r="Q596" s="11">
        <v>6.3638283342293104E-4</v>
      </c>
    </row>
    <row r="597" spans="1:17" x14ac:dyDescent="0.25">
      <c r="A597" s="12"/>
      <c r="B597" s="12" t="s">
        <v>763</v>
      </c>
      <c r="C597" s="75">
        <f t="shared" si="15"/>
        <v>271</v>
      </c>
      <c r="D597" s="12">
        <v>8</v>
      </c>
      <c r="E597" s="26">
        <v>41.244</v>
      </c>
      <c r="F597" s="9">
        <v>0.71213086348459798</v>
      </c>
      <c r="G597" s="9">
        <v>3.4034955335976002E-4</v>
      </c>
      <c r="H597" s="9">
        <v>4.6512495304532303E-4</v>
      </c>
      <c r="I597" s="9">
        <v>1.40525880285872E-3</v>
      </c>
      <c r="J597" s="9">
        <v>1.0174212459283001E-4</v>
      </c>
      <c r="K597" s="13">
        <v>8.0721663553944998E-4</v>
      </c>
      <c r="L597" s="13">
        <v>2.5538230076691199E-4</v>
      </c>
      <c r="M597" s="93">
        <v>0.61515323501447705</v>
      </c>
      <c r="N597" s="55">
        <v>60</v>
      </c>
      <c r="O597" s="94">
        <v>3.6159798497193201E-3</v>
      </c>
      <c r="P597" s="11">
        <v>5.4746107848525197E-2</v>
      </c>
      <c r="Q597" s="11">
        <v>8.8409957635017099E-4</v>
      </c>
    </row>
    <row r="598" spans="1:17" x14ac:dyDescent="0.25">
      <c r="A598" s="12"/>
      <c r="B598" s="12" t="s">
        <v>764</v>
      </c>
      <c r="C598" s="75">
        <f t="shared" si="15"/>
        <v>272</v>
      </c>
      <c r="D598" s="12">
        <v>9</v>
      </c>
      <c r="E598" s="26">
        <v>41.33</v>
      </c>
      <c r="F598" s="9">
        <v>0.71184584510732796</v>
      </c>
      <c r="G598" s="9">
        <v>3.7652833419402298E-4</v>
      </c>
      <c r="H598" s="9">
        <v>4.9213799971863505E-4</v>
      </c>
      <c r="I598" s="9">
        <v>1.6359353252705601E-3</v>
      </c>
      <c r="J598" s="9">
        <v>7.9058037710725806E-5</v>
      </c>
      <c r="K598" s="13">
        <v>8.86818148767285E-4</v>
      </c>
      <c r="L598" s="13">
        <v>2.5410616441308897E-4</v>
      </c>
      <c r="M598" s="93">
        <v>0.72466005058433403</v>
      </c>
      <c r="N598" s="55">
        <v>80</v>
      </c>
      <c r="O598" s="94">
        <v>4.8797560694963998E-3</v>
      </c>
      <c r="P598" s="11">
        <v>5.8216754256512203E-2</v>
      </c>
      <c r="Q598" s="11">
        <v>6.8853630510596101E-4</v>
      </c>
    </row>
    <row r="599" spans="1:17" x14ac:dyDescent="0.25">
      <c r="A599" s="12"/>
      <c r="B599" s="12" t="s">
        <v>765</v>
      </c>
      <c r="C599" s="75">
        <f t="shared" si="15"/>
        <v>273</v>
      </c>
      <c r="D599" s="12">
        <v>10</v>
      </c>
      <c r="E599" s="26">
        <v>41.161999999999999</v>
      </c>
      <c r="F599" s="9">
        <v>0.71134615706728699</v>
      </c>
      <c r="G599" s="9">
        <v>2.5982756077703301E-4</v>
      </c>
      <c r="H599" s="9">
        <v>4.0963337523111599E-4</v>
      </c>
      <c r="I599" s="9">
        <v>1.9697656672894902E-3</v>
      </c>
      <c r="J599" s="9">
        <v>1.04992504901024E-4</v>
      </c>
      <c r="K599" s="13">
        <v>1.16125184523883E-3</v>
      </c>
      <c r="L599" s="13">
        <v>2.5200675164372999E-4</v>
      </c>
      <c r="M599" s="93">
        <v>0.72552558497029496</v>
      </c>
      <c r="N599" s="55">
        <v>80</v>
      </c>
      <c r="O599" s="94">
        <v>2.10124420490783E-2</v>
      </c>
      <c r="P599" s="11">
        <v>5.7593512992132001E-2</v>
      </c>
      <c r="Q599" s="11">
        <v>7.2261988108721401E-4</v>
      </c>
    </row>
    <row r="600" spans="1:17" x14ac:dyDescent="0.25">
      <c r="A600" s="12"/>
      <c r="B600" s="12" t="s">
        <v>766</v>
      </c>
      <c r="C600" s="75">
        <f t="shared" si="15"/>
        <v>274</v>
      </c>
      <c r="D600" s="12">
        <v>11</v>
      </c>
      <c r="E600" s="26">
        <v>41.185000000000002</v>
      </c>
      <c r="F600" s="9">
        <v>0.71160288596937005</v>
      </c>
      <c r="G600" s="9">
        <v>3.0001222023559701E-4</v>
      </c>
      <c r="H600" s="9">
        <v>4.36306593771658E-4</v>
      </c>
      <c r="I600" s="9">
        <v>1.82719439905829E-3</v>
      </c>
      <c r="J600" s="9">
        <v>1.10286461147857E-4</v>
      </c>
      <c r="K600" s="13">
        <v>9.8918176997816304E-4</v>
      </c>
      <c r="L600" s="13">
        <v>2.59936700399113E-4</v>
      </c>
      <c r="M600" s="93">
        <v>0.65070486699288199</v>
      </c>
      <c r="N600" s="55">
        <v>70</v>
      </c>
      <c r="O600" s="94">
        <v>8.5951203757640808E-3</v>
      </c>
      <c r="P600" s="11">
        <v>5.5215309942940299E-2</v>
      </c>
      <c r="Q600" s="11">
        <v>8.0426722733790805E-4</v>
      </c>
    </row>
    <row r="601" spans="1:17" x14ac:dyDescent="0.25">
      <c r="A601" s="12"/>
      <c r="B601" s="12" t="s">
        <v>767</v>
      </c>
      <c r="C601" s="75">
        <f t="shared" si="15"/>
        <v>275</v>
      </c>
      <c r="D601" s="12">
        <v>12</v>
      </c>
      <c r="E601" s="26">
        <v>41.16</v>
      </c>
      <c r="F601" s="9">
        <v>0.71200162776239995</v>
      </c>
      <c r="G601" s="9">
        <v>2.8870118174389498E-4</v>
      </c>
      <c r="H601" s="9">
        <v>4.2874440571907802E-4</v>
      </c>
      <c r="I601" s="9">
        <v>1.1847593313212499E-2</v>
      </c>
      <c r="J601" s="9">
        <v>2.4439491355989001E-3</v>
      </c>
      <c r="K601" s="13">
        <v>7.75831289812688E-4</v>
      </c>
      <c r="L601" s="13">
        <v>2.36909387610151E-4</v>
      </c>
      <c r="M601" s="93">
        <v>0.755571976010463</v>
      </c>
      <c r="N601" s="55">
        <v>80</v>
      </c>
      <c r="O601" s="94">
        <v>7.3742621312064298E-3</v>
      </c>
      <c r="P601" s="11">
        <v>5.5120811243677098E-2</v>
      </c>
      <c r="Q601" s="11">
        <v>7.0840712878101903E-4</v>
      </c>
    </row>
    <row r="602" spans="1:17" x14ac:dyDescent="0.25">
      <c r="A602" s="12"/>
      <c r="B602" s="12"/>
      <c r="C602" s="75">
        <f t="shared" si="15"/>
        <v>276</v>
      </c>
      <c r="D602" s="12"/>
      <c r="E602" s="26"/>
      <c r="F602" s="9"/>
      <c r="G602" s="9"/>
      <c r="H602" s="9"/>
      <c r="I602" s="9"/>
      <c r="J602" s="9"/>
      <c r="K602" s="13"/>
      <c r="L602" s="13"/>
      <c r="M602" s="93"/>
      <c r="N602" s="55"/>
      <c r="O602" s="94"/>
      <c r="Q602" s="11"/>
    </row>
    <row r="603" spans="1:17" x14ac:dyDescent="0.25">
      <c r="A603" s="12"/>
      <c r="B603" s="12"/>
      <c r="C603" s="75">
        <f t="shared" si="15"/>
        <v>277</v>
      </c>
      <c r="D603" s="12"/>
      <c r="E603" s="26"/>
      <c r="F603" s="9"/>
      <c r="G603" s="9"/>
      <c r="H603" s="9"/>
      <c r="I603" s="9"/>
      <c r="J603" s="9"/>
      <c r="K603" s="13"/>
      <c r="L603" s="13"/>
      <c r="M603" s="93"/>
      <c r="N603" s="55"/>
      <c r="O603" s="94"/>
      <c r="Q603" s="11"/>
    </row>
    <row r="604" spans="1:17" x14ac:dyDescent="0.25">
      <c r="A604" s="12" t="str">
        <f>LEFT(B604,3)</f>
        <v>T43</v>
      </c>
      <c r="B604" s="12" t="s">
        <v>768</v>
      </c>
      <c r="C604" s="75">
        <f t="shared" si="15"/>
        <v>278</v>
      </c>
      <c r="D604" s="12">
        <v>1</v>
      </c>
      <c r="E604" s="26">
        <v>45.258000000000003</v>
      </c>
      <c r="F604" s="9">
        <v>0.71100010605507902</v>
      </c>
      <c r="G604" s="9">
        <v>2.4449895552593301E-4</v>
      </c>
      <c r="H604" s="9">
        <v>4.0000628023641698E-4</v>
      </c>
      <c r="I604" s="9">
        <v>1.4429172085911901E-3</v>
      </c>
      <c r="J604" s="9">
        <v>8.1843051290560295E-5</v>
      </c>
      <c r="K604" s="13">
        <v>1.0101945083537899E-3</v>
      </c>
      <c r="L604" s="13">
        <v>1.8119134313151201E-4</v>
      </c>
      <c r="M604" s="93">
        <v>0.93245891673055203</v>
      </c>
      <c r="N604" s="55">
        <v>100</v>
      </c>
      <c r="O604" s="94">
        <v>5.21238319011423E-3</v>
      </c>
      <c r="P604" s="11">
        <v>5.5521824891342199E-2</v>
      </c>
      <c r="Q604" s="11">
        <v>6.0407512483861897E-4</v>
      </c>
    </row>
    <row r="605" spans="1:17" x14ac:dyDescent="0.25">
      <c r="A605" s="12"/>
      <c r="B605" s="12" t="s">
        <v>769</v>
      </c>
      <c r="C605" s="75">
        <f t="shared" si="15"/>
        <v>279</v>
      </c>
      <c r="D605" s="12">
        <v>2</v>
      </c>
      <c r="E605" s="26">
        <v>45.268000000000001</v>
      </c>
      <c r="F605" s="9">
        <v>0.71106525241009499</v>
      </c>
      <c r="G605" s="9">
        <v>1.83030610873098E-4</v>
      </c>
      <c r="H605" s="9">
        <v>3.6561970600506699E-4</v>
      </c>
      <c r="I605" s="9">
        <v>1.3954083170482801E-3</v>
      </c>
      <c r="J605" s="9">
        <v>6.4978514771986404E-5</v>
      </c>
      <c r="K605" s="13">
        <v>9.35071845462416E-4</v>
      </c>
      <c r="L605" s="13">
        <v>1.5190063558959501E-4</v>
      </c>
      <c r="M605" s="93">
        <v>0.90059888574336699</v>
      </c>
      <c r="N605" s="55">
        <v>90</v>
      </c>
      <c r="O605" s="94">
        <v>8.3055135615451095E-4</v>
      </c>
      <c r="P605" s="11">
        <v>5.3026683091398602E-2</v>
      </c>
      <c r="Q605" s="11">
        <v>6.0380705372073201E-4</v>
      </c>
    </row>
    <row r="606" spans="1:17" x14ac:dyDescent="0.25">
      <c r="A606" s="12"/>
      <c r="B606" s="12" t="s">
        <v>770</v>
      </c>
      <c r="C606" s="75">
        <f t="shared" si="15"/>
        <v>280</v>
      </c>
      <c r="D606" s="12">
        <v>3</v>
      </c>
      <c r="E606" s="26">
        <v>45.258000000000003</v>
      </c>
      <c r="F606" s="9">
        <v>0.71034206439913705</v>
      </c>
      <c r="G606" s="9">
        <v>2.1489539696311699E-4</v>
      </c>
      <c r="H606" s="9">
        <v>3.8238993894477302E-4</v>
      </c>
      <c r="I606" s="9">
        <v>1.2009353891940799E-3</v>
      </c>
      <c r="J606" s="9">
        <v>6.2132816279910006E-5</v>
      </c>
      <c r="K606" s="13">
        <v>9.79150242376302E-4</v>
      </c>
      <c r="L606" s="13">
        <v>1.7077005054933099E-4</v>
      </c>
      <c r="M606" s="93">
        <v>1.0069253982345301</v>
      </c>
      <c r="N606" s="55">
        <v>110</v>
      </c>
      <c r="O606" s="94">
        <v>1.4666262859965101E-3</v>
      </c>
      <c r="P606" s="11">
        <v>5.4484845184827498E-2</v>
      </c>
      <c r="Q606" s="11">
        <v>5.0647638531454596E-4</v>
      </c>
    </row>
    <row r="607" spans="1:17" x14ac:dyDescent="0.25">
      <c r="A607" s="12"/>
      <c r="B607" s="12" t="s">
        <v>771</v>
      </c>
      <c r="C607" s="75">
        <f t="shared" si="15"/>
        <v>281</v>
      </c>
      <c r="D607" s="12">
        <v>4</v>
      </c>
      <c r="E607" s="26">
        <v>45.372</v>
      </c>
      <c r="F607" s="9">
        <v>0.71101353956782298</v>
      </c>
      <c r="G607" s="9">
        <v>2.1097616532796099E-4</v>
      </c>
      <c r="H607" s="9">
        <v>3.8038847474104298E-4</v>
      </c>
      <c r="I607" s="9">
        <v>1.1469906109718799E-3</v>
      </c>
      <c r="J607" s="9">
        <v>6.7389135709543797E-5</v>
      </c>
      <c r="K607" s="13">
        <v>5.4595588177144404E-4</v>
      </c>
      <c r="L607" s="13">
        <v>1.60645399375382E-4</v>
      </c>
      <c r="M607" s="93">
        <v>1.1073516333742801</v>
      </c>
      <c r="N607" s="55">
        <v>120</v>
      </c>
      <c r="O607" s="94">
        <v>2.06627375104433E-3</v>
      </c>
      <c r="P607" s="11">
        <v>5.4258554378059501E-2</v>
      </c>
      <c r="Q607" s="11">
        <v>5.1328440582587402E-4</v>
      </c>
    </row>
    <row r="608" spans="1:17" x14ac:dyDescent="0.25">
      <c r="A608" s="12"/>
      <c r="B608" s="12" t="s">
        <v>772</v>
      </c>
      <c r="C608" s="75">
        <f t="shared" si="15"/>
        <v>282</v>
      </c>
      <c r="D608" s="12">
        <v>5</v>
      </c>
      <c r="E608" s="26">
        <v>45.503</v>
      </c>
      <c r="F608" s="9">
        <v>0.71186169957380796</v>
      </c>
      <c r="G608" s="9">
        <v>2.31866212047358E-4</v>
      </c>
      <c r="H608" s="9">
        <v>3.9267765405731099E-4</v>
      </c>
      <c r="I608" s="9">
        <v>1.3233523690785599E-3</v>
      </c>
      <c r="J608" s="9">
        <v>6.7118868282232901E-5</v>
      </c>
      <c r="K608" s="13">
        <v>-6.2938938566342402E-6</v>
      </c>
      <c r="L608" s="13">
        <v>1.5810049462478001E-4</v>
      </c>
      <c r="M608" s="93">
        <v>1.06062362372829</v>
      </c>
      <c r="N608" s="55">
        <v>110</v>
      </c>
      <c r="O608" s="94">
        <v>2.6465092128195701E-3</v>
      </c>
      <c r="P608" s="11">
        <v>5.5028405563804401E-2</v>
      </c>
      <c r="Q608" s="11">
        <v>5.1577227070907696E-4</v>
      </c>
    </row>
    <row r="609" spans="1:17" x14ac:dyDescent="0.25">
      <c r="A609" s="12"/>
      <c r="B609" s="12" t="s">
        <v>773</v>
      </c>
      <c r="C609" s="75">
        <f t="shared" si="15"/>
        <v>283</v>
      </c>
      <c r="D609" s="12">
        <v>6</v>
      </c>
      <c r="E609" s="26">
        <v>45.258000000000003</v>
      </c>
      <c r="F609" s="9">
        <v>0.71184036767735004</v>
      </c>
      <c r="G609" s="9">
        <v>2.0322845996603701E-4</v>
      </c>
      <c r="H609" s="9">
        <v>3.7654220617574E-4</v>
      </c>
      <c r="I609" s="9">
        <v>2.0044331124542398E-3</v>
      </c>
      <c r="J609" s="9">
        <v>2.3137719205125199E-4</v>
      </c>
      <c r="K609" s="13">
        <v>9.5935878467555598E-4</v>
      </c>
      <c r="L609" s="13">
        <v>1.65018975844294E-4</v>
      </c>
      <c r="M609" s="93">
        <v>1.04990273987366</v>
      </c>
      <c r="N609" s="55">
        <v>110</v>
      </c>
      <c r="O609" s="94">
        <v>7.3033908422374203E-3</v>
      </c>
      <c r="P609" s="11">
        <v>5.3922975508881997E-2</v>
      </c>
      <c r="Q609" s="11">
        <v>4.5923702859993702E-4</v>
      </c>
    </row>
    <row r="610" spans="1:17" x14ac:dyDescent="0.25">
      <c r="A610" s="12"/>
      <c r="B610" s="12" t="s">
        <v>774</v>
      </c>
      <c r="C610" s="75">
        <f t="shared" si="15"/>
        <v>284</v>
      </c>
      <c r="D610" s="12">
        <v>7</v>
      </c>
      <c r="E610" s="26">
        <v>45.259</v>
      </c>
      <c r="F610" s="9">
        <v>0.71141800632695296</v>
      </c>
      <c r="G610" s="9">
        <v>2.7353415017026498E-4</v>
      </c>
      <c r="H610" s="9">
        <v>4.1853328116917498E-4</v>
      </c>
      <c r="I610" s="9">
        <v>1.9762422416164799E-3</v>
      </c>
      <c r="J610" s="9">
        <v>3.4595217721821798E-4</v>
      </c>
      <c r="K610" s="13">
        <v>6.1340453251011002E-4</v>
      </c>
      <c r="L610" s="13">
        <v>1.6180815947204599E-4</v>
      </c>
      <c r="M610" s="93">
        <v>0.96071716861763801</v>
      </c>
      <c r="N610" s="55">
        <v>100</v>
      </c>
      <c r="O610" s="94">
        <v>2.0113897660179901E-3</v>
      </c>
      <c r="P610" s="11">
        <v>5.5074092614523E-2</v>
      </c>
      <c r="Q610" s="11">
        <v>5.0271922235777303E-4</v>
      </c>
    </row>
    <row r="611" spans="1:17" x14ac:dyDescent="0.25">
      <c r="A611" s="12"/>
      <c r="B611" s="12" t="s">
        <v>775</v>
      </c>
      <c r="C611" s="75">
        <f t="shared" si="15"/>
        <v>285</v>
      </c>
      <c r="D611" s="12">
        <v>8</v>
      </c>
      <c r="E611" s="26">
        <v>45.311</v>
      </c>
      <c r="F611" s="9">
        <v>0.71122925926290403</v>
      </c>
      <c r="G611" s="9">
        <v>2.2273157083733001E-4</v>
      </c>
      <c r="H611" s="9">
        <v>3.8723031261749598E-4</v>
      </c>
      <c r="I611" s="9">
        <v>3.9290217949892701E-3</v>
      </c>
      <c r="J611" s="9">
        <v>4.3406081342658699E-4</v>
      </c>
      <c r="K611" s="13">
        <v>9.3648588307174803E-4</v>
      </c>
      <c r="L611" s="13">
        <v>1.95444709817401E-4</v>
      </c>
      <c r="M611" s="93">
        <v>1.06001356196584</v>
      </c>
      <c r="N611" s="55">
        <v>110</v>
      </c>
      <c r="O611" s="94">
        <v>2.5896463858203E-2</v>
      </c>
      <c r="P611" s="11">
        <v>5.51582949109388E-2</v>
      </c>
      <c r="Q611" s="11">
        <v>3.93331895486794E-4</v>
      </c>
    </row>
    <row r="612" spans="1:17" x14ac:dyDescent="0.25">
      <c r="A612" s="12"/>
      <c r="B612" s="12" t="s">
        <v>776</v>
      </c>
      <c r="C612" s="75">
        <f t="shared" si="15"/>
        <v>286</v>
      </c>
      <c r="D612" s="12">
        <v>9</v>
      </c>
      <c r="E612" s="26">
        <v>45.268999999999998</v>
      </c>
      <c r="F612" s="9">
        <v>0.71089382142889102</v>
      </c>
      <c r="G612" s="9">
        <v>2.1291233942744399E-4</v>
      </c>
      <c r="H612" s="9">
        <v>3.81381510337636E-4</v>
      </c>
      <c r="I612" s="9">
        <v>1.3392272731594099E-3</v>
      </c>
      <c r="J612" s="9">
        <v>6.9803738796747299E-5</v>
      </c>
      <c r="K612" s="13">
        <v>7.3362003603265195E-4</v>
      </c>
      <c r="L612" s="13">
        <v>1.7578559976145399E-4</v>
      </c>
      <c r="M612" s="93">
        <v>0.97173840600996297</v>
      </c>
      <c r="N612" s="55">
        <v>100</v>
      </c>
      <c r="O612" s="94">
        <v>2.20111344045121E-3</v>
      </c>
      <c r="P612" s="11">
        <v>5.4384192855192602E-2</v>
      </c>
      <c r="Q612" s="11">
        <v>5.3311226496714596E-4</v>
      </c>
    </row>
    <row r="613" spans="1:17" x14ac:dyDescent="0.25">
      <c r="A613" s="12"/>
      <c r="B613" s="12" t="s">
        <v>777</v>
      </c>
      <c r="C613" s="75">
        <f t="shared" si="15"/>
        <v>287</v>
      </c>
      <c r="D613" s="12">
        <v>10</v>
      </c>
      <c r="E613" s="26">
        <v>45.435000000000002</v>
      </c>
      <c r="F613" s="9">
        <v>0.71213543245981303</v>
      </c>
      <c r="G613" s="9">
        <v>1.6497446738615999E-4</v>
      </c>
      <c r="H613" s="9">
        <v>3.5710570319393199E-4</v>
      </c>
      <c r="I613" s="9">
        <v>1.5914030984698999E-3</v>
      </c>
      <c r="J613" s="9">
        <v>2.8294459139684402E-4</v>
      </c>
      <c r="K613" s="13">
        <v>8.21703845298923E-4</v>
      </c>
      <c r="L613" s="13">
        <v>1.17852824162003E-4</v>
      </c>
      <c r="M613" s="93">
        <v>1.4531840586519</v>
      </c>
      <c r="N613" s="55">
        <v>150</v>
      </c>
      <c r="O613" s="94">
        <v>7.3725980672350394E-2</v>
      </c>
      <c r="P613" s="11">
        <v>5.50180718752174E-2</v>
      </c>
      <c r="Q613" s="11">
        <v>3.70193145745011E-4</v>
      </c>
    </row>
    <row r="614" spans="1:17" x14ac:dyDescent="0.25">
      <c r="A614" s="12"/>
      <c r="B614" s="12"/>
      <c r="C614" s="75">
        <f t="shared" si="15"/>
        <v>288</v>
      </c>
      <c r="D614" s="12"/>
      <c r="E614" s="26"/>
      <c r="F614" s="9"/>
      <c r="G614" s="9"/>
      <c r="H614" s="9"/>
      <c r="I614" s="9"/>
      <c r="J614" s="9"/>
      <c r="K614" s="13"/>
      <c r="L614" s="13"/>
      <c r="M614" s="93"/>
      <c r="N614" s="55"/>
      <c r="O614" s="94"/>
      <c r="Q614" s="11"/>
    </row>
    <row r="615" spans="1:17" x14ac:dyDescent="0.25">
      <c r="A615" s="12"/>
      <c r="B615" s="12"/>
      <c r="C615" s="75">
        <f t="shared" si="15"/>
        <v>289</v>
      </c>
      <c r="D615" s="12"/>
      <c r="E615" s="26"/>
      <c r="F615" s="9"/>
      <c r="G615" s="9"/>
      <c r="H615" s="9"/>
      <c r="I615" s="9"/>
      <c r="J615" s="9"/>
      <c r="K615" s="13"/>
      <c r="L615" s="13"/>
      <c r="M615" s="93"/>
      <c r="N615" s="55"/>
      <c r="O615" s="94"/>
      <c r="Q615" s="11"/>
    </row>
    <row r="616" spans="1:17" x14ac:dyDescent="0.25">
      <c r="A616" s="12" t="str">
        <f>LEFT(B616,3)</f>
        <v>T44</v>
      </c>
      <c r="B616" s="12" t="s">
        <v>778</v>
      </c>
      <c r="C616" s="75">
        <f t="shared" si="15"/>
        <v>290</v>
      </c>
      <c r="D616" s="12">
        <v>1</v>
      </c>
      <c r="E616" s="26">
        <v>44.26</v>
      </c>
      <c r="F616" s="9">
        <v>0.71028774355068502</v>
      </c>
      <c r="G616" s="9">
        <v>2.2993115850027701E-4</v>
      </c>
      <c r="H616" s="9">
        <v>3.9130969010928802E-4</v>
      </c>
      <c r="I616" s="9">
        <v>1.92461364005971E-3</v>
      </c>
      <c r="J616" s="9">
        <v>2.1331025005586599E-4</v>
      </c>
      <c r="K616" s="13">
        <v>1.4564300187415401E-3</v>
      </c>
      <c r="L616" s="13">
        <v>1.98692785273257E-4</v>
      </c>
      <c r="M616" s="93">
        <v>1.00657015482714</v>
      </c>
      <c r="N616" s="55">
        <v>110</v>
      </c>
      <c r="O616" s="94">
        <v>5.8116127184866903E-2</v>
      </c>
      <c r="P616" s="11">
        <v>5.46036027869021E-2</v>
      </c>
      <c r="Q616" s="11">
        <v>5.73108816427462E-4</v>
      </c>
    </row>
    <row r="617" spans="1:17" x14ac:dyDescent="0.25">
      <c r="A617" s="12"/>
      <c r="B617" s="12" t="s">
        <v>779</v>
      </c>
      <c r="C617" s="75">
        <f t="shared" si="15"/>
        <v>291</v>
      </c>
      <c r="D617" s="12">
        <v>2</v>
      </c>
      <c r="E617" s="26">
        <v>31.007000000000001</v>
      </c>
      <c r="F617" s="9">
        <v>0.71163917019582901</v>
      </c>
      <c r="G617" s="9">
        <v>3.5091222091621598E-4</v>
      </c>
      <c r="H617" s="9">
        <v>4.7301930977767799E-4</v>
      </c>
      <c r="I617" s="9">
        <v>7.5021343162306705E-4</v>
      </c>
      <c r="J617" s="9">
        <v>9.8521263468483305E-5</v>
      </c>
      <c r="K617" s="13">
        <v>2.4254043746960299E-4</v>
      </c>
      <c r="L617" s="13">
        <v>2.1263532518206899E-4</v>
      </c>
      <c r="M617" s="93">
        <v>0.88320797145290597</v>
      </c>
      <c r="N617" s="55">
        <v>90</v>
      </c>
      <c r="O617" s="94">
        <v>1.04520508836732E-3</v>
      </c>
      <c r="P617" s="11">
        <v>5.44796048948561E-2</v>
      </c>
      <c r="Q617" s="11">
        <v>6.8456726967040902E-4</v>
      </c>
    </row>
    <row r="618" spans="1:17" x14ac:dyDescent="0.25">
      <c r="A618" s="12"/>
      <c r="B618" s="12" t="s">
        <v>780</v>
      </c>
      <c r="C618" s="75">
        <f t="shared" si="15"/>
        <v>292</v>
      </c>
      <c r="D618" s="12">
        <v>3</v>
      </c>
      <c r="E618" s="26">
        <v>44.365000000000002</v>
      </c>
      <c r="F618" s="9">
        <v>0.71070301646955503</v>
      </c>
      <c r="G618" s="9">
        <v>2.8033612282428103E-4</v>
      </c>
      <c r="H618" s="9">
        <v>4.2276549909195903E-4</v>
      </c>
      <c r="I618" s="9">
        <v>8.5428554100932901E-4</v>
      </c>
      <c r="J618" s="9">
        <v>7.4654788822525807E-5</v>
      </c>
      <c r="K618" s="13">
        <v>7.8515437150155905E-4</v>
      </c>
      <c r="L618" s="13">
        <v>1.9330342391800999E-4</v>
      </c>
      <c r="M618" s="93">
        <v>0.92231081795915104</v>
      </c>
      <c r="N618" s="55">
        <v>100</v>
      </c>
      <c r="O618" s="94">
        <v>1.02285350152447E-3</v>
      </c>
      <c r="P618" s="11">
        <v>5.5179978191293E-2</v>
      </c>
      <c r="Q618" s="11">
        <v>5.2866728181275697E-4</v>
      </c>
    </row>
    <row r="619" spans="1:17" x14ac:dyDescent="0.25">
      <c r="A619" s="12"/>
      <c r="B619" s="12" t="s">
        <v>781</v>
      </c>
      <c r="C619" s="75">
        <f t="shared" si="15"/>
        <v>293</v>
      </c>
      <c r="D619" s="12">
        <v>4</v>
      </c>
      <c r="E619" s="26">
        <v>44.271999999999998</v>
      </c>
      <c r="F619" s="9">
        <v>0.71073404838549303</v>
      </c>
      <c r="G619" s="9">
        <v>3.6625082160247202E-4</v>
      </c>
      <c r="H619" s="9">
        <v>4.8424714629724302E-4</v>
      </c>
      <c r="I619" s="9">
        <v>5.6100066145772804E-3</v>
      </c>
      <c r="J619" s="9">
        <v>3.8441087210096198E-3</v>
      </c>
      <c r="K619" s="13">
        <v>1.4985844574961901E-3</v>
      </c>
      <c r="L619" s="13">
        <v>1.92881122176733E-4</v>
      </c>
      <c r="M619" s="93">
        <v>0.80980720759508296</v>
      </c>
      <c r="N619" s="55">
        <v>80</v>
      </c>
      <c r="O619" s="94">
        <v>2.1424997301969602E-3</v>
      </c>
      <c r="P619" s="11">
        <v>5.4875617524447202E-2</v>
      </c>
      <c r="Q619" s="11">
        <v>7.3029865129426396E-4</v>
      </c>
    </row>
    <row r="620" spans="1:17" x14ac:dyDescent="0.25">
      <c r="A620" s="12"/>
      <c r="B620" s="12" t="s">
        <v>782</v>
      </c>
      <c r="C620" s="75">
        <f t="shared" si="15"/>
        <v>294</v>
      </c>
      <c r="D620" s="12">
        <v>5</v>
      </c>
      <c r="E620" s="26">
        <v>44.27</v>
      </c>
      <c r="F620" s="9">
        <v>0.71144893225695305</v>
      </c>
      <c r="G620" s="9">
        <v>3.3712627969068103E-4</v>
      </c>
      <c r="H620" s="9">
        <v>4.62835605865312E-4</v>
      </c>
      <c r="I620" s="9">
        <v>3.7806290448777501E-2</v>
      </c>
      <c r="J620" s="9">
        <v>1.07671505920804E-2</v>
      </c>
      <c r="K620" s="13">
        <v>1.52114791587501E-3</v>
      </c>
      <c r="L620" s="13">
        <v>2.1025644930688399E-4</v>
      </c>
      <c r="M620" s="93">
        <v>0.85557189401813205</v>
      </c>
      <c r="N620" s="55">
        <v>90</v>
      </c>
      <c r="O620" s="94">
        <v>3.9954907601235301E-3</v>
      </c>
      <c r="P620" s="11">
        <v>5.2593995544417502E-2</v>
      </c>
      <c r="Q620" s="11">
        <v>7.3218831484221896E-4</v>
      </c>
    </row>
    <row r="621" spans="1:17" x14ac:dyDescent="0.25">
      <c r="A621" s="12"/>
      <c r="B621" s="12" t="s">
        <v>783</v>
      </c>
      <c r="C621" s="75">
        <f t="shared" si="15"/>
        <v>295</v>
      </c>
      <c r="D621" s="12">
        <v>6</v>
      </c>
      <c r="E621" s="26">
        <v>30.541</v>
      </c>
      <c r="F621" s="9">
        <v>0.71142752304025503</v>
      </c>
      <c r="G621" s="9">
        <v>4.3271617288187801E-4</v>
      </c>
      <c r="H621" s="9">
        <v>5.3638258308165302E-4</v>
      </c>
      <c r="I621" s="9">
        <v>3.33189434830623E-3</v>
      </c>
      <c r="J621" s="9">
        <v>1.7698929963869E-3</v>
      </c>
      <c r="K621" s="13">
        <v>9.9332479321202608E-4</v>
      </c>
      <c r="L621" s="13">
        <v>3.0201867793982801E-4</v>
      </c>
      <c r="M621" s="93">
        <v>0.76554390088577096</v>
      </c>
      <c r="N621" s="55">
        <v>80</v>
      </c>
      <c r="O621" s="94">
        <v>1.9230715278159801E-3</v>
      </c>
      <c r="P621" s="11">
        <v>5.66015406522936E-2</v>
      </c>
      <c r="Q621" s="11">
        <v>8.77820138435572E-4</v>
      </c>
    </row>
    <row r="622" spans="1:17" x14ac:dyDescent="0.25">
      <c r="A622" s="12"/>
      <c r="B622" s="12" t="s">
        <v>784</v>
      </c>
      <c r="C622" s="75">
        <f t="shared" si="15"/>
        <v>296</v>
      </c>
      <c r="D622" s="12">
        <v>7</v>
      </c>
      <c r="E622" s="26">
        <v>44.320999999999998</v>
      </c>
      <c r="F622" s="9">
        <v>0.71122478350636498</v>
      </c>
      <c r="G622" s="9">
        <v>3.5153148398524802E-4</v>
      </c>
      <c r="H622" s="9">
        <v>4.7327858147892999E-4</v>
      </c>
      <c r="I622" s="9">
        <v>1.24062845063773E-2</v>
      </c>
      <c r="J622" s="9">
        <v>4.0612613213089196E-3</v>
      </c>
      <c r="K622" s="13">
        <v>1.28580441426994E-3</v>
      </c>
      <c r="L622" s="13">
        <v>2.2325094205923599E-4</v>
      </c>
      <c r="M622" s="93">
        <v>0.76101636412087803</v>
      </c>
      <c r="N622" s="55">
        <v>80</v>
      </c>
      <c r="O622" s="94">
        <v>6.2278576151353999E-3</v>
      </c>
      <c r="P622" s="11">
        <v>5.4696173146488301E-2</v>
      </c>
      <c r="Q622" s="11">
        <v>6.9015080851015905E-4</v>
      </c>
    </row>
    <row r="623" spans="1:17" x14ac:dyDescent="0.25">
      <c r="A623" s="12"/>
      <c r="B623" s="12" t="s">
        <v>785</v>
      </c>
      <c r="C623" s="75">
        <f t="shared" si="15"/>
        <v>297</v>
      </c>
      <c r="D623" s="12">
        <v>8</v>
      </c>
      <c r="E623" s="26">
        <v>44.353999999999999</v>
      </c>
      <c r="F623" s="9">
        <v>0.71006276572770599</v>
      </c>
      <c r="G623" s="9">
        <v>3.1944483011331099E-4</v>
      </c>
      <c r="H623" s="9">
        <v>4.4949987105401702E-4</v>
      </c>
      <c r="I623" s="9">
        <v>3.0658677852649502E-3</v>
      </c>
      <c r="J623" s="9">
        <v>1.49116463237813E-3</v>
      </c>
      <c r="K623" s="13">
        <v>1.28990563018961E-3</v>
      </c>
      <c r="L623" s="13">
        <v>2.34624010590415E-4</v>
      </c>
      <c r="M623" s="93">
        <v>0.73989965676161795</v>
      </c>
      <c r="N623" s="55">
        <v>80</v>
      </c>
      <c r="O623" s="94">
        <v>3.8604310230254701E-3</v>
      </c>
      <c r="P623" s="11">
        <v>5.3165268573062502E-2</v>
      </c>
      <c r="Q623" s="11">
        <v>6.1660789448124095E-4</v>
      </c>
    </row>
    <row r="624" spans="1:17" x14ac:dyDescent="0.25">
      <c r="A624" s="12"/>
      <c r="B624" s="12" t="s">
        <v>786</v>
      </c>
      <c r="C624" s="75">
        <f t="shared" si="15"/>
        <v>298</v>
      </c>
      <c r="D624" s="12">
        <v>9</v>
      </c>
      <c r="E624" s="26">
        <v>44.258000000000003</v>
      </c>
      <c r="F624" s="9">
        <v>0.709982183484131</v>
      </c>
      <c r="G624" s="9">
        <v>2.6470885353319898E-4</v>
      </c>
      <c r="H624" s="9">
        <v>4.12307384754102E-4</v>
      </c>
      <c r="I624" s="9">
        <v>1.4291398365886901E-3</v>
      </c>
      <c r="J624" s="9">
        <v>1.29880966099993E-4</v>
      </c>
      <c r="K624" s="13">
        <v>9.7235588088267697E-4</v>
      </c>
      <c r="L624" s="13">
        <v>2.4761482050095001E-4</v>
      </c>
      <c r="M624" s="93">
        <v>0.80080620617799503</v>
      </c>
      <c r="N624" s="55">
        <v>80</v>
      </c>
      <c r="O624" s="94">
        <v>2.15548390690165E-2</v>
      </c>
      <c r="P624" s="11">
        <v>5.55695184331189E-2</v>
      </c>
      <c r="Q624" s="11">
        <v>6.6120806272295101E-4</v>
      </c>
    </row>
    <row r="625" spans="1:17" x14ac:dyDescent="0.25">
      <c r="A625" s="12"/>
      <c r="B625" s="12" t="s">
        <v>787</v>
      </c>
      <c r="C625" s="75">
        <f t="shared" si="15"/>
        <v>299</v>
      </c>
      <c r="D625" s="12">
        <v>10</v>
      </c>
      <c r="E625" s="26">
        <v>44.511000000000003</v>
      </c>
      <c r="F625" s="9">
        <v>0.71117842841351797</v>
      </c>
      <c r="G625" s="9">
        <v>1.4404944324343099E-4</v>
      </c>
      <c r="H625" s="9">
        <v>3.4799297194777903E-4</v>
      </c>
      <c r="I625" s="9">
        <v>2.7527375263425402E-3</v>
      </c>
      <c r="J625" s="9">
        <v>5.4976791961338896E-4</v>
      </c>
      <c r="K625" s="13">
        <v>1.3862064250150399E-3</v>
      </c>
      <c r="L625" s="13">
        <v>1.31581475477498E-4</v>
      </c>
      <c r="M625" s="93">
        <v>1.4096246858913899</v>
      </c>
      <c r="N625" s="55">
        <v>150</v>
      </c>
      <c r="O625" s="94">
        <v>0.40115817491601002</v>
      </c>
      <c r="P625" s="11">
        <v>5.4105575940947899E-2</v>
      </c>
      <c r="Q625" s="11">
        <v>4.1709738105370899E-4</v>
      </c>
    </row>
    <row r="626" spans="1:17" x14ac:dyDescent="0.25">
      <c r="A626" s="12"/>
      <c r="B626" s="12" t="s">
        <v>788</v>
      </c>
      <c r="C626" s="75">
        <f t="shared" si="15"/>
        <v>300</v>
      </c>
      <c r="D626" s="12">
        <v>11</v>
      </c>
      <c r="E626" s="26">
        <v>44.432000000000002</v>
      </c>
      <c r="F626" s="9">
        <v>0.71043251824864295</v>
      </c>
      <c r="G626" s="9">
        <v>2.8944151983879699E-4</v>
      </c>
      <c r="H626" s="9">
        <v>4.2858883767034198E-4</v>
      </c>
      <c r="I626" s="9">
        <v>1.1790828738303201E-3</v>
      </c>
      <c r="J626" s="9">
        <v>8.8920761415689405E-5</v>
      </c>
      <c r="K626" s="13">
        <v>1.32045085062168E-3</v>
      </c>
      <c r="L626" s="13">
        <v>2.37293743308114E-4</v>
      </c>
      <c r="M626" s="93">
        <v>0.89348077385543401</v>
      </c>
      <c r="N626" s="55">
        <v>90</v>
      </c>
      <c r="O626" s="94">
        <v>1.1218259983343201E-3</v>
      </c>
      <c r="P626" s="11">
        <v>5.4147235203734399E-2</v>
      </c>
      <c r="Q626" s="11">
        <v>5.9706492918213002E-4</v>
      </c>
    </row>
    <row r="627" spans="1:17" x14ac:dyDescent="0.25">
      <c r="A627" s="12"/>
      <c r="B627" s="12" t="s">
        <v>789</v>
      </c>
      <c r="C627" s="75">
        <f t="shared" si="15"/>
        <v>301</v>
      </c>
      <c r="D627" s="12">
        <v>12</v>
      </c>
      <c r="E627" s="26">
        <v>41.884999999999998</v>
      </c>
      <c r="F627" s="9">
        <v>0.71122285059546897</v>
      </c>
      <c r="G627" s="9">
        <v>2.9132914222643701E-4</v>
      </c>
      <c r="H627" s="9">
        <v>4.3022041078744701E-4</v>
      </c>
      <c r="I627" s="9">
        <v>1.9882932448622901E-3</v>
      </c>
      <c r="J627" s="9">
        <v>2.6735458182206403E-4</v>
      </c>
      <c r="K627" s="13">
        <v>1.98584760942797E-4</v>
      </c>
      <c r="L627" s="13">
        <v>1.9930097827292401E-4</v>
      </c>
      <c r="M627" s="93">
        <v>0.84922395007880402</v>
      </c>
      <c r="N627" s="55">
        <v>90</v>
      </c>
      <c r="O627" s="94">
        <v>2.9878580629799098E-3</v>
      </c>
      <c r="P627" s="11">
        <v>5.3543999653854299E-2</v>
      </c>
      <c r="Q627" s="11">
        <v>6.4411518576510697E-4</v>
      </c>
    </row>
    <row r="628" spans="1:17" x14ac:dyDescent="0.25">
      <c r="A628" s="12"/>
      <c r="B628" s="12"/>
      <c r="C628" s="75">
        <f t="shared" si="15"/>
        <v>302</v>
      </c>
      <c r="D628" s="12"/>
      <c r="E628" s="26"/>
      <c r="F628" s="9"/>
      <c r="G628" s="9"/>
      <c r="H628" s="9"/>
      <c r="I628" s="9"/>
      <c r="J628" s="9"/>
      <c r="K628" s="13"/>
      <c r="L628" s="13"/>
      <c r="M628" s="93"/>
      <c r="N628" s="55"/>
      <c r="O628" s="94"/>
      <c r="Q628" s="11"/>
    </row>
    <row r="629" spans="1:17" x14ac:dyDescent="0.25">
      <c r="A629" s="12"/>
      <c r="B629" s="12"/>
      <c r="C629" s="75">
        <f t="shared" si="15"/>
        <v>303</v>
      </c>
      <c r="D629" s="12"/>
      <c r="E629" s="26"/>
      <c r="F629" s="9"/>
      <c r="G629" s="9"/>
      <c r="H629" s="9"/>
      <c r="I629" s="9"/>
      <c r="J629" s="9"/>
      <c r="K629" s="13"/>
      <c r="L629" s="13"/>
      <c r="M629" s="93"/>
      <c r="N629" s="55"/>
      <c r="O629" s="94"/>
      <c r="Q629" s="11"/>
    </row>
    <row r="630" spans="1:17" x14ac:dyDescent="0.25">
      <c r="A630" s="12" t="str">
        <f>LEFT(B630,3)</f>
        <v>T45</v>
      </c>
      <c r="B630" s="12" t="s">
        <v>790</v>
      </c>
      <c r="C630" s="75">
        <f t="shared" si="15"/>
        <v>304</v>
      </c>
      <c r="D630" s="12">
        <v>1</v>
      </c>
      <c r="E630" s="26">
        <v>47.554000000000002</v>
      </c>
      <c r="F630" s="9">
        <v>0.71088967584031004</v>
      </c>
      <c r="G630" s="9">
        <v>1.96745708089023E-4</v>
      </c>
      <c r="H630" s="9">
        <v>3.72789346989102E-4</v>
      </c>
      <c r="I630" s="9">
        <v>2.3399685164397E-3</v>
      </c>
      <c r="J630" s="9">
        <v>1.9463664579179399E-4</v>
      </c>
      <c r="K630" s="13">
        <v>1.0346025152625901E-3</v>
      </c>
      <c r="L630" s="13">
        <v>1.5543210804692099E-4</v>
      </c>
      <c r="M630" s="93">
        <v>1.0327100896905499</v>
      </c>
      <c r="N630" s="55">
        <v>110</v>
      </c>
      <c r="O630" s="94">
        <v>3.6965563822806101E-2</v>
      </c>
      <c r="P630" s="11">
        <v>5.5790499882544697E-2</v>
      </c>
      <c r="Q630" s="11">
        <v>4.9796805344124297E-4</v>
      </c>
    </row>
    <row r="631" spans="1:17" x14ac:dyDescent="0.25">
      <c r="A631" s="12"/>
      <c r="B631" s="12" t="s">
        <v>791</v>
      </c>
      <c r="C631" s="75">
        <f t="shared" si="15"/>
        <v>305</v>
      </c>
      <c r="D631" s="12">
        <v>2</v>
      </c>
      <c r="E631" s="26">
        <v>47.582999999999998</v>
      </c>
      <c r="F631" s="9">
        <v>0.71014389016399504</v>
      </c>
      <c r="G631" s="9">
        <v>2.30121586504833E-4</v>
      </c>
      <c r="H631" s="9">
        <v>3.9101024362439698E-4</v>
      </c>
      <c r="I631" s="9">
        <v>1.4864213399576299E-3</v>
      </c>
      <c r="J631" s="9">
        <v>7.2382038279991304E-5</v>
      </c>
      <c r="K631" s="13">
        <v>1.1908312736669301E-3</v>
      </c>
      <c r="L631" s="13">
        <v>1.9328335198686201E-4</v>
      </c>
      <c r="M631" s="93">
        <v>0.900387625810248</v>
      </c>
      <c r="N631" s="55">
        <v>90</v>
      </c>
      <c r="O631" s="94">
        <v>1.65180372795004E-3</v>
      </c>
      <c r="P631" s="11">
        <v>5.5123257200945498E-2</v>
      </c>
      <c r="Q631" s="11">
        <v>4.3609499038107298E-4</v>
      </c>
    </row>
    <row r="632" spans="1:17" x14ac:dyDescent="0.25">
      <c r="A632" s="12"/>
      <c r="B632" s="12" t="s">
        <v>792</v>
      </c>
      <c r="C632" s="75">
        <f t="shared" si="15"/>
        <v>306</v>
      </c>
      <c r="D632" s="12">
        <v>3</v>
      </c>
      <c r="E632" s="26">
        <v>47.713999999999999</v>
      </c>
      <c r="F632" s="9">
        <v>0.71142934176553796</v>
      </c>
      <c r="G632" s="9">
        <v>2.9596508899819198E-4</v>
      </c>
      <c r="H632" s="9">
        <v>4.3343714613264299E-4</v>
      </c>
      <c r="I632" s="9">
        <v>1.5056188597863101E-3</v>
      </c>
      <c r="J632" s="9">
        <v>9.5163979521076402E-5</v>
      </c>
      <c r="K632" s="13">
        <v>7.4197133055372904E-4</v>
      </c>
      <c r="L632" s="13">
        <v>2.4266290385081401E-4</v>
      </c>
      <c r="M632" s="93">
        <v>0.751030678051957</v>
      </c>
      <c r="N632" s="55">
        <v>80</v>
      </c>
      <c r="O632" s="94">
        <v>6.2665962641193004E-3</v>
      </c>
      <c r="P632" s="11">
        <v>5.4957494190822201E-2</v>
      </c>
      <c r="Q632" s="11">
        <v>6.0422956921488504E-4</v>
      </c>
    </row>
    <row r="633" spans="1:17" x14ac:dyDescent="0.25">
      <c r="A633" s="12"/>
      <c r="B633" s="12" t="s">
        <v>793</v>
      </c>
      <c r="C633" s="75">
        <f t="shared" si="15"/>
        <v>307</v>
      </c>
      <c r="D633" s="12">
        <v>4</v>
      </c>
      <c r="E633" s="26">
        <v>47.548000000000002</v>
      </c>
      <c r="F633" s="9">
        <v>0.71124178898488499</v>
      </c>
      <c r="G633" s="9">
        <v>2.9789154297830099E-4</v>
      </c>
      <c r="H633" s="9">
        <v>4.34647703132189E-4</v>
      </c>
      <c r="I633" s="9">
        <v>1.57212335461476E-3</v>
      </c>
      <c r="J633" s="9">
        <v>8.7740694607067296E-5</v>
      </c>
      <c r="K633" s="13">
        <v>7.0722897125106402E-4</v>
      </c>
      <c r="L633" s="13">
        <v>2.6541547776151299E-4</v>
      </c>
      <c r="M633" s="93">
        <v>0.74089384972847805</v>
      </c>
      <c r="N633" s="55">
        <v>80</v>
      </c>
      <c r="O633" s="94">
        <v>8.3569328929547102E-4</v>
      </c>
      <c r="P633" s="11">
        <v>5.6282473647392202E-2</v>
      </c>
      <c r="Q633" s="11">
        <v>6.8066328734683402E-4</v>
      </c>
    </row>
    <row r="634" spans="1:17" x14ac:dyDescent="0.25">
      <c r="A634" s="12"/>
      <c r="B634" s="12" t="s">
        <v>794</v>
      </c>
      <c r="C634" s="75">
        <f t="shared" si="15"/>
        <v>308</v>
      </c>
      <c r="D634" s="12">
        <v>5</v>
      </c>
      <c r="E634" s="26">
        <v>47.55</v>
      </c>
      <c r="F634" s="9">
        <v>0.71116037807729604</v>
      </c>
      <c r="G634" s="9">
        <v>1.97375670608329E-4</v>
      </c>
      <c r="H634" s="9">
        <v>3.7307094871286101E-4</v>
      </c>
      <c r="I634" s="9">
        <v>1.20604207161039E-3</v>
      </c>
      <c r="J634" s="9">
        <v>7.0803707840658896E-5</v>
      </c>
      <c r="K634" s="13">
        <v>8.0147937153701504E-4</v>
      </c>
      <c r="L634" s="13">
        <v>1.71015196894096E-4</v>
      </c>
      <c r="M634" s="93">
        <v>0.87178794658784897</v>
      </c>
      <c r="N634" s="55">
        <v>90</v>
      </c>
      <c r="O634" s="94">
        <v>2.45143599494634E-2</v>
      </c>
      <c r="P634" s="11">
        <v>5.5685432322362602E-2</v>
      </c>
      <c r="Q634" s="11">
        <v>6.1947401577803899E-4</v>
      </c>
    </row>
    <row r="635" spans="1:17" x14ac:dyDescent="0.25">
      <c r="A635" s="12"/>
      <c r="B635" s="12" t="s">
        <v>795</v>
      </c>
      <c r="C635" s="75">
        <f t="shared" si="15"/>
        <v>309</v>
      </c>
      <c r="D635" s="12">
        <v>6</v>
      </c>
      <c r="E635" s="26">
        <v>47.725999999999999</v>
      </c>
      <c r="F635" s="9">
        <v>0.71192071839436699</v>
      </c>
      <c r="G635" s="9">
        <v>3.3805627820321003E-4</v>
      </c>
      <c r="H635" s="9">
        <v>4.63283323584939E-4</v>
      </c>
      <c r="I635" s="9">
        <v>1.75637275361236E-3</v>
      </c>
      <c r="J635" s="9">
        <v>1.01658872239854E-4</v>
      </c>
      <c r="K635" s="13">
        <v>2.3827659826740401E-4</v>
      </c>
      <c r="L635" s="13">
        <v>2.65801175024973E-4</v>
      </c>
      <c r="M635" s="93">
        <v>0.650924194567151</v>
      </c>
      <c r="N635" s="55">
        <v>70</v>
      </c>
      <c r="O635" s="94">
        <v>5.5600306777051295E-4</v>
      </c>
      <c r="P635" s="11">
        <v>5.64155907765286E-2</v>
      </c>
      <c r="Q635" s="11">
        <v>7.1246622928818103E-4</v>
      </c>
    </row>
    <row r="636" spans="1:17" x14ac:dyDescent="0.25">
      <c r="A636" s="12"/>
      <c r="B636" s="12" t="s">
        <v>796</v>
      </c>
      <c r="C636" s="75">
        <f t="shared" si="15"/>
        <v>310</v>
      </c>
      <c r="D636" s="12">
        <v>7</v>
      </c>
      <c r="E636" s="26">
        <v>35.595999999999997</v>
      </c>
      <c r="F636" s="9">
        <v>0.71216589798166696</v>
      </c>
      <c r="G636" s="9">
        <v>5.7940044110890601E-4</v>
      </c>
      <c r="H636" s="9">
        <v>6.6045024738581196E-4</v>
      </c>
      <c r="I636" s="9">
        <v>1.7205190167695801E-3</v>
      </c>
      <c r="J636" s="9">
        <v>1.14439903346166E-4</v>
      </c>
      <c r="K636" s="13">
        <v>4.6654104866827601E-4</v>
      </c>
      <c r="L636" s="13">
        <v>4.2277450346238501E-4</v>
      </c>
      <c r="M636" s="93">
        <v>0.60597389857647899</v>
      </c>
      <c r="N636" s="55">
        <v>60</v>
      </c>
      <c r="O636" s="94">
        <v>1.0335109594890701E-3</v>
      </c>
      <c r="P636" s="11">
        <v>5.5285297633443302E-2</v>
      </c>
      <c r="Q636" s="11">
        <v>8.3288772188777204E-4</v>
      </c>
    </row>
    <row r="637" spans="1:17" x14ac:dyDescent="0.25">
      <c r="A637" s="12"/>
      <c r="B637" s="12" t="s">
        <v>797</v>
      </c>
      <c r="C637" s="75">
        <f t="shared" si="15"/>
        <v>311</v>
      </c>
      <c r="D637" s="12">
        <v>8</v>
      </c>
      <c r="E637" s="26">
        <v>47.624000000000002</v>
      </c>
      <c r="F637" s="9">
        <v>0.71108743515492601</v>
      </c>
      <c r="G637" s="9">
        <v>2.7650214843887602E-4</v>
      </c>
      <c r="H637" s="9">
        <v>4.2031247429799497E-4</v>
      </c>
      <c r="I637" s="9">
        <v>1.2819837620912399E-3</v>
      </c>
      <c r="J637" s="9">
        <v>7.9039742770214204E-5</v>
      </c>
      <c r="K637" s="13">
        <v>1.27864425458656E-3</v>
      </c>
      <c r="L637" s="13">
        <v>2.0964942238992101E-4</v>
      </c>
      <c r="M637" s="93">
        <v>0.83364914393029099</v>
      </c>
      <c r="N637" s="55">
        <v>90</v>
      </c>
      <c r="O637" s="94">
        <v>3.2552147240837E-2</v>
      </c>
      <c r="P637" s="11">
        <v>5.6186652832521902E-2</v>
      </c>
      <c r="Q637" s="11">
        <v>6.7955887316041401E-4</v>
      </c>
    </row>
    <row r="638" spans="1:17" x14ac:dyDescent="0.25">
      <c r="A638" s="12"/>
      <c r="B638" s="12" t="s">
        <v>798</v>
      </c>
      <c r="C638" s="75">
        <f t="shared" si="15"/>
        <v>312</v>
      </c>
      <c r="D638" s="12">
        <v>9</v>
      </c>
      <c r="E638" s="26">
        <v>47.546999999999997</v>
      </c>
      <c r="F638" s="9">
        <v>0.71038621939625402</v>
      </c>
      <c r="G638" s="9">
        <v>2.5652727623542602E-4</v>
      </c>
      <c r="H638" s="9">
        <v>4.0721040577458502E-4</v>
      </c>
      <c r="I638" s="9">
        <v>1.3703084665532099E-3</v>
      </c>
      <c r="J638" s="9">
        <v>9.2945920277143605E-5</v>
      </c>
      <c r="K638" s="13">
        <v>6.7468108990414804E-4</v>
      </c>
      <c r="L638" s="13">
        <v>2.1808133666094599E-4</v>
      </c>
      <c r="M638" s="93">
        <v>0.72655612033876105</v>
      </c>
      <c r="N638" s="55">
        <v>80</v>
      </c>
      <c r="O638" s="94">
        <v>2.4644584104258597E-4</v>
      </c>
      <c r="P638" s="11">
        <v>5.4918492196948498E-2</v>
      </c>
      <c r="Q638" s="11">
        <v>9.1348300133003795E-4</v>
      </c>
    </row>
    <row r="639" spans="1:17" x14ac:dyDescent="0.25">
      <c r="A639" s="12"/>
      <c r="B639" s="12" t="s">
        <v>799</v>
      </c>
      <c r="C639" s="75">
        <f t="shared" si="15"/>
        <v>313</v>
      </c>
      <c r="D639" s="12">
        <v>10</v>
      </c>
      <c r="E639" s="26">
        <v>47.594999999999999</v>
      </c>
      <c r="F639" s="9">
        <v>0.71176489962881095</v>
      </c>
      <c r="G639" s="9">
        <v>4.3061336130012799E-4</v>
      </c>
      <c r="H639" s="9">
        <v>5.3462184999380699E-4</v>
      </c>
      <c r="I639" s="9">
        <v>1.3462322495240301E-3</v>
      </c>
      <c r="J639" s="9">
        <v>1.3195911738962099E-4</v>
      </c>
      <c r="K639" s="13">
        <v>3.1309537284703401E-4</v>
      </c>
      <c r="L639" s="13">
        <v>3.9519695065595798E-4</v>
      </c>
      <c r="M639" s="93">
        <v>0.52128348345807196</v>
      </c>
      <c r="N639" s="55">
        <v>50</v>
      </c>
      <c r="O639" s="94">
        <v>6.8595582090773602E-4</v>
      </c>
      <c r="P639" s="11">
        <v>5.4746984591604098E-2</v>
      </c>
      <c r="Q639" s="11">
        <v>1.1102946767136601E-3</v>
      </c>
    </row>
    <row r="640" spans="1:17" x14ac:dyDescent="0.25">
      <c r="A640" s="12"/>
      <c r="B640" s="12" t="s">
        <v>800</v>
      </c>
      <c r="C640" s="75">
        <f t="shared" si="15"/>
        <v>314</v>
      </c>
      <c r="D640" s="12">
        <v>11</v>
      </c>
      <c r="E640" s="26">
        <v>47.606999999999999</v>
      </c>
      <c r="F640" s="9">
        <v>0.71115393363705104</v>
      </c>
      <c r="G640" s="9">
        <v>4.0609093678654299E-4</v>
      </c>
      <c r="H640" s="9">
        <v>5.1494820887149897E-4</v>
      </c>
      <c r="I640" s="9">
        <v>1.03624071758955E-3</v>
      </c>
      <c r="J640" s="9">
        <v>1.1154757894978799E-4</v>
      </c>
      <c r="K640" s="13">
        <v>7.1938943092370196E-4</v>
      </c>
      <c r="L640" s="13">
        <v>2.9547021414553099E-4</v>
      </c>
      <c r="M640" s="93">
        <v>0.62469157536313302</v>
      </c>
      <c r="N640" s="55">
        <v>70</v>
      </c>
      <c r="O640" s="94">
        <v>9.1855684111582603E-4</v>
      </c>
      <c r="P640" s="11">
        <v>5.4719617837875503E-2</v>
      </c>
      <c r="Q640" s="11">
        <v>7.2507553794990505E-4</v>
      </c>
    </row>
    <row r="641" spans="1:17" x14ac:dyDescent="0.25">
      <c r="A641" s="12"/>
      <c r="B641" s="12" t="s">
        <v>801</v>
      </c>
      <c r="C641" s="75">
        <f t="shared" si="15"/>
        <v>315</v>
      </c>
      <c r="D641" s="12">
        <v>12</v>
      </c>
      <c r="E641" s="26">
        <v>47.552999999999997</v>
      </c>
      <c r="F641" s="9">
        <v>0.71065349147911505</v>
      </c>
      <c r="G641" s="9">
        <v>2.1030997316647199E-4</v>
      </c>
      <c r="H641" s="9">
        <v>3.7991279745278701E-4</v>
      </c>
      <c r="I641" s="9">
        <v>9.5193247693510497E-4</v>
      </c>
      <c r="J641" s="9">
        <v>8.5003422215657496E-5</v>
      </c>
      <c r="K641" s="13">
        <v>1.2673098498901299E-3</v>
      </c>
      <c r="L641" s="13">
        <v>2.2505721593058699E-4</v>
      </c>
      <c r="M641" s="93">
        <v>0.89227112929816299</v>
      </c>
      <c r="N641" s="55">
        <v>90</v>
      </c>
      <c r="O641" s="94">
        <v>1.2024717064661101E-3</v>
      </c>
      <c r="P641" s="11">
        <v>5.6244170285664502E-2</v>
      </c>
      <c r="Q641" s="11">
        <v>5.82754335347826E-4</v>
      </c>
    </row>
    <row r="642" spans="1:17" x14ac:dyDescent="0.25">
      <c r="A642" s="12"/>
      <c r="B642" s="12"/>
      <c r="C642" s="75">
        <f t="shared" si="15"/>
        <v>316</v>
      </c>
      <c r="D642" s="12"/>
      <c r="E642" s="26"/>
      <c r="F642" s="9"/>
      <c r="G642" s="9"/>
      <c r="H642" s="9"/>
      <c r="I642" s="9"/>
      <c r="J642" s="9"/>
      <c r="K642" s="13"/>
      <c r="L642" s="13"/>
      <c r="M642" s="93"/>
      <c r="N642" s="55"/>
      <c r="O642" s="94"/>
      <c r="Q642" s="11"/>
    </row>
    <row r="643" spans="1:17" x14ac:dyDescent="0.25">
      <c r="A643" s="12"/>
      <c r="B643" s="12"/>
      <c r="C643" s="75">
        <f t="shared" si="15"/>
        <v>317</v>
      </c>
      <c r="D643" s="12"/>
      <c r="E643" s="26"/>
      <c r="F643" s="9"/>
      <c r="G643" s="9"/>
      <c r="H643" s="9"/>
      <c r="I643" s="9"/>
      <c r="J643" s="9"/>
      <c r="K643" s="13"/>
      <c r="L643" s="13"/>
      <c r="M643" s="93"/>
      <c r="N643" s="55"/>
      <c r="O643" s="94"/>
      <c r="Q643" s="11"/>
    </row>
    <row r="644" spans="1:17" x14ac:dyDescent="0.25">
      <c r="A644" s="12" t="str">
        <f>LEFT(B644,3)</f>
        <v>T49</v>
      </c>
      <c r="B644" s="12" t="s">
        <v>802</v>
      </c>
      <c r="C644" s="75">
        <f t="shared" si="15"/>
        <v>318</v>
      </c>
      <c r="D644" s="12">
        <v>1</v>
      </c>
      <c r="E644" s="26">
        <v>48.37</v>
      </c>
      <c r="F644" s="9">
        <v>0.71020460276951203</v>
      </c>
      <c r="G644" s="9">
        <v>1.71488831041371E-4</v>
      </c>
      <c r="H644" s="9">
        <v>1.8283232290657701E-4</v>
      </c>
      <c r="I644" s="9">
        <v>1.5172059905022601E-3</v>
      </c>
      <c r="J644" s="9">
        <v>1.3276674550354801E-4</v>
      </c>
      <c r="K644" s="13">
        <v>7.7256239556121396E-4</v>
      </c>
      <c r="L644" s="13">
        <v>1.3926546466141499E-4</v>
      </c>
      <c r="M644" s="93">
        <v>1.2274313077963299</v>
      </c>
      <c r="N644" s="55">
        <v>80</v>
      </c>
      <c r="O644" s="94">
        <v>1.7434569599069999E-2</v>
      </c>
      <c r="P644" s="11">
        <v>5.6993725817595001E-2</v>
      </c>
      <c r="Q644" s="11">
        <v>8.6488091643863098E-4</v>
      </c>
    </row>
    <row r="645" spans="1:17" x14ac:dyDescent="0.25">
      <c r="A645" s="12"/>
      <c r="B645" s="12" t="s">
        <v>803</v>
      </c>
      <c r="C645" s="75">
        <f t="shared" si="15"/>
        <v>319</v>
      </c>
      <c r="D645" s="12">
        <v>2</v>
      </c>
      <c r="E645" s="26">
        <v>48.304000000000002</v>
      </c>
      <c r="F645" s="9">
        <v>0.71029541380888295</v>
      </c>
      <c r="G645" s="9">
        <v>1.53938014950099E-4</v>
      </c>
      <c r="H645" s="9">
        <v>1.6648384768015099E-4</v>
      </c>
      <c r="I645" s="9">
        <v>1.26396257163328E-3</v>
      </c>
      <c r="J645" s="9">
        <v>8.2774574097065003E-5</v>
      </c>
      <c r="K645" s="13">
        <v>6.9077932700794696E-4</v>
      </c>
      <c r="L645" s="13">
        <v>1.3237797413686699E-4</v>
      </c>
      <c r="M645" s="93">
        <v>1.2489543251807</v>
      </c>
      <c r="N645" s="55">
        <v>80</v>
      </c>
      <c r="O645" s="94">
        <v>2.3348713122175999E-2</v>
      </c>
      <c r="P645" s="11">
        <v>5.6249261745996898E-2</v>
      </c>
      <c r="Q645" s="11">
        <v>6.2189264781972102E-4</v>
      </c>
    </row>
    <row r="646" spans="1:17" x14ac:dyDescent="0.25">
      <c r="A646" s="12"/>
      <c r="B646" s="12" t="s">
        <v>804</v>
      </c>
      <c r="C646" s="75">
        <f t="shared" si="15"/>
        <v>320</v>
      </c>
      <c r="D646" s="12">
        <v>3</v>
      </c>
      <c r="E646" s="26">
        <v>48.418999999999997</v>
      </c>
      <c r="F646" s="9">
        <v>0.71007696904315898</v>
      </c>
      <c r="G646" s="9">
        <v>1.9190250555461801E-4</v>
      </c>
      <c r="H646" s="9">
        <v>2.02099607269855E-4</v>
      </c>
      <c r="I646" s="9">
        <v>1.40446464858977E-3</v>
      </c>
      <c r="J646" s="9">
        <v>1.17124684432633E-4</v>
      </c>
      <c r="K646" s="13">
        <v>7.1774424193510301E-4</v>
      </c>
      <c r="L646" s="13">
        <v>1.5076820089610099E-4</v>
      </c>
      <c r="M646" s="93">
        <v>1.32684316844237</v>
      </c>
      <c r="N646" s="55">
        <v>90</v>
      </c>
      <c r="O646" s="94">
        <v>4.23009074361042E-2</v>
      </c>
      <c r="P646" s="11">
        <v>5.6385294708058399E-2</v>
      </c>
      <c r="Q646" s="11">
        <v>8.0768115969146001E-4</v>
      </c>
    </row>
    <row r="647" spans="1:17" x14ac:dyDescent="0.25">
      <c r="A647" s="12"/>
      <c r="B647" s="12" t="s">
        <v>805</v>
      </c>
      <c r="C647" s="75">
        <f t="shared" si="15"/>
        <v>321</v>
      </c>
      <c r="D647" s="12">
        <v>4</v>
      </c>
      <c r="E647" s="26">
        <v>48.381999999999998</v>
      </c>
      <c r="F647" s="9">
        <v>0.71005825920146404</v>
      </c>
      <c r="G647" s="9">
        <v>1.78099808538297E-4</v>
      </c>
      <c r="H647" s="9">
        <v>1.8904205982780999E-4</v>
      </c>
      <c r="I647" s="9">
        <v>1.64632235195749E-3</v>
      </c>
      <c r="J647" s="9">
        <v>2.3599932133360499E-4</v>
      </c>
      <c r="K647" s="13">
        <v>8.2614486617444002E-4</v>
      </c>
      <c r="L647" s="13">
        <v>1.27839550672995E-4</v>
      </c>
      <c r="M647" s="93">
        <v>1.1497597628470899</v>
      </c>
      <c r="N647" s="55">
        <v>80</v>
      </c>
      <c r="O647" s="94">
        <v>2.4607975500627301E-2</v>
      </c>
      <c r="P647" s="11">
        <v>5.5676245561568603E-2</v>
      </c>
      <c r="Q647" s="11">
        <v>7.7630090842080305E-4</v>
      </c>
    </row>
    <row r="648" spans="1:17" x14ac:dyDescent="0.25">
      <c r="A648" s="12"/>
      <c r="B648" s="12" t="s">
        <v>806</v>
      </c>
      <c r="C648" s="75">
        <f t="shared" ref="C648:C711" si="16">C647+1</f>
        <v>322</v>
      </c>
      <c r="D648" s="12">
        <v>5</v>
      </c>
      <c r="E648" s="26">
        <v>48.261000000000003</v>
      </c>
      <c r="F648" s="9">
        <v>0.70970500367460898</v>
      </c>
      <c r="G648" s="9">
        <v>1.35310968206367E-4</v>
      </c>
      <c r="H648" s="9">
        <v>1.4940612806426301E-4</v>
      </c>
      <c r="I648" s="9">
        <v>1.1215677269767201E-3</v>
      </c>
      <c r="J648" s="9">
        <v>1.33644677514116E-4</v>
      </c>
      <c r="K648" s="13">
        <v>6.1211347387428905E-4</v>
      </c>
      <c r="L648" s="13">
        <v>1.3552346443043801E-4</v>
      </c>
      <c r="M648" s="93">
        <v>1.39165698098622</v>
      </c>
      <c r="N648" s="55">
        <v>90</v>
      </c>
      <c r="O648" s="94">
        <v>2.0224217017136299E-2</v>
      </c>
      <c r="P648" s="11">
        <v>5.7296057604349603E-2</v>
      </c>
      <c r="Q648" s="11">
        <v>7.1705589055159696E-4</v>
      </c>
    </row>
    <row r="649" spans="1:17" x14ac:dyDescent="0.25">
      <c r="A649" s="12"/>
      <c r="B649" s="12" t="s">
        <v>807</v>
      </c>
      <c r="C649" s="75">
        <f t="shared" si="16"/>
        <v>323</v>
      </c>
      <c r="D649" s="12">
        <v>6</v>
      </c>
      <c r="E649" s="26">
        <v>48.225999999999999</v>
      </c>
      <c r="F649" s="9">
        <v>0.709588196949412</v>
      </c>
      <c r="G649" s="9">
        <v>1.2395197894605599E-4</v>
      </c>
      <c r="H649" s="9">
        <v>1.3919830430252E-4</v>
      </c>
      <c r="I649" s="9">
        <v>1.0805294165673099E-3</v>
      </c>
      <c r="J649" s="9">
        <v>1.08323274565819E-4</v>
      </c>
      <c r="K649" s="13">
        <v>9.70505257677781E-4</v>
      </c>
      <c r="L649" s="13">
        <v>1.18428522313565E-4</v>
      </c>
      <c r="M649" s="93">
        <v>1.4383397519897201</v>
      </c>
      <c r="N649" s="55">
        <v>100</v>
      </c>
      <c r="O649" s="94">
        <v>5.1370556125318899E-2</v>
      </c>
      <c r="P649" s="11">
        <v>5.6770573841162103E-2</v>
      </c>
      <c r="Q649" s="11">
        <v>7.8797738692739196E-4</v>
      </c>
    </row>
    <row r="650" spans="1:17" x14ac:dyDescent="0.25">
      <c r="A650" s="12"/>
      <c r="B650" s="12" t="s">
        <v>808</v>
      </c>
      <c r="C650" s="75">
        <f t="shared" si="16"/>
        <v>324</v>
      </c>
      <c r="D650" s="12">
        <v>7</v>
      </c>
      <c r="E650" s="26">
        <v>48.337000000000003</v>
      </c>
      <c r="F650" s="9">
        <v>0.70986447684111298</v>
      </c>
      <c r="G650" s="9">
        <v>1.3437327296147799E-4</v>
      </c>
      <c r="H650" s="9">
        <v>1.48563730029863E-4</v>
      </c>
      <c r="I650" s="9">
        <v>1.79616223994795E-3</v>
      </c>
      <c r="J650" s="9">
        <v>1.7461463789208301E-4</v>
      </c>
      <c r="K650" s="13">
        <v>9.4300715549077395E-4</v>
      </c>
      <c r="L650" s="13">
        <v>1.2801053195635401E-4</v>
      </c>
      <c r="M650" s="93">
        <v>1.4011068788382901</v>
      </c>
      <c r="N650" s="55">
        <v>90</v>
      </c>
      <c r="O650" s="94">
        <v>6.1135059827534297E-2</v>
      </c>
      <c r="P650" s="11">
        <v>5.7243745133380299E-2</v>
      </c>
      <c r="Q650" s="11">
        <v>7.6712075038991995E-4</v>
      </c>
    </row>
    <row r="651" spans="1:17" x14ac:dyDescent="0.25">
      <c r="A651" s="12"/>
      <c r="B651" s="12" t="s">
        <v>809</v>
      </c>
      <c r="C651" s="75">
        <f t="shared" si="16"/>
        <v>325</v>
      </c>
      <c r="D651" s="12">
        <v>8</v>
      </c>
      <c r="E651" s="26">
        <v>48.27</v>
      </c>
      <c r="F651" s="9">
        <v>0.70977425283374895</v>
      </c>
      <c r="G651" s="9">
        <v>1.53086516295329E-4</v>
      </c>
      <c r="H651" s="9">
        <v>1.6567629094998201E-4</v>
      </c>
      <c r="I651" s="9">
        <v>1.5150112081204E-3</v>
      </c>
      <c r="J651" s="9">
        <v>1.43242798168364E-4</v>
      </c>
      <c r="K651" s="13">
        <v>1.06471308261432E-3</v>
      </c>
      <c r="L651" s="13">
        <v>1.17269358321032E-4</v>
      </c>
      <c r="M651" s="93">
        <v>1.3275279137942699</v>
      </c>
      <c r="N651" s="55">
        <v>90</v>
      </c>
      <c r="O651" s="94">
        <v>5.5560552569225603E-2</v>
      </c>
      <c r="P651" s="11">
        <v>5.6987370026424997E-2</v>
      </c>
      <c r="Q651" s="11">
        <v>9.3360038015941505E-4</v>
      </c>
    </row>
    <row r="652" spans="1:17" x14ac:dyDescent="0.25">
      <c r="A652" s="12"/>
      <c r="B652" s="12" t="s">
        <v>810</v>
      </c>
      <c r="C652" s="75">
        <f t="shared" si="16"/>
        <v>326</v>
      </c>
      <c r="D652" s="12">
        <v>9</v>
      </c>
      <c r="E652" s="26">
        <v>48.375999999999998</v>
      </c>
      <c r="F652" s="9">
        <v>0.70994715602166902</v>
      </c>
      <c r="G652" s="9">
        <v>1.71077933884385E-4</v>
      </c>
      <c r="H652" s="9">
        <v>1.8243759587098599E-4</v>
      </c>
      <c r="I652" s="9">
        <v>1.97188759756737E-3</v>
      </c>
      <c r="J652" s="9">
        <v>2.7723117044578099E-4</v>
      </c>
      <c r="K652" s="13">
        <v>1.0699920120235201E-3</v>
      </c>
      <c r="L652" s="13">
        <v>1.45709709689893E-4</v>
      </c>
      <c r="M652" s="93">
        <v>1.17983842558671</v>
      </c>
      <c r="N652" s="55">
        <v>80</v>
      </c>
      <c r="O652" s="94">
        <v>4.0486023311361398E-2</v>
      </c>
      <c r="P652" s="11">
        <v>5.7562991231504802E-2</v>
      </c>
      <c r="Q652" s="11">
        <v>7.9281957065126805E-4</v>
      </c>
    </row>
    <row r="653" spans="1:17" x14ac:dyDescent="0.25">
      <c r="A653" s="12"/>
      <c r="B653" s="12" t="s">
        <v>811</v>
      </c>
      <c r="C653" s="75">
        <f t="shared" si="16"/>
        <v>327</v>
      </c>
      <c r="D653" s="12">
        <v>10</v>
      </c>
      <c r="E653" s="26">
        <v>48.29</v>
      </c>
      <c r="F653" s="9">
        <v>0.71005763119515997</v>
      </c>
      <c r="G653" s="9">
        <v>1.8200080433301001E-4</v>
      </c>
      <c r="H653" s="9">
        <v>1.92721290286839E-4</v>
      </c>
      <c r="I653" s="9">
        <v>2.2687649250383399E-2</v>
      </c>
      <c r="J653" s="9">
        <v>3.8112059970505999E-3</v>
      </c>
      <c r="K653" s="13">
        <v>1.1357897493963699E-3</v>
      </c>
      <c r="L653" s="13">
        <v>1.56681981240724E-4</v>
      </c>
      <c r="M653" s="93">
        <v>1.08983882319613</v>
      </c>
      <c r="N653" s="55">
        <v>70</v>
      </c>
      <c r="O653" s="94">
        <v>1.67190753892578E-2</v>
      </c>
      <c r="P653" s="11">
        <v>5.6837828022131297E-2</v>
      </c>
      <c r="Q653" s="11">
        <v>1.0044746870321499E-3</v>
      </c>
    </row>
    <row r="654" spans="1:17" x14ac:dyDescent="0.25">
      <c r="A654" s="12"/>
      <c r="B654" s="12" t="s">
        <v>812</v>
      </c>
      <c r="C654" s="75">
        <f t="shared" si="16"/>
        <v>328</v>
      </c>
      <c r="D654" s="12">
        <v>11</v>
      </c>
      <c r="E654" s="26">
        <v>48.421999999999997</v>
      </c>
      <c r="F654" s="9">
        <v>0.71048503821810005</v>
      </c>
      <c r="G654" s="9">
        <v>1.98955042967422E-4</v>
      </c>
      <c r="H654" s="9">
        <v>2.0881980041357901E-4</v>
      </c>
      <c r="I654" s="9">
        <v>4.3598012665151203E-2</v>
      </c>
      <c r="J654" s="9">
        <v>6.2430654074502904E-3</v>
      </c>
      <c r="K654" s="13">
        <v>1.0554117840702499E-3</v>
      </c>
      <c r="L654" s="13">
        <v>1.9062757340734099E-4</v>
      </c>
      <c r="M654" s="93">
        <v>1.01521641422388</v>
      </c>
      <c r="N654" s="55">
        <v>70</v>
      </c>
      <c r="O654" s="94">
        <v>8.9160106491406894E-3</v>
      </c>
      <c r="P654" s="11">
        <v>5.7852299714463699E-2</v>
      </c>
      <c r="Q654" s="11">
        <v>1.2436394020153101E-3</v>
      </c>
    </row>
    <row r="655" spans="1:17" x14ac:dyDescent="0.25">
      <c r="A655" s="12"/>
      <c r="B655" s="12"/>
      <c r="C655" s="75">
        <f t="shared" si="16"/>
        <v>329</v>
      </c>
      <c r="D655" s="12"/>
      <c r="E655" s="26"/>
      <c r="F655" s="9"/>
      <c r="G655" s="9"/>
      <c r="H655" s="9"/>
      <c r="I655" s="9"/>
      <c r="J655" s="9"/>
      <c r="K655" s="13"/>
      <c r="L655" s="13"/>
      <c r="M655" s="93"/>
      <c r="N655" s="55"/>
      <c r="O655" s="94"/>
      <c r="Q655" s="11"/>
    </row>
    <row r="656" spans="1:17" x14ac:dyDescent="0.25">
      <c r="A656" s="12"/>
      <c r="B656" s="12"/>
      <c r="C656" s="75">
        <f t="shared" si="16"/>
        <v>330</v>
      </c>
      <c r="D656" s="12"/>
      <c r="E656" s="26"/>
      <c r="F656" s="9"/>
      <c r="G656" s="9"/>
      <c r="H656" s="9"/>
      <c r="I656" s="9"/>
      <c r="J656" s="9"/>
      <c r="K656" s="13"/>
      <c r="L656" s="13"/>
      <c r="M656" s="93"/>
      <c r="N656" s="55"/>
      <c r="O656" s="94"/>
      <c r="Q656" s="11"/>
    </row>
    <row r="657" spans="1:17" x14ac:dyDescent="0.25">
      <c r="A657" s="12" t="str">
        <f>LEFT(B657,3)</f>
        <v>T50</v>
      </c>
      <c r="B657" s="12" t="s">
        <v>813</v>
      </c>
      <c r="C657" s="75">
        <f t="shared" si="16"/>
        <v>331</v>
      </c>
      <c r="D657" s="12">
        <v>1</v>
      </c>
      <c r="E657" s="26">
        <v>49.331000000000003</v>
      </c>
      <c r="F657" s="9">
        <v>0.70925596944001401</v>
      </c>
      <c r="G657" s="9">
        <v>1.20115676090139E-4</v>
      </c>
      <c r="H657" s="9">
        <v>1.3578619250549699E-4</v>
      </c>
      <c r="I657" s="9">
        <v>5.8746955785900603E-4</v>
      </c>
      <c r="J657" s="9">
        <v>4.7942284277651199E-5</v>
      </c>
      <c r="K657" s="13">
        <v>7.5368633210960104E-4</v>
      </c>
      <c r="L657" s="13">
        <v>8.0007999086232305E-5</v>
      </c>
      <c r="M657" s="93">
        <v>1.8999924688858101</v>
      </c>
      <c r="N657" s="55">
        <v>130</v>
      </c>
      <c r="O657" s="94">
        <v>1.17587688126804E-2</v>
      </c>
      <c r="P657" s="11">
        <v>5.6800349295517902E-2</v>
      </c>
      <c r="Q657" s="11">
        <v>5.9239332858761196E-4</v>
      </c>
    </row>
    <row r="658" spans="1:17" x14ac:dyDescent="0.25">
      <c r="A658" s="12"/>
      <c r="B658" s="12" t="s">
        <v>814</v>
      </c>
      <c r="C658" s="75">
        <f t="shared" si="16"/>
        <v>332</v>
      </c>
      <c r="D658" s="12">
        <v>2</v>
      </c>
      <c r="E658" s="26">
        <v>49.38</v>
      </c>
      <c r="F658" s="9">
        <v>0.70925000063332999</v>
      </c>
      <c r="G658" s="9">
        <v>1.09485993163573E-4</v>
      </c>
      <c r="H658" s="9">
        <v>1.26471995170253E-4</v>
      </c>
      <c r="I658" s="9">
        <v>5.8279258804334205E-4</v>
      </c>
      <c r="J658" s="9">
        <v>2.7632327266389799E-5</v>
      </c>
      <c r="K658" s="13">
        <v>6.3545967120742395E-4</v>
      </c>
      <c r="L658" s="13">
        <v>7.70974468135993E-5</v>
      </c>
      <c r="M658" s="93">
        <v>2.3252917851712001</v>
      </c>
      <c r="N658" s="55">
        <v>150</v>
      </c>
      <c r="O658" s="94">
        <v>1.9328717421445998E-2</v>
      </c>
      <c r="P658" s="11">
        <v>5.6819543635886101E-2</v>
      </c>
      <c r="Q658" s="11">
        <v>4.9556478445586104E-4</v>
      </c>
    </row>
    <row r="659" spans="1:17" x14ac:dyDescent="0.25">
      <c r="A659" s="12"/>
      <c r="B659" s="12" t="s">
        <v>815</v>
      </c>
      <c r="C659" s="75">
        <f t="shared" si="16"/>
        <v>333</v>
      </c>
      <c r="D659" s="12">
        <v>3</v>
      </c>
      <c r="E659" s="26">
        <v>49.442999999999998</v>
      </c>
      <c r="F659" s="9">
        <v>0.70964523732156104</v>
      </c>
      <c r="G659" s="9">
        <v>1.12513205470423E-4</v>
      </c>
      <c r="H659" s="9">
        <v>1.2911797936807301E-4</v>
      </c>
      <c r="I659" s="9">
        <v>6.60828666379021E-4</v>
      </c>
      <c r="J659" s="9">
        <v>3.2568498881411602E-5</v>
      </c>
      <c r="K659" s="13">
        <v>7.2759087786165204E-4</v>
      </c>
      <c r="L659" s="13">
        <v>7.6988432094454701E-5</v>
      </c>
      <c r="M659" s="93">
        <v>2.1269685254250099</v>
      </c>
      <c r="N659" s="55">
        <v>140</v>
      </c>
      <c r="O659" s="94">
        <v>3.32821428997453E-2</v>
      </c>
      <c r="P659" s="11">
        <v>5.6546023981231597E-2</v>
      </c>
      <c r="Q659" s="11">
        <v>5.7889005887304498E-4</v>
      </c>
    </row>
    <row r="660" spans="1:17" x14ac:dyDescent="0.25">
      <c r="A660" s="12"/>
      <c r="B660" s="12" t="s">
        <v>816</v>
      </c>
      <c r="C660" s="75">
        <f t="shared" si="16"/>
        <v>334</v>
      </c>
      <c r="D660" s="12">
        <v>4</v>
      </c>
      <c r="E660" s="26">
        <v>49.395000000000003</v>
      </c>
      <c r="F660" s="9">
        <v>0.70962601959021099</v>
      </c>
      <c r="G660" s="9">
        <v>1.2672980705845E-4</v>
      </c>
      <c r="H660" s="9">
        <v>1.41679988651821E-4</v>
      </c>
      <c r="I660" s="9">
        <v>7.0062641188986204E-4</v>
      </c>
      <c r="J660" s="9">
        <v>3.7992343678420803E-5</v>
      </c>
      <c r="K660" s="13">
        <v>5.7398841775311302E-4</v>
      </c>
      <c r="L660" s="13">
        <v>8.0814743492454901E-5</v>
      </c>
      <c r="M660" s="93">
        <v>2.2637192119225502</v>
      </c>
      <c r="N660" s="55">
        <v>150</v>
      </c>
      <c r="O660" s="94">
        <v>7.6147193449072503E-2</v>
      </c>
      <c r="P660" s="11">
        <v>5.6429485428804299E-2</v>
      </c>
      <c r="Q660" s="11">
        <v>5.5747004145977497E-4</v>
      </c>
    </row>
    <row r="661" spans="1:17" x14ac:dyDescent="0.25">
      <c r="A661" s="12"/>
      <c r="B661" s="12" t="s">
        <v>817</v>
      </c>
      <c r="C661" s="75">
        <f t="shared" si="16"/>
        <v>335</v>
      </c>
      <c r="D661" s="12">
        <v>5</v>
      </c>
      <c r="E661" s="26">
        <v>49.325000000000003</v>
      </c>
      <c r="F661" s="9">
        <v>0.70927627413528804</v>
      </c>
      <c r="G661" s="9">
        <v>1.03103512446408E-4</v>
      </c>
      <c r="H661" s="9">
        <v>1.2098176126968799E-4</v>
      </c>
      <c r="I661" s="9">
        <v>5.5155965508846304E-4</v>
      </c>
      <c r="J661" s="9">
        <v>3.6002002840668197E-5</v>
      </c>
      <c r="K661" s="13">
        <v>8.0270471804771396E-4</v>
      </c>
      <c r="L661" s="13">
        <v>7.2588756638970896E-5</v>
      </c>
      <c r="M661" s="93">
        <v>2.4229280591729201</v>
      </c>
      <c r="N661" s="55">
        <v>160</v>
      </c>
      <c r="O661" s="94">
        <v>7.3298617705412794E-2</v>
      </c>
      <c r="P661" s="11">
        <v>5.6644368521400597E-2</v>
      </c>
      <c r="Q661" s="11">
        <v>4.9001267154891301E-4</v>
      </c>
    </row>
    <row r="662" spans="1:17" x14ac:dyDescent="0.25">
      <c r="A662" s="12"/>
      <c r="B662" s="12" t="s">
        <v>818</v>
      </c>
      <c r="C662" s="75">
        <f t="shared" si="16"/>
        <v>336</v>
      </c>
      <c r="D662" s="12">
        <v>6</v>
      </c>
      <c r="E662" s="26">
        <v>49.44</v>
      </c>
      <c r="F662" s="9">
        <v>0.70950931059577904</v>
      </c>
      <c r="G662" s="9">
        <v>1.11980722895243E-4</v>
      </c>
      <c r="H662" s="9">
        <v>1.2864924143708801E-4</v>
      </c>
      <c r="I662" s="9">
        <v>8.4874644758531695E-4</v>
      </c>
      <c r="J662" s="9">
        <v>7.4575865139151897E-5</v>
      </c>
      <c r="K662" s="13">
        <v>6.8569246785759002E-4</v>
      </c>
      <c r="L662" s="13">
        <v>7.0240523489735994E-5</v>
      </c>
      <c r="M662" s="93">
        <v>2.3349511505948302</v>
      </c>
      <c r="N662" s="55">
        <v>160</v>
      </c>
      <c r="O662" s="94">
        <v>4.9689443282393497E-2</v>
      </c>
      <c r="P662" s="11">
        <v>5.6749327582630099E-2</v>
      </c>
      <c r="Q662" s="11">
        <v>4.5890316269804799E-4</v>
      </c>
    </row>
    <row r="663" spans="1:17" x14ac:dyDescent="0.25">
      <c r="A663" s="12"/>
      <c r="B663" s="12" t="s">
        <v>819</v>
      </c>
      <c r="C663" s="75">
        <f t="shared" si="16"/>
        <v>337</v>
      </c>
      <c r="D663" s="12">
        <v>7</v>
      </c>
      <c r="E663" s="26">
        <v>49.353000000000002</v>
      </c>
      <c r="F663" s="9">
        <v>0.70975451387699595</v>
      </c>
      <c r="G663" s="9">
        <v>1.2961853710072001E-4</v>
      </c>
      <c r="H663" s="9">
        <v>1.44268151777252E-4</v>
      </c>
      <c r="I663" s="9">
        <v>7.6629110871866796E-4</v>
      </c>
      <c r="J663" s="9">
        <v>4.1607765808592501E-5</v>
      </c>
      <c r="K663" s="13">
        <v>3.7257065143769298E-4</v>
      </c>
      <c r="L663" s="13">
        <v>7.5214548309461801E-5</v>
      </c>
      <c r="M663" s="93">
        <v>1.8550219379872399</v>
      </c>
      <c r="N663" s="55">
        <v>120</v>
      </c>
      <c r="O663" s="94">
        <v>1.4433254800197699E-2</v>
      </c>
      <c r="P663" s="11">
        <v>5.6751381627554602E-2</v>
      </c>
      <c r="Q663" s="11">
        <v>4.3707338920574002E-4</v>
      </c>
    </row>
    <row r="664" spans="1:17" x14ac:dyDescent="0.25">
      <c r="A664" s="12"/>
      <c r="B664" s="12" t="s">
        <v>820</v>
      </c>
      <c r="C664" s="75">
        <f t="shared" si="16"/>
        <v>338</v>
      </c>
      <c r="D664" s="12">
        <v>8</v>
      </c>
      <c r="E664" s="26">
        <v>49.32</v>
      </c>
      <c r="F664" s="9">
        <v>0.70916042346227204</v>
      </c>
      <c r="G664" s="9">
        <v>1.17053129278911E-4</v>
      </c>
      <c r="H664" s="9">
        <v>1.3306662777501501E-4</v>
      </c>
      <c r="I664" s="9">
        <v>7.2626633680258304E-4</v>
      </c>
      <c r="J664" s="9">
        <v>6.9230471193354896E-5</v>
      </c>
      <c r="K664" s="13">
        <v>7.3892534004594797E-4</v>
      </c>
      <c r="L664" s="13">
        <v>7.4639583751410899E-5</v>
      </c>
      <c r="M664" s="93">
        <v>2.4606650379617898</v>
      </c>
      <c r="N664" s="55">
        <v>160</v>
      </c>
      <c r="O664" s="94">
        <v>4.14069581430791E-3</v>
      </c>
      <c r="P664" s="11">
        <v>5.6953030044852901E-2</v>
      </c>
      <c r="Q664" s="11">
        <v>4.27606834525856E-4</v>
      </c>
    </row>
    <row r="665" spans="1:17" x14ac:dyDescent="0.25">
      <c r="A665" s="12"/>
      <c r="B665" s="12" t="s">
        <v>821</v>
      </c>
      <c r="C665" s="75">
        <f t="shared" si="16"/>
        <v>339</v>
      </c>
      <c r="D665" s="12">
        <v>9</v>
      </c>
      <c r="E665" s="26">
        <v>49.331000000000003</v>
      </c>
      <c r="F665" s="9">
        <v>0.70925417319072404</v>
      </c>
      <c r="G665" s="9">
        <v>1.17308020321502E-4</v>
      </c>
      <c r="H665" s="9">
        <v>1.3330011363003999E-4</v>
      </c>
      <c r="I665" s="9">
        <v>5.1609310907535305E-4</v>
      </c>
      <c r="J665" s="9">
        <v>3.4338755757787402E-5</v>
      </c>
      <c r="K665" s="13">
        <v>5.3125246052307395E-4</v>
      </c>
      <c r="L665" s="13">
        <v>7.45539290336644E-5</v>
      </c>
      <c r="M665" s="93">
        <v>2.3841078263673898</v>
      </c>
      <c r="N665" s="55">
        <v>160</v>
      </c>
      <c r="O665" s="94">
        <v>1.4000985500839599E-3</v>
      </c>
      <c r="P665" s="11">
        <v>5.7134340039701498E-2</v>
      </c>
      <c r="Q665" s="11">
        <v>3.5950482933585598E-4</v>
      </c>
    </row>
    <row r="666" spans="1:17" x14ac:dyDescent="0.25">
      <c r="A666" s="12"/>
      <c r="B666" s="12" t="s">
        <v>822</v>
      </c>
      <c r="C666" s="75">
        <f t="shared" si="16"/>
        <v>340</v>
      </c>
      <c r="D666" s="12">
        <v>10</v>
      </c>
      <c r="E666" s="26">
        <v>49.374000000000002</v>
      </c>
      <c r="F666" s="9">
        <v>0.70918414361057103</v>
      </c>
      <c r="G666" s="9">
        <v>8.0579115298234206E-5</v>
      </c>
      <c r="H666" s="9">
        <v>1.02473034180091E-4</v>
      </c>
      <c r="I666" s="9">
        <v>7.9433813909428601E-4</v>
      </c>
      <c r="J666" s="9">
        <v>7.2364821236252898E-5</v>
      </c>
      <c r="K666" s="13">
        <v>5.2334394252245104E-4</v>
      </c>
      <c r="L666" s="13">
        <v>5.4467012689321299E-5</v>
      </c>
      <c r="M666" s="93">
        <v>2.7694185122086599</v>
      </c>
      <c r="N666" s="55">
        <v>180</v>
      </c>
      <c r="O666" s="94">
        <v>1.10356222684345E-3</v>
      </c>
      <c r="P666" s="11">
        <v>5.6682973392401401E-2</v>
      </c>
      <c r="Q666" s="11">
        <v>3.2036791170858098E-4</v>
      </c>
    </row>
    <row r="667" spans="1:17" x14ac:dyDescent="0.25">
      <c r="A667" s="12"/>
      <c r="B667" s="12" t="s">
        <v>823</v>
      </c>
      <c r="C667" s="75">
        <f t="shared" si="16"/>
        <v>341</v>
      </c>
      <c r="D667" s="12">
        <v>11</v>
      </c>
      <c r="E667" s="26">
        <v>49.320999999999998</v>
      </c>
      <c r="F667" s="9">
        <v>0.70905030615616405</v>
      </c>
      <c r="G667" s="9">
        <v>8.3219593576700003E-5</v>
      </c>
      <c r="H667" s="9">
        <v>1.04557432416717E-4</v>
      </c>
      <c r="I667" s="9">
        <v>1.3496748057881701E-3</v>
      </c>
      <c r="J667" s="9">
        <v>1.46330337148622E-4</v>
      </c>
      <c r="K667" s="13">
        <v>5.6592661289701603E-4</v>
      </c>
      <c r="L667" s="13">
        <v>5.8978263684861797E-5</v>
      </c>
      <c r="M667" s="93">
        <v>2.8752268774345899</v>
      </c>
      <c r="N667" s="55">
        <v>190</v>
      </c>
      <c r="O667" s="94">
        <v>1.55268690439764E-4</v>
      </c>
      <c r="P667" s="11">
        <v>5.68084550819822E-2</v>
      </c>
      <c r="Q667" s="11">
        <v>3.2729573240585202E-4</v>
      </c>
    </row>
    <row r="668" spans="1:17" x14ac:dyDescent="0.25">
      <c r="A668" s="12"/>
      <c r="B668" s="12" t="s">
        <v>824</v>
      </c>
      <c r="C668" s="75">
        <f t="shared" si="16"/>
        <v>342</v>
      </c>
      <c r="D668" s="12">
        <v>12</v>
      </c>
      <c r="E668" s="26">
        <v>49.469000000000001</v>
      </c>
      <c r="F668" s="9">
        <v>0.70921739244394599</v>
      </c>
      <c r="G668" s="9">
        <v>7.3671895083779102E-5</v>
      </c>
      <c r="H668" s="9">
        <v>9.7140487838910498E-5</v>
      </c>
      <c r="I668" s="9">
        <v>8.8494277045552295E-4</v>
      </c>
      <c r="J668" s="9">
        <v>1.25735596212229E-4</v>
      </c>
      <c r="K668" s="13">
        <v>3.6710265581212201E-4</v>
      </c>
      <c r="L668" s="13">
        <v>5.0937581338065499E-5</v>
      </c>
      <c r="M668" s="93">
        <v>3.5275356549485801</v>
      </c>
      <c r="N668" s="55">
        <v>230</v>
      </c>
      <c r="O668" s="94">
        <v>9.0177715066398594E-3</v>
      </c>
      <c r="P668" s="11">
        <v>5.6820363497262001E-2</v>
      </c>
      <c r="Q668" s="11">
        <v>2.8799662652581598E-4</v>
      </c>
    </row>
    <row r="669" spans="1:17" x14ac:dyDescent="0.25">
      <c r="A669" s="12"/>
      <c r="B669" s="12"/>
      <c r="C669" s="75">
        <f t="shared" si="16"/>
        <v>343</v>
      </c>
      <c r="D669" s="12"/>
      <c r="E669" s="26"/>
      <c r="F669" s="9"/>
      <c r="G669" s="9"/>
      <c r="H669" s="9"/>
      <c r="I669" s="9"/>
      <c r="J669" s="9"/>
      <c r="K669" s="13"/>
      <c r="L669" s="13"/>
      <c r="M669" s="93"/>
      <c r="N669" s="55"/>
      <c r="O669" s="94"/>
      <c r="Q669" s="11"/>
    </row>
    <row r="670" spans="1:17" x14ac:dyDescent="0.25">
      <c r="A670" s="12"/>
      <c r="B670" s="12"/>
      <c r="C670" s="75">
        <f t="shared" si="16"/>
        <v>344</v>
      </c>
      <c r="D670" s="12"/>
      <c r="E670" s="26"/>
      <c r="F670" s="9"/>
      <c r="G670" s="9"/>
      <c r="H670" s="9"/>
      <c r="I670" s="9"/>
      <c r="J670" s="9"/>
      <c r="K670" s="13"/>
      <c r="L670" s="13"/>
      <c r="M670" s="93"/>
      <c r="N670" s="55"/>
      <c r="O670" s="94"/>
      <c r="Q670" s="11"/>
    </row>
    <row r="671" spans="1:17" x14ac:dyDescent="0.25">
      <c r="A671" s="12" t="str">
        <f>LEFT(B671,3)</f>
        <v>T46</v>
      </c>
      <c r="B671" s="12" t="s">
        <v>825</v>
      </c>
      <c r="C671" s="75">
        <f t="shared" si="16"/>
        <v>345</v>
      </c>
      <c r="D671" s="12">
        <v>1</v>
      </c>
      <c r="E671" s="26">
        <v>50.503</v>
      </c>
      <c r="F671" s="9">
        <v>0.71484869655448002</v>
      </c>
      <c r="G671" s="9">
        <v>1.9492616258386699E-4</v>
      </c>
      <c r="H671" s="9">
        <v>2.0510454585103601E-4</v>
      </c>
      <c r="I671" s="9">
        <v>1.6143094351547E-3</v>
      </c>
      <c r="J671" s="9">
        <v>1.7166258500533399E-4</v>
      </c>
      <c r="K671" s="13">
        <v>1.2187669417456899E-3</v>
      </c>
      <c r="L671" s="13">
        <v>1.4334718121211801E-4</v>
      </c>
      <c r="M671" s="93">
        <v>1.0935529641762001</v>
      </c>
      <c r="N671" s="55">
        <v>70</v>
      </c>
      <c r="O671" s="94">
        <v>2.9399925160881201E-2</v>
      </c>
      <c r="P671" s="11">
        <v>5.7527660295546998E-2</v>
      </c>
      <c r="Q671" s="11">
        <v>7.5416541603224197E-4</v>
      </c>
    </row>
    <row r="672" spans="1:17" x14ac:dyDescent="0.25">
      <c r="A672" s="12"/>
      <c r="B672" s="12" t="s">
        <v>826</v>
      </c>
      <c r="C672" s="75">
        <f t="shared" si="16"/>
        <v>346</v>
      </c>
      <c r="D672" s="12">
        <v>2</v>
      </c>
      <c r="E672" s="26">
        <v>50.533000000000001</v>
      </c>
      <c r="F672" s="9">
        <v>0.71450846515866495</v>
      </c>
      <c r="G672" s="9">
        <v>2.7946055749761002E-4</v>
      </c>
      <c r="H672" s="9">
        <v>2.86645994764745E-4</v>
      </c>
      <c r="I672" s="9">
        <v>1.8596848564760001E-3</v>
      </c>
      <c r="J672" s="9">
        <v>1.3062099756055E-4</v>
      </c>
      <c r="K672" s="13">
        <v>1.26277925455748E-3</v>
      </c>
      <c r="L672" s="13">
        <v>1.9381851473368E-4</v>
      </c>
      <c r="M672" s="93">
        <v>0.86578889629948197</v>
      </c>
      <c r="N672" s="55">
        <v>60</v>
      </c>
      <c r="O672" s="94">
        <v>6.2772891846784402E-3</v>
      </c>
      <c r="P672" s="11">
        <v>5.8005804539052498E-2</v>
      </c>
      <c r="Q672" s="11">
        <v>1.02938152384812E-3</v>
      </c>
    </row>
    <row r="673" spans="1:17" x14ac:dyDescent="0.25">
      <c r="A673" s="12"/>
      <c r="B673" s="12" t="s">
        <v>827</v>
      </c>
      <c r="C673" s="75">
        <f t="shared" si="16"/>
        <v>347</v>
      </c>
      <c r="D673" s="12">
        <v>3</v>
      </c>
      <c r="E673" s="26">
        <v>50.417999999999999</v>
      </c>
      <c r="F673" s="9">
        <v>0.71438626179932097</v>
      </c>
      <c r="G673" s="9">
        <v>2.5260313837268203E-4</v>
      </c>
      <c r="H673" s="9">
        <v>2.6052757196730499E-4</v>
      </c>
      <c r="I673" s="9">
        <v>2.01870518755574E-3</v>
      </c>
      <c r="J673" s="9">
        <v>2.2085455152099699E-4</v>
      </c>
      <c r="K673" s="13">
        <v>1.2128381195498699E-3</v>
      </c>
      <c r="L673" s="13">
        <v>1.8436618581352E-4</v>
      </c>
      <c r="M673" s="93">
        <v>0.950656400545838</v>
      </c>
      <c r="N673" s="55">
        <v>60</v>
      </c>
      <c r="O673" s="94">
        <v>2.2395411455945102E-2</v>
      </c>
      <c r="P673" s="11">
        <v>5.8587264568104598E-2</v>
      </c>
      <c r="Q673" s="11">
        <v>7.3614872168502505E-4</v>
      </c>
    </row>
    <row r="674" spans="1:17" x14ac:dyDescent="0.25">
      <c r="A674" s="12"/>
      <c r="B674" s="12" t="s">
        <v>828</v>
      </c>
      <c r="C674" s="75">
        <f t="shared" si="16"/>
        <v>348</v>
      </c>
      <c r="D674" s="12">
        <v>4</v>
      </c>
      <c r="E674" s="26">
        <v>50.415999999999997</v>
      </c>
      <c r="F674" s="9">
        <v>0.71444726878047404</v>
      </c>
      <c r="G674" s="9">
        <v>2.6988694276008999E-4</v>
      </c>
      <c r="H674" s="9">
        <v>2.7731911680499899E-4</v>
      </c>
      <c r="I674" s="9">
        <v>1.7378525043282699E-3</v>
      </c>
      <c r="J674" s="9">
        <v>1.0376169755927601E-4</v>
      </c>
      <c r="K674" s="13">
        <v>1.3803731542724499E-3</v>
      </c>
      <c r="L674" s="13">
        <v>2.18712321676152E-4</v>
      </c>
      <c r="M674" s="93">
        <v>0.86010527770989897</v>
      </c>
      <c r="N674" s="55">
        <v>60</v>
      </c>
      <c r="O674" s="94">
        <v>1.4939723325503E-2</v>
      </c>
      <c r="P674" s="11">
        <v>5.9291527903059797E-2</v>
      </c>
      <c r="Q674" s="11">
        <v>1.0086475010399199E-3</v>
      </c>
    </row>
    <row r="675" spans="1:17" x14ac:dyDescent="0.25">
      <c r="A675" s="12"/>
      <c r="B675" s="12" t="s">
        <v>829</v>
      </c>
      <c r="C675" s="75">
        <f t="shared" si="16"/>
        <v>349</v>
      </c>
      <c r="D675" s="12">
        <v>5</v>
      </c>
      <c r="E675" s="26">
        <v>50.418999999999997</v>
      </c>
      <c r="F675" s="9">
        <v>0.71409815230996398</v>
      </c>
      <c r="G675" s="9">
        <v>2.7825622223706702E-4</v>
      </c>
      <c r="H675" s="9">
        <v>2.85463237123193E-4</v>
      </c>
      <c r="I675" s="9">
        <v>1.8453287476406599E-3</v>
      </c>
      <c r="J675" s="9">
        <v>9.6476082927488501E-5</v>
      </c>
      <c r="K675" s="13">
        <v>1.25203471699584E-3</v>
      </c>
      <c r="L675" s="13">
        <v>1.91599588669742E-4</v>
      </c>
      <c r="M675" s="93">
        <v>0.80887431208539795</v>
      </c>
      <c r="N675" s="55">
        <v>50</v>
      </c>
      <c r="O675" s="94">
        <v>1.7677909574246298E-2</v>
      </c>
      <c r="P675" s="11">
        <v>5.8416321716538197E-2</v>
      </c>
      <c r="Q675" s="11">
        <v>1.2820808760098401E-3</v>
      </c>
    </row>
    <row r="676" spans="1:17" x14ac:dyDescent="0.25">
      <c r="A676" s="12"/>
      <c r="B676" s="12" t="s">
        <v>830</v>
      </c>
      <c r="C676" s="75">
        <f t="shared" si="16"/>
        <v>350</v>
      </c>
      <c r="D676" s="12">
        <v>6</v>
      </c>
      <c r="E676" s="26">
        <v>44.207000000000001</v>
      </c>
      <c r="F676" s="9">
        <v>0.71464171096226803</v>
      </c>
      <c r="G676" s="9">
        <v>3.6259288738614901E-4</v>
      </c>
      <c r="H676" s="9">
        <v>3.6816089420841199E-4</v>
      </c>
      <c r="I676" s="9">
        <v>1.52420968972589E-3</v>
      </c>
      <c r="J676" s="9">
        <v>9.7481654503813706E-5</v>
      </c>
      <c r="K676" s="13">
        <v>1.1840674944034401E-3</v>
      </c>
      <c r="L676" s="13">
        <v>2.10426442945297E-4</v>
      </c>
      <c r="M676" s="93">
        <v>0.84116869522555204</v>
      </c>
      <c r="N676" s="55">
        <v>60</v>
      </c>
      <c r="O676" s="94">
        <v>2.2416473116170399E-2</v>
      </c>
      <c r="P676" s="11">
        <v>5.7687301388535499E-2</v>
      </c>
      <c r="Q676" s="11">
        <v>1.2618838823605801E-3</v>
      </c>
    </row>
    <row r="677" spans="1:17" x14ac:dyDescent="0.25">
      <c r="A677" s="12"/>
      <c r="B677" s="12" t="s">
        <v>831</v>
      </c>
      <c r="C677" s="75">
        <f t="shared" si="16"/>
        <v>351</v>
      </c>
      <c r="D677" s="12">
        <v>7</v>
      </c>
      <c r="E677" s="26">
        <v>41.435000000000002</v>
      </c>
      <c r="F677" s="9">
        <v>0.71311754376625303</v>
      </c>
      <c r="G677" s="9">
        <v>3.2748006917317701E-4</v>
      </c>
      <c r="H677" s="9">
        <v>3.3360834448777202E-4</v>
      </c>
      <c r="I677" s="9">
        <v>1.56758845575657E-3</v>
      </c>
      <c r="J677" s="9">
        <v>9.4701547367084099E-5</v>
      </c>
      <c r="K677" s="13">
        <v>1.6087313059681E-3</v>
      </c>
      <c r="L677" s="13">
        <v>2.3771121711692599E-4</v>
      </c>
      <c r="M677" s="93">
        <v>0.79207837035068296</v>
      </c>
      <c r="N677" s="55">
        <v>50</v>
      </c>
      <c r="O677" s="94">
        <v>1.53553374109107E-2</v>
      </c>
      <c r="P677" s="11">
        <v>5.5870216368765803E-2</v>
      </c>
      <c r="Q677" s="11">
        <v>1.18361183176432E-3</v>
      </c>
    </row>
    <row r="678" spans="1:17" x14ac:dyDescent="0.25">
      <c r="A678" s="12"/>
      <c r="B678" s="12" t="s">
        <v>832</v>
      </c>
      <c r="C678" s="75">
        <f t="shared" si="16"/>
        <v>352</v>
      </c>
      <c r="D678" s="12">
        <v>8</v>
      </c>
      <c r="E678" s="26">
        <v>50.429000000000002</v>
      </c>
      <c r="F678" s="9">
        <v>0.71340133261417304</v>
      </c>
      <c r="G678" s="9">
        <v>3.3595181745288801E-4</v>
      </c>
      <c r="H678" s="9">
        <v>3.4193259439635498E-4</v>
      </c>
      <c r="I678" s="9">
        <v>1.5650218455372201E-3</v>
      </c>
      <c r="J678" s="9">
        <v>8.6387467184103006E-5</v>
      </c>
      <c r="K678" s="13">
        <v>1.5157461615612499E-3</v>
      </c>
      <c r="L678" s="13">
        <v>2.29588770491095E-4</v>
      </c>
      <c r="M678" s="93">
        <v>0.73377353777119803</v>
      </c>
      <c r="N678" s="55">
        <v>50</v>
      </c>
      <c r="O678" s="94">
        <v>1.60873852956249E-3</v>
      </c>
      <c r="P678" s="11">
        <v>5.7589225602987001E-2</v>
      </c>
      <c r="Q678" s="11">
        <v>1.1740383097374001E-3</v>
      </c>
    </row>
    <row r="679" spans="1:17" x14ac:dyDescent="0.25">
      <c r="A679" s="12"/>
      <c r="B679" s="12" t="s">
        <v>833</v>
      </c>
      <c r="C679" s="75">
        <f t="shared" si="16"/>
        <v>353</v>
      </c>
      <c r="D679" s="12">
        <v>9</v>
      </c>
      <c r="E679" s="26">
        <v>50.417999999999999</v>
      </c>
      <c r="F679" s="9">
        <v>0.71367636014503399</v>
      </c>
      <c r="G679" s="9">
        <v>2.9815384972901898E-4</v>
      </c>
      <c r="H679" s="9">
        <v>3.04882064739461E-4</v>
      </c>
      <c r="I679" s="9">
        <v>1.33001255362476E-3</v>
      </c>
      <c r="J679" s="9">
        <v>8.2962114996534698E-5</v>
      </c>
      <c r="K679" s="13">
        <v>1.4266285650120999E-3</v>
      </c>
      <c r="L679" s="13">
        <v>2.1913844524225099E-4</v>
      </c>
      <c r="M679" s="93">
        <v>0.78222360825942305</v>
      </c>
      <c r="N679" s="55">
        <v>50</v>
      </c>
      <c r="O679" s="94">
        <v>3.4927071093561902E-3</v>
      </c>
      <c r="P679" s="11">
        <v>5.7467423824430298E-2</v>
      </c>
      <c r="Q679" s="11">
        <v>1.70708615670445E-3</v>
      </c>
    </row>
    <row r="680" spans="1:17" x14ac:dyDescent="0.25">
      <c r="A680" s="12"/>
      <c r="B680" s="12" t="s">
        <v>834</v>
      </c>
      <c r="C680" s="75">
        <f t="shared" si="16"/>
        <v>354</v>
      </c>
      <c r="D680" s="12">
        <v>10</v>
      </c>
      <c r="E680" s="26">
        <v>50.44</v>
      </c>
      <c r="F680" s="9">
        <v>0.71404949245105798</v>
      </c>
      <c r="G680" s="9">
        <v>2.4572605221663698E-4</v>
      </c>
      <c r="H680" s="9">
        <v>2.5385543733707198E-4</v>
      </c>
      <c r="I680" s="9">
        <v>1.2989963219777699E-3</v>
      </c>
      <c r="J680" s="9">
        <v>7.7390310801527394E-5</v>
      </c>
      <c r="K680" s="13">
        <v>1.34149623437065E-3</v>
      </c>
      <c r="L680" s="13">
        <v>1.7174999258726101E-4</v>
      </c>
      <c r="M680" s="93">
        <v>0.97336630438824101</v>
      </c>
      <c r="N680" s="55">
        <v>60</v>
      </c>
      <c r="O680" s="94">
        <v>9.4971685422559002E-2</v>
      </c>
      <c r="P680" s="11">
        <v>5.7705112747606299E-2</v>
      </c>
      <c r="Q680" s="11">
        <v>1.3198905985441201E-3</v>
      </c>
    </row>
    <row r="681" spans="1:17" x14ac:dyDescent="0.25">
      <c r="A681" s="12"/>
      <c r="B681" s="12" t="s">
        <v>835</v>
      </c>
      <c r="C681" s="75">
        <f t="shared" si="16"/>
        <v>355</v>
      </c>
      <c r="D681" s="12">
        <v>11</v>
      </c>
      <c r="E681" s="26">
        <v>50.420999999999999</v>
      </c>
      <c r="F681" s="9">
        <v>0.71432104450872203</v>
      </c>
      <c r="G681" s="9">
        <v>2.1406448942118501E-4</v>
      </c>
      <c r="H681" s="9">
        <v>2.23356955337699E-4</v>
      </c>
      <c r="I681" s="9">
        <v>1.4509963806279599E-3</v>
      </c>
      <c r="J681" s="9">
        <v>8.3701471415618907E-5</v>
      </c>
      <c r="K681" s="13">
        <v>1.1410019582061E-3</v>
      </c>
      <c r="L681" s="13">
        <v>1.3898439454254201E-4</v>
      </c>
      <c r="M681" s="93">
        <v>1.1176059370748901</v>
      </c>
      <c r="N681" s="55">
        <v>70</v>
      </c>
      <c r="O681" s="94">
        <v>0.10638946825055901</v>
      </c>
      <c r="P681" s="11">
        <v>5.8224696953479697E-2</v>
      </c>
      <c r="Q681" s="11">
        <v>1.3938342978090099E-3</v>
      </c>
    </row>
    <row r="682" spans="1:17" x14ac:dyDescent="0.25">
      <c r="A682" s="12"/>
      <c r="B682" s="12" t="s">
        <v>836</v>
      </c>
      <c r="C682" s="75">
        <f t="shared" si="16"/>
        <v>356</v>
      </c>
      <c r="D682" s="12">
        <v>12</v>
      </c>
      <c r="E682" s="26">
        <v>50.472000000000001</v>
      </c>
      <c r="F682" s="9">
        <v>0.71395435183204903</v>
      </c>
      <c r="G682" s="9">
        <v>2.7781933946179402E-4</v>
      </c>
      <c r="H682" s="9">
        <v>2.8503301770343601E-4</v>
      </c>
      <c r="I682" s="9">
        <v>1.5765515841113199E-3</v>
      </c>
      <c r="J682" s="9">
        <v>8.72651926304796E-5</v>
      </c>
      <c r="K682" s="13">
        <v>1.48367050030149E-3</v>
      </c>
      <c r="L682" s="13">
        <v>1.8501157499183299E-4</v>
      </c>
      <c r="M682" s="93">
        <v>0.87225860976083802</v>
      </c>
      <c r="N682" s="55">
        <v>60</v>
      </c>
      <c r="O682" s="94">
        <v>5.8076910712954899E-2</v>
      </c>
      <c r="P682" s="11">
        <v>5.7684749425316401E-2</v>
      </c>
      <c r="Q682" s="11">
        <v>1.1612559736844301E-3</v>
      </c>
    </row>
    <row r="683" spans="1:17" x14ac:dyDescent="0.25">
      <c r="A683" s="12"/>
      <c r="B683" s="12"/>
      <c r="C683" s="75">
        <f t="shared" si="16"/>
        <v>357</v>
      </c>
      <c r="D683" s="12"/>
      <c r="E683" s="26"/>
      <c r="F683" s="9"/>
      <c r="G683" s="9"/>
      <c r="H683" s="9"/>
      <c r="I683" s="9"/>
      <c r="J683" s="9"/>
      <c r="K683" s="13"/>
      <c r="L683" s="13"/>
      <c r="M683" s="93"/>
      <c r="N683" s="55"/>
      <c r="O683" s="94"/>
      <c r="Q683" s="11"/>
    </row>
    <row r="684" spans="1:17" x14ac:dyDescent="0.25">
      <c r="A684" s="12"/>
      <c r="B684" s="12"/>
      <c r="C684" s="75">
        <f t="shared" si="16"/>
        <v>358</v>
      </c>
      <c r="D684" s="12"/>
      <c r="E684" s="26"/>
      <c r="F684" s="9"/>
      <c r="G684" s="9"/>
      <c r="H684" s="9"/>
      <c r="I684" s="9"/>
      <c r="J684" s="9"/>
      <c r="K684" s="13"/>
      <c r="L684" s="13"/>
      <c r="M684" s="93"/>
      <c r="N684" s="55"/>
      <c r="O684" s="94"/>
      <c r="Q684" s="11"/>
    </row>
    <row r="685" spans="1:17" x14ac:dyDescent="0.25">
      <c r="A685" s="12" t="str">
        <f>LEFT(B685,3)</f>
        <v>T47</v>
      </c>
      <c r="B685" s="12" t="s">
        <v>837</v>
      </c>
      <c r="C685" s="75">
        <f t="shared" si="16"/>
        <v>359</v>
      </c>
      <c r="D685" s="12">
        <v>1</v>
      </c>
      <c r="E685" s="26">
        <v>46.093000000000004</v>
      </c>
      <c r="F685" s="9">
        <v>0.71689123511997699</v>
      </c>
      <c r="G685" s="9">
        <v>1.11178986880789E-4</v>
      </c>
      <c r="H685" s="9">
        <v>1.28276670985031E-4</v>
      </c>
      <c r="I685" s="9">
        <v>1.85008669199629E-3</v>
      </c>
      <c r="J685" s="9">
        <v>4.9955683929437402E-5</v>
      </c>
      <c r="K685" s="13">
        <v>1.1132776619489999E-3</v>
      </c>
      <c r="L685" s="13">
        <v>9.3006599033852399E-5</v>
      </c>
      <c r="M685" s="93">
        <v>1.99448299328592</v>
      </c>
      <c r="N685" s="55">
        <v>130</v>
      </c>
      <c r="O685" s="94">
        <v>0.34659360777833897</v>
      </c>
      <c r="P685" s="11">
        <v>5.5922830821534E-2</v>
      </c>
      <c r="Q685" s="11">
        <v>6.8957827454848197E-4</v>
      </c>
    </row>
    <row r="686" spans="1:17" x14ac:dyDescent="0.25">
      <c r="A686" s="12"/>
      <c r="B686" s="12" t="s">
        <v>838</v>
      </c>
      <c r="C686" s="75">
        <f t="shared" si="16"/>
        <v>360</v>
      </c>
      <c r="D686" s="12">
        <v>2</v>
      </c>
      <c r="E686" s="26">
        <v>46.216000000000001</v>
      </c>
      <c r="F686" s="9">
        <v>0.71665880844743701</v>
      </c>
      <c r="G686" s="9">
        <v>1.2416035213071299E-4</v>
      </c>
      <c r="H686" s="9">
        <v>1.3966603117001699E-4</v>
      </c>
      <c r="I686" s="9">
        <v>1.8567944605346501E-3</v>
      </c>
      <c r="J686" s="9">
        <v>4.5998551201647899E-5</v>
      </c>
      <c r="K686" s="13">
        <v>1.1374107471446499E-3</v>
      </c>
      <c r="L686" s="13">
        <v>9.58655762451337E-5</v>
      </c>
      <c r="M686" s="93">
        <v>1.8313832293455801</v>
      </c>
      <c r="N686" s="55">
        <v>120</v>
      </c>
      <c r="O686" s="94">
        <v>0.28247128787304099</v>
      </c>
      <c r="P686" s="11">
        <v>5.7018352274227198E-2</v>
      </c>
      <c r="Q686" s="11">
        <v>7.0252354642737105E-4</v>
      </c>
    </row>
    <row r="687" spans="1:17" x14ac:dyDescent="0.25">
      <c r="A687" s="12"/>
      <c r="B687" s="12" t="s">
        <v>839</v>
      </c>
      <c r="C687" s="75">
        <f t="shared" si="16"/>
        <v>361</v>
      </c>
      <c r="D687" s="12">
        <v>3</v>
      </c>
      <c r="E687" s="26">
        <v>46.031999999999996</v>
      </c>
      <c r="F687" s="9">
        <v>0.71753868522169995</v>
      </c>
      <c r="G687" s="9">
        <v>1.3189840440063299E-4</v>
      </c>
      <c r="H687" s="9">
        <v>1.46626478295702E-4</v>
      </c>
      <c r="I687" s="9">
        <v>2.5374182249707699E-3</v>
      </c>
      <c r="J687" s="9">
        <v>5.2259318910387602E-5</v>
      </c>
      <c r="K687" s="13">
        <v>1.0740536045248999E-3</v>
      </c>
      <c r="L687" s="13">
        <v>1.17365322335091E-4</v>
      </c>
      <c r="M687" s="93">
        <v>1.5916917046807899</v>
      </c>
      <c r="N687" s="55">
        <v>110</v>
      </c>
      <c r="O687" s="94">
        <v>0.22922802200213999</v>
      </c>
      <c r="P687" s="11">
        <v>5.6877401332532398E-2</v>
      </c>
      <c r="Q687" s="11">
        <v>8.0900116541287605E-4</v>
      </c>
    </row>
    <row r="688" spans="1:17" x14ac:dyDescent="0.25">
      <c r="A688" s="12"/>
      <c r="B688" s="12" t="s">
        <v>840</v>
      </c>
      <c r="C688" s="75">
        <f t="shared" si="16"/>
        <v>362</v>
      </c>
      <c r="D688" s="12">
        <v>4</v>
      </c>
      <c r="E688" s="26">
        <v>46.072000000000003</v>
      </c>
      <c r="F688" s="9">
        <v>0.71763753064119795</v>
      </c>
      <c r="G688" s="9">
        <v>1.5600715118008399E-4</v>
      </c>
      <c r="H688" s="9">
        <v>1.6864672192393201E-4</v>
      </c>
      <c r="I688" s="9">
        <v>2.4956459061896098E-3</v>
      </c>
      <c r="J688" s="9">
        <v>5.18310466567519E-5</v>
      </c>
      <c r="K688" s="13">
        <v>1.1972852406199801E-3</v>
      </c>
      <c r="L688" s="13">
        <v>1.15586492928281E-4</v>
      </c>
      <c r="M688" s="93">
        <v>1.5611111798041599</v>
      </c>
      <c r="N688" s="55">
        <v>100</v>
      </c>
      <c r="O688" s="94">
        <v>0.14412836243216601</v>
      </c>
      <c r="P688" s="11">
        <v>5.75179364317112E-2</v>
      </c>
      <c r="Q688" s="11">
        <v>1.00005398551587E-3</v>
      </c>
    </row>
    <row r="689" spans="1:17" x14ac:dyDescent="0.25">
      <c r="A689" s="12"/>
      <c r="B689" s="12" t="s">
        <v>841</v>
      </c>
      <c r="C689" s="75">
        <f t="shared" si="16"/>
        <v>363</v>
      </c>
      <c r="D689" s="12">
        <v>5</v>
      </c>
      <c r="E689" s="26">
        <v>46.033000000000001</v>
      </c>
      <c r="F689" s="9">
        <v>0.71676157779391203</v>
      </c>
      <c r="G689" s="9">
        <v>1.6130409685116999E-4</v>
      </c>
      <c r="H689" s="9">
        <v>1.7352816119883799E-4</v>
      </c>
      <c r="I689" s="9">
        <v>2.1110774225664899E-3</v>
      </c>
      <c r="J689" s="9">
        <v>4.5719852562567799E-5</v>
      </c>
      <c r="K689" s="13">
        <v>1.0774699161590401E-3</v>
      </c>
      <c r="L689" s="13">
        <v>1.0405668635789501E-4</v>
      </c>
      <c r="M689" s="93">
        <v>1.72872725849103</v>
      </c>
      <c r="N689" s="55">
        <v>110</v>
      </c>
      <c r="O689" s="94">
        <v>0.213264347015057</v>
      </c>
      <c r="P689" s="11">
        <v>5.6688608889320799E-2</v>
      </c>
      <c r="Q689" s="11">
        <v>8.4837658151494305E-4</v>
      </c>
    </row>
    <row r="690" spans="1:17" x14ac:dyDescent="0.25">
      <c r="A690" s="12"/>
      <c r="B690" s="12" t="s">
        <v>842</v>
      </c>
      <c r="C690" s="75">
        <f t="shared" si="16"/>
        <v>364</v>
      </c>
      <c r="D690" s="12">
        <v>6</v>
      </c>
      <c r="E690" s="26">
        <v>46.030999999999999</v>
      </c>
      <c r="F690" s="9">
        <v>0.715820646013137</v>
      </c>
      <c r="G690" s="9">
        <v>1.2854950277451499E-4</v>
      </c>
      <c r="H690" s="9">
        <v>1.4355213050946901E-4</v>
      </c>
      <c r="I690" s="9">
        <v>2.0117654073903098E-3</v>
      </c>
      <c r="J690" s="9">
        <v>4.7179574850037102E-5</v>
      </c>
      <c r="K690" s="13">
        <v>9.7832860137955801E-4</v>
      </c>
      <c r="L690" s="13">
        <v>8.0128918571085802E-5</v>
      </c>
      <c r="M690" s="93">
        <v>1.9886816249753601</v>
      </c>
      <c r="N690" s="55">
        <v>130</v>
      </c>
      <c r="O690" s="94">
        <v>0.30456395702695599</v>
      </c>
      <c r="P690" s="11">
        <v>5.6875062482821301E-2</v>
      </c>
      <c r="Q690" s="11">
        <v>6.8411598323308296E-4</v>
      </c>
    </row>
    <row r="691" spans="1:17" x14ac:dyDescent="0.25">
      <c r="A691" s="12"/>
      <c r="B691" s="12" t="s">
        <v>843</v>
      </c>
      <c r="C691" s="75">
        <f t="shared" si="16"/>
        <v>365</v>
      </c>
      <c r="D691" s="12">
        <v>7</v>
      </c>
      <c r="E691" s="26">
        <v>46.093000000000004</v>
      </c>
      <c r="F691" s="9">
        <v>0.71607746912099102</v>
      </c>
      <c r="G691" s="9">
        <v>1.3497165303961699E-4</v>
      </c>
      <c r="H691" s="9">
        <v>1.49341601259828E-4</v>
      </c>
      <c r="I691" s="9">
        <v>2.6308870872256899E-3</v>
      </c>
      <c r="J691" s="9">
        <v>7.39487249618177E-5</v>
      </c>
      <c r="K691" s="13">
        <v>1.2216056370906801E-3</v>
      </c>
      <c r="L691" s="13">
        <v>9.7748097061686298E-5</v>
      </c>
      <c r="M691" s="93">
        <v>1.7331961031762</v>
      </c>
      <c r="N691" s="55">
        <v>120</v>
      </c>
      <c r="O691" s="94">
        <v>0.23009962871977699</v>
      </c>
      <c r="P691" s="11">
        <v>5.6563660922836899E-2</v>
      </c>
      <c r="Q691" s="11">
        <v>9.2336371495444099E-4</v>
      </c>
    </row>
    <row r="692" spans="1:17" x14ac:dyDescent="0.25">
      <c r="A692" s="12"/>
      <c r="B692" s="12" t="s">
        <v>844</v>
      </c>
      <c r="C692" s="75">
        <f t="shared" si="16"/>
        <v>366</v>
      </c>
      <c r="D692" s="12">
        <v>8</v>
      </c>
      <c r="E692" s="26">
        <v>46.034999999999997</v>
      </c>
      <c r="F692" s="9">
        <v>0.71679176796080002</v>
      </c>
      <c r="G692" s="9">
        <v>1.62628163432384E-4</v>
      </c>
      <c r="H692" s="9">
        <v>1.7476156276442499E-4</v>
      </c>
      <c r="I692" s="9">
        <v>3.65903510761549E-3</v>
      </c>
      <c r="J692" s="9">
        <v>9.6483250153324397E-5</v>
      </c>
      <c r="K692" s="13">
        <v>1.1520175147151301E-3</v>
      </c>
      <c r="L692" s="13">
        <v>1.37605449844958E-4</v>
      </c>
      <c r="M692" s="93">
        <v>1.3907195257038301</v>
      </c>
      <c r="N692" s="55">
        <v>90</v>
      </c>
      <c r="O692" s="94">
        <v>0.100111255785649</v>
      </c>
      <c r="P692" s="11">
        <v>5.5923417210384803E-2</v>
      </c>
      <c r="Q692" s="11">
        <v>8.5294323382406698E-4</v>
      </c>
    </row>
    <row r="693" spans="1:17" x14ac:dyDescent="0.25">
      <c r="A693" s="12"/>
      <c r="B693" s="12" t="s">
        <v>845</v>
      </c>
      <c r="C693" s="75">
        <f t="shared" si="16"/>
        <v>367</v>
      </c>
      <c r="D693" s="12">
        <v>9</v>
      </c>
      <c r="E693" s="26">
        <v>46.206000000000003</v>
      </c>
      <c r="F693" s="9">
        <v>0.716400310149645</v>
      </c>
      <c r="G693" s="9">
        <v>1.92927423891212E-4</v>
      </c>
      <c r="H693" s="9">
        <v>2.0324858567585799E-4</v>
      </c>
      <c r="I693" s="9">
        <v>3.3953675558869899E-3</v>
      </c>
      <c r="J693" s="9">
        <v>1.0376290492278901E-4</v>
      </c>
      <c r="K693" s="13">
        <v>1.1296803439112899E-3</v>
      </c>
      <c r="L693" s="13">
        <v>1.4187569349667501E-4</v>
      </c>
      <c r="M693" s="93">
        <v>1.3294099173412599</v>
      </c>
      <c r="N693" s="55">
        <v>90</v>
      </c>
      <c r="O693" s="94">
        <v>8.2126782106467205E-2</v>
      </c>
      <c r="P693" s="11">
        <v>5.6407411169770098E-2</v>
      </c>
      <c r="Q693" s="11">
        <v>1.0679867274630099E-3</v>
      </c>
    </row>
    <row r="694" spans="1:17" x14ac:dyDescent="0.25">
      <c r="A694" s="12"/>
      <c r="B694" s="12" t="s">
        <v>846</v>
      </c>
      <c r="C694" s="75">
        <f t="shared" si="16"/>
        <v>368</v>
      </c>
      <c r="D694" s="12">
        <v>10</v>
      </c>
      <c r="E694" s="26">
        <v>46.033000000000001</v>
      </c>
      <c r="F694" s="9">
        <v>0.71718607527974398</v>
      </c>
      <c r="G694" s="9">
        <v>2.0959680417421899E-4</v>
      </c>
      <c r="H694" s="9">
        <v>2.1915494606547701E-4</v>
      </c>
      <c r="I694" s="9">
        <v>3.46401146862237E-3</v>
      </c>
      <c r="J694" s="9">
        <v>1.3032103411063001E-4</v>
      </c>
      <c r="K694" s="13">
        <v>9.7487996750806802E-4</v>
      </c>
      <c r="L694" s="13">
        <v>1.11113186213899E-4</v>
      </c>
      <c r="M694" s="93">
        <v>1.3762767666659901</v>
      </c>
      <c r="N694" s="55">
        <v>90</v>
      </c>
      <c r="O694" s="94">
        <v>2.8308557882748199E-2</v>
      </c>
      <c r="P694" s="11">
        <v>5.6603136300716603E-2</v>
      </c>
      <c r="Q694" s="11">
        <v>1.2014276262315899E-3</v>
      </c>
    </row>
    <row r="695" spans="1:17" x14ac:dyDescent="0.25">
      <c r="A695" s="12"/>
      <c r="B695" s="12" t="s">
        <v>847</v>
      </c>
      <c r="C695" s="75">
        <f t="shared" si="16"/>
        <v>369</v>
      </c>
      <c r="D695" s="12">
        <v>11</v>
      </c>
      <c r="E695" s="26">
        <v>46.094999999999999</v>
      </c>
      <c r="F695" s="9">
        <v>0.71387218523239404</v>
      </c>
      <c r="G695" s="9">
        <v>1.10459021527535E-4</v>
      </c>
      <c r="H695" s="9">
        <v>1.27522246560851E-4</v>
      </c>
      <c r="I695" s="9">
        <v>1.9924617194141199E-3</v>
      </c>
      <c r="J695" s="9">
        <v>7.1101322052971201E-5</v>
      </c>
      <c r="K695" s="13">
        <v>8.4097040619204801E-4</v>
      </c>
      <c r="L695" s="13">
        <v>8.9521099753703398E-5</v>
      </c>
      <c r="M695" s="93">
        <v>1.83188490937031</v>
      </c>
      <c r="N695" s="55">
        <v>120</v>
      </c>
      <c r="O695" s="94">
        <v>0.105495258406837</v>
      </c>
      <c r="P695" s="11">
        <v>5.7000948495096203E-2</v>
      </c>
      <c r="Q695" s="11">
        <v>7.8468067232432095E-4</v>
      </c>
    </row>
    <row r="696" spans="1:17" x14ac:dyDescent="0.25">
      <c r="A696" s="12"/>
      <c r="B696" s="12" t="s">
        <v>848</v>
      </c>
      <c r="C696" s="75">
        <f t="shared" si="16"/>
        <v>370</v>
      </c>
      <c r="D696" s="12">
        <v>12</v>
      </c>
      <c r="E696" s="26">
        <v>46.277000000000001</v>
      </c>
      <c r="F696" s="9">
        <v>0.713735900580309</v>
      </c>
      <c r="G696" s="9">
        <v>1.5095567997941699E-4</v>
      </c>
      <c r="H696" s="9">
        <v>1.63849434421397E-4</v>
      </c>
      <c r="I696" s="9">
        <v>3.5590586343901601E-3</v>
      </c>
      <c r="J696" s="9">
        <v>2.4139634385699299E-4</v>
      </c>
      <c r="K696" s="13">
        <v>8.6813163815194997E-4</v>
      </c>
      <c r="L696" s="13">
        <v>9.7170394549995302E-5</v>
      </c>
      <c r="M696" s="93">
        <v>1.7526610597572201</v>
      </c>
      <c r="N696" s="55">
        <v>120</v>
      </c>
      <c r="O696" s="94">
        <v>0.100440400390895</v>
      </c>
      <c r="P696" s="11">
        <v>5.6755343213038198E-2</v>
      </c>
      <c r="Q696" s="11">
        <v>7.92353782009652E-4</v>
      </c>
    </row>
    <row r="697" spans="1:17" x14ac:dyDescent="0.25">
      <c r="A697" s="12"/>
      <c r="B697" s="12"/>
      <c r="C697" s="75">
        <f t="shared" si="16"/>
        <v>371</v>
      </c>
      <c r="D697" s="12"/>
      <c r="E697" s="26"/>
      <c r="F697" s="9"/>
      <c r="G697" s="9"/>
      <c r="H697" s="9"/>
      <c r="I697" s="9"/>
      <c r="J697" s="9"/>
      <c r="K697" s="13"/>
      <c r="L697" s="13"/>
      <c r="M697" s="93"/>
      <c r="N697" s="55"/>
      <c r="O697" s="9"/>
      <c r="Q697" s="11"/>
    </row>
    <row r="698" spans="1:17" x14ac:dyDescent="0.25">
      <c r="A698" s="12"/>
      <c r="B698" s="12"/>
      <c r="C698" s="75">
        <f t="shared" si="16"/>
        <v>372</v>
      </c>
      <c r="D698" s="12"/>
      <c r="E698" s="26"/>
      <c r="F698" s="9"/>
      <c r="G698" s="9"/>
      <c r="H698" s="9"/>
      <c r="I698" s="9"/>
      <c r="J698" s="9"/>
      <c r="K698" s="13"/>
      <c r="L698" s="13"/>
      <c r="M698" s="93"/>
      <c r="N698" s="55"/>
      <c r="O698" s="9"/>
      <c r="Q698" s="11"/>
    </row>
    <row r="699" spans="1:17" x14ac:dyDescent="0.25">
      <c r="A699" s="12" t="str">
        <f>LEFT(B699,3)</f>
        <v>T48</v>
      </c>
      <c r="B699" s="12" t="s">
        <v>849</v>
      </c>
      <c r="C699" s="75">
        <f t="shared" si="16"/>
        <v>373</v>
      </c>
      <c r="D699" s="12">
        <v>1</v>
      </c>
      <c r="E699" s="26">
        <v>50.222999999999999</v>
      </c>
      <c r="F699" s="9">
        <v>0.71290632978954704</v>
      </c>
      <c r="G699" s="9">
        <v>3.0134877898899701E-4</v>
      </c>
      <c r="H699" s="9">
        <v>3.0799449338077403E-4</v>
      </c>
      <c r="I699" s="9">
        <v>3.6192286605717101E-3</v>
      </c>
      <c r="J699" s="9">
        <v>2.0765682412977901E-4</v>
      </c>
      <c r="K699" s="13">
        <v>1.4680710031240499E-3</v>
      </c>
      <c r="L699" s="13">
        <v>2.2384715102999699E-4</v>
      </c>
      <c r="M699" s="93">
        <v>0.68621164012103697</v>
      </c>
      <c r="N699" s="55">
        <v>50</v>
      </c>
      <c r="O699" s="94">
        <v>5.2591007565939998E-2</v>
      </c>
      <c r="P699" s="11">
        <v>5.7038796830567097E-2</v>
      </c>
      <c r="Q699" s="11">
        <v>1.38700075550789E-3</v>
      </c>
    </row>
    <row r="700" spans="1:17" x14ac:dyDescent="0.25">
      <c r="A700" s="12"/>
      <c r="B700" s="12" t="s">
        <v>850</v>
      </c>
      <c r="C700" s="75">
        <f t="shared" si="16"/>
        <v>374</v>
      </c>
      <c r="D700" s="12">
        <v>2</v>
      </c>
      <c r="E700" s="26">
        <v>50.098999999999997</v>
      </c>
      <c r="F700" s="9">
        <v>0.71231716945107804</v>
      </c>
      <c r="G700" s="9">
        <v>1.91474468340352E-4</v>
      </c>
      <c r="H700" s="9">
        <v>2.01754880982589E-4</v>
      </c>
      <c r="I700" s="9">
        <v>2.1871633518863801E-3</v>
      </c>
      <c r="J700" s="9">
        <v>1.83945678604354E-4</v>
      </c>
      <c r="K700" s="13">
        <v>1.36052062673076E-3</v>
      </c>
      <c r="L700" s="13">
        <v>1.6525645637186699E-4</v>
      </c>
      <c r="M700" s="93">
        <v>1.0022142733445401</v>
      </c>
      <c r="N700" s="55">
        <v>70</v>
      </c>
      <c r="O700" s="94">
        <v>0.12824780778151201</v>
      </c>
      <c r="P700" s="11">
        <v>5.6692291651755003E-2</v>
      </c>
      <c r="Q700" s="11">
        <v>9.6316645004140995E-4</v>
      </c>
    </row>
    <row r="701" spans="1:17" x14ac:dyDescent="0.25">
      <c r="A701" s="12"/>
      <c r="B701" s="12" t="s">
        <v>851</v>
      </c>
      <c r="C701" s="75">
        <f t="shared" si="16"/>
        <v>375</v>
      </c>
      <c r="D701" s="12">
        <v>3</v>
      </c>
      <c r="E701" s="26">
        <v>50.148000000000003</v>
      </c>
      <c r="F701" s="9">
        <v>0.71234574926431105</v>
      </c>
      <c r="G701" s="9">
        <v>2.8810522171185198E-4</v>
      </c>
      <c r="H701" s="9">
        <v>2.9503765673585499E-4</v>
      </c>
      <c r="I701" s="9">
        <v>3.4194792930836398E-3</v>
      </c>
      <c r="J701" s="9">
        <v>1.2974420127454401E-4</v>
      </c>
      <c r="K701" s="13">
        <v>1.92500729099237E-3</v>
      </c>
      <c r="L701" s="13">
        <v>2.1817689775439699E-4</v>
      </c>
      <c r="M701" s="93">
        <v>0.74000123405354601</v>
      </c>
      <c r="N701" s="55">
        <v>50</v>
      </c>
      <c r="O701" s="94">
        <v>2.9151703251302199E-2</v>
      </c>
      <c r="P701" s="11">
        <v>5.6049441228675098E-2</v>
      </c>
      <c r="Q701" s="11">
        <v>1.3485086552903699E-3</v>
      </c>
    </row>
    <row r="702" spans="1:17" x14ac:dyDescent="0.25">
      <c r="A702" s="12"/>
      <c r="B702" s="12" t="s">
        <v>852</v>
      </c>
      <c r="C702" s="75">
        <f t="shared" si="16"/>
        <v>376</v>
      </c>
      <c r="D702" s="12">
        <v>4</v>
      </c>
      <c r="E702" s="26">
        <v>50.206000000000003</v>
      </c>
      <c r="F702" s="9">
        <v>0.71312532355413005</v>
      </c>
      <c r="G702" s="9">
        <v>3.39144265181373E-4</v>
      </c>
      <c r="H702" s="9">
        <v>3.4506606624013501E-4</v>
      </c>
      <c r="I702" s="9">
        <v>4.3293854656689E-3</v>
      </c>
      <c r="J702" s="9">
        <v>1.3536337927658599E-4</v>
      </c>
      <c r="K702" s="13">
        <v>1.8702590860300401E-3</v>
      </c>
      <c r="L702" s="13">
        <v>2.9269476069608899E-4</v>
      </c>
      <c r="M702" s="93">
        <v>0.58156993986669503</v>
      </c>
      <c r="N702" s="55">
        <v>40</v>
      </c>
      <c r="O702" s="94">
        <v>9.3224540618125906E-3</v>
      </c>
      <c r="P702" s="11">
        <v>5.5068938130724499E-2</v>
      </c>
      <c r="Q702" s="11">
        <v>1.9023712188221101E-3</v>
      </c>
    </row>
    <row r="703" spans="1:17" x14ac:dyDescent="0.25">
      <c r="A703" s="12"/>
      <c r="B703" s="12" t="s">
        <v>853</v>
      </c>
      <c r="C703" s="75">
        <f t="shared" si="16"/>
        <v>377</v>
      </c>
      <c r="D703" s="12">
        <v>5</v>
      </c>
      <c r="E703" s="26">
        <v>50.097000000000001</v>
      </c>
      <c r="F703" s="9">
        <v>0.71332347755523395</v>
      </c>
      <c r="G703" s="9">
        <v>4.6421490715254499E-4</v>
      </c>
      <c r="H703" s="9">
        <v>4.6856097504553999E-4</v>
      </c>
      <c r="I703" s="9">
        <v>4.1980872255645701E-3</v>
      </c>
      <c r="J703" s="9">
        <v>1.4260247565512E-4</v>
      </c>
      <c r="K703" s="13">
        <v>1.9528108959582899E-3</v>
      </c>
      <c r="L703" s="13">
        <v>2.9668826257503802E-4</v>
      </c>
      <c r="M703" s="93">
        <v>0.532179826420632</v>
      </c>
      <c r="N703" s="55">
        <v>40</v>
      </c>
      <c r="O703" s="94">
        <v>4.9259011144381403E-3</v>
      </c>
      <c r="P703" s="11">
        <v>5.4830446912046499E-2</v>
      </c>
      <c r="Q703" s="11">
        <v>2.32052330913306E-3</v>
      </c>
    </row>
    <row r="704" spans="1:17" x14ac:dyDescent="0.25">
      <c r="A704" s="12"/>
      <c r="B704" s="12" t="s">
        <v>854</v>
      </c>
      <c r="C704" s="75">
        <f t="shared" si="16"/>
        <v>378</v>
      </c>
      <c r="D704" s="12">
        <v>6</v>
      </c>
      <c r="E704" s="26">
        <v>50.11</v>
      </c>
      <c r="F704" s="9">
        <v>0.71296062508437297</v>
      </c>
      <c r="G704" s="9">
        <v>4.6443933917034202E-4</v>
      </c>
      <c r="H704" s="9">
        <v>4.6877921454591099E-4</v>
      </c>
      <c r="I704" s="9">
        <v>5.0077348164277299E-3</v>
      </c>
      <c r="J704" s="9">
        <v>1.6321870411595E-4</v>
      </c>
      <c r="K704" s="13">
        <v>2.2091702885855299E-3</v>
      </c>
      <c r="L704" s="13">
        <v>2.7332632207164703E-4</v>
      </c>
      <c r="M704" s="93">
        <v>0.52987822586715005</v>
      </c>
      <c r="N704" s="55">
        <v>40</v>
      </c>
      <c r="O704" s="94">
        <v>1.5963830059262801E-2</v>
      </c>
      <c r="P704" s="11">
        <v>5.8708054169134299E-2</v>
      </c>
      <c r="Q704" s="11">
        <v>1.8014322199482399E-3</v>
      </c>
    </row>
    <row r="705" spans="1:17" x14ac:dyDescent="0.25">
      <c r="A705" s="12"/>
      <c r="B705" s="12" t="s">
        <v>855</v>
      </c>
      <c r="C705" s="75">
        <f t="shared" si="16"/>
        <v>379</v>
      </c>
      <c r="D705" s="12">
        <v>7</v>
      </c>
      <c r="E705" s="26">
        <v>50.094999999999999</v>
      </c>
      <c r="F705" s="9">
        <v>0.71267207289853496</v>
      </c>
      <c r="G705" s="9">
        <v>4.1693741855858599E-4</v>
      </c>
      <c r="H705" s="9">
        <v>4.2176230196274702E-4</v>
      </c>
      <c r="I705" s="9">
        <v>4.8394561987899903E-3</v>
      </c>
      <c r="J705" s="9">
        <v>1.8637441568491501E-4</v>
      </c>
      <c r="K705" s="13">
        <v>1.9985143954025699E-3</v>
      </c>
      <c r="L705" s="13">
        <v>3.5361534740246199E-4</v>
      </c>
      <c r="M705" s="93">
        <v>0.52433209361965805</v>
      </c>
      <c r="N705" s="55">
        <v>30</v>
      </c>
      <c r="O705" s="94">
        <v>4.8967475859145997E-3</v>
      </c>
      <c r="P705" s="11">
        <v>5.6332841046490098E-2</v>
      </c>
      <c r="Q705" s="11">
        <v>1.64796547634307E-3</v>
      </c>
    </row>
    <row r="706" spans="1:17" x14ac:dyDescent="0.25">
      <c r="A706" s="12"/>
      <c r="B706" s="12" t="s">
        <v>856</v>
      </c>
      <c r="C706" s="75">
        <f t="shared" si="16"/>
        <v>380</v>
      </c>
      <c r="D706" s="12">
        <v>8</v>
      </c>
      <c r="E706" s="26">
        <v>50.72</v>
      </c>
      <c r="F706" s="9">
        <v>0.712302754117902</v>
      </c>
      <c r="G706" s="9">
        <v>3.0136605848943401E-4</v>
      </c>
      <c r="H706" s="9">
        <v>3.0800009926092202E-4</v>
      </c>
      <c r="I706" s="9">
        <v>5.0612738237130299E-3</v>
      </c>
      <c r="J706" s="9">
        <v>2.1637133745334999E-4</v>
      </c>
      <c r="K706" s="13">
        <v>1.7220930554764299E-3</v>
      </c>
      <c r="L706" s="13">
        <v>2.5793652152142598E-4</v>
      </c>
      <c r="M706" s="93">
        <v>0.62863527722150203</v>
      </c>
      <c r="N706" s="55">
        <v>40</v>
      </c>
      <c r="O706" s="94">
        <v>4.3189727723902199E-2</v>
      </c>
      <c r="P706" s="11">
        <v>5.7875845805453602E-2</v>
      </c>
      <c r="Q706" s="11">
        <v>1.4339191013212E-3</v>
      </c>
    </row>
    <row r="707" spans="1:17" x14ac:dyDescent="0.25">
      <c r="A707" s="12"/>
      <c r="B707" s="12" t="s">
        <v>857</v>
      </c>
      <c r="C707" s="75">
        <f t="shared" si="16"/>
        <v>381</v>
      </c>
      <c r="D707" s="12">
        <v>9</v>
      </c>
      <c r="E707" s="26">
        <v>28.931000000000001</v>
      </c>
      <c r="F707" s="9">
        <v>0.71360704906626105</v>
      </c>
      <c r="G707" s="9">
        <v>5.7688617964293202E-4</v>
      </c>
      <c r="H707" s="9">
        <v>5.8039185996375297E-4</v>
      </c>
      <c r="I707" s="9">
        <v>4.6332679758409696E-3</v>
      </c>
      <c r="J707" s="9">
        <v>2.8274179425818102E-4</v>
      </c>
      <c r="K707" s="13">
        <v>1.8782735012168299E-3</v>
      </c>
      <c r="L707" s="13">
        <v>4.3657582738455201E-4</v>
      </c>
      <c r="M707" s="93">
        <v>0.60522512800263994</v>
      </c>
      <c r="N707" s="55">
        <v>40</v>
      </c>
      <c r="O707" s="94">
        <v>2.9322051693193699E-2</v>
      </c>
      <c r="P707" s="11">
        <v>5.6035540637047E-2</v>
      </c>
      <c r="Q707" s="11">
        <v>2.2949365856432501E-3</v>
      </c>
    </row>
    <row r="708" spans="1:17" x14ac:dyDescent="0.25">
      <c r="A708" s="12"/>
      <c r="B708" s="12" t="s">
        <v>858</v>
      </c>
      <c r="C708" s="75">
        <f t="shared" si="16"/>
        <v>382</v>
      </c>
      <c r="D708" s="12">
        <v>10</v>
      </c>
      <c r="E708" s="26">
        <v>50.095999999999997</v>
      </c>
      <c r="F708" s="9">
        <v>0.71318474785240604</v>
      </c>
      <c r="G708" s="9">
        <v>4.0831402210423902E-4</v>
      </c>
      <c r="H708" s="9">
        <v>4.1324656599317099E-4</v>
      </c>
      <c r="I708" s="9">
        <v>3.8779189336769198E-3</v>
      </c>
      <c r="J708" s="9">
        <v>1.5760542039649101E-4</v>
      </c>
      <c r="K708" s="13">
        <v>1.82645563391774E-3</v>
      </c>
      <c r="L708" s="13">
        <v>2.4612594000723203E-4</v>
      </c>
      <c r="M708" s="93">
        <v>0.66876319477639901</v>
      </c>
      <c r="N708" s="55">
        <v>40</v>
      </c>
      <c r="O708" s="94">
        <v>1.48909790471741E-2</v>
      </c>
      <c r="P708" s="11">
        <v>5.4940251834240797E-2</v>
      </c>
      <c r="Q708" s="11">
        <v>1.24581948440812E-3</v>
      </c>
    </row>
    <row r="709" spans="1:17" x14ac:dyDescent="0.25">
      <c r="A709" s="12"/>
      <c r="B709" s="12" t="s">
        <v>859</v>
      </c>
      <c r="C709" s="75">
        <f t="shared" si="16"/>
        <v>383</v>
      </c>
      <c r="D709" s="12">
        <v>11</v>
      </c>
      <c r="E709" s="26">
        <v>52.164999999999999</v>
      </c>
      <c r="F709" s="9">
        <v>0.71249949157653503</v>
      </c>
      <c r="G709" s="9">
        <v>2.6139708139516997E-4</v>
      </c>
      <c r="H709" s="9">
        <v>2.6902107713162502E-4</v>
      </c>
      <c r="I709" s="9">
        <v>6.9717623944653296E-3</v>
      </c>
      <c r="J709" s="9">
        <v>9.5050846434003298E-4</v>
      </c>
      <c r="K709" s="13">
        <v>1.5668850356698101E-3</v>
      </c>
      <c r="L709" s="13">
        <v>1.4810782156218899E-4</v>
      </c>
      <c r="M709" s="93">
        <v>0.99833397156192705</v>
      </c>
      <c r="N709" s="55">
        <v>70</v>
      </c>
      <c r="O709" s="94">
        <v>0.14998199403679699</v>
      </c>
      <c r="P709" s="11">
        <v>5.6084668678585803E-2</v>
      </c>
      <c r="Q709" s="11">
        <v>1.0960678931737401E-3</v>
      </c>
    </row>
    <row r="710" spans="1:17" x14ac:dyDescent="0.25">
      <c r="A710" s="12"/>
      <c r="B710" s="12" t="s">
        <v>860</v>
      </c>
      <c r="C710" s="75">
        <f t="shared" si="16"/>
        <v>384</v>
      </c>
      <c r="D710" s="12">
        <v>12</v>
      </c>
      <c r="E710" s="26">
        <v>47.496000000000002</v>
      </c>
      <c r="F710" s="9">
        <v>0.71212226818762903</v>
      </c>
      <c r="G710" s="9">
        <v>2.1680173643116599E-4</v>
      </c>
      <c r="H710" s="9">
        <v>2.2592656271072799E-4</v>
      </c>
      <c r="I710" s="9">
        <v>3.32578616146707E-3</v>
      </c>
      <c r="J710" s="9">
        <v>4.1032422877524999E-4</v>
      </c>
      <c r="K710" s="13">
        <v>1.24501285028737E-3</v>
      </c>
      <c r="L710" s="13">
        <v>1.6029898751874301E-4</v>
      </c>
      <c r="M710" s="93">
        <v>1.0713178762670701</v>
      </c>
      <c r="N710" s="55">
        <v>70</v>
      </c>
      <c r="O710" s="94">
        <v>8.2393179514450299E-2</v>
      </c>
      <c r="P710" s="11">
        <v>5.7263737904340202E-2</v>
      </c>
      <c r="Q710" s="11">
        <v>1.14494216458914E-3</v>
      </c>
    </row>
    <row r="711" spans="1:17" x14ac:dyDescent="0.25">
      <c r="A711" s="12"/>
      <c r="B711" s="12"/>
      <c r="C711" s="75">
        <f t="shared" si="16"/>
        <v>385</v>
      </c>
      <c r="D711" s="12"/>
      <c r="E711" s="26"/>
      <c r="F711" s="9"/>
      <c r="G711" s="9"/>
      <c r="H711" s="9"/>
      <c r="I711" s="9"/>
      <c r="J711" s="9"/>
      <c r="K711" s="13"/>
      <c r="L711" s="13"/>
      <c r="M711" s="93"/>
      <c r="N711" s="55"/>
      <c r="O711" s="94"/>
      <c r="Q711" s="11"/>
    </row>
    <row r="712" spans="1:17" x14ac:dyDescent="0.25">
      <c r="A712" s="12"/>
      <c r="B712" s="12"/>
      <c r="C712" s="75">
        <f t="shared" ref="C712:C737" si="17">C711+1</f>
        <v>386</v>
      </c>
      <c r="D712" s="12"/>
      <c r="E712" s="26"/>
      <c r="F712" s="9"/>
      <c r="G712" s="9"/>
      <c r="H712" s="9"/>
      <c r="I712" s="9"/>
      <c r="J712" s="9"/>
      <c r="K712" s="13"/>
      <c r="L712" s="13"/>
      <c r="M712" s="93"/>
      <c r="N712" s="55"/>
      <c r="O712" s="94"/>
      <c r="Q712" s="11"/>
    </row>
    <row r="713" spans="1:17" x14ac:dyDescent="0.25">
      <c r="A713" s="12" t="str">
        <f>LEFT(B713,3)</f>
        <v>T49</v>
      </c>
      <c r="B713" s="12" t="s">
        <v>802</v>
      </c>
      <c r="C713" s="75">
        <f t="shared" si="17"/>
        <v>387</v>
      </c>
      <c r="D713" s="12">
        <v>1</v>
      </c>
      <c r="E713" s="26">
        <v>48.37</v>
      </c>
      <c r="F713" s="9">
        <v>0.71020460276951203</v>
      </c>
      <c r="G713" s="9">
        <v>1.71488831041371E-4</v>
      </c>
      <c r="H713" s="9">
        <v>1.8283232290657701E-4</v>
      </c>
      <c r="I713" s="9">
        <v>1.5172059905022601E-3</v>
      </c>
      <c r="J713" s="9">
        <v>1.3276674550354801E-4</v>
      </c>
      <c r="K713" s="13">
        <v>7.7256239556121396E-4</v>
      </c>
      <c r="L713" s="13">
        <v>1.3926546466141499E-4</v>
      </c>
      <c r="M713" s="93">
        <v>1.2274313077963299</v>
      </c>
      <c r="N713" s="55">
        <v>80</v>
      </c>
      <c r="O713" s="94">
        <v>1.7434569599069999E-2</v>
      </c>
      <c r="P713" s="11">
        <v>5.6993725817595001E-2</v>
      </c>
      <c r="Q713" s="11">
        <v>8.6488091643863098E-4</v>
      </c>
    </row>
    <row r="714" spans="1:17" x14ac:dyDescent="0.25">
      <c r="A714" s="12"/>
      <c r="B714" s="12" t="s">
        <v>803</v>
      </c>
      <c r="C714" s="75">
        <f t="shared" si="17"/>
        <v>388</v>
      </c>
      <c r="D714" s="12">
        <v>2</v>
      </c>
      <c r="E714" s="26">
        <v>48.304000000000002</v>
      </c>
      <c r="F714" s="9">
        <v>0.71029541380888295</v>
      </c>
      <c r="G714" s="9">
        <v>1.53938014950099E-4</v>
      </c>
      <c r="H714" s="9">
        <v>1.6648384768015099E-4</v>
      </c>
      <c r="I714" s="9">
        <v>1.26396257163328E-3</v>
      </c>
      <c r="J714" s="9">
        <v>8.2774574097065003E-5</v>
      </c>
      <c r="K714" s="13">
        <v>6.9077932700794696E-4</v>
      </c>
      <c r="L714" s="13">
        <v>1.3237797413686699E-4</v>
      </c>
      <c r="M714" s="93">
        <v>1.2489543251807</v>
      </c>
      <c r="N714" s="55">
        <v>80</v>
      </c>
      <c r="O714" s="94">
        <v>2.3348713122175999E-2</v>
      </c>
      <c r="P714" s="11">
        <v>5.6249261745996898E-2</v>
      </c>
      <c r="Q714" s="11">
        <v>6.2189264781972102E-4</v>
      </c>
    </row>
    <row r="715" spans="1:17" x14ac:dyDescent="0.25">
      <c r="A715" s="12"/>
      <c r="B715" s="12" t="s">
        <v>804</v>
      </c>
      <c r="C715" s="75">
        <f t="shared" si="17"/>
        <v>389</v>
      </c>
      <c r="D715" s="12">
        <v>3</v>
      </c>
      <c r="E715" s="26">
        <v>48.418999999999997</v>
      </c>
      <c r="F715" s="9">
        <v>0.71007696904315898</v>
      </c>
      <c r="G715" s="9">
        <v>1.9190250555461801E-4</v>
      </c>
      <c r="H715" s="9">
        <v>2.02099607269855E-4</v>
      </c>
      <c r="I715" s="9">
        <v>1.40446464858977E-3</v>
      </c>
      <c r="J715" s="9">
        <v>1.17124684432633E-4</v>
      </c>
      <c r="K715" s="13">
        <v>7.1774424193510301E-4</v>
      </c>
      <c r="L715" s="13">
        <v>1.5076820089610099E-4</v>
      </c>
      <c r="M715" s="93">
        <v>1.32684316844237</v>
      </c>
      <c r="N715" s="55">
        <v>90</v>
      </c>
      <c r="O715" s="94">
        <v>4.23009074361042E-2</v>
      </c>
      <c r="P715" s="11">
        <v>5.6385294708058399E-2</v>
      </c>
      <c r="Q715" s="11">
        <v>8.0768115969146001E-4</v>
      </c>
    </row>
    <row r="716" spans="1:17" x14ac:dyDescent="0.25">
      <c r="A716" s="12"/>
      <c r="B716" s="12" t="s">
        <v>805</v>
      </c>
      <c r="C716" s="75">
        <f t="shared" si="17"/>
        <v>390</v>
      </c>
      <c r="D716" s="12">
        <v>4</v>
      </c>
      <c r="E716" s="26">
        <v>48.381999999999998</v>
      </c>
      <c r="F716" s="9">
        <v>0.71005825920146404</v>
      </c>
      <c r="G716" s="9">
        <v>1.78099808538297E-4</v>
      </c>
      <c r="H716" s="9">
        <v>1.8904205982780999E-4</v>
      </c>
      <c r="I716" s="9">
        <v>1.64632235195749E-3</v>
      </c>
      <c r="J716" s="9">
        <v>2.3599932133360499E-4</v>
      </c>
      <c r="K716" s="13">
        <v>8.2614486617444002E-4</v>
      </c>
      <c r="L716" s="13">
        <v>1.27839550672995E-4</v>
      </c>
      <c r="M716" s="93">
        <v>1.1497597628470899</v>
      </c>
      <c r="N716" s="55">
        <v>80</v>
      </c>
      <c r="O716" s="94">
        <v>2.4607975500627301E-2</v>
      </c>
      <c r="P716" s="11">
        <v>5.5676245561568603E-2</v>
      </c>
      <c r="Q716" s="11">
        <v>7.7630090842080305E-4</v>
      </c>
    </row>
    <row r="717" spans="1:17" x14ac:dyDescent="0.25">
      <c r="A717" s="12"/>
      <c r="B717" s="12" t="s">
        <v>806</v>
      </c>
      <c r="C717" s="75">
        <f t="shared" si="17"/>
        <v>391</v>
      </c>
      <c r="D717" s="12">
        <v>5</v>
      </c>
      <c r="E717" s="26">
        <v>48.261000000000003</v>
      </c>
      <c r="F717" s="9">
        <v>0.70970500367460898</v>
      </c>
      <c r="G717" s="9">
        <v>1.35310968206367E-4</v>
      </c>
      <c r="H717" s="9">
        <v>1.4940612806426301E-4</v>
      </c>
      <c r="I717" s="9">
        <v>1.1215677269767201E-3</v>
      </c>
      <c r="J717" s="9">
        <v>1.33644677514116E-4</v>
      </c>
      <c r="K717" s="13">
        <v>6.1211347387428905E-4</v>
      </c>
      <c r="L717" s="13">
        <v>1.3552346443043801E-4</v>
      </c>
      <c r="M717" s="93">
        <v>1.39165698098622</v>
      </c>
      <c r="N717" s="55">
        <v>90</v>
      </c>
      <c r="O717" s="94">
        <v>2.0224217017136299E-2</v>
      </c>
      <c r="P717" s="11">
        <v>5.7296057604349603E-2</v>
      </c>
      <c r="Q717" s="11">
        <v>7.1705589055159696E-4</v>
      </c>
    </row>
    <row r="718" spans="1:17" x14ac:dyDescent="0.25">
      <c r="A718" s="12"/>
      <c r="B718" s="12" t="s">
        <v>807</v>
      </c>
      <c r="C718" s="75">
        <f t="shared" si="17"/>
        <v>392</v>
      </c>
      <c r="D718" s="12">
        <v>6</v>
      </c>
      <c r="E718" s="26">
        <v>48.225999999999999</v>
      </c>
      <c r="F718" s="9">
        <v>0.709588196949412</v>
      </c>
      <c r="G718" s="9">
        <v>1.2395197894605599E-4</v>
      </c>
      <c r="H718" s="9">
        <v>1.3919830430252E-4</v>
      </c>
      <c r="I718" s="9">
        <v>1.0805294165673099E-3</v>
      </c>
      <c r="J718" s="9">
        <v>1.08323274565819E-4</v>
      </c>
      <c r="K718" s="13">
        <v>9.70505257677781E-4</v>
      </c>
      <c r="L718" s="13">
        <v>1.18428522313565E-4</v>
      </c>
      <c r="M718" s="93">
        <v>1.4383397519897201</v>
      </c>
      <c r="N718" s="55">
        <v>100</v>
      </c>
      <c r="O718" s="94">
        <v>5.1370556125318899E-2</v>
      </c>
      <c r="P718" s="11">
        <v>5.6770573841162103E-2</v>
      </c>
      <c r="Q718" s="11">
        <v>7.8797738692739196E-4</v>
      </c>
    </row>
    <row r="719" spans="1:17" x14ac:dyDescent="0.25">
      <c r="A719" s="12"/>
      <c r="B719" s="12" t="s">
        <v>808</v>
      </c>
      <c r="C719" s="75">
        <f t="shared" si="17"/>
        <v>393</v>
      </c>
      <c r="D719" s="12">
        <v>7</v>
      </c>
      <c r="E719" s="26">
        <v>48.337000000000003</v>
      </c>
      <c r="F719" s="9">
        <v>0.70986447684111298</v>
      </c>
      <c r="G719" s="9">
        <v>1.3437327296147799E-4</v>
      </c>
      <c r="H719" s="9">
        <v>1.48563730029863E-4</v>
      </c>
      <c r="I719" s="9">
        <v>1.79616223994795E-3</v>
      </c>
      <c r="J719" s="9">
        <v>1.7461463789208301E-4</v>
      </c>
      <c r="K719" s="13">
        <v>9.4300715549077395E-4</v>
      </c>
      <c r="L719" s="13">
        <v>1.2801053195635401E-4</v>
      </c>
      <c r="M719" s="93">
        <v>1.4011068788382901</v>
      </c>
      <c r="N719" s="55">
        <v>90</v>
      </c>
      <c r="O719" s="94">
        <v>6.1135059827534297E-2</v>
      </c>
      <c r="P719" s="11">
        <v>5.7243745133380299E-2</v>
      </c>
      <c r="Q719" s="11">
        <v>7.6712075038991995E-4</v>
      </c>
    </row>
    <row r="720" spans="1:17" x14ac:dyDescent="0.25">
      <c r="A720" s="12"/>
      <c r="B720" s="12" t="s">
        <v>809</v>
      </c>
      <c r="C720" s="75">
        <f t="shared" si="17"/>
        <v>394</v>
      </c>
      <c r="D720" s="12">
        <v>8</v>
      </c>
      <c r="E720" s="26">
        <v>48.27</v>
      </c>
      <c r="F720" s="9">
        <v>0.70977425283374895</v>
      </c>
      <c r="G720" s="9">
        <v>1.53086516295329E-4</v>
      </c>
      <c r="H720" s="9">
        <v>1.6567629094998201E-4</v>
      </c>
      <c r="I720" s="9">
        <v>1.5150112081204E-3</v>
      </c>
      <c r="J720" s="9">
        <v>1.43242798168364E-4</v>
      </c>
      <c r="K720" s="13">
        <v>1.06471308261432E-3</v>
      </c>
      <c r="L720" s="13">
        <v>1.17269358321032E-4</v>
      </c>
      <c r="M720" s="93">
        <v>1.3275279137942699</v>
      </c>
      <c r="N720" s="55">
        <v>90</v>
      </c>
      <c r="O720" s="94">
        <v>5.5560552569225603E-2</v>
      </c>
      <c r="P720" s="11">
        <v>5.6987370026424997E-2</v>
      </c>
      <c r="Q720" s="11">
        <v>9.3360038015941505E-4</v>
      </c>
    </row>
    <row r="721" spans="1:17" x14ac:dyDescent="0.25">
      <c r="A721" s="12"/>
      <c r="B721" s="12" t="s">
        <v>810</v>
      </c>
      <c r="C721" s="75">
        <f t="shared" si="17"/>
        <v>395</v>
      </c>
      <c r="D721" s="12">
        <v>9</v>
      </c>
      <c r="E721" s="26">
        <v>48.375999999999998</v>
      </c>
      <c r="F721" s="9">
        <v>0.70994715602166902</v>
      </c>
      <c r="G721" s="9">
        <v>1.71077933884385E-4</v>
      </c>
      <c r="H721" s="9">
        <v>1.8243759587098599E-4</v>
      </c>
      <c r="I721" s="9">
        <v>1.97188759756737E-3</v>
      </c>
      <c r="J721" s="9">
        <v>2.7723117044578099E-4</v>
      </c>
      <c r="K721" s="13">
        <v>1.0699920120235201E-3</v>
      </c>
      <c r="L721" s="13">
        <v>1.45709709689893E-4</v>
      </c>
      <c r="M721" s="93">
        <v>1.17983842558671</v>
      </c>
      <c r="N721" s="55">
        <v>80</v>
      </c>
      <c r="O721" s="94">
        <v>4.0486023311361398E-2</v>
      </c>
      <c r="P721" s="11">
        <v>5.7562991231504802E-2</v>
      </c>
      <c r="Q721" s="11">
        <v>7.9281957065126805E-4</v>
      </c>
    </row>
    <row r="722" spans="1:17" x14ac:dyDescent="0.25">
      <c r="A722" s="12"/>
      <c r="B722" s="12" t="s">
        <v>811</v>
      </c>
      <c r="C722" s="75">
        <f t="shared" si="17"/>
        <v>396</v>
      </c>
      <c r="D722" s="12">
        <v>10</v>
      </c>
      <c r="E722" s="26">
        <v>48.29</v>
      </c>
      <c r="F722" s="9">
        <v>0.71005763119515997</v>
      </c>
      <c r="G722" s="9">
        <v>1.8200080433301001E-4</v>
      </c>
      <c r="H722" s="9">
        <v>1.92721290286839E-4</v>
      </c>
      <c r="I722" s="9">
        <v>2.2687649250383399E-2</v>
      </c>
      <c r="J722" s="9">
        <v>3.8112059970505999E-3</v>
      </c>
      <c r="K722" s="13">
        <v>1.1357897493963699E-3</v>
      </c>
      <c r="L722" s="13">
        <v>1.56681981240724E-4</v>
      </c>
      <c r="M722" s="93">
        <v>1.08983882319613</v>
      </c>
      <c r="N722" s="55">
        <v>70</v>
      </c>
      <c r="O722" s="94">
        <v>1.67190753892578E-2</v>
      </c>
      <c r="P722" s="11">
        <v>5.6837828022131297E-2</v>
      </c>
      <c r="Q722" s="11">
        <v>1.0044746870321499E-3</v>
      </c>
    </row>
    <row r="723" spans="1:17" x14ac:dyDescent="0.25">
      <c r="A723" s="12"/>
      <c r="B723" s="12" t="s">
        <v>812</v>
      </c>
      <c r="C723" s="75">
        <f t="shared" si="17"/>
        <v>397</v>
      </c>
      <c r="D723" s="12">
        <v>11</v>
      </c>
      <c r="E723" s="26">
        <v>48.421999999999997</v>
      </c>
      <c r="F723" s="9">
        <v>0.71048503821810005</v>
      </c>
      <c r="G723" s="9">
        <v>1.98955042967422E-4</v>
      </c>
      <c r="H723" s="9">
        <v>2.0881980041357901E-4</v>
      </c>
      <c r="I723" s="9">
        <v>4.3598012665151203E-2</v>
      </c>
      <c r="J723" s="9">
        <v>6.2430654074502904E-3</v>
      </c>
      <c r="K723" s="13">
        <v>1.0554117840702499E-3</v>
      </c>
      <c r="L723" s="13">
        <v>1.9062757340734099E-4</v>
      </c>
      <c r="M723" s="93">
        <v>1.01521641422388</v>
      </c>
      <c r="N723" s="55">
        <v>70</v>
      </c>
      <c r="O723" s="94">
        <v>8.9160106491406894E-3</v>
      </c>
      <c r="P723" s="11">
        <v>5.7852299714463699E-2</v>
      </c>
      <c r="Q723" s="11">
        <v>1.2436394020153101E-3</v>
      </c>
    </row>
    <row r="724" spans="1:17" x14ac:dyDescent="0.25">
      <c r="A724" s="12"/>
      <c r="B724" s="12"/>
      <c r="C724" s="75">
        <f t="shared" si="17"/>
        <v>398</v>
      </c>
      <c r="D724" s="12"/>
      <c r="E724" s="26"/>
      <c r="F724" s="9"/>
      <c r="G724" s="9"/>
      <c r="H724" s="9"/>
      <c r="I724" s="9"/>
      <c r="J724" s="9"/>
      <c r="K724" s="13"/>
      <c r="L724" s="13"/>
      <c r="M724" s="93"/>
      <c r="N724" s="55"/>
      <c r="O724" s="94"/>
      <c r="Q724" s="11"/>
    </row>
    <row r="725" spans="1:17" x14ac:dyDescent="0.25">
      <c r="A725" s="12"/>
      <c r="B725" s="12"/>
      <c r="C725" s="75">
        <f t="shared" si="17"/>
        <v>399</v>
      </c>
      <c r="D725" s="12"/>
      <c r="E725" s="26"/>
      <c r="F725" s="9"/>
      <c r="G725" s="9"/>
      <c r="H725" s="9"/>
      <c r="I725" s="9"/>
      <c r="J725" s="9"/>
      <c r="K725" s="13"/>
      <c r="L725" s="13"/>
      <c r="M725" s="93"/>
      <c r="N725" s="55"/>
      <c r="O725" s="94"/>
      <c r="Q725" s="11"/>
    </row>
    <row r="726" spans="1:17" x14ac:dyDescent="0.25">
      <c r="A726" s="12" t="str">
        <f>LEFT(B726,3)</f>
        <v>T50</v>
      </c>
      <c r="B726" s="12" t="s">
        <v>813</v>
      </c>
      <c r="C726" s="75">
        <f t="shared" si="17"/>
        <v>400</v>
      </c>
      <c r="D726" s="12">
        <v>1</v>
      </c>
      <c r="E726" s="26">
        <v>49.331000000000003</v>
      </c>
      <c r="F726" s="9">
        <v>0.70925596944001401</v>
      </c>
      <c r="G726" s="9">
        <v>1.20115676090139E-4</v>
      </c>
      <c r="H726" s="9">
        <v>1.3578619250549699E-4</v>
      </c>
      <c r="I726" s="9">
        <v>5.8746955785900603E-4</v>
      </c>
      <c r="J726" s="9">
        <v>4.7942284277651199E-5</v>
      </c>
      <c r="K726" s="13">
        <v>7.5368633210960104E-4</v>
      </c>
      <c r="L726" s="13">
        <v>8.0007999086232305E-5</v>
      </c>
      <c r="M726" s="93">
        <v>1.8999924688858101</v>
      </c>
      <c r="N726" s="55">
        <v>130</v>
      </c>
      <c r="O726" s="94">
        <v>1.17587688126804E-2</v>
      </c>
      <c r="P726" s="11">
        <v>5.6800349295517902E-2</v>
      </c>
      <c r="Q726" s="11">
        <v>5.9239332858761196E-4</v>
      </c>
    </row>
    <row r="727" spans="1:17" x14ac:dyDescent="0.25">
      <c r="A727" s="12"/>
      <c r="B727" s="12" t="s">
        <v>814</v>
      </c>
      <c r="C727" s="75">
        <f t="shared" si="17"/>
        <v>401</v>
      </c>
      <c r="D727" s="12">
        <v>2</v>
      </c>
      <c r="E727" s="26">
        <v>49.38</v>
      </c>
      <c r="F727" s="9">
        <v>0.70925000063332999</v>
      </c>
      <c r="G727" s="9">
        <v>1.09485993163573E-4</v>
      </c>
      <c r="H727" s="9">
        <v>1.26471995170253E-4</v>
      </c>
      <c r="I727" s="9">
        <v>5.8279258804334205E-4</v>
      </c>
      <c r="J727" s="9">
        <v>2.7632327266389799E-5</v>
      </c>
      <c r="K727" s="13">
        <v>6.3545967120742395E-4</v>
      </c>
      <c r="L727" s="13">
        <v>7.70974468135993E-5</v>
      </c>
      <c r="M727" s="93">
        <v>2.3252917851712001</v>
      </c>
      <c r="N727" s="55">
        <v>150</v>
      </c>
      <c r="O727" s="94">
        <v>1.9328717421445998E-2</v>
      </c>
      <c r="P727" s="11">
        <v>5.6819543635886101E-2</v>
      </c>
      <c r="Q727" s="11">
        <v>4.9556478445586104E-4</v>
      </c>
    </row>
    <row r="728" spans="1:17" x14ac:dyDescent="0.25">
      <c r="A728" s="12"/>
      <c r="B728" s="12" t="s">
        <v>815</v>
      </c>
      <c r="C728" s="75">
        <f t="shared" si="17"/>
        <v>402</v>
      </c>
      <c r="D728" s="12">
        <v>3</v>
      </c>
      <c r="E728" s="26">
        <v>49.442999999999998</v>
      </c>
      <c r="F728" s="9">
        <v>0.70964523732156104</v>
      </c>
      <c r="G728" s="9">
        <v>1.12513205470423E-4</v>
      </c>
      <c r="H728" s="9">
        <v>1.2911797936807301E-4</v>
      </c>
      <c r="I728" s="9">
        <v>6.60828666379021E-4</v>
      </c>
      <c r="J728" s="9">
        <v>3.2568498881411602E-5</v>
      </c>
      <c r="K728" s="13">
        <v>7.2759087786165204E-4</v>
      </c>
      <c r="L728" s="13">
        <v>7.6988432094454701E-5</v>
      </c>
      <c r="M728" s="93">
        <v>2.1269685254250099</v>
      </c>
      <c r="N728" s="55">
        <v>140</v>
      </c>
      <c r="O728" s="94">
        <v>3.32821428997453E-2</v>
      </c>
      <c r="P728" s="11">
        <v>5.6546023981231597E-2</v>
      </c>
      <c r="Q728" s="11">
        <v>5.7889005887304498E-4</v>
      </c>
    </row>
    <row r="729" spans="1:17" x14ac:dyDescent="0.25">
      <c r="A729" s="12"/>
      <c r="B729" s="12" t="s">
        <v>816</v>
      </c>
      <c r="C729" s="75">
        <f t="shared" si="17"/>
        <v>403</v>
      </c>
      <c r="D729" s="12">
        <v>4</v>
      </c>
      <c r="E729" s="26">
        <v>49.395000000000003</v>
      </c>
      <c r="F729" s="9">
        <v>0.70962601959021099</v>
      </c>
      <c r="G729" s="9">
        <v>1.2672980705845E-4</v>
      </c>
      <c r="H729" s="9">
        <v>1.41679988651821E-4</v>
      </c>
      <c r="I729" s="9">
        <v>7.0062641188986204E-4</v>
      </c>
      <c r="J729" s="9">
        <v>3.7992343678420803E-5</v>
      </c>
      <c r="K729" s="13">
        <v>5.7398841775311302E-4</v>
      </c>
      <c r="L729" s="13">
        <v>8.0814743492454901E-5</v>
      </c>
      <c r="M729" s="93">
        <v>2.2637192119225502</v>
      </c>
      <c r="N729" s="55">
        <v>150</v>
      </c>
      <c r="O729" s="94">
        <v>7.6147193449072503E-2</v>
      </c>
      <c r="P729" s="11">
        <v>5.6429485428804299E-2</v>
      </c>
      <c r="Q729" s="11">
        <v>5.5747004145977497E-4</v>
      </c>
    </row>
    <row r="730" spans="1:17" x14ac:dyDescent="0.25">
      <c r="A730" s="12"/>
      <c r="B730" s="12" t="s">
        <v>817</v>
      </c>
      <c r="C730" s="75">
        <f t="shared" si="17"/>
        <v>404</v>
      </c>
      <c r="D730" s="12">
        <v>5</v>
      </c>
      <c r="E730" s="26">
        <v>49.325000000000003</v>
      </c>
      <c r="F730" s="9">
        <v>0.70927627413528804</v>
      </c>
      <c r="G730" s="9">
        <v>1.03103512446408E-4</v>
      </c>
      <c r="H730" s="9">
        <v>1.2098176126968799E-4</v>
      </c>
      <c r="I730" s="9">
        <v>5.5155965508846304E-4</v>
      </c>
      <c r="J730" s="9">
        <v>3.6002002840668197E-5</v>
      </c>
      <c r="K730" s="13">
        <v>8.0270471804771396E-4</v>
      </c>
      <c r="L730" s="13">
        <v>7.2588756638970896E-5</v>
      </c>
      <c r="M730" s="93">
        <v>2.4229280591729201</v>
      </c>
      <c r="N730" s="55">
        <v>160</v>
      </c>
      <c r="O730" s="94">
        <v>7.3298617705412794E-2</v>
      </c>
      <c r="P730" s="11">
        <v>5.6644368521400597E-2</v>
      </c>
      <c r="Q730" s="11">
        <v>4.9001267154891301E-4</v>
      </c>
    </row>
    <row r="731" spans="1:17" x14ac:dyDescent="0.25">
      <c r="A731" s="12"/>
      <c r="B731" s="12" t="s">
        <v>818</v>
      </c>
      <c r="C731" s="75">
        <f t="shared" si="17"/>
        <v>405</v>
      </c>
      <c r="D731" s="12">
        <v>6</v>
      </c>
      <c r="E731" s="26">
        <v>49.44</v>
      </c>
      <c r="F731" s="9">
        <v>0.70950931059577904</v>
      </c>
      <c r="G731" s="9">
        <v>1.11980722895243E-4</v>
      </c>
      <c r="H731" s="9">
        <v>1.2864924143708801E-4</v>
      </c>
      <c r="I731" s="9">
        <v>8.4874644758531695E-4</v>
      </c>
      <c r="J731" s="9">
        <v>7.4575865139151897E-5</v>
      </c>
      <c r="K731" s="13">
        <v>6.8569246785759002E-4</v>
      </c>
      <c r="L731" s="13">
        <v>7.0240523489735994E-5</v>
      </c>
      <c r="M731" s="93">
        <v>2.3349511505948302</v>
      </c>
      <c r="N731" s="55">
        <v>160</v>
      </c>
      <c r="O731" s="94">
        <v>4.9689443282393497E-2</v>
      </c>
      <c r="P731" s="11">
        <v>5.6749327582630099E-2</v>
      </c>
      <c r="Q731" s="11">
        <v>4.5890316269804799E-4</v>
      </c>
    </row>
    <row r="732" spans="1:17" x14ac:dyDescent="0.25">
      <c r="A732" s="12"/>
      <c r="B732" s="12" t="s">
        <v>819</v>
      </c>
      <c r="C732" s="75">
        <f t="shared" si="17"/>
        <v>406</v>
      </c>
      <c r="D732" s="12">
        <v>7</v>
      </c>
      <c r="E732" s="26">
        <v>49.353000000000002</v>
      </c>
      <c r="F732" s="9">
        <v>0.70975451387699595</v>
      </c>
      <c r="G732" s="9">
        <v>1.2961853710072001E-4</v>
      </c>
      <c r="H732" s="9">
        <v>1.44268151777252E-4</v>
      </c>
      <c r="I732" s="9">
        <v>7.6629110871866796E-4</v>
      </c>
      <c r="J732" s="9">
        <v>4.1607765808592501E-5</v>
      </c>
      <c r="K732" s="13">
        <v>3.7257065143769298E-4</v>
      </c>
      <c r="L732" s="13">
        <v>7.5214548309461801E-5</v>
      </c>
      <c r="M732" s="93">
        <v>1.8550219379872399</v>
      </c>
      <c r="N732" s="55">
        <v>120</v>
      </c>
      <c r="O732" s="94">
        <v>1.4433254800197699E-2</v>
      </c>
      <c r="P732" s="11">
        <v>5.6751381627554602E-2</v>
      </c>
      <c r="Q732" s="11">
        <v>4.3707338920574002E-4</v>
      </c>
    </row>
    <row r="733" spans="1:17" x14ac:dyDescent="0.25">
      <c r="A733" s="12"/>
      <c r="B733" s="12" t="s">
        <v>820</v>
      </c>
      <c r="C733" s="75">
        <f t="shared" si="17"/>
        <v>407</v>
      </c>
      <c r="D733" s="12">
        <v>8</v>
      </c>
      <c r="E733" s="26">
        <v>49.32</v>
      </c>
      <c r="F733" s="9">
        <v>0.70916042346227204</v>
      </c>
      <c r="G733" s="9">
        <v>1.17053129278911E-4</v>
      </c>
      <c r="H733" s="9">
        <v>1.3306662777501501E-4</v>
      </c>
      <c r="I733" s="9">
        <v>7.2626633680258304E-4</v>
      </c>
      <c r="J733" s="9">
        <v>6.9230471193354896E-5</v>
      </c>
      <c r="K733" s="13">
        <v>7.3892534004594797E-4</v>
      </c>
      <c r="L733" s="13">
        <v>7.4639583751410899E-5</v>
      </c>
      <c r="M733" s="93">
        <v>2.4606650379617898</v>
      </c>
      <c r="N733" s="55">
        <v>160</v>
      </c>
      <c r="O733" s="94">
        <v>4.14069581430791E-3</v>
      </c>
      <c r="P733" s="11">
        <v>5.6953030044852901E-2</v>
      </c>
      <c r="Q733" s="11">
        <v>4.27606834525856E-4</v>
      </c>
    </row>
    <row r="734" spans="1:17" x14ac:dyDescent="0.25">
      <c r="A734" s="12"/>
      <c r="B734" s="12" t="s">
        <v>821</v>
      </c>
      <c r="C734" s="75">
        <f t="shared" si="17"/>
        <v>408</v>
      </c>
      <c r="D734" s="12">
        <v>9</v>
      </c>
      <c r="E734" s="26">
        <v>49.331000000000003</v>
      </c>
      <c r="F734" s="9">
        <v>0.70925417319072404</v>
      </c>
      <c r="G734" s="9">
        <v>1.17308020321502E-4</v>
      </c>
      <c r="H734" s="9">
        <v>1.3330011363003999E-4</v>
      </c>
      <c r="I734" s="9">
        <v>5.1609310907535305E-4</v>
      </c>
      <c r="J734" s="9">
        <v>3.4338755757787402E-5</v>
      </c>
      <c r="K734" s="13">
        <v>5.3125246052307395E-4</v>
      </c>
      <c r="L734" s="13">
        <v>7.45539290336644E-5</v>
      </c>
      <c r="M734" s="93">
        <v>2.3841078263673898</v>
      </c>
      <c r="N734" s="55">
        <v>160</v>
      </c>
      <c r="O734" s="94">
        <v>1.4000985500839599E-3</v>
      </c>
      <c r="P734" s="11">
        <v>5.7134340039701498E-2</v>
      </c>
      <c r="Q734" s="11">
        <v>3.5950482933585598E-4</v>
      </c>
    </row>
    <row r="735" spans="1:17" x14ac:dyDescent="0.25">
      <c r="A735" s="12"/>
      <c r="B735" s="12" t="s">
        <v>822</v>
      </c>
      <c r="C735" s="75">
        <f t="shared" si="17"/>
        <v>409</v>
      </c>
      <c r="D735" s="12">
        <v>10</v>
      </c>
      <c r="E735" s="26">
        <v>49.374000000000002</v>
      </c>
      <c r="F735" s="9">
        <v>0.70918414361057103</v>
      </c>
      <c r="G735" s="9">
        <v>8.0579115298234206E-5</v>
      </c>
      <c r="H735" s="9">
        <v>1.02473034180091E-4</v>
      </c>
      <c r="I735" s="9">
        <v>7.9433813909428601E-4</v>
      </c>
      <c r="J735" s="9">
        <v>7.2364821236252898E-5</v>
      </c>
      <c r="K735" s="13">
        <v>5.2334394252245104E-4</v>
      </c>
      <c r="L735" s="13">
        <v>5.4467012689321299E-5</v>
      </c>
      <c r="M735" s="93">
        <v>2.7694185122086599</v>
      </c>
      <c r="N735" s="55">
        <v>180</v>
      </c>
      <c r="O735" s="94">
        <v>1.10356222684345E-3</v>
      </c>
      <c r="P735" s="11">
        <v>5.6682973392401401E-2</v>
      </c>
      <c r="Q735" s="11">
        <v>3.2036791170858098E-4</v>
      </c>
    </row>
    <row r="736" spans="1:17" x14ac:dyDescent="0.25">
      <c r="A736" s="12"/>
      <c r="B736" s="12" t="s">
        <v>823</v>
      </c>
      <c r="C736" s="75">
        <f t="shared" si="17"/>
        <v>410</v>
      </c>
      <c r="D736" s="12">
        <v>11</v>
      </c>
      <c r="E736" s="26">
        <v>49.320999999999998</v>
      </c>
      <c r="F736" s="9">
        <v>0.70905030615616405</v>
      </c>
      <c r="G736" s="9">
        <v>8.3219593576700003E-5</v>
      </c>
      <c r="H736" s="9">
        <v>1.04557432416717E-4</v>
      </c>
      <c r="I736" s="9">
        <v>1.3496748057881701E-3</v>
      </c>
      <c r="J736" s="9">
        <v>1.46330337148622E-4</v>
      </c>
      <c r="K736" s="13">
        <v>5.6592661289701603E-4</v>
      </c>
      <c r="L736" s="13">
        <v>5.8978263684861797E-5</v>
      </c>
      <c r="M736" s="93">
        <v>2.8752268774345899</v>
      </c>
      <c r="N736" s="55">
        <v>190</v>
      </c>
      <c r="O736" s="94">
        <v>1.55268690439764E-4</v>
      </c>
      <c r="P736" s="11">
        <v>5.68084550819822E-2</v>
      </c>
      <c r="Q736" s="11">
        <v>3.2729573240585202E-4</v>
      </c>
    </row>
    <row r="737" spans="1:17" x14ac:dyDescent="0.25">
      <c r="A737" s="12"/>
      <c r="B737" s="12" t="s">
        <v>824</v>
      </c>
      <c r="C737" s="75">
        <f t="shared" si="17"/>
        <v>411</v>
      </c>
      <c r="D737" s="12">
        <v>12</v>
      </c>
      <c r="E737" s="26">
        <v>49.469000000000001</v>
      </c>
      <c r="F737" s="9">
        <v>0.70921739244394599</v>
      </c>
      <c r="G737" s="9">
        <v>7.3671895083779102E-5</v>
      </c>
      <c r="H737" s="9">
        <v>9.7140487838910498E-5</v>
      </c>
      <c r="I737" s="9">
        <v>8.8494277045552295E-4</v>
      </c>
      <c r="J737" s="9">
        <v>1.25735596212229E-4</v>
      </c>
      <c r="K737" s="13">
        <v>3.6710265581212201E-4</v>
      </c>
      <c r="L737" s="13">
        <v>5.0937581338065499E-5</v>
      </c>
      <c r="M737" s="93">
        <v>3.5275356549485801</v>
      </c>
      <c r="N737" s="55">
        <v>230</v>
      </c>
      <c r="O737" s="94">
        <v>9.0177715066398594E-3</v>
      </c>
      <c r="P737" s="11">
        <v>5.6820363497262001E-2</v>
      </c>
      <c r="Q737" s="11">
        <v>2.8799662652581598E-4</v>
      </c>
    </row>
    <row r="740" spans="1:17" x14ac:dyDescent="0.25">
      <c r="A740" s="12" t="str">
        <f>IF(D740=1,LEFT(B740,4),"")</f>
        <v>AT51</v>
      </c>
      <c r="B740" s="12" t="s">
        <v>863</v>
      </c>
      <c r="C740" s="75">
        <f>IF(ISNUMBER(D740),C739+1,C739+15)</f>
        <v>1</v>
      </c>
      <c r="D740" s="12">
        <v>1</v>
      </c>
      <c r="E740" s="26">
        <v>57.414999999999999</v>
      </c>
      <c r="F740" s="9">
        <v>0.71044159871772805</v>
      </c>
      <c r="G740" s="9">
        <v>1.1555719542425199E-4</v>
      </c>
      <c r="H740" s="9">
        <v>1.21955496091724E-4</v>
      </c>
      <c r="I740" s="9">
        <v>1.0749283079112301E-3</v>
      </c>
      <c r="J740" s="9">
        <v>5.7143055484194602E-5</v>
      </c>
      <c r="K740" s="13">
        <v>7.5392663319677803E-4</v>
      </c>
      <c r="L740" s="13">
        <v>8.2971057233523993E-5</v>
      </c>
      <c r="M740" s="93">
        <v>2.25817707823848</v>
      </c>
      <c r="N740" s="55">
        <v>140</v>
      </c>
      <c r="O740" s="94">
        <v>5.0194772499110498E-3</v>
      </c>
      <c r="P740" s="11">
        <v>5.6848860537139202E-2</v>
      </c>
      <c r="Q740" s="11">
        <v>3.8117779429621502E-4</v>
      </c>
    </row>
    <row r="741" spans="1:17" x14ac:dyDescent="0.25">
      <c r="A741" s="12" t="str">
        <f t="shared" ref="A741:A804" si="18">IF(D741=1,LEFT(B741,4),"")</f>
        <v/>
      </c>
      <c r="B741" s="12" t="s">
        <v>864</v>
      </c>
      <c r="C741" s="75">
        <f t="shared" ref="C741:C804" si="19">IF(ISNUMBER(D741),C740+1,C740+15)</f>
        <v>2</v>
      </c>
      <c r="D741" s="12">
        <v>2</v>
      </c>
      <c r="E741" s="26">
        <v>60.685000000000002</v>
      </c>
      <c r="F741" s="9">
        <v>0.70959978441631799</v>
      </c>
      <c r="G741" s="9">
        <v>7.4151849017857499E-5</v>
      </c>
      <c r="H741" s="9">
        <v>8.3753267385813505E-5</v>
      </c>
      <c r="I741" s="9">
        <v>8.53325179590749E-4</v>
      </c>
      <c r="J741" s="9">
        <v>4.92841030916091E-5</v>
      </c>
      <c r="K741" s="13">
        <v>8.0363866867256596E-4</v>
      </c>
      <c r="L741" s="13">
        <v>5.7416922122940797E-5</v>
      </c>
      <c r="M741" s="93">
        <v>2.7136816684543401</v>
      </c>
      <c r="N741" s="55">
        <v>170</v>
      </c>
      <c r="O741" s="94">
        <v>1.0712197160165001E-2</v>
      </c>
      <c r="P741" s="11">
        <v>5.6690532675388899E-2</v>
      </c>
      <c r="Q741" s="11">
        <v>2.8962999875195599E-4</v>
      </c>
    </row>
    <row r="742" spans="1:17" x14ac:dyDescent="0.25">
      <c r="A742" s="12" t="str">
        <f t="shared" si="18"/>
        <v/>
      </c>
      <c r="B742" s="12" t="s">
        <v>865</v>
      </c>
      <c r="C742" s="75">
        <f t="shared" si="19"/>
        <v>3</v>
      </c>
      <c r="D742" s="12">
        <v>3</v>
      </c>
      <c r="E742" s="26">
        <v>60.612000000000002</v>
      </c>
      <c r="F742" s="9">
        <v>0.70973526066526205</v>
      </c>
      <c r="G742" s="9">
        <v>8.8297866397682003E-5</v>
      </c>
      <c r="H742" s="9">
        <v>9.6504112625617298E-5</v>
      </c>
      <c r="I742" s="9">
        <v>7.6794381114816902E-4</v>
      </c>
      <c r="J742" s="9">
        <v>3.20656342618556E-5</v>
      </c>
      <c r="K742" s="13">
        <v>7.2230396312497397E-4</v>
      </c>
      <c r="L742" s="13">
        <v>5.4956133233386299E-5</v>
      </c>
      <c r="M742" s="93">
        <v>2.9278475840075102</v>
      </c>
      <c r="N742" s="55">
        <v>180</v>
      </c>
      <c r="O742" s="94">
        <v>3.9804420858955698E-2</v>
      </c>
      <c r="P742" s="11">
        <v>5.6902703187709597E-2</v>
      </c>
      <c r="Q742" s="11">
        <v>2.7774932604807698E-4</v>
      </c>
    </row>
    <row r="743" spans="1:17" x14ac:dyDescent="0.25">
      <c r="A743" s="12" t="str">
        <f t="shared" si="18"/>
        <v/>
      </c>
      <c r="B743" s="12" t="s">
        <v>866</v>
      </c>
      <c r="C743" s="75">
        <f t="shared" si="19"/>
        <v>4</v>
      </c>
      <c r="D743" s="12">
        <v>4</v>
      </c>
      <c r="E743" s="26">
        <v>60.624000000000002</v>
      </c>
      <c r="F743" s="9">
        <v>0.709821573387449</v>
      </c>
      <c r="G743" s="9">
        <v>1.03374527135517E-4</v>
      </c>
      <c r="H743" s="9">
        <v>1.1046803954042301E-4</v>
      </c>
      <c r="I743" s="9">
        <v>7.5040904324264097E-4</v>
      </c>
      <c r="J743" s="9">
        <v>8.3836204635087794E-5</v>
      </c>
      <c r="K743" s="13">
        <v>8.0053184437993397E-4</v>
      </c>
      <c r="L743" s="13">
        <v>6.5439003461134504E-5</v>
      </c>
      <c r="M743" s="93">
        <v>2.4676556528485301</v>
      </c>
      <c r="N743" s="55">
        <v>150</v>
      </c>
      <c r="O743" s="94">
        <v>3.4995870213939801E-3</v>
      </c>
      <c r="P743" s="11">
        <v>5.6988333107299297E-2</v>
      </c>
      <c r="Q743" s="11">
        <v>3.3442191875701399E-4</v>
      </c>
    </row>
    <row r="744" spans="1:17" x14ac:dyDescent="0.25">
      <c r="A744" s="12" t="str">
        <f t="shared" si="18"/>
        <v/>
      </c>
      <c r="B744" s="12" t="s">
        <v>867</v>
      </c>
      <c r="C744" s="75">
        <f t="shared" si="19"/>
        <v>5</v>
      </c>
      <c r="D744" s="12">
        <v>5</v>
      </c>
      <c r="E744" s="26">
        <v>60.683</v>
      </c>
      <c r="F744" s="9">
        <v>0.70956475103059802</v>
      </c>
      <c r="G744" s="9">
        <v>9.0225058728648895E-5</v>
      </c>
      <c r="H744" s="9">
        <v>9.8267249547411502E-5</v>
      </c>
      <c r="I744" s="9">
        <v>1.40918109767483E-3</v>
      </c>
      <c r="J744" s="9">
        <v>1.2964574530128299E-4</v>
      </c>
      <c r="K744" s="13">
        <v>6.8914218415242097E-4</v>
      </c>
      <c r="L744" s="13">
        <v>6.2036966856904204E-5</v>
      </c>
      <c r="M744" s="93">
        <v>2.7299732704159201</v>
      </c>
      <c r="N744" s="55">
        <v>170</v>
      </c>
      <c r="O744" s="94">
        <v>1.18536915199174E-2</v>
      </c>
      <c r="P744" s="11">
        <v>5.6836538978940497E-2</v>
      </c>
      <c r="Q744" s="11">
        <v>3.0578584997891103E-4</v>
      </c>
    </row>
    <row r="745" spans="1:17" x14ac:dyDescent="0.25">
      <c r="A745" s="12" t="str">
        <f t="shared" si="18"/>
        <v/>
      </c>
      <c r="B745" s="12" t="s">
        <v>868</v>
      </c>
      <c r="C745" s="75">
        <f t="shared" si="19"/>
        <v>6</v>
      </c>
      <c r="D745" s="12">
        <v>6</v>
      </c>
      <c r="E745" s="26">
        <v>60.612000000000002</v>
      </c>
      <c r="F745" s="9">
        <v>0.70972902238148305</v>
      </c>
      <c r="G745" s="9">
        <v>5.5066495663523603E-5</v>
      </c>
      <c r="H745" s="9">
        <v>6.7446973725274705E-5</v>
      </c>
      <c r="I745" s="9">
        <v>1.2386139540697799E-3</v>
      </c>
      <c r="J745" s="9">
        <v>1.3357410011598001E-4</v>
      </c>
      <c r="K745" s="13">
        <v>5.2743864585330603E-4</v>
      </c>
      <c r="L745" s="13">
        <v>3.0713761600856303E-5</v>
      </c>
      <c r="M745" s="93">
        <v>5.5415102390590603</v>
      </c>
      <c r="N745" s="55">
        <v>340</v>
      </c>
      <c r="O745" s="94">
        <v>9.3736735650521194E-2</v>
      </c>
      <c r="P745" s="11">
        <v>5.5808802496659503E-2</v>
      </c>
      <c r="Q745" s="11">
        <v>1.4434024447877199E-4</v>
      </c>
    </row>
    <row r="746" spans="1:17" x14ac:dyDescent="0.25">
      <c r="A746" s="12" t="str">
        <f t="shared" si="18"/>
        <v/>
      </c>
      <c r="B746" s="12" t="s">
        <v>869</v>
      </c>
      <c r="C746" s="75">
        <f t="shared" si="19"/>
        <v>7</v>
      </c>
      <c r="D746" s="12">
        <v>7</v>
      </c>
      <c r="E746" s="26">
        <v>60.72</v>
      </c>
      <c r="F746" s="9">
        <v>0.70966074634151199</v>
      </c>
      <c r="G746" s="9">
        <v>5.2769084242297202E-5</v>
      </c>
      <c r="H746" s="9">
        <v>6.5580942102941401E-5</v>
      </c>
      <c r="I746" s="9">
        <v>1.10122375802282E-3</v>
      </c>
      <c r="J746" s="9">
        <v>1.2612249206096001E-4</v>
      </c>
      <c r="K746" s="13">
        <v>6.3975543074043799E-4</v>
      </c>
      <c r="L746" s="13">
        <v>4.2033114182853801E-5</v>
      </c>
      <c r="M746" s="93">
        <v>4.5330261975877297</v>
      </c>
      <c r="N746" s="55">
        <v>280</v>
      </c>
      <c r="O746" s="94">
        <v>0.12695658607253599</v>
      </c>
      <c r="P746" s="11">
        <v>5.5989187045395003E-2</v>
      </c>
      <c r="Q746" s="11">
        <v>1.71093601470042E-4</v>
      </c>
    </row>
    <row r="747" spans="1:17" x14ac:dyDescent="0.25">
      <c r="A747" s="12" t="str">
        <f t="shared" si="18"/>
        <v/>
      </c>
      <c r="B747" s="12" t="s">
        <v>870</v>
      </c>
      <c r="C747" s="75">
        <f t="shared" si="19"/>
        <v>8</v>
      </c>
      <c r="D747" s="12">
        <v>8</v>
      </c>
      <c r="E747" s="26">
        <v>60.723999999999997</v>
      </c>
      <c r="F747" s="9">
        <v>0.70995974512150295</v>
      </c>
      <c r="G747" s="9">
        <v>8.9832018718275305E-5</v>
      </c>
      <c r="H747" s="9">
        <v>9.7915199519624103E-5</v>
      </c>
      <c r="I747" s="9">
        <v>1.08776186795799E-3</v>
      </c>
      <c r="J747" s="9">
        <v>6.12936210145857E-5</v>
      </c>
      <c r="K747" s="13">
        <v>8.0325830507220496E-4</v>
      </c>
      <c r="L747" s="13">
        <v>5.9852847695160298E-5</v>
      </c>
      <c r="M747" s="93">
        <v>2.6724686312600601</v>
      </c>
      <c r="N747" s="55">
        <v>170</v>
      </c>
      <c r="O747" s="94">
        <v>1.69621538798924E-3</v>
      </c>
      <c r="P747" s="11">
        <v>5.6979712523751898E-2</v>
      </c>
      <c r="Q747" s="11">
        <v>3.0586077221842698E-4</v>
      </c>
    </row>
    <row r="748" spans="1:17" x14ac:dyDescent="0.25">
      <c r="A748" s="12" t="str">
        <f t="shared" si="18"/>
        <v/>
      </c>
      <c r="B748" s="12" t="s">
        <v>871</v>
      </c>
      <c r="C748" s="75">
        <f t="shared" si="19"/>
        <v>9</v>
      </c>
      <c r="D748" s="12">
        <v>9</v>
      </c>
      <c r="E748" s="26">
        <v>60.613</v>
      </c>
      <c r="F748" s="9">
        <v>0.70983267695724805</v>
      </c>
      <c r="G748" s="9">
        <v>7.4682704369324505E-5</v>
      </c>
      <c r="H748" s="9">
        <v>8.4228457547285698E-5</v>
      </c>
      <c r="I748" s="9">
        <v>6.0630908414841004E-3</v>
      </c>
      <c r="J748" s="9">
        <v>3.6875809797139798E-4</v>
      </c>
      <c r="K748" s="13">
        <v>7.2305332992494704E-4</v>
      </c>
      <c r="L748" s="13">
        <v>5.1128744175086302E-5</v>
      </c>
      <c r="M748" s="93">
        <v>3.1258828913790002</v>
      </c>
      <c r="N748" s="55">
        <v>190</v>
      </c>
      <c r="O748" s="94">
        <v>1.38689834938081E-2</v>
      </c>
      <c r="P748" s="11">
        <v>5.6519940552308301E-2</v>
      </c>
      <c r="Q748" s="11">
        <v>2.5851210549600101E-4</v>
      </c>
    </row>
    <row r="749" spans="1:17" x14ac:dyDescent="0.25">
      <c r="A749" s="12" t="str">
        <f t="shared" si="18"/>
        <v/>
      </c>
      <c r="B749" s="12" t="s">
        <v>872</v>
      </c>
      <c r="C749" s="75">
        <f t="shared" si="19"/>
        <v>10</v>
      </c>
      <c r="D749" s="12">
        <v>10</v>
      </c>
      <c r="E749" s="26">
        <v>60.616</v>
      </c>
      <c r="F749" s="9">
        <v>0.70971963073239197</v>
      </c>
      <c r="G749" s="9">
        <v>6.02167182682249E-5</v>
      </c>
      <c r="H749" s="9">
        <v>7.1711614814169998E-5</v>
      </c>
      <c r="I749" s="9">
        <v>2.3446328429244899E-3</v>
      </c>
      <c r="J749" s="9">
        <v>5.0071616052189505E-4</v>
      </c>
      <c r="K749" s="13">
        <v>4.9717552491603597E-4</v>
      </c>
      <c r="L749" s="13">
        <v>3.5454409263478897E-5</v>
      </c>
      <c r="M749" s="93">
        <v>4.4447535481640896</v>
      </c>
      <c r="N749" s="55">
        <v>270</v>
      </c>
      <c r="O749" s="94">
        <v>1.4568908737441001E-2</v>
      </c>
      <c r="P749" s="11">
        <v>5.6681499831816202E-2</v>
      </c>
      <c r="Q749" s="11">
        <v>1.74419307019979E-4</v>
      </c>
    </row>
    <row r="750" spans="1:17" x14ac:dyDescent="0.25">
      <c r="A750" s="12" t="str">
        <f t="shared" si="18"/>
        <v/>
      </c>
      <c r="B750" s="12" t="s">
        <v>873</v>
      </c>
      <c r="C750" s="75">
        <f t="shared" si="19"/>
        <v>11</v>
      </c>
      <c r="D750" s="12">
        <v>11</v>
      </c>
      <c r="E750" s="26">
        <v>60.613</v>
      </c>
      <c r="F750" s="9">
        <v>0.709672535884597</v>
      </c>
      <c r="G750" s="9">
        <v>5.7689701895690599E-5</v>
      </c>
      <c r="H750" s="9">
        <v>6.9601670979352903E-5</v>
      </c>
      <c r="I750" s="9">
        <v>8.7826249672073101E-3</v>
      </c>
      <c r="J750" s="9">
        <v>7.8442013172349905E-4</v>
      </c>
      <c r="K750" s="13">
        <v>4.7494819296112803E-4</v>
      </c>
      <c r="L750" s="13">
        <v>3.69834125109417E-5</v>
      </c>
      <c r="M750" s="93">
        <v>4.3384659663841401</v>
      </c>
      <c r="N750" s="55">
        <v>270</v>
      </c>
      <c r="O750" s="94">
        <v>2.7427137914763099E-2</v>
      </c>
      <c r="P750" s="11">
        <v>5.7050149760783597E-2</v>
      </c>
      <c r="Q750" s="11">
        <v>1.6431762583385599E-4</v>
      </c>
    </row>
    <row r="751" spans="1:17" x14ac:dyDescent="0.25">
      <c r="A751" s="12" t="str">
        <f t="shared" si="18"/>
        <v/>
      </c>
      <c r="B751" s="12"/>
      <c r="C751" s="75">
        <f t="shared" si="19"/>
        <v>26</v>
      </c>
      <c r="D751" s="12"/>
      <c r="E751" s="26"/>
      <c r="F751" s="9"/>
      <c r="G751" s="9"/>
      <c r="H751" s="9"/>
      <c r="I751" s="9"/>
      <c r="J751" s="9"/>
      <c r="K751" s="13"/>
      <c r="L751" s="13"/>
      <c r="M751" s="93"/>
      <c r="N751" s="55"/>
      <c r="O751" s="94"/>
      <c r="Q751" s="11"/>
    </row>
    <row r="752" spans="1:17" x14ac:dyDescent="0.25">
      <c r="A752" s="12" t="str">
        <f t="shared" si="18"/>
        <v/>
      </c>
      <c r="B752" s="12"/>
      <c r="C752" s="75">
        <f t="shared" si="19"/>
        <v>41</v>
      </c>
      <c r="D752" s="12"/>
      <c r="E752" s="26"/>
      <c r="F752" s="9"/>
      <c r="G752" s="9"/>
      <c r="H752" s="9"/>
      <c r="I752" s="9"/>
      <c r="J752" s="9"/>
      <c r="K752" s="13"/>
      <c r="L752" s="13"/>
      <c r="M752" s="93"/>
      <c r="N752" s="55"/>
      <c r="O752" s="94"/>
      <c r="Q752" s="11"/>
    </row>
    <row r="753" spans="1:17" x14ac:dyDescent="0.25">
      <c r="A753" s="12" t="str">
        <f t="shared" si="18"/>
        <v>AT52</v>
      </c>
      <c r="B753" s="12" t="s">
        <v>874</v>
      </c>
      <c r="C753" s="75">
        <f t="shared" si="19"/>
        <v>42</v>
      </c>
      <c r="D753" s="12">
        <v>1</v>
      </c>
      <c r="E753" s="26">
        <v>48.168999999999997</v>
      </c>
      <c r="F753" s="9">
        <v>0.70928159292603599</v>
      </c>
      <c r="G753" s="9">
        <v>2.0368617284641E-4</v>
      </c>
      <c r="H753" s="9">
        <v>2.0737090895638999E-4</v>
      </c>
      <c r="I753" s="9">
        <v>4.7928803619275403E-3</v>
      </c>
      <c r="J753" s="9">
        <v>6.7569450179996802E-4</v>
      </c>
      <c r="K753" s="13">
        <v>1.3388531601158801E-3</v>
      </c>
      <c r="L753" s="13">
        <v>1.50198203198554E-4</v>
      </c>
      <c r="M753" s="93">
        <v>1.12337075294519</v>
      </c>
      <c r="N753" s="55">
        <v>70</v>
      </c>
      <c r="O753" s="94">
        <v>2.5253681429042898E-2</v>
      </c>
      <c r="P753" s="11">
        <v>5.6586702189775899E-2</v>
      </c>
      <c r="Q753" s="11">
        <v>7.49699454220035E-4</v>
      </c>
    </row>
    <row r="754" spans="1:17" x14ac:dyDescent="0.25">
      <c r="A754" s="12" t="str">
        <f t="shared" si="18"/>
        <v/>
      </c>
      <c r="B754" s="12" t="s">
        <v>875</v>
      </c>
      <c r="C754" s="75">
        <f t="shared" si="19"/>
        <v>43</v>
      </c>
      <c r="D754" s="12">
        <v>2</v>
      </c>
      <c r="E754" s="26">
        <v>48.244</v>
      </c>
      <c r="F754" s="9">
        <v>0.70925428333144602</v>
      </c>
      <c r="G754" s="9">
        <v>1.6131974534961299E-4</v>
      </c>
      <c r="H754" s="9">
        <v>1.6594757523670999E-4</v>
      </c>
      <c r="I754" s="9">
        <v>1.5871182479315501E-3</v>
      </c>
      <c r="J754" s="9">
        <v>1.3263546141302799E-4</v>
      </c>
      <c r="K754" s="13">
        <v>1.30027320353732E-3</v>
      </c>
      <c r="L754" s="13">
        <v>1.4665322807752099E-4</v>
      </c>
      <c r="M754" s="93">
        <v>1.22812338696348</v>
      </c>
      <c r="N754" s="55">
        <v>80</v>
      </c>
      <c r="O754" s="94">
        <v>1.1439027826933301E-2</v>
      </c>
      <c r="P754" s="11">
        <v>5.6883170755538601E-2</v>
      </c>
      <c r="Q754" s="11">
        <v>7.1503728102295704E-4</v>
      </c>
    </row>
    <row r="755" spans="1:17" x14ac:dyDescent="0.25">
      <c r="A755" s="12" t="str">
        <f t="shared" si="18"/>
        <v/>
      </c>
      <c r="B755" s="12" t="s">
        <v>876</v>
      </c>
      <c r="C755" s="75">
        <f t="shared" si="19"/>
        <v>44</v>
      </c>
      <c r="D755" s="12">
        <v>3</v>
      </c>
      <c r="E755" s="26">
        <v>48.128</v>
      </c>
      <c r="F755" s="9">
        <v>0.70938626831164997</v>
      </c>
      <c r="G755" s="9">
        <v>1.89420261863848E-4</v>
      </c>
      <c r="H755" s="9">
        <v>1.9337827487518299E-4</v>
      </c>
      <c r="I755" s="9">
        <v>1.90493785480892E-3</v>
      </c>
      <c r="J755" s="9">
        <v>2.40187426808199E-4</v>
      </c>
      <c r="K755" s="13">
        <v>1.19992338428779E-3</v>
      </c>
      <c r="L755" s="13">
        <v>1.4066749464928499E-4</v>
      </c>
      <c r="M755" s="93">
        <v>1.21330580768283</v>
      </c>
      <c r="N755" s="55">
        <v>80</v>
      </c>
      <c r="O755" s="94">
        <v>1.59476296525323E-2</v>
      </c>
      <c r="P755" s="11">
        <v>5.7157115219513402E-2</v>
      </c>
      <c r="Q755" s="11">
        <v>7.8375694621186497E-4</v>
      </c>
    </row>
    <row r="756" spans="1:17" x14ac:dyDescent="0.25">
      <c r="A756" s="12" t="str">
        <f t="shared" si="18"/>
        <v/>
      </c>
      <c r="B756" s="12" t="s">
        <v>877</v>
      </c>
      <c r="C756" s="75">
        <f t="shared" si="19"/>
        <v>45</v>
      </c>
      <c r="D756" s="12">
        <v>4</v>
      </c>
      <c r="E756" s="26">
        <v>48.128999999999998</v>
      </c>
      <c r="F756" s="9">
        <v>0.70922440992158498</v>
      </c>
      <c r="G756" s="9">
        <v>1.8706105756562501E-4</v>
      </c>
      <c r="H756" s="9">
        <v>1.9106606577639699E-4</v>
      </c>
      <c r="I756" s="9">
        <v>2.9576438433606802E-3</v>
      </c>
      <c r="J756" s="9">
        <v>3.6644586400179602E-4</v>
      </c>
      <c r="K756" s="13">
        <v>1.15326867339095E-3</v>
      </c>
      <c r="L756" s="13">
        <v>1.5127054836718001E-4</v>
      </c>
      <c r="M756" s="93">
        <v>1.3182887880435401</v>
      </c>
      <c r="N756" s="55">
        <v>80</v>
      </c>
      <c r="O756" s="94">
        <v>2.8602865094261101E-2</v>
      </c>
      <c r="P756" s="11">
        <v>5.7119457764315901E-2</v>
      </c>
      <c r="Q756" s="11">
        <v>6.7069244016292897E-4</v>
      </c>
    </row>
    <row r="757" spans="1:17" x14ac:dyDescent="0.25">
      <c r="A757" s="12" t="str">
        <f t="shared" si="18"/>
        <v/>
      </c>
      <c r="B757" s="12" t="s">
        <v>878</v>
      </c>
      <c r="C757" s="75">
        <f t="shared" si="19"/>
        <v>46</v>
      </c>
      <c r="D757" s="12">
        <v>5</v>
      </c>
      <c r="E757" s="26">
        <v>48.140999999999998</v>
      </c>
      <c r="F757" s="9">
        <v>0.70918989831808099</v>
      </c>
      <c r="G757" s="9">
        <v>1.80951876208871E-4</v>
      </c>
      <c r="H757" s="9">
        <v>1.8508868847242799E-4</v>
      </c>
      <c r="I757" s="9">
        <v>1.40210667313764E-3</v>
      </c>
      <c r="J757" s="9">
        <v>6.5537488817443994E-5</v>
      </c>
      <c r="K757" s="13">
        <v>1.15609952103196E-3</v>
      </c>
      <c r="L757" s="13">
        <v>1.5058271799794299E-4</v>
      </c>
      <c r="M757" s="93">
        <v>1.3889841424307701</v>
      </c>
      <c r="N757" s="55">
        <v>90</v>
      </c>
      <c r="O757" s="94">
        <v>2.22456236023361E-2</v>
      </c>
      <c r="P757" s="11">
        <v>5.7434018231941601E-2</v>
      </c>
      <c r="Q757" s="11">
        <v>5.8405970196933102E-4</v>
      </c>
    </row>
    <row r="758" spans="1:17" x14ac:dyDescent="0.25">
      <c r="A758" s="12" t="str">
        <f t="shared" si="18"/>
        <v/>
      </c>
      <c r="B758" s="12" t="s">
        <v>879</v>
      </c>
      <c r="C758" s="75">
        <f t="shared" si="19"/>
        <v>47</v>
      </c>
      <c r="D758" s="12">
        <v>6</v>
      </c>
      <c r="E758" s="26">
        <v>48.316000000000003</v>
      </c>
      <c r="F758" s="9">
        <v>0.70922343390619502</v>
      </c>
      <c r="G758" s="9">
        <v>1.3300093127874499E-4</v>
      </c>
      <c r="H758" s="9">
        <v>1.38577365029347E-4</v>
      </c>
      <c r="I758" s="9">
        <v>1.60033248947832E-3</v>
      </c>
      <c r="J758" s="9">
        <v>7.1779834989124194E-5</v>
      </c>
      <c r="K758" s="13">
        <v>1.2154953037597999E-3</v>
      </c>
      <c r="L758" s="13">
        <v>1.14489057637607E-4</v>
      </c>
      <c r="M758" s="93">
        <v>1.4796214883586301</v>
      </c>
      <c r="N758" s="55">
        <v>90</v>
      </c>
      <c r="O758" s="94">
        <v>2.63238578475045E-2</v>
      </c>
      <c r="P758" s="11">
        <v>5.61284334967821E-2</v>
      </c>
      <c r="Q758" s="11">
        <v>5.5400700025622996E-4</v>
      </c>
    </row>
    <row r="759" spans="1:17" x14ac:dyDescent="0.25">
      <c r="A759" s="12" t="str">
        <f t="shared" si="18"/>
        <v/>
      </c>
      <c r="B759" s="12" t="s">
        <v>880</v>
      </c>
      <c r="C759" s="75">
        <f t="shared" si="19"/>
        <v>48</v>
      </c>
      <c r="D759" s="12">
        <v>7</v>
      </c>
      <c r="E759" s="26">
        <v>48.341000000000001</v>
      </c>
      <c r="F759" s="9">
        <v>0.70924647061859802</v>
      </c>
      <c r="G759" s="9">
        <v>1.8394525934800201E-4</v>
      </c>
      <c r="H759" s="9">
        <v>1.8801692911785801E-4</v>
      </c>
      <c r="I759" s="9">
        <v>2.5264300121605699E-3</v>
      </c>
      <c r="J759" s="9">
        <v>2.16667667798646E-4</v>
      </c>
      <c r="K759" s="13">
        <v>1.2006557620394499E-3</v>
      </c>
      <c r="L759" s="13">
        <v>1.48705427374332E-4</v>
      </c>
      <c r="M759" s="93">
        <v>1.44138999668263</v>
      </c>
      <c r="N759" s="55">
        <v>90</v>
      </c>
      <c r="O759" s="94">
        <v>5.42851822931412E-2</v>
      </c>
      <c r="P759" s="11">
        <v>5.6535048267092498E-2</v>
      </c>
      <c r="Q759" s="11">
        <v>5.7984662204894595E-4</v>
      </c>
    </row>
    <row r="760" spans="1:17" x14ac:dyDescent="0.25">
      <c r="A760" s="12" t="str">
        <f t="shared" si="18"/>
        <v/>
      </c>
      <c r="B760" s="12" t="s">
        <v>881</v>
      </c>
      <c r="C760" s="75">
        <f t="shared" si="19"/>
        <v>49</v>
      </c>
      <c r="D760" s="12">
        <v>8</v>
      </c>
      <c r="E760" s="26">
        <v>48.228000000000002</v>
      </c>
      <c r="F760" s="9">
        <v>0.70934680767143699</v>
      </c>
      <c r="G760" s="9">
        <v>1.6584040204124001E-4</v>
      </c>
      <c r="H760" s="9">
        <v>1.70346672931733E-4</v>
      </c>
      <c r="I760" s="9">
        <v>1.69772628122731E-3</v>
      </c>
      <c r="J760" s="9">
        <v>9.8280644121734995E-5</v>
      </c>
      <c r="K760" s="13">
        <v>1.2063892413018899E-3</v>
      </c>
      <c r="L760" s="13">
        <v>1.3818679077720399E-4</v>
      </c>
      <c r="M760" s="93">
        <v>1.4475542700906601</v>
      </c>
      <c r="N760" s="55">
        <v>90</v>
      </c>
      <c r="O760" s="94">
        <v>5.4326881959989498E-2</v>
      </c>
      <c r="P760" s="11">
        <v>5.68858710594429E-2</v>
      </c>
      <c r="Q760" s="11">
        <v>5.5436524296903901E-4</v>
      </c>
    </row>
    <row r="761" spans="1:17" x14ac:dyDescent="0.25">
      <c r="A761" s="12" t="str">
        <f t="shared" si="18"/>
        <v/>
      </c>
      <c r="B761" s="12" t="s">
        <v>882</v>
      </c>
      <c r="C761" s="75">
        <f t="shared" si="19"/>
        <v>50</v>
      </c>
      <c r="D761" s="12">
        <v>9</v>
      </c>
      <c r="E761" s="26">
        <v>48.331000000000003</v>
      </c>
      <c r="F761" s="9">
        <v>0.70923129786476502</v>
      </c>
      <c r="G761" s="9">
        <v>1.88482900986914E-4</v>
      </c>
      <c r="H761" s="9">
        <v>1.92458489562735E-4</v>
      </c>
      <c r="I761" s="9">
        <v>3.6543908913915599E-3</v>
      </c>
      <c r="J761" s="9">
        <v>5.1190360046145396E-4</v>
      </c>
      <c r="K761" s="13">
        <v>1.4186064830643899E-3</v>
      </c>
      <c r="L761" s="13">
        <v>1.3495152806116401E-4</v>
      </c>
      <c r="M761" s="93">
        <v>1.2295835094968399</v>
      </c>
      <c r="N761" s="55">
        <v>80</v>
      </c>
      <c r="O761" s="94">
        <v>4.21236758916817E-2</v>
      </c>
      <c r="P761" s="11">
        <v>5.6850878252537498E-2</v>
      </c>
      <c r="Q761" s="11">
        <v>7.8777028956975503E-4</v>
      </c>
    </row>
    <row r="762" spans="1:17" x14ac:dyDescent="0.25">
      <c r="A762" s="12" t="str">
        <f t="shared" si="18"/>
        <v/>
      </c>
      <c r="B762" s="12" t="s">
        <v>883</v>
      </c>
      <c r="C762" s="75">
        <f t="shared" si="19"/>
        <v>51</v>
      </c>
      <c r="D762" s="12">
        <v>10</v>
      </c>
      <c r="E762" s="26">
        <v>39.795999999999999</v>
      </c>
      <c r="F762" s="9">
        <v>0.70944137597548196</v>
      </c>
      <c r="G762" s="9">
        <v>2.0923772492651701E-4</v>
      </c>
      <c r="H762" s="9">
        <v>2.1282793863722799E-4</v>
      </c>
      <c r="I762" s="9">
        <v>1.6527405781714001E-3</v>
      </c>
      <c r="J762" s="9">
        <v>1.21932761366465E-4</v>
      </c>
      <c r="K762" s="13">
        <v>1.38019005720069E-3</v>
      </c>
      <c r="L762" s="13">
        <v>2.0886156667607899E-4</v>
      </c>
      <c r="M762" s="93">
        <v>1.2484165992908101</v>
      </c>
      <c r="N762" s="55">
        <v>80</v>
      </c>
      <c r="O762" s="94">
        <v>1.31922723835767E-2</v>
      </c>
      <c r="P762" s="11">
        <v>5.7306695699998897E-2</v>
      </c>
      <c r="Q762" s="11">
        <v>7.9514930162891801E-4</v>
      </c>
    </row>
    <row r="763" spans="1:17" x14ac:dyDescent="0.25">
      <c r="A763" s="12" t="str">
        <f t="shared" si="18"/>
        <v/>
      </c>
      <c r="B763" s="12" t="s">
        <v>884</v>
      </c>
      <c r="C763" s="75">
        <f t="shared" si="19"/>
        <v>52</v>
      </c>
      <c r="D763" s="12">
        <v>11</v>
      </c>
      <c r="E763" s="26">
        <v>39.121000000000002</v>
      </c>
      <c r="F763" s="9">
        <v>0.70950608107505897</v>
      </c>
      <c r="G763" s="9">
        <v>2.28798629495575E-4</v>
      </c>
      <c r="H763" s="9">
        <v>2.3208711765948601E-4</v>
      </c>
      <c r="I763" s="9">
        <v>2.8233412022950202E-3</v>
      </c>
      <c r="J763" s="9">
        <v>3.7782205596636998E-4</v>
      </c>
      <c r="K763" s="13">
        <v>1.08764909774664E-3</v>
      </c>
      <c r="L763" s="13">
        <v>2.05101842404176E-4</v>
      </c>
      <c r="M763" s="93">
        <v>1.1326465593167501</v>
      </c>
      <c r="N763" s="55">
        <v>70</v>
      </c>
      <c r="O763" s="94">
        <v>1.02370162206856E-2</v>
      </c>
      <c r="P763" s="11">
        <v>5.7172706735757299E-2</v>
      </c>
      <c r="Q763" s="11">
        <v>9.6071251065123903E-4</v>
      </c>
    </row>
    <row r="764" spans="1:17" x14ac:dyDescent="0.25">
      <c r="A764" s="12" t="str">
        <f t="shared" si="18"/>
        <v/>
      </c>
      <c r="B764" s="12"/>
      <c r="C764" s="75">
        <f t="shared" si="19"/>
        <v>67</v>
      </c>
      <c r="D764" s="12"/>
      <c r="E764" s="26"/>
      <c r="F764" s="9"/>
      <c r="G764" s="9"/>
      <c r="H764" s="9"/>
      <c r="I764" s="9"/>
      <c r="J764" s="9"/>
      <c r="K764" s="13"/>
      <c r="L764" s="13"/>
      <c r="M764" s="93"/>
      <c r="N764" s="55"/>
      <c r="O764" s="94"/>
      <c r="Q764" s="11"/>
    </row>
    <row r="765" spans="1:17" x14ac:dyDescent="0.25">
      <c r="A765" s="12" t="str">
        <f t="shared" si="18"/>
        <v/>
      </c>
      <c r="B765" s="12"/>
      <c r="C765" s="75">
        <f t="shared" si="19"/>
        <v>82</v>
      </c>
      <c r="D765" s="12"/>
      <c r="E765" s="26"/>
      <c r="F765" s="9"/>
      <c r="G765" s="9"/>
      <c r="H765" s="9"/>
      <c r="I765" s="9"/>
      <c r="J765" s="9"/>
      <c r="K765" s="13"/>
      <c r="L765" s="13"/>
      <c r="M765" s="93"/>
      <c r="N765" s="55"/>
      <c r="O765" s="94"/>
      <c r="Q765" s="11"/>
    </row>
    <row r="766" spans="1:17" x14ac:dyDescent="0.25">
      <c r="A766" s="12" t="str">
        <f t="shared" si="18"/>
        <v>AT53</v>
      </c>
      <c r="B766" s="12" t="s">
        <v>885</v>
      </c>
      <c r="C766" s="75">
        <f t="shared" si="19"/>
        <v>83</v>
      </c>
      <c r="D766" s="12">
        <v>1</v>
      </c>
      <c r="E766" s="26">
        <v>48.704999999999998</v>
      </c>
      <c r="F766" s="9">
        <v>0.70923617182744703</v>
      </c>
      <c r="G766" s="9">
        <v>1.3311991956288199E-4</v>
      </c>
      <c r="H766" s="9">
        <v>1.38691741831448E-4</v>
      </c>
      <c r="I766" s="9">
        <v>1.8508873845355499E-3</v>
      </c>
      <c r="J766" s="9">
        <v>1.6144167286781199E-4</v>
      </c>
      <c r="K766" s="13">
        <v>1.27793539154774E-3</v>
      </c>
      <c r="L766" s="13">
        <v>1.05098903843525E-4</v>
      </c>
      <c r="M766" s="93">
        <v>1.71576285119223</v>
      </c>
      <c r="N766" s="55">
        <v>110</v>
      </c>
      <c r="O766" s="94">
        <v>1.38681297418257E-2</v>
      </c>
      <c r="P766" s="11">
        <v>5.5978436856245498E-2</v>
      </c>
      <c r="Q766" s="11">
        <v>5.6518894469762102E-4</v>
      </c>
    </row>
    <row r="767" spans="1:17" x14ac:dyDescent="0.25">
      <c r="A767" s="12" t="str">
        <f t="shared" si="18"/>
        <v/>
      </c>
      <c r="B767" s="12" t="s">
        <v>886</v>
      </c>
      <c r="C767" s="75">
        <f t="shared" si="19"/>
        <v>84</v>
      </c>
      <c r="D767" s="12">
        <v>2</v>
      </c>
      <c r="E767" s="26">
        <v>48.55</v>
      </c>
      <c r="F767" s="9">
        <v>0.70935001047923296</v>
      </c>
      <c r="G767" s="9">
        <v>1.37205498003215E-4</v>
      </c>
      <c r="H767" s="9">
        <v>1.42619512398814E-4</v>
      </c>
      <c r="I767" s="9">
        <v>1.64139208510527E-3</v>
      </c>
      <c r="J767" s="9">
        <v>5.7910363854793598E-5</v>
      </c>
      <c r="K767" s="13">
        <v>1.17339990802206E-3</v>
      </c>
      <c r="L767" s="13">
        <v>1.10157836391082E-4</v>
      </c>
      <c r="M767" s="93">
        <v>1.84086005501679</v>
      </c>
      <c r="N767" s="55">
        <v>110</v>
      </c>
      <c r="O767" s="94">
        <v>3.5405556948158098E-2</v>
      </c>
      <c r="P767" s="11">
        <v>5.6570453480178598E-2</v>
      </c>
      <c r="Q767" s="11">
        <v>4.5933475693181501E-4</v>
      </c>
    </row>
    <row r="768" spans="1:17" x14ac:dyDescent="0.25">
      <c r="A768" s="12" t="str">
        <f t="shared" si="18"/>
        <v/>
      </c>
      <c r="B768" s="12" t="s">
        <v>887</v>
      </c>
      <c r="C768" s="75">
        <f t="shared" si="19"/>
        <v>85</v>
      </c>
      <c r="D768" s="12">
        <v>3</v>
      </c>
      <c r="E768" s="26">
        <v>48.548000000000002</v>
      </c>
      <c r="F768" s="9">
        <v>0.709324941670884</v>
      </c>
      <c r="G768" s="9">
        <v>1.6035061269757499E-4</v>
      </c>
      <c r="H768" s="9">
        <v>1.6500653373748499E-4</v>
      </c>
      <c r="I768" s="9">
        <v>1.4745842681955701E-3</v>
      </c>
      <c r="J768" s="9">
        <v>6.2974034325125706E-5</v>
      </c>
      <c r="K768" s="13">
        <v>1.32124954886966E-3</v>
      </c>
      <c r="L768" s="13">
        <v>1.2335548737402001E-4</v>
      </c>
      <c r="M768" s="93">
        <v>1.49685091607453</v>
      </c>
      <c r="N768" s="55">
        <v>90</v>
      </c>
      <c r="O768" s="94">
        <v>6.5010645491354402E-3</v>
      </c>
      <c r="P768" s="11">
        <v>5.6656159423401603E-2</v>
      </c>
      <c r="Q768" s="11">
        <v>6.3337265486663704E-4</v>
      </c>
    </row>
    <row r="769" spans="1:17" x14ac:dyDescent="0.25">
      <c r="A769" s="12" t="str">
        <f t="shared" si="18"/>
        <v/>
      </c>
      <c r="B769" s="12" t="s">
        <v>888</v>
      </c>
      <c r="C769" s="75">
        <f t="shared" si="19"/>
        <v>86</v>
      </c>
      <c r="D769" s="12">
        <v>4</v>
      </c>
      <c r="E769" s="26">
        <v>48.548999999999999</v>
      </c>
      <c r="F769" s="9">
        <v>0.70963004287486198</v>
      </c>
      <c r="G769" s="9">
        <v>1.54802736062834E-4</v>
      </c>
      <c r="H769" s="9">
        <v>1.596246040055E-4</v>
      </c>
      <c r="I769" s="9">
        <v>1.8527420770707299E-3</v>
      </c>
      <c r="J769" s="9">
        <v>1.080301658232E-4</v>
      </c>
      <c r="K769" s="13">
        <v>1.1606334213838301E-3</v>
      </c>
      <c r="L769" s="13">
        <v>1.14440639258487E-4</v>
      </c>
      <c r="M769" s="93">
        <v>1.4788278909885899</v>
      </c>
      <c r="N769" s="55">
        <v>90</v>
      </c>
      <c r="O769" s="94">
        <v>1.31364587991385E-2</v>
      </c>
      <c r="P769" s="11">
        <v>5.7282379699932398E-2</v>
      </c>
      <c r="Q769" s="11">
        <v>6.2315232388686402E-4</v>
      </c>
    </row>
    <row r="770" spans="1:17" x14ac:dyDescent="0.25">
      <c r="A770" s="12" t="str">
        <f t="shared" si="18"/>
        <v/>
      </c>
      <c r="B770" s="12" t="s">
        <v>889</v>
      </c>
      <c r="C770" s="75">
        <f t="shared" si="19"/>
        <v>87</v>
      </c>
      <c r="D770" s="12">
        <v>5</v>
      </c>
      <c r="E770" s="26">
        <v>46.335000000000001</v>
      </c>
      <c r="F770" s="9">
        <v>0.70969320820888104</v>
      </c>
      <c r="G770" s="9">
        <v>1.96288885929779E-4</v>
      </c>
      <c r="H770" s="9">
        <v>2.0011433916371601E-4</v>
      </c>
      <c r="I770" s="9">
        <v>1.82549192716824E-3</v>
      </c>
      <c r="J770" s="9">
        <v>8.50356745307288E-5</v>
      </c>
      <c r="K770" s="13">
        <v>1.18459324532156E-3</v>
      </c>
      <c r="L770" s="13">
        <v>1.68103251716346E-4</v>
      </c>
      <c r="M770" s="93">
        <v>1.4126627175322499</v>
      </c>
      <c r="N770" s="55">
        <v>90</v>
      </c>
      <c r="O770" s="94">
        <v>8.3468453883967508E-3</v>
      </c>
      <c r="P770" s="11">
        <v>5.6581871241829999E-2</v>
      </c>
      <c r="Q770" s="11">
        <v>6.7576431017929103E-4</v>
      </c>
    </row>
    <row r="771" spans="1:17" x14ac:dyDescent="0.25">
      <c r="A771" s="12" t="str">
        <f t="shared" si="18"/>
        <v/>
      </c>
      <c r="B771" s="12" t="s">
        <v>890</v>
      </c>
      <c r="C771" s="75">
        <f t="shared" si="19"/>
        <v>88</v>
      </c>
      <c r="D771" s="12">
        <v>6</v>
      </c>
      <c r="E771" s="26">
        <v>48.640999999999998</v>
      </c>
      <c r="F771" s="9">
        <v>0.70969120878116199</v>
      </c>
      <c r="G771" s="9">
        <v>1.3210140522771499E-4</v>
      </c>
      <c r="H771" s="9">
        <v>1.3772129450646399E-4</v>
      </c>
      <c r="I771" s="9">
        <v>1.72085306474053E-3</v>
      </c>
      <c r="J771" s="9">
        <v>4.2427290962052499E-5</v>
      </c>
      <c r="K771" s="13">
        <v>1.2117493449897601E-3</v>
      </c>
      <c r="L771" s="13">
        <v>9.5672229264571901E-5</v>
      </c>
      <c r="M771" s="93">
        <v>1.8649196829550201</v>
      </c>
      <c r="N771" s="55">
        <v>120</v>
      </c>
      <c r="O771" s="94">
        <v>1.1401578661483801E-2</v>
      </c>
      <c r="P771" s="11">
        <v>5.6996893574207202E-2</v>
      </c>
      <c r="Q771" s="11">
        <v>4.3750960485542902E-4</v>
      </c>
    </row>
    <row r="772" spans="1:17" x14ac:dyDescent="0.25">
      <c r="A772" s="12" t="str">
        <f t="shared" si="18"/>
        <v/>
      </c>
      <c r="B772" s="12" t="s">
        <v>891</v>
      </c>
      <c r="C772" s="75">
        <f t="shared" si="19"/>
        <v>89</v>
      </c>
      <c r="D772" s="12">
        <v>7</v>
      </c>
      <c r="E772" s="26">
        <v>48.55</v>
      </c>
      <c r="F772" s="9">
        <v>0.70967928102526401</v>
      </c>
      <c r="G772" s="9">
        <v>1.38576855600747E-4</v>
      </c>
      <c r="H772" s="9">
        <v>1.4394403906236401E-4</v>
      </c>
      <c r="I772" s="9">
        <v>1.54365438866394E-3</v>
      </c>
      <c r="J772" s="9">
        <v>4.7919289488009403E-5</v>
      </c>
      <c r="K772" s="13">
        <v>1.14475004763982E-3</v>
      </c>
      <c r="L772" s="13">
        <v>8.7517866212610994E-5</v>
      </c>
      <c r="M772" s="93">
        <v>1.8581758361137799</v>
      </c>
      <c r="N772" s="55">
        <v>110</v>
      </c>
      <c r="O772" s="94">
        <v>9.4283176270548597E-3</v>
      </c>
      <c r="P772" s="11">
        <v>5.6809874528530598E-2</v>
      </c>
      <c r="Q772" s="11">
        <v>4.5065634300773698E-4</v>
      </c>
    </row>
    <row r="773" spans="1:17" x14ac:dyDescent="0.25">
      <c r="A773" s="12" t="str">
        <f t="shared" si="18"/>
        <v/>
      </c>
      <c r="B773" s="12" t="s">
        <v>892</v>
      </c>
      <c r="C773" s="75">
        <f t="shared" si="19"/>
        <v>90</v>
      </c>
      <c r="D773" s="12">
        <v>8</v>
      </c>
      <c r="E773" s="26">
        <v>48.656999999999996</v>
      </c>
      <c r="F773" s="9">
        <v>0.70948037329583302</v>
      </c>
      <c r="G773" s="9">
        <v>1.15543398171708E-4</v>
      </c>
      <c r="H773" s="9">
        <v>1.21925338638123E-4</v>
      </c>
      <c r="I773" s="9">
        <v>1.9098127409623001E-3</v>
      </c>
      <c r="J773" s="9">
        <v>1.3055814011301201E-4</v>
      </c>
      <c r="K773" s="13">
        <v>9.8706407671970498E-4</v>
      </c>
      <c r="L773" s="13">
        <v>7.4088478959281998E-5</v>
      </c>
      <c r="M773" s="93">
        <v>2.3797918493254202</v>
      </c>
      <c r="N773" s="55">
        <v>150</v>
      </c>
      <c r="O773" s="94">
        <v>1.1733218981729601E-2</v>
      </c>
      <c r="P773" s="11">
        <v>5.6911972835725202E-2</v>
      </c>
      <c r="Q773" s="11">
        <v>4.2636820827069197E-4</v>
      </c>
    </row>
    <row r="774" spans="1:17" x14ac:dyDescent="0.25">
      <c r="A774" s="12" t="str">
        <f t="shared" si="18"/>
        <v/>
      </c>
      <c r="B774" s="12" t="s">
        <v>893</v>
      </c>
      <c r="C774" s="75">
        <f t="shared" si="19"/>
        <v>91</v>
      </c>
      <c r="D774" s="12">
        <v>9</v>
      </c>
      <c r="E774" s="26">
        <v>48.631999999999998</v>
      </c>
      <c r="F774" s="9">
        <v>0.70940514497847995</v>
      </c>
      <c r="G774" s="9">
        <v>9.3088604907615006E-5</v>
      </c>
      <c r="H774" s="9">
        <v>1.00899386423102E-4</v>
      </c>
      <c r="I774" s="9">
        <v>1.6174272001648899E-3</v>
      </c>
      <c r="J774" s="9">
        <v>7.5557781596869605E-5</v>
      </c>
      <c r="K774" s="13">
        <v>7.8646487417758802E-4</v>
      </c>
      <c r="L774" s="13">
        <v>5.94527607574552E-5</v>
      </c>
      <c r="M774" s="93">
        <v>3.0277673952754398</v>
      </c>
      <c r="N774" s="55">
        <v>190</v>
      </c>
      <c r="O774" s="94">
        <v>1.23941859126465E-2</v>
      </c>
      <c r="P774" s="11">
        <v>5.6548852166731799E-2</v>
      </c>
      <c r="Q774" s="11">
        <v>3.3228144086009498E-4</v>
      </c>
    </row>
    <row r="775" spans="1:17" x14ac:dyDescent="0.25">
      <c r="A775" s="12" t="str">
        <f t="shared" si="18"/>
        <v/>
      </c>
      <c r="B775" s="12" t="s">
        <v>894</v>
      </c>
      <c r="C775" s="75">
        <f t="shared" si="19"/>
        <v>92</v>
      </c>
      <c r="D775" s="12">
        <v>10</v>
      </c>
      <c r="E775" s="26">
        <v>48.555</v>
      </c>
      <c r="F775" s="9">
        <v>0.70929848423011199</v>
      </c>
      <c r="G775" s="9">
        <v>1.0408667481495999E-4</v>
      </c>
      <c r="H775" s="9">
        <v>1.1112511720118299E-4</v>
      </c>
      <c r="I775" s="9">
        <v>2.47773333188744E-3</v>
      </c>
      <c r="J775" s="9">
        <v>9.1892744733351804E-5</v>
      </c>
      <c r="K775" s="13">
        <v>1.1000498034916401E-3</v>
      </c>
      <c r="L775" s="13">
        <v>7.7720312263372597E-5</v>
      </c>
      <c r="M775" s="93">
        <v>2.4773217363808602</v>
      </c>
      <c r="N775" s="55">
        <v>150</v>
      </c>
      <c r="O775" s="94">
        <v>5.3733478721312601E-3</v>
      </c>
      <c r="P775" s="11">
        <v>5.6768970724447601E-2</v>
      </c>
      <c r="Q775" s="11">
        <v>3.5866334670906099E-4</v>
      </c>
    </row>
    <row r="776" spans="1:17" x14ac:dyDescent="0.25">
      <c r="A776" s="12" t="str">
        <f t="shared" si="18"/>
        <v/>
      </c>
      <c r="B776" s="12" t="s">
        <v>895</v>
      </c>
      <c r="C776" s="75">
        <f t="shared" si="19"/>
        <v>93</v>
      </c>
      <c r="D776" s="12">
        <v>11</v>
      </c>
      <c r="E776" s="26">
        <v>48.610999999999997</v>
      </c>
      <c r="F776" s="9">
        <v>0.70932374813360499</v>
      </c>
      <c r="G776" s="9">
        <v>1.2179397948296899E-4</v>
      </c>
      <c r="H776" s="9">
        <v>1.27861724447337E-4</v>
      </c>
      <c r="I776" s="9">
        <v>2.5935637092737601E-3</v>
      </c>
      <c r="J776" s="9">
        <v>2.1383272154692099E-4</v>
      </c>
      <c r="K776" s="13">
        <v>1.0361493662830699E-3</v>
      </c>
      <c r="L776" s="13">
        <v>6.8518722682833901E-5</v>
      </c>
      <c r="M776" s="93">
        <v>2.42278424252875</v>
      </c>
      <c r="N776" s="55">
        <v>150</v>
      </c>
      <c r="O776" s="94">
        <v>8.1610179773510694E-3</v>
      </c>
      <c r="P776" s="11">
        <v>5.6649056379764001E-2</v>
      </c>
      <c r="Q776" s="11">
        <v>4.0064187081731699E-4</v>
      </c>
    </row>
    <row r="777" spans="1:17" x14ac:dyDescent="0.25">
      <c r="A777" s="12" t="str">
        <f t="shared" si="18"/>
        <v/>
      </c>
      <c r="B777" s="12" t="s">
        <v>896</v>
      </c>
      <c r="C777" s="75">
        <f t="shared" si="19"/>
        <v>94</v>
      </c>
      <c r="D777" s="12">
        <v>12</v>
      </c>
      <c r="E777" s="26">
        <v>48.543999999999997</v>
      </c>
      <c r="F777" s="9">
        <v>0.70933720764906905</v>
      </c>
      <c r="G777" s="9">
        <v>1.01841776265546E-4</v>
      </c>
      <c r="H777" s="9">
        <v>1.09025874461936E-4</v>
      </c>
      <c r="I777" s="9">
        <v>4.7319971589447696E-3</v>
      </c>
      <c r="J777" s="9">
        <v>4.3037611678603202E-4</v>
      </c>
      <c r="K777" s="13">
        <v>9.0847531768989897E-4</v>
      </c>
      <c r="L777" s="13">
        <v>7.5579457322094395E-5</v>
      </c>
      <c r="M777" s="93">
        <v>2.50768162653464</v>
      </c>
      <c r="N777" s="55">
        <v>160</v>
      </c>
      <c r="O777" s="94">
        <v>5.7740423234197303E-3</v>
      </c>
      <c r="P777" s="11">
        <v>5.6889631815963002E-2</v>
      </c>
      <c r="Q777" s="11">
        <v>3.7143049568032601E-4</v>
      </c>
    </row>
    <row r="778" spans="1:17" x14ac:dyDescent="0.25">
      <c r="A778" s="12" t="str">
        <f t="shared" si="18"/>
        <v/>
      </c>
      <c r="B778" s="12"/>
      <c r="C778" s="75">
        <f t="shared" si="19"/>
        <v>109</v>
      </c>
      <c r="D778" s="12"/>
      <c r="E778" s="26"/>
      <c r="F778" s="9"/>
      <c r="G778" s="9"/>
      <c r="H778" s="9"/>
      <c r="I778" s="9"/>
      <c r="J778" s="9"/>
      <c r="K778" s="13"/>
      <c r="L778" s="13"/>
      <c r="M778" s="93"/>
      <c r="N778" s="55"/>
      <c r="O778" s="94"/>
      <c r="Q778" s="11"/>
    </row>
    <row r="779" spans="1:17" x14ac:dyDescent="0.25">
      <c r="A779" s="12" t="str">
        <f t="shared" si="18"/>
        <v/>
      </c>
      <c r="B779" s="12"/>
      <c r="C779" s="75">
        <f t="shared" si="19"/>
        <v>124</v>
      </c>
      <c r="D779" s="12"/>
      <c r="E779" s="26"/>
      <c r="F779" s="9"/>
      <c r="G779" s="9"/>
      <c r="H779" s="9"/>
      <c r="I779" s="9"/>
      <c r="J779" s="9"/>
      <c r="K779" s="13"/>
      <c r="L779" s="13"/>
      <c r="M779" s="93"/>
      <c r="N779" s="55"/>
      <c r="O779" s="94"/>
      <c r="Q779" s="11"/>
    </row>
    <row r="780" spans="1:17" x14ac:dyDescent="0.25">
      <c r="A780" s="12" t="str">
        <f t="shared" si="18"/>
        <v>AT54</v>
      </c>
      <c r="B780" s="12" t="s">
        <v>897</v>
      </c>
      <c r="C780" s="75">
        <f t="shared" si="19"/>
        <v>125</v>
      </c>
      <c r="D780" s="12">
        <v>1</v>
      </c>
      <c r="E780" s="26">
        <v>46.304000000000002</v>
      </c>
      <c r="F780" s="9">
        <v>0.71068750620049903</v>
      </c>
      <c r="G780" s="9">
        <v>1.3986063688156599E-4</v>
      </c>
      <c r="H780" s="9">
        <v>1.4519534887426401E-4</v>
      </c>
      <c r="I780" s="9">
        <v>1.4525390423393399E-2</v>
      </c>
      <c r="J780" s="9">
        <v>3.0903122661236201E-3</v>
      </c>
      <c r="K780" s="13">
        <v>9.0537992320193102E-4</v>
      </c>
      <c r="L780" s="13">
        <v>1.0766659424892501E-4</v>
      </c>
      <c r="M780" s="93">
        <v>1.79976917980386</v>
      </c>
      <c r="N780" s="55">
        <v>110</v>
      </c>
      <c r="O780" s="94">
        <v>1.7640662683614999E-2</v>
      </c>
      <c r="P780" s="11">
        <v>5.6449489064571902E-2</v>
      </c>
      <c r="Q780" s="11">
        <v>5.4856546092211698E-4</v>
      </c>
    </row>
    <row r="781" spans="1:17" x14ac:dyDescent="0.25">
      <c r="A781" s="12" t="str">
        <f t="shared" si="18"/>
        <v/>
      </c>
      <c r="B781" s="12" t="s">
        <v>898</v>
      </c>
      <c r="C781" s="75">
        <f t="shared" si="19"/>
        <v>126</v>
      </c>
      <c r="D781" s="12">
        <v>2</v>
      </c>
      <c r="E781" s="26">
        <v>46.348999999999997</v>
      </c>
      <c r="F781" s="9">
        <v>0.71005942479441997</v>
      </c>
      <c r="G781" s="9">
        <v>1.2271042063793E-4</v>
      </c>
      <c r="H781" s="9">
        <v>1.28747189221969E-4</v>
      </c>
      <c r="I781" s="9">
        <v>2.5650852444913199E-3</v>
      </c>
      <c r="J781" s="9">
        <v>3.5573787728405298E-4</v>
      </c>
      <c r="K781" s="13">
        <v>9.7585585068921295E-4</v>
      </c>
      <c r="L781" s="13">
        <v>9.5173508631730001E-5</v>
      </c>
      <c r="M781" s="93">
        <v>2.1286660289788402</v>
      </c>
      <c r="N781" s="55">
        <v>130</v>
      </c>
      <c r="O781" s="94">
        <v>2.6526304807176101E-2</v>
      </c>
      <c r="P781" s="11">
        <v>5.7327332161224202E-2</v>
      </c>
      <c r="Q781" s="11">
        <v>4.6026153465910399E-4</v>
      </c>
    </row>
    <row r="782" spans="1:17" x14ac:dyDescent="0.25">
      <c r="A782" s="12" t="str">
        <f t="shared" si="18"/>
        <v/>
      </c>
      <c r="B782" s="12" t="s">
        <v>899</v>
      </c>
      <c r="C782" s="75">
        <f t="shared" si="19"/>
        <v>127</v>
      </c>
      <c r="D782" s="12">
        <v>3</v>
      </c>
      <c r="E782" s="26">
        <v>46.295000000000002</v>
      </c>
      <c r="F782" s="9">
        <v>0.71015820636913196</v>
      </c>
      <c r="G782" s="9">
        <v>1.37713366834422E-4</v>
      </c>
      <c r="H782" s="9">
        <v>1.4312016787908601E-4</v>
      </c>
      <c r="I782" s="9">
        <v>1.0068514149718401E-3</v>
      </c>
      <c r="J782" s="9">
        <v>4.4282265118397099E-5</v>
      </c>
      <c r="K782" s="13">
        <v>9.4475208154377595E-4</v>
      </c>
      <c r="L782" s="13">
        <v>9.5036793828981E-5</v>
      </c>
      <c r="M782" s="93">
        <v>2.0834873116605901</v>
      </c>
      <c r="N782" s="55">
        <v>130</v>
      </c>
      <c r="O782" s="94">
        <v>2.21692175184037E-2</v>
      </c>
      <c r="P782" s="11">
        <v>5.6726140820648203E-2</v>
      </c>
      <c r="Q782" s="11">
        <v>4.3790546454930098E-4</v>
      </c>
    </row>
    <row r="783" spans="1:17" x14ac:dyDescent="0.25">
      <c r="A783" s="12" t="str">
        <f t="shared" si="18"/>
        <v/>
      </c>
      <c r="B783" s="12" t="s">
        <v>900</v>
      </c>
      <c r="C783" s="75">
        <f t="shared" si="19"/>
        <v>128</v>
      </c>
      <c r="D783" s="12">
        <v>4</v>
      </c>
      <c r="E783" s="26">
        <v>46.503999999999998</v>
      </c>
      <c r="F783" s="9">
        <v>0.71010705698951604</v>
      </c>
      <c r="G783" s="9">
        <v>1.31616663123588E-4</v>
      </c>
      <c r="H783" s="9">
        <v>1.3726300972342399E-4</v>
      </c>
      <c r="I783" s="9">
        <v>1.01532417607116E-3</v>
      </c>
      <c r="J783" s="9">
        <v>5.16060445691859E-5</v>
      </c>
      <c r="K783" s="13">
        <v>9.7511484483316904E-4</v>
      </c>
      <c r="L783" s="13">
        <v>8.8317362700826094E-5</v>
      </c>
      <c r="M783" s="93">
        <v>2.09810360734956</v>
      </c>
      <c r="N783" s="55">
        <v>130</v>
      </c>
      <c r="O783" s="94">
        <v>1.3712069892546801E-2</v>
      </c>
      <c r="P783" s="11">
        <v>5.6671735702349402E-2</v>
      </c>
      <c r="Q783" s="11">
        <v>4.1350804145677702E-4</v>
      </c>
    </row>
    <row r="784" spans="1:17" x14ac:dyDescent="0.25">
      <c r="A784" s="12" t="str">
        <f t="shared" si="18"/>
        <v/>
      </c>
      <c r="B784" s="12" t="s">
        <v>901</v>
      </c>
      <c r="C784" s="75">
        <f t="shared" si="19"/>
        <v>129</v>
      </c>
      <c r="D784" s="12">
        <v>5</v>
      </c>
      <c r="E784" s="26">
        <v>46.292000000000002</v>
      </c>
      <c r="F784" s="9">
        <v>0.71013485134685805</v>
      </c>
      <c r="G784" s="9">
        <v>1.5184653260081899E-4</v>
      </c>
      <c r="H784" s="9">
        <v>1.56766327512641E-4</v>
      </c>
      <c r="I784" s="9">
        <v>9.8514062178133607E-4</v>
      </c>
      <c r="J784" s="9">
        <v>6.2699212744106203E-5</v>
      </c>
      <c r="K784" s="13">
        <v>1.11802901220279E-3</v>
      </c>
      <c r="L784" s="13">
        <v>1.00342474263536E-4</v>
      </c>
      <c r="M784" s="93">
        <v>2.05794875339729</v>
      </c>
      <c r="N784" s="55">
        <v>130</v>
      </c>
      <c r="O784" s="94">
        <v>5.4512867917618897E-2</v>
      </c>
      <c r="P784" s="11">
        <v>5.6556809565697599E-2</v>
      </c>
      <c r="Q784" s="11">
        <v>4.9381968628031897E-4</v>
      </c>
    </row>
    <row r="785" spans="1:17" x14ac:dyDescent="0.25">
      <c r="A785" s="12" t="str">
        <f t="shared" si="18"/>
        <v/>
      </c>
      <c r="B785" s="12" t="s">
        <v>902</v>
      </c>
      <c r="C785" s="75">
        <f t="shared" si="19"/>
        <v>130</v>
      </c>
      <c r="D785" s="12">
        <v>6</v>
      </c>
      <c r="E785" s="26">
        <v>45.259</v>
      </c>
      <c r="F785" s="9">
        <v>0.71008463008780998</v>
      </c>
      <c r="G785" s="9">
        <v>1.39169800948496E-4</v>
      </c>
      <c r="H785" s="9">
        <v>1.44521041071797E-4</v>
      </c>
      <c r="I785" s="9">
        <v>1.0772897114705901E-3</v>
      </c>
      <c r="J785" s="9">
        <v>6.0553347643244102E-5</v>
      </c>
      <c r="K785" s="13">
        <v>1.1359290488038899E-3</v>
      </c>
      <c r="L785" s="13">
        <v>1.00133877619611E-4</v>
      </c>
      <c r="M785" s="93">
        <v>1.9944588191550801</v>
      </c>
      <c r="N785" s="55">
        <v>120</v>
      </c>
      <c r="O785" s="94">
        <v>4.1216670973174101E-2</v>
      </c>
      <c r="P785" s="11">
        <v>5.7158255185496602E-2</v>
      </c>
      <c r="Q785" s="11">
        <v>4.3487124922898102E-4</v>
      </c>
    </row>
    <row r="786" spans="1:17" x14ac:dyDescent="0.25">
      <c r="A786" s="12" t="str">
        <f t="shared" si="18"/>
        <v/>
      </c>
      <c r="B786" s="12" t="s">
        <v>903</v>
      </c>
      <c r="C786" s="75">
        <f t="shared" si="19"/>
        <v>131</v>
      </c>
      <c r="D786" s="12">
        <v>7</v>
      </c>
      <c r="E786" s="26">
        <v>42.027000000000001</v>
      </c>
      <c r="F786" s="9">
        <v>0.710691565146642</v>
      </c>
      <c r="G786" s="9">
        <v>1.48434166421226E-4</v>
      </c>
      <c r="H786" s="9">
        <v>1.53471164266433E-4</v>
      </c>
      <c r="I786" s="9">
        <v>1.25453722252996E-3</v>
      </c>
      <c r="J786" s="9">
        <v>4.3862327761304901E-5</v>
      </c>
      <c r="K786" s="13">
        <v>9.46605100563684E-4</v>
      </c>
      <c r="L786" s="13">
        <v>8.9169006581950506E-5</v>
      </c>
      <c r="M786" s="93">
        <v>2.0390726606785101</v>
      </c>
      <c r="N786" s="55">
        <v>130</v>
      </c>
      <c r="O786" s="94">
        <v>8.6564109693234803E-2</v>
      </c>
      <c r="P786" s="11">
        <v>5.63796187104968E-2</v>
      </c>
      <c r="Q786" s="11">
        <v>4.3536513999079901E-4</v>
      </c>
    </row>
    <row r="787" spans="1:17" x14ac:dyDescent="0.25">
      <c r="A787" s="12" t="str">
        <f t="shared" si="18"/>
        <v/>
      </c>
      <c r="B787" s="12" t="s">
        <v>904</v>
      </c>
      <c r="C787" s="75">
        <f t="shared" si="19"/>
        <v>132</v>
      </c>
      <c r="D787" s="12">
        <v>8</v>
      </c>
      <c r="E787" s="26">
        <v>46.323</v>
      </c>
      <c r="F787" s="9">
        <v>0.71049757277946302</v>
      </c>
      <c r="G787" s="9">
        <v>1.19115224971611E-4</v>
      </c>
      <c r="H787" s="9">
        <v>1.25332768985714E-4</v>
      </c>
      <c r="I787" s="9">
        <v>2.0989529282572699E-3</v>
      </c>
      <c r="J787" s="9">
        <v>5.7264506324521797E-4</v>
      </c>
      <c r="K787" s="13">
        <v>9.7265985498003595E-4</v>
      </c>
      <c r="L787" s="13">
        <v>8.4536671856374197E-5</v>
      </c>
      <c r="M787" s="93">
        <v>2.1824204176442499</v>
      </c>
      <c r="N787" s="55">
        <v>130</v>
      </c>
      <c r="O787" s="94">
        <v>0.107547468607189</v>
      </c>
      <c r="P787" s="11">
        <v>5.6654154374089501E-2</v>
      </c>
      <c r="Q787" s="11">
        <v>4.0755805489818699E-4</v>
      </c>
    </row>
    <row r="788" spans="1:17" x14ac:dyDescent="0.25">
      <c r="A788" s="12" t="str">
        <f t="shared" si="18"/>
        <v/>
      </c>
      <c r="B788" s="12" t="s">
        <v>905</v>
      </c>
      <c r="C788" s="75">
        <f t="shared" si="19"/>
        <v>133</v>
      </c>
      <c r="D788" s="12">
        <v>9</v>
      </c>
      <c r="E788" s="26">
        <v>46.292999999999999</v>
      </c>
      <c r="F788" s="9">
        <v>0.71030723725022504</v>
      </c>
      <c r="G788" s="9">
        <v>1.27057794069193E-4</v>
      </c>
      <c r="H788" s="9">
        <v>1.32901225944219E-4</v>
      </c>
      <c r="I788" s="9">
        <v>1.12124706633907E-2</v>
      </c>
      <c r="J788" s="9">
        <v>4.51367659998739E-3</v>
      </c>
      <c r="K788" s="13">
        <v>1.06893595083491E-3</v>
      </c>
      <c r="L788" s="13">
        <v>7.9605469980233598E-5</v>
      </c>
      <c r="M788" s="93">
        <v>2.1888026204745499</v>
      </c>
      <c r="N788" s="55">
        <v>140</v>
      </c>
      <c r="O788" s="94">
        <v>5.9596169427595998E-2</v>
      </c>
      <c r="P788" s="11">
        <v>5.7115578206886598E-2</v>
      </c>
      <c r="Q788" s="11">
        <v>4.0925363451278302E-4</v>
      </c>
    </row>
    <row r="789" spans="1:17" x14ac:dyDescent="0.25">
      <c r="A789" s="12" t="str">
        <f t="shared" si="18"/>
        <v/>
      </c>
      <c r="B789" s="12" t="s">
        <v>906</v>
      </c>
      <c r="C789" s="75">
        <f t="shared" si="19"/>
        <v>134</v>
      </c>
      <c r="D789" s="12">
        <v>10</v>
      </c>
      <c r="E789" s="26">
        <v>46.287999999999997</v>
      </c>
      <c r="F789" s="9">
        <v>0.71015371607931799</v>
      </c>
      <c r="G789" s="9">
        <v>1.06137619478338E-4</v>
      </c>
      <c r="H789" s="9">
        <v>1.1306452132484699E-4</v>
      </c>
      <c r="I789" s="9">
        <v>4.4131130251513001E-3</v>
      </c>
      <c r="J789" s="9">
        <v>1.79148530910126E-3</v>
      </c>
      <c r="K789" s="13">
        <v>9.7359871612387699E-4</v>
      </c>
      <c r="L789" s="13">
        <v>7.1906613025701503E-5</v>
      </c>
      <c r="M789" s="93">
        <v>2.30563341610317</v>
      </c>
      <c r="N789" s="55">
        <v>140</v>
      </c>
      <c r="O789" s="94">
        <v>2.5693604759195899E-2</v>
      </c>
      <c r="P789" s="11">
        <v>5.7056545427802599E-2</v>
      </c>
      <c r="Q789" s="11">
        <v>4.0129166029251702E-4</v>
      </c>
    </row>
    <row r="790" spans="1:17" x14ac:dyDescent="0.25">
      <c r="A790" s="12" t="str">
        <f t="shared" si="18"/>
        <v/>
      </c>
      <c r="B790" s="12"/>
      <c r="C790" s="75">
        <f t="shared" si="19"/>
        <v>149</v>
      </c>
      <c r="D790" s="12"/>
      <c r="E790" s="26"/>
      <c r="F790" s="9"/>
      <c r="G790" s="9"/>
      <c r="H790" s="9"/>
      <c r="I790" s="9"/>
      <c r="J790" s="9"/>
      <c r="K790" s="13"/>
      <c r="L790" s="13"/>
      <c r="M790" s="93"/>
      <c r="N790" s="55"/>
      <c r="O790" s="94"/>
      <c r="Q790" s="11"/>
    </row>
    <row r="791" spans="1:17" x14ac:dyDescent="0.25">
      <c r="A791" s="12" t="str">
        <f t="shared" si="18"/>
        <v/>
      </c>
      <c r="B791" s="12"/>
      <c r="C791" s="75">
        <f t="shared" si="19"/>
        <v>164</v>
      </c>
      <c r="D791" s="12"/>
      <c r="E791" s="26"/>
      <c r="F791" s="9"/>
      <c r="G791" s="9"/>
      <c r="H791" s="9"/>
      <c r="I791" s="9"/>
      <c r="J791" s="9"/>
      <c r="K791" s="13"/>
      <c r="L791" s="13"/>
      <c r="M791" s="93"/>
      <c r="N791" s="55"/>
      <c r="O791" s="94"/>
      <c r="Q791" s="11"/>
    </row>
    <row r="792" spans="1:17" x14ac:dyDescent="0.25">
      <c r="A792" s="12" t="str">
        <f t="shared" si="18"/>
        <v>AT55</v>
      </c>
      <c r="B792" s="12" t="s">
        <v>907</v>
      </c>
      <c r="C792" s="75">
        <f t="shared" si="19"/>
        <v>165</v>
      </c>
      <c r="D792" s="12">
        <v>1</v>
      </c>
      <c r="E792" s="26">
        <v>46.055999999999997</v>
      </c>
      <c r="F792" s="9">
        <v>0.70977557121266399</v>
      </c>
      <c r="G792" s="9">
        <v>1.1880094702968501E-4</v>
      </c>
      <c r="H792" s="9">
        <v>1.25021679114745E-4</v>
      </c>
      <c r="I792" s="9">
        <v>3.4877434826517898E-3</v>
      </c>
      <c r="J792" s="9">
        <v>1.15356241520194E-3</v>
      </c>
      <c r="K792" s="13">
        <v>7.4215720699505599E-4</v>
      </c>
      <c r="L792" s="13">
        <v>7.2430979824324699E-5</v>
      </c>
      <c r="M792" s="93">
        <v>2.2498018064815799</v>
      </c>
      <c r="N792" s="55">
        <v>140</v>
      </c>
      <c r="O792" s="94">
        <v>2.4972891354550098E-3</v>
      </c>
      <c r="P792" s="11">
        <v>5.6914185815618502E-2</v>
      </c>
      <c r="Q792" s="11">
        <v>3.4063556132462799E-4</v>
      </c>
    </row>
    <row r="793" spans="1:17" x14ac:dyDescent="0.25">
      <c r="A793" s="12" t="str">
        <f t="shared" si="18"/>
        <v/>
      </c>
      <c r="B793" s="12" t="s">
        <v>908</v>
      </c>
      <c r="C793" s="75">
        <f t="shared" si="19"/>
        <v>166</v>
      </c>
      <c r="D793" s="12">
        <v>2</v>
      </c>
      <c r="E793" s="26">
        <v>45.884</v>
      </c>
      <c r="F793" s="9">
        <v>0.70978295059879504</v>
      </c>
      <c r="G793" s="9">
        <v>1.00239568446892E-4</v>
      </c>
      <c r="H793" s="9">
        <v>1.0753956772445701E-4</v>
      </c>
      <c r="I793" s="9">
        <v>5.5295637445626497E-3</v>
      </c>
      <c r="J793" s="9">
        <v>2.0560901404770302E-3</v>
      </c>
      <c r="K793" s="13">
        <v>7.7664113727438804E-4</v>
      </c>
      <c r="L793" s="13">
        <v>8.08092937790553E-5</v>
      </c>
      <c r="M793" s="93">
        <v>2.3575245396377702</v>
      </c>
      <c r="N793" s="55">
        <v>150</v>
      </c>
      <c r="O793" s="94">
        <v>2.9192010614276301E-3</v>
      </c>
      <c r="P793" s="11">
        <v>5.6916707660215997E-2</v>
      </c>
      <c r="Q793" s="11">
        <v>4.83888936080237E-4</v>
      </c>
    </row>
    <row r="794" spans="1:17" x14ac:dyDescent="0.25">
      <c r="A794" s="12" t="str">
        <f t="shared" si="18"/>
        <v/>
      </c>
      <c r="B794" s="12" t="s">
        <v>909</v>
      </c>
      <c r="C794" s="75">
        <f t="shared" si="19"/>
        <v>167</v>
      </c>
      <c r="D794" s="12">
        <v>3</v>
      </c>
      <c r="E794" s="26">
        <v>45.884999999999998</v>
      </c>
      <c r="F794" s="9">
        <v>0.70994815251115795</v>
      </c>
      <c r="G794" s="9">
        <v>1.11551655073877E-4</v>
      </c>
      <c r="H794" s="9">
        <v>1.1815789466489801E-4</v>
      </c>
      <c r="I794" s="9">
        <v>9.80499396470348E-3</v>
      </c>
      <c r="J794" s="9">
        <v>1.55055724001328E-3</v>
      </c>
      <c r="K794" s="13">
        <v>7.0262245686771702E-4</v>
      </c>
      <c r="L794" s="13">
        <v>7.8491615970069701E-5</v>
      </c>
      <c r="M794" s="93">
        <v>2.4942383785274398</v>
      </c>
      <c r="N794" s="55">
        <v>150</v>
      </c>
      <c r="O794" s="94">
        <v>5.1116903890067698E-2</v>
      </c>
      <c r="P794" s="11">
        <v>5.6838131460137803E-2</v>
      </c>
      <c r="Q794" s="11">
        <v>3.87457965408975E-4</v>
      </c>
    </row>
    <row r="795" spans="1:17" x14ac:dyDescent="0.25">
      <c r="A795" s="12" t="str">
        <f t="shared" si="18"/>
        <v/>
      </c>
      <c r="B795" s="12" t="s">
        <v>910</v>
      </c>
      <c r="C795" s="75">
        <f t="shared" si="19"/>
        <v>168</v>
      </c>
      <c r="D795" s="12">
        <v>4</v>
      </c>
      <c r="E795" s="26">
        <v>45.883000000000003</v>
      </c>
      <c r="F795" s="9">
        <v>0.70964153608507896</v>
      </c>
      <c r="G795" s="9">
        <v>9.0329556877507603E-5</v>
      </c>
      <c r="H795" s="9">
        <v>9.8364679564438503E-5</v>
      </c>
      <c r="I795" s="9">
        <v>6.5575377473494701E-3</v>
      </c>
      <c r="J795" s="9">
        <v>1.9046201118979799E-3</v>
      </c>
      <c r="K795" s="13">
        <v>6.54375971936027E-4</v>
      </c>
      <c r="L795" s="13">
        <v>6.3841336233174997E-5</v>
      </c>
      <c r="M795" s="93">
        <v>2.9106856153531599</v>
      </c>
      <c r="N795" s="55">
        <v>180</v>
      </c>
      <c r="O795" s="94">
        <v>3.7306308519001997E-2</v>
      </c>
      <c r="P795" s="11">
        <v>5.6936848317406301E-2</v>
      </c>
      <c r="Q795" s="11">
        <v>3.5655764572323201E-4</v>
      </c>
    </row>
    <row r="796" spans="1:17" x14ac:dyDescent="0.25">
      <c r="A796" s="12" t="str">
        <f t="shared" si="18"/>
        <v/>
      </c>
      <c r="B796" s="12" t="s">
        <v>911</v>
      </c>
      <c r="C796" s="75">
        <f t="shared" si="19"/>
        <v>169</v>
      </c>
      <c r="D796" s="12">
        <v>5</v>
      </c>
      <c r="E796" s="26">
        <v>45.881</v>
      </c>
      <c r="F796" s="9">
        <v>0.709640123287962</v>
      </c>
      <c r="G796" s="9">
        <v>9.0171377809312496E-5</v>
      </c>
      <c r="H796" s="9">
        <v>9.8219463283052603E-5</v>
      </c>
      <c r="I796" s="9">
        <v>1.0070101577954E-3</v>
      </c>
      <c r="J796" s="9">
        <v>1.49645262446217E-4</v>
      </c>
      <c r="K796" s="13">
        <v>6.491974250897E-4</v>
      </c>
      <c r="L796" s="13">
        <v>6.9096330327442907E-5</v>
      </c>
      <c r="M796" s="93">
        <v>2.6618283646151202</v>
      </c>
      <c r="N796" s="55">
        <v>160</v>
      </c>
      <c r="O796" s="94">
        <v>9.1992965595448593E-3</v>
      </c>
      <c r="P796" s="11">
        <v>5.6667360304571902E-2</v>
      </c>
      <c r="Q796" s="11">
        <v>3.3467547828969397E-4</v>
      </c>
    </row>
    <row r="797" spans="1:17" x14ac:dyDescent="0.25">
      <c r="A797" s="12" t="str">
        <f t="shared" si="18"/>
        <v/>
      </c>
      <c r="B797" s="12" t="s">
        <v>912</v>
      </c>
      <c r="C797" s="75">
        <f t="shared" si="19"/>
        <v>170</v>
      </c>
      <c r="D797" s="12">
        <v>6</v>
      </c>
      <c r="E797" s="26">
        <v>45.886000000000003</v>
      </c>
      <c r="F797" s="9">
        <v>0.70984995673766704</v>
      </c>
      <c r="G797" s="9">
        <v>1.0954680336433201E-4</v>
      </c>
      <c r="H797" s="9">
        <v>1.16265235685235E-4</v>
      </c>
      <c r="I797" s="9">
        <v>1.00951766719093E-3</v>
      </c>
      <c r="J797" s="9">
        <v>1.22534895165808E-4</v>
      </c>
      <c r="K797" s="13">
        <v>5.98283473754422E-4</v>
      </c>
      <c r="L797" s="13">
        <v>8.4226341721736102E-5</v>
      </c>
      <c r="M797" s="93">
        <v>2.3996013069278002</v>
      </c>
      <c r="N797" s="55">
        <v>150</v>
      </c>
      <c r="O797" s="94">
        <v>7.1345777610158402E-3</v>
      </c>
      <c r="P797" s="11">
        <v>5.65336276656851E-2</v>
      </c>
      <c r="Q797" s="11">
        <v>3.9339680634961399E-4</v>
      </c>
    </row>
    <row r="798" spans="1:17" x14ac:dyDescent="0.25">
      <c r="A798" s="12" t="str">
        <f t="shared" si="18"/>
        <v/>
      </c>
      <c r="B798" s="12" t="s">
        <v>913</v>
      </c>
      <c r="C798" s="75">
        <f t="shared" si="19"/>
        <v>171</v>
      </c>
      <c r="D798" s="12">
        <v>7</v>
      </c>
      <c r="E798" s="26">
        <v>45.968000000000004</v>
      </c>
      <c r="F798" s="9">
        <v>0.70973059574197805</v>
      </c>
      <c r="G798" s="9">
        <v>8.8681981574312404E-5</v>
      </c>
      <c r="H798" s="9">
        <v>9.6855877539683206E-5</v>
      </c>
      <c r="I798" s="9">
        <v>4.5683630153372104E-3</v>
      </c>
      <c r="J798" s="9">
        <v>1.27716011149692E-3</v>
      </c>
      <c r="K798" s="13">
        <v>6.5079425265531703E-4</v>
      </c>
      <c r="L798" s="13">
        <v>7.1456657821444006E-5</v>
      </c>
      <c r="M798" s="93">
        <v>2.5291418443744398</v>
      </c>
      <c r="N798" s="55">
        <v>160</v>
      </c>
      <c r="O798" s="94">
        <v>3.6748653920462902E-3</v>
      </c>
      <c r="P798" s="11">
        <v>5.6493998569824899E-2</v>
      </c>
      <c r="Q798" s="11">
        <v>3.94170739355066E-4</v>
      </c>
    </row>
    <row r="799" spans="1:17" x14ac:dyDescent="0.25">
      <c r="A799" s="12" t="str">
        <f t="shared" si="18"/>
        <v/>
      </c>
      <c r="B799" s="12" t="s">
        <v>914</v>
      </c>
      <c r="C799" s="75">
        <f t="shared" si="19"/>
        <v>172</v>
      </c>
      <c r="D799" s="12">
        <v>8</v>
      </c>
      <c r="E799" s="26">
        <v>45.883000000000003</v>
      </c>
      <c r="F799" s="9">
        <v>0.709780755815687</v>
      </c>
      <c r="G799" s="9">
        <v>9.0627900031292196E-5</v>
      </c>
      <c r="H799" s="9">
        <v>9.8641911382133505E-5</v>
      </c>
      <c r="I799" s="9">
        <v>1.9966902092632102E-2</v>
      </c>
      <c r="J799" s="9">
        <v>3.8774575736949001E-3</v>
      </c>
      <c r="K799" s="13">
        <v>5.5553900614035696E-4</v>
      </c>
      <c r="L799" s="13">
        <v>6.0499324715621299E-5</v>
      </c>
      <c r="M799" s="93">
        <v>3.2572583782023399</v>
      </c>
      <c r="N799" s="55">
        <v>200</v>
      </c>
      <c r="O799" s="94">
        <v>8.6944389769455597E-3</v>
      </c>
      <c r="P799" s="11">
        <v>5.7115050674924901E-2</v>
      </c>
      <c r="Q799" s="11">
        <v>2.6779625323116699E-4</v>
      </c>
    </row>
    <row r="800" spans="1:17" x14ac:dyDescent="0.25">
      <c r="A800" s="12" t="str">
        <f t="shared" si="18"/>
        <v/>
      </c>
      <c r="B800" s="12" t="s">
        <v>915</v>
      </c>
      <c r="C800" s="75">
        <f t="shared" si="19"/>
        <v>173</v>
      </c>
      <c r="D800" s="12">
        <v>9</v>
      </c>
      <c r="E800" s="26">
        <v>45.933999999999997</v>
      </c>
      <c r="F800" s="9">
        <v>0.70993931513092301</v>
      </c>
      <c r="G800" s="9">
        <v>8.95034555396796E-5</v>
      </c>
      <c r="H800" s="9">
        <v>9.7613651667330194E-5</v>
      </c>
      <c r="I800" s="9">
        <v>2.4810169901062801E-2</v>
      </c>
      <c r="J800" s="9">
        <v>7.2975773996411999E-3</v>
      </c>
      <c r="K800" s="13">
        <v>5.1380870146980199E-4</v>
      </c>
      <c r="L800" s="13">
        <v>4.8265196254702301E-5</v>
      </c>
      <c r="M800" s="93">
        <v>3.18040464967231</v>
      </c>
      <c r="N800" s="55">
        <v>200</v>
      </c>
      <c r="O800" s="94">
        <v>1.06260773555804E-2</v>
      </c>
      <c r="P800" s="11">
        <v>5.6627081006697499E-2</v>
      </c>
      <c r="Q800" s="11">
        <v>3.5126348439599699E-4</v>
      </c>
    </row>
    <row r="801" spans="1:17" x14ac:dyDescent="0.25">
      <c r="A801" s="12" t="str">
        <f t="shared" si="18"/>
        <v/>
      </c>
      <c r="B801" s="12" t="s">
        <v>916</v>
      </c>
      <c r="C801" s="75">
        <f t="shared" si="19"/>
        <v>174</v>
      </c>
      <c r="D801" s="12">
        <v>10</v>
      </c>
      <c r="E801" s="26">
        <v>45.993000000000002</v>
      </c>
      <c r="F801" s="9">
        <v>0.70983601324312395</v>
      </c>
      <c r="G801" s="9">
        <v>6.6881843015200994E-5</v>
      </c>
      <c r="H801" s="9">
        <v>7.7396865841199697E-5</v>
      </c>
      <c r="I801" s="9">
        <v>8.8856617141580795E-3</v>
      </c>
      <c r="J801" s="9">
        <v>1.7270250582764801E-3</v>
      </c>
      <c r="K801" s="13">
        <v>5.8072945439454596E-4</v>
      </c>
      <c r="L801" s="13">
        <v>4.5834104978273797E-5</v>
      </c>
      <c r="M801" s="93">
        <v>3.64126288321925</v>
      </c>
      <c r="N801" s="55">
        <v>230</v>
      </c>
      <c r="O801" s="94">
        <v>1.9383724234358801E-2</v>
      </c>
      <c r="P801" s="11">
        <v>5.6739750769050003E-2</v>
      </c>
      <c r="Q801" s="11">
        <v>2.7229821322324502E-4</v>
      </c>
    </row>
    <row r="802" spans="1:17" x14ac:dyDescent="0.25">
      <c r="A802" s="12" t="str">
        <f t="shared" si="18"/>
        <v/>
      </c>
      <c r="B802" s="12" t="s">
        <v>917</v>
      </c>
      <c r="C802" s="75">
        <f t="shared" si="19"/>
        <v>175</v>
      </c>
      <c r="D802" s="12">
        <v>11</v>
      </c>
      <c r="E802" s="26">
        <v>45.991999999999997</v>
      </c>
      <c r="F802" s="9">
        <v>0.70959273984196403</v>
      </c>
      <c r="G802" s="9">
        <v>7.8156346289842398E-5</v>
      </c>
      <c r="H802" s="9">
        <v>8.7318105065944395E-5</v>
      </c>
      <c r="I802" s="9">
        <v>6.5158182211186404E-3</v>
      </c>
      <c r="J802" s="9">
        <v>1.47019883121707E-3</v>
      </c>
      <c r="K802" s="13">
        <v>5.4658171839042796E-4</v>
      </c>
      <c r="L802" s="13">
        <v>5.3503995622731699E-5</v>
      </c>
      <c r="M802" s="93">
        <v>3.7621222006634101</v>
      </c>
      <c r="N802" s="55">
        <v>230</v>
      </c>
      <c r="O802" s="94">
        <v>2.19867683960237E-2</v>
      </c>
      <c r="P802" s="11">
        <v>5.6930136821396297E-2</v>
      </c>
      <c r="Q802" s="11">
        <v>2.4600752615513098E-4</v>
      </c>
    </row>
    <row r="803" spans="1:17" x14ac:dyDescent="0.25">
      <c r="A803" s="12" t="str">
        <f t="shared" si="18"/>
        <v/>
      </c>
      <c r="B803" s="12" t="s">
        <v>918</v>
      </c>
      <c r="C803" s="75">
        <f t="shared" si="19"/>
        <v>176</v>
      </c>
      <c r="D803" s="12">
        <v>12</v>
      </c>
      <c r="E803" s="26">
        <v>45.884</v>
      </c>
      <c r="F803" s="9">
        <v>0.70991914227671704</v>
      </c>
      <c r="G803" s="9">
        <v>6.4691149577897995E-5</v>
      </c>
      <c r="H803" s="9">
        <v>7.5514289984916595E-5</v>
      </c>
      <c r="I803" s="9">
        <v>7.9386248858560101E-4</v>
      </c>
      <c r="J803" s="9">
        <v>1.36511653271928E-4</v>
      </c>
      <c r="K803" s="13">
        <v>4.6092283607598498E-4</v>
      </c>
      <c r="L803" s="13">
        <v>3.49604241704338E-5</v>
      </c>
      <c r="M803" s="93">
        <v>5.7713259846324796</v>
      </c>
      <c r="N803" s="55">
        <v>360</v>
      </c>
      <c r="O803" s="94">
        <v>9.0408952057150303E-3</v>
      </c>
      <c r="P803" s="11">
        <v>5.6536959675241E-2</v>
      </c>
      <c r="Q803" s="11">
        <v>1.5748791944604699E-4</v>
      </c>
    </row>
    <row r="804" spans="1:17" x14ac:dyDescent="0.25">
      <c r="A804" s="12" t="str">
        <f t="shared" si="18"/>
        <v/>
      </c>
      <c r="B804" s="12"/>
      <c r="C804" s="75">
        <f t="shared" si="19"/>
        <v>191</v>
      </c>
      <c r="D804" s="12"/>
      <c r="E804" s="26"/>
      <c r="F804" s="9"/>
      <c r="G804" s="9"/>
      <c r="H804" s="9"/>
      <c r="I804" s="9"/>
      <c r="J804" s="9"/>
      <c r="K804" s="13"/>
      <c r="L804" s="13"/>
      <c r="M804" s="93"/>
      <c r="N804" s="55"/>
      <c r="O804" s="94"/>
      <c r="Q804" s="11"/>
    </row>
    <row r="805" spans="1:17" x14ac:dyDescent="0.25">
      <c r="A805" s="12" t="str">
        <f t="shared" ref="A805:A868" si="20">IF(D805=1,LEFT(B805,4),"")</f>
        <v/>
      </c>
      <c r="B805" s="12"/>
      <c r="C805" s="75">
        <f t="shared" ref="C805:C868" si="21">IF(ISNUMBER(D805),C804+1,C804+15)</f>
        <v>206</v>
      </c>
      <c r="D805" s="12"/>
      <c r="E805" s="26"/>
      <c r="F805" s="9"/>
      <c r="G805" s="9"/>
      <c r="H805" s="9"/>
      <c r="I805" s="9"/>
      <c r="J805" s="9"/>
      <c r="K805" s="13"/>
      <c r="L805" s="13"/>
      <c r="M805" s="93"/>
      <c r="N805" s="55"/>
      <c r="O805" s="94"/>
      <c r="Q805" s="11"/>
    </row>
    <row r="806" spans="1:17" x14ac:dyDescent="0.25">
      <c r="A806" s="12" t="str">
        <f t="shared" si="20"/>
        <v>AT56</v>
      </c>
      <c r="B806" s="12" t="s">
        <v>919</v>
      </c>
      <c r="C806" s="75">
        <f t="shared" si="21"/>
        <v>207</v>
      </c>
      <c r="D806" s="12">
        <v>1</v>
      </c>
      <c r="E806" s="26">
        <v>45.42</v>
      </c>
      <c r="F806" s="9">
        <v>0.71015640470031605</v>
      </c>
      <c r="G806" s="9">
        <v>1.2427580892321999E-4</v>
      </c>
      <c r="H806" s="9">
        <v>1.30241691379765E-4</v>
      </c>
      <c r="I806" s="9">
        <v>1.3633355166804599E-3</v>
      </c>
      <c r="J806" s="9">
        <v>4.0149010905842701E-5</v>
      </c>
      <c r="K806" s="13">
        <v>1.0216833812457999E-3</v>
      </c>
      <c r="L806" s="13">
        <v>8.5015238517041606E-5</v>
      </c>
      <c r="M806" s="93">
        <v>2.0480203249865601</v>
      </c>
      <c r="N806" s="55">
        <v>130</v>
      </c>
      <c r="O806" s="94">
        <v>3.5205657857725599E-4</v>
      </c>
      <c r="P806" s="11">
        <v>5.6915931072211302E-2</v>
      </c>
      <c r="Q806" s="11">
        <v>4.9546452634388995E-4</v>
      </c>
    </row>
    <row r="807" spans="1:17" x14ac:dyDescent="0.25">
      <c r="A807" s="12" t="str">
        <f t="shared" si="20"/>
        <v/>
      </c>
      <c r="B807" s="12" t="s">
        <v>920</v>
      </c>
      <c r="C807" s="75">
        <f t="shared" si="21"/>
        <v>208</v>
      </c>
      <c r="D807" s="12">
        <v>2</v>
      </c>
      <c r="E807" s="26">
        <v>45.576000000000001</v>
      </c>
      <c r="F807" s="9">
        <v>0.71017802432454402</v>
      </c>
      <c r="G807" s="9">
        <v>1.08623030707455E-4</v>
      </c>
      <c r="H807" s="9">
        <v>1.15401479778129E-4</v>
      </c>
      <c r="I807" s="9">
        <v>1.0807906646948401E-3</v>
      </c>
      <c r="J807" s="9">
        <v>3.3353852860373203E-5</v>
      </c>
      <c r="K807" s="13">
        <v>8.4155654554250302E-4</v>
      </c>
      <c r="L807" s="13">
        <v>7.0710188341431297E-5</v>
      </c>
      <c r="M807" s="93">
        <v>2.4266434667588599</v>
      </c>
      <c r="N807" s="55">
        <v>150</v>
      </c>
      <c r="O807" s="94">
        <v>2.0740622706455001E-4</v>
      </c>
      <c r="P807" s="11">
        <v>5.6858110627862599E-2</v>
      </c>
      <c r="Q807" s="11">
        <v>3.8318011477211602E-4</v>
      </c>
    </row>
    <row r="808" spans="1:17" x14ac:dyDescent="0.25">
      <c r="A808" s="12" t="str">
        <f t="shared" si="20"/>
        <v/>
      </c>
      <c r="B808" s="12" t="s">
        <v>921</v>
      </c>
      <c r="C808" s="75">
        <f t="shared" si="21"/>
        <v>209</v>
      </c>
      <c r="D808" s="12">
        <v>3</v>
      </c>
      <c r="E808" s="26">
        <v>45.453000000000003</v>
      </c>
      <c r="F808" s="9">
        <v>0.709988470356547</v>
      </c>
      <c r="G808" s="9">
        <v>1.05424313753575E-4</v>
      </c>
      <c r="H808" s="9">
        <v>1.12392107289742E-4</v>
      </c>
      <c r="I808" s="9">
        <v>1.22828936528663E-3</v>
      </c>
      <c r="J808" s="9">
        <v>7.8766398226311801E-5</v>
      </c>
      <c r="K808" s="13">
        <v>8.7546554961078697E-4</v>
      </c>
      <c r="L808" s="13">
        <v>6.8473798697709607E-5</v>
      </c>
      <c r="M808" s="93">
        <v>2.6945717218751799</v>
      </c>
      <c r="N808" s="55">
        <v>170</v>
      </c>
      <c r="O808" s="94">
        <v>2.4527396125083802E-3</v>
      </c>
      <c r="P808" s="11">
        <v>5.6688252121748398E-2</v>
      </c>
      <c r="Q808" s="11">
        <v>2.8532122626228598E-4</v>
      </c>
    </row>
    <row r="809" spans="1:17" x14ac:dyDescent="0.25">
      <c r="A809" s="12" t="str">
        <f t="shared" si="20"/>
        <v/>
      </c>
      <c r="B809" s="12" t="s">
        <v>922</v>
      </c>
      <c r="C809" s="75">
        <f t="shared" si="21"/>
        <v>210</v>
      </c>
      <c r="D809" s="12">
        <v>4</v>
      </c>
      <c r="E809" s="26">
        <v>45.457000000000001</v>
      </c>
      <c r="F809" s="9">
        <v>0.710076139132651</v>
      </c>
      <c r="G809" s="9">
        <v>1.0989662615143699E-4</v>
      </c>
      <c r="H809" s="9">
        <v>1.16599094366776E-4</v>
      </c>
      <c r="I809" s="9">
        <v>1.0587428666191201E-3</v>
      </c>
      <c r="J809" s="9">
        <v>4.9013415503902003E-5</v>
      </c>
      <c r="K809" s="13">
        <v>8.0608075041112E-4</v>
      </c>
      <c r="L809" s="13">
        <v>5.9957423511958903E-5</v>
      </c>
      <c r="M809" s="93">
        <v>2.9827965405860399</v>
      </c>
      <c r="N809" s="55">
        <v>180</v>
      </c>
      <c r="O809" s="94">
        <v>4.0872361325494801E-4</v>
      </c>
      <c r="P809" s="11">
        <v>5.6750469727440099E-2</v>
      </c>
      <c r="Q809" s="11">
        <v>3.1243720908594901E-4</v>
      </c>
    </row>
    <row r="810" spans="1:17" x14ac:dyDescent="0.25">
      <c r="A810" s="12" t="str">
        <f t="shared" si="20"/>
        <v/>
      </c>
      <c r="B810" s="12" t="s">
        <v>923</v>
      </c>
      <c r="C810" s="75">
        <f t="shared" si="21"/>
        <v>211</v>
      </c>
      <c r="D810" s="12">
        <v>5</v>
      </c>
      <c r="E810" s="26">
        <v>45.451000000000001</v>
      </c>
      <c r="F810" s="9">
        <v>0.71007687769327099</v>
      </c>
      <c r="G810" s="9">
        <v>1.08335632122284E-4</v>
      </c>
      <c r="H810" s="9">
        <v>1.15129041951646E-4</v>
      </c>
      <c r="I810" s="9">
        <v>1.3464929651027899E-3</v>
      </c>
      <c r="J810" s="9">
        <v>6.1919107172479199E-5</v>
      </c>
      <c r="K810" s="13">
        <v>8.1277893993899405E-4</v>
      </c>
      <c r="L810" s="13">
        <v>6.1834810934244998E-5</v>
      </c>
      <c r="M810" s="93">
        <v>2.61476995505816</v>
      </c>
      <c r="N810" s="55">
        <v>160</v>
      </c>
      <c r="O810" s="94">
        <v>2.08588382411215E-4</v>
      </c>
      <c r="P810" s="11">
        <v>5.6579227398930197E-2</v>
      </c>
      <c r="Q810" s="11">
        <v>3.2206940282384402E-4</v>
      </c>
    </row>
    <row r="811" spans="1:17" x14ac:dyDescent="0.25">
      <c r="A811" s="12" t="str">
        <f t="shared" si="20"/>
        <v/>
      </c>
      <c r="B811" s="12" t="s">
        <v>924</v>
      </c>
      <c r="C811" s="75">
        <f t="shared" si="21"/>
        <v>212</v>
      </c>
      <c r="D811" s="12">
        <v>6</v>
      </c>
      <c r="E811" s="26">
        <v>45.463000000000001</v>
      </c>
      <c r="F811" s="9">
        <v>0.71004961192323102</v>
      </c>
      <c r="G811" s="9">
        <v>1.03102000802356E-4</v>
      </c>
      <c r="H811" s="9">
        <v>1.10217915778982E-4</v>
      </c>
      <c r="I811" s="9">
        <v>1.11515246663674E-3</v>
      </c>
      <c r="J811" s="9">
        <v>7.7615084850870994E-5</v>
      </c>
      <c r="K811" s="13">
        <v>7.8995314098972795E-4</v>
      </c>
      <c r="L811" s="13">
        <v>8.0431373389047399E-5</v>
      </c>
      <c r="M811" s="93">
        <v>2.1405408479391501</v>
      </c>
      <c r="N811" s="55">
        <v>130</v>
      </c>
      <c r="O811" s="94">
        <v>2.6673804886135602E-4</v>
      </c>
      <c r="P811" s="11">
        <v>5.6258565248453497E-2</v>
      </c>
      <c r="Q811" s="11">
        <v>4.1900056340734101E-4</v>
      </c>
    </row>
    <row r="812" spans="1:17" x14ac:dyDescent="0.25">
      <c r="A812" s="12" t="str">
        <f t="shared" si="20"/>
        <v/>
      </c>
      <c r="B812" s="12" t="s">
        <v>925</v>
      </c>
      <c r="C812" s="75">
        <f t="shared" si="21"/>
        <v>213</v>
      </c>
      <c r="D812" s="12">
        <v>7</v>
      </c>
      <c r="E812" s="26">
        <v>45.482999999999997</v>
      </c>
      <c r="F812" s="9">
        <v>0.70981702575398897</v>
      </c>
      <c r="G812" s="9">
        <v>1.16094925725377E-4</v>
      </c>
      <c r="H812" s="9">
        <v>1.22453983581562E-4</v>
      </c>
      <c r="I812" s="9">
        <v>1.38082509651826E-3</v>
      </c>
      <c r="J812" s="9">
        <v>1.2158845534128399E-4</v>
      </c>
      <c r="K812" s="13">
        <v>6.7650667708877199E-4</v>
      </c>
      <c r="L812" s="13">
        <v>7.5017000593345499E-5</v>
      </c>
      <c r="M812" s="93">
        <v>2.5155871060317798</v>
      </c>
      <c r="N812" s="55">
        <v>160</v>
      </c>
      <c r="O812" s="94">
        <v>1.3179022528682701E-3</v>
      </c>
      <c r="P812" s="11">
        <v>5.6498384464692297E-2</v>
      </c>
      <c r="Q812" s="11">
        <v>3.2874887599762802E-4</v>
      </c>
    </row>
    <row r="813" spans="1:17" x14ac:dyDescent="0.25">
      <c r="A813" s="12" t="str">
        <f t="shared" si="20"/>
        <v/>
      </c>
      <c r="B813" s="12" t="s">
        <v>926</v>
      </c>
      <c r="C813" s="75">
        <f t="shared" si="21"/>
        <v>214</v>
      </c>
      <c r="D813" s="12">
        <v>8</v>
      </c>
      <c r="E813" s="26">
        <v>45.454000000000001</v>
      </c>
      <c r="F813" s="9">
        <v>0.71004635918032999</v>
      </c>
      <c r="G813" s="9">
        <v>1.0236024197742399E-4</v>
      </c>
      <c r="H813" s="9">
        <v>1.09524334425188E-4</v>
      </c>
      <c r="I813" s="9">
        <v>1.4977640333213901E-3</v>
      </c>
      <c r="J813" s="9">
        <v>1.31679282484581E-4</v>
      </c>
      <c r="K813" s="13">
        <v>5.9688162383862296E-4</v>
      </c>
      <c r="L813" s="13">
        <v>8.0675850936985598E-5</v>
      </c>
      <c r="M813" s="93">
        <v>2.58446011283411</v>
      </c>
      <c r="N813" s="55">
        <v>160</v>
      </c>
      <c r="O813" s="94">
        <v>2.4637188137245901E-4</v>
      </c>
      <c r="P813" s="11">
        <v>5.66311752481082E-2</v>
      </c>
      <c r="Q813" s="11">
        <v>3.3771555926010902E-4</v>
      </c>
    </row>
    <row r="814" spans="1:17" x14ac:dyDescent="0.25">
      <c r="A814" s="12" t="str">
        <f t="shared" si="20"/>
        <v/>
      </c>
      <c r="B814" s="12" t="s">
        <v>927</v>
      </c>
      <c r="C814" s="75">
        <f t="shared" si="21"/>
        <v>215</v>
      </c>
      <c r="D814" s="12">
        <v>9</v>
      </c>
      <c r="E814" s="26">
        <v>45.518000000000001</v>
      </c>
      <c r="F814" s="9">
        <v>0.70970554872137304</v>
      </c>
      <c r="G814" s="9">
        <v>9.1441959493562098E-5</v>
      </c>
      <c r="H814" s="9">
        <v>9.9388931717393604E-5</v>
      </c>
      <c r="I814" s="9">
        <v>1.55462229116123E-3</v>
      </c>
      <c r="J814" s="9">
        <v>2.5029086172241599E-4</v>
      </c>
      <c r="K814" s="13">
        <v>5.7267811853629804E-4</v>
      </c>
      <c r="L814" s="13">
        <v>6.1376523904206804E-5</v>
      </c>
      <c r="M814" s="93">
        <v>3.16851931257268</v>
      </c>
      <c r="N814" s="55">
        <v>200</v>
      </c>
      <c r="O814" s="94">
        <v>2.2878849032339399E-3</v>
      </c>
      <c r="P814" s="11">
        <v>5.6854595031166098E-2</v>
      </c>
      <c r="Q814" s="11">
        <v>3.0145721631143202E-4</v>
      </c>
    </row>
    <row r="815" spans="1:17" x14ac:dyDescent="0.25">
      <c r="A815" s="12" t="str">
        <f t="shared" si="20"/>
        <v/>
      </c>
      <c r="B815" s="12" t="s">
        <v>928</v>
      </c>
      <c r="C815" s="75">
        <f t="shared" si="21"/>
        <v>216</v>
      </c>
      <c r="D815" s="12">
        <v>10</v>
      </c>
      <c r="E815" s="26">
        <v>45.509</v>
      </c>
      <c r="F815" s="9">
        <v>0.70972487668734396</v>
      </c>
      <c r="G815" s="9">
        <v>1.05487100553846E-4</v>
      </c>
      <c r="H815" s="9">
        <v>1.12445956718778E-4</v>
      </c>
      <c r="I815" s="9">
        <v>1.2180676736024501E-3</v>
      </c>
      <c r="J815" s="9">
        <v>8.4994266212945005E-5</v>
      </c>
      <c r="K815" s="13">
        <v>6.5356086583315905E-4</v>
      </c>
      <c r="L815" s="13">
        <v>6.3412846156300906E-5</v>
      </c>
      <c r="M815" s="93">
        <v>2.9187608748422802</v>
      </c>
      <c r="N815" s="55">
        <v>180</v>
      </c>
      <c r="O815" s="94">
        <v>2.7864008151498101E-3</v>
      </c>
      <c r="P815" s="11">
        <v>5.6941176009174498E-2</v>
      </c>
      <c r="Q815" s="11">
        <v>2.6934618891488298E-4</v>
      </c>
    </row>
    <row r="816" spans="1:17" x14ac:dyDescent="0.25">
      <c r="A816" s="12" t="str">
        <f t="shared" si="20"/>
        <v/>
      </c>
      <c r="B816" s="12" t="s">
        <v>929</v>
      </c>
      <c r="C816" s="75">
        <f t="shared" si="21"/>
        <v>217</v>
      </c>
      <c r="D816" s="12">
        <v>11</v>
      </c>
      <c r="E816" s="26">
        <v>45.485999999999997</v>
      </c>
      <c r="F816" s="9">
        <v>0.71010494318103401</v>
      </c>
      <c r="G816" s="9">
        <v>1.17832287314556E-4</v>
      </c>
      <c r="H816" s="9">
        <v>1.2410743429989001E-4</v>
      </c>
      <c r="I816" s="9">
        <v>1.6766388437134099E-3</v>
      </c>
      <c r="J816" s="9">
        <v>5.6377151002838698E-5</v>
      </c>
      <c r="K816" s="13">
        <v>7.5622583048258495E-4</v>
      </c>
      <c r="L816" s="13">
        <v>8.61434086596614E-5</v>
      </c>
      <c r="M816" s="93">
        <v>2.26862793785725</v>
      </c>
      <c r="N816" s="55">
        <v>140</v>
      </c>
      <c r="O816" s="94">
        <v>3.7545451681952799E-3</v>
      </c>
      <c r="P816" s="11">
        <v>5.6955223791489297E-2</v>
      </c>
      <c r="Q816" s="11">
        <v>3.83437748299092E-4</v>
      </c>
    </row>
    <row r="817" spans="1:17" x14ac:dyDescent="0.25">
      <c r="A817" s="12" t="str">
        <f t="shared" si="20"/>
        <v/>
      </c>
      <c r="B817" s="12" t="s">
        <v>930</v>
      </c>
      <c r="C817" s="75">
        <f t="shared" si="21"/>
        <v>218</v>
      </c>
      <c r="D817" s="12">
        <v>12</v>
      </c>
      <c r="E817" s="26">
        <v>43.024000000000001</v>
      </c>
      <c r="F817" s="9">
        <v>0.71005659921215902</v>
      </c>
      <c r="G817" s="9">
        <v>1.3036298551048601E-4</v>
      </c>
      <c r="H817" s="9">
        <v>1.36060648009328E-4</v>
      </c>
      <c r="I817" s="9">
        <v>1.91584471433546E-3</v>
      </c>
      <c r="J817" s="9">
        <v>1.60309596429697E-4</v>
      </c>
      <c r="K817" s="13">
        <v>8.5221081188868698E-4</v>
      </c>
      <c r="L817" s="13">
        <v>9.64081493588085E-5</v>
      </c>
      <c r="M817" s="93">
        <v>1.89160039998248</v>
      </c>
      <c r="N817" s="55">
        <v>120</v>
      </c>
      <c r="O817" s="94">
        <v>3.8127495822172898E-3</v>
      </c>
      <c r="P817" s="11">
        <v>5.6660170793873699E-2</v>
      </c>
      <c r="Q817" s="11">
        <v>4.4961439763011198E-4</v>
      </c>
    </row>
    <row r="818" spans="1:17" x14ac:dyDescent="0.25">
      <c r="A818" s="12" t="str">
        <f t="shared" si="20"/>
        <v/>
      </c>
      <c r="B818" s="12"/>
      <c r="C818" s="75">
        <f t="shared" si="21"/>
        <v>233</v>
      </c>
      <c r="D818" s="12"/>
      <c r="E818" s="26"/>
      <c r="F818" s="9"/>
      <c r="G818" s="9"/>
      <c r="H818" s="9"/>
      <c r="I818" s="9"/>
      <c r="J818" s="9"/>
      <c r="K818" s="13"/>
      <c r="L818" s="13"/>
      <c r="M818" s="93"/>
      <c r="N818" s="55"/>
      <c r="O818" s="94"/>
      <c r="Q818" s="11"/>
    </row>
    <row r="819" spans="1:17" x14ac:dyDescent="0.25">
      <c r="A819" s="12" t="str">
        <f t="shared" si="20"/>
        <v/>
      </c>
      <c r="B819" s="12"/>
      <c r="C819" s="75">
        <f t="shared" si="21"/>
        <v>248</v>
      </c>
      <c r="D819" s="12"/>
      <c r="E819" s="26"/>
      <c r="F819" s="9"/>
      <c r="G819" s="9"/>
      <c r="H819" s="9"/>
      <c r="I819" s="9"/>
      <c r="J819" s="9"/>
      <c r="K819" s="13"/>
      <c r="L819" s="13"/>
      <c r="M819" s="93"/>
      <c r="N819" s="55"/>
      <c r="O819" s="94"/>
      <c r="Q819" s="11"/>
    </row>
    <row r="820" spans="1:17" x14ac:dyDescent="0.25">
      <c r="A820" s="12" t="str">
        <f t="shared" si="20"/>
        <v>AT57</v>
      </c>
      <c r="B820" s="12" t="s">
        <v>931</v>
      </c>
      <c r="C820" s="75">
        <f t="shared" si="21"/>
        <v>249</v>
      </c>
      <c r="D820" s="12">
        <v>1</v>
      </c>
      <c r="E820" s="26">
        <v>49.38</v>
      </c>
      <c r="F820" s="9">
        <v>0.71054843387000799</v>
      </c>
      <c r="G820" s="9">
        <v>1.6454394358509999E-4</v>
      </c>
      <c r="H820" s="9">
        <v>1.69100109935748E-4</v>
      </c>
      <c r="I820" s="9">
        <v>2.3420895017618399E-3</v>
      </c>
      <c r="J820" s="9">
        <v>1.07423345830383E-4</v>
      </c>
      <c r="K820" s="13">
        <v>1.4432784688448001E-3</v>
      </c>
      <c r="L820" s="13">
        <v>1.1649647232144001E-4</v>
      </c>
      <c r="M820" s="93">
        <v>1.67187131372375</v>
      </c>
      <c r="N820" s="55">
        <v>100</v>
      </c>
      <c r="O820" s="94">
        <v>3.36476831652869E-2</v>
      </c>
      <c r="P820" s="11">
        <v>5.6646756058845497E-2</v>
      </c>
      <c r="Q820" s="11">
        <v>5.2584356710456102E-4</v>
      </c>
    </row>
    <row r="821" spans="1:17" x14ac:dyDescent="0.25">
      <c r="A821" s="12" t="str">
        <f t="shared" si="20"/>
        <v/>
      </c>
      <c r="B821" s="12" t="s">
        <v>932</v>
      </c>
      <c r="C821" s="75">
        <f t="shared" si="21"/>
        <v>250</v>
      </c>
      <c r="D821" s="12">
        <v>2</v>
      </c>
      <c r="E821" s="26">
        <v>49.384999999999998</v>
      </c>
      <c r="F821" s="9">
        <v>0.71059111348348003</v>
      </c>
      <c r="G821" s="9">
        <v>1.9392497895392299E-4</v>
      </c>
      <c r="H821" s="9">
        <v>1.9780595819351399E-4</v>
      </c>
      <c r="I821" s="9">
        <v>2.3825169677956699E-3</v>
      </c>
      <c r="J821" s="9">
        <v>8.9054711663272602E-5</v>
      </c>
      <c r="K821" s="13">
        <v>1.48190635595823E-3</v>
      </c>
      <c r="L821" s="13">
        <v>1.49512638353153E-4</v>
      </c>
      <c r="M821" s="93">
        <v>1.3631035739754001</v>
      </c>
      <c r="N821" s="55">
        <v>80</v>
      </c>
      <c r="O821" s="94">
        <v>3.2866322725960798E-4</v>
      </c>
      <c r="P821" s="11">
        <v>5.6623535546310999E-2</v>
      </c>
      <c r="Q821" s="11">
        <v>6.9176355960901101E-4</v>
      </c>
    </row>
    <row r="822" spans="1:17" x14ac:dyDescent="0.25">
      <c r="A822" s="12" t="str">
        <f t="shared" si="20"/>
        <v/>
      </c>
      <c r="B822" s="12" t="s">
        <v>933</v>
      </c>
      <c r="C822" s="75">
        <f t="shared" si="21"/>
        <v>251</v>
      </c>
      <c r="D822" s="12">
        <v>3</v>
      </c>
      <c r="E822" s="26">
        <v>49.643999999999998</v>
      </c>
      <c r="F822" s="9">
        <v>0.71059204448269797</v>
      </c>
      <c r="G822" s="9">
        <v>1.9406168262366E-4</v>
      </c>
      <c r="H822" s="9">
        <v>1.97939920746419E-4</v>
      </c>
      <c r="I822" s="9">
        <v>2.4188342904787599E-3</v>
      </c>
      <c r="J822" s="9">
        <v>1.1360802662031699E-4</v>
      </c>
      <c r="K822" s="13">
        <v>1.7146849754164999E-3</v>
      </c>
      <c r="L822" s="13">
        <v>1.25523770015195E-4</v>
      </c>
      <c r="M822" s="93">
        <v>1.20172573490017</v>
      </c>
      <c r="N822" s="55">
        <v>70</v>
      </c>
      <c r="O822" s="94">
        <v>8.3660693442964097E-5</v>
      </c>
      <c r="P822" s="11">
        <v>5.70304331353493E-2</v>
      </c>
      <c r="Q822" s="11">
        <v>6.3678282213982802E-4</v>
      </c>
    </row>
    <row r="823" spans="1:17" x14ac:dyDescent="0.25">
      <c r="A823" s="12" t="str">
        <f t="shared" si="20"/>
        <v/>
      </c>
      <c r="B823" s="12" t="s">
        <v>934</v>
      </c>
      <c r="C823" s="75">
        <f t="shared" si="21"/>
        <v>252</v>
      </c>
      <c r="D823" s="12">
        <v>4</v>
      </c>
      <c r="E823" s="26">
        <v>49.384</v>
      </c>
      <c r="F823" s="9">
        <v>0.71038057917298703</v>
      </c>
      <c r="G823" s="9">
        <v>2.21021202785558E-4</v>
      </c>
      <c r="H823" s="9">
        <v>2.2443203164716901E-4</v>
      </c>
      <c r="I823" s="9">
        <v>2.8591704766752699E-3</v>
      </c>
      <c r="J823" s="9">
        <v>6.6670415731530396E-4</v>
      </c>
      <c r="K823" s="13">
        <v>1.42920970348465E-3</v>
      </c>
      <c r="L823" s="13">
        <v>1.6758507727335499E-4</v>
      </c>
      <c r="M823" s="93">
        <v>1.1326384230023001</v>
      </c>
      <c r="N823" s="55">
        <v>70</v>
      </c>
      <c r="O823" s="94">
        <v>7.1577445094104803E-4</v>
      </c>
      <c r="P823" s="11">
        <v>5.7205033053797601E-2</v>
      </c>
      <c r="Q823" s="11">
        <v>7.11525124022519E-4</v>
      </c>
    </row>
    <row r="824" spans="1:17" x14ac:dyDescent="0.25">
      <c r="A824" s="12" t="str">
        <f t="shared" si="20"/>
        <v/>
      </c>
      <c r="B824" s="12" t="s">
        <v>935</v>
      </c>
      <c r="C824" s="75">
        <f t="shared" si="21"/>
        <v>253</v>
      </c>
      <c r="D824" s="12">
        <v>5</v>
      </c>
      <c r="E824" s="26">
        <v>49.473999999999997</v>
      </c>
      <c r="F824" s="9">
        <v>0.71012612357446903</v>
      </c>
      <c r="G824" s="9">
        <v>2.25221551808626E-4</v>
      </c>
      <c r="H824" s="9">
        <v>2.2856729150641999E-4</v>
      </c>
      <c r="I824" s="9">
        <v>2.09699168961671E-3</v>
      </c>
      <c r="J824" s="9">
        <v>1.2422165888216599E-4</v>
      </c>
      <c r="K824" s="13">
        <v>1.3471342651331199E-3</v>
      </c>
      <c r="L824" s="13">
        <v>1.7100609598150399E-4</v>
      </c>
      <c r="M824" s="93">
        <v>1.0104380096099801</v>
      </c>
      <c r="N824" s="55">
        <v>60</v>
      </c>
      <c r="O824" s="94">
        <v>1.54520606364142E-3</v>
      </c>
      <c r="P824" s="11">
        <v>5.8192494175218899E-2</v>
      </c>
      <c r="Q824" s="11">
        <v>8.9473739426256199E-4</v>
      </c>
    </row>
    <row r="825" spans="1:17" x14ac:dyDescent="0.25">
      <c r="A825" s="12" t="str">
        <f t="shared" si="20"/>
        <v/>
      </c>
      <c r="B825" s="12" t="s">
        <v>936</v>
      </c>
      <c r="C825" s="75">
        <f t="shared" si="21"/>
        <v>254</v>
      </c>
      <c r="D825" s="12">
        <v>6</v>
      </c>
      <c r="E825" s="26">
        <v>49.484000000000002</v>
      </c>
      <c r="F825" s="9">
        <v>0.71020245116262204</v>
      </c>
      <c r="G825" s="9">
        <v>1.9096084892708201E-4</v>
      </c>
      <c r="H825" s="9">
        <v>1.94896487106395E-4</v>
      </c>
      <c r="I825" s="9">
        <v>1.85607071453594E-3</v>
      </c>
      <c r="J825" s="9">
        <v>8.3610465967861702E-5</v>
      </c>
      <c r="K825" s="13">
        <v>1.3012904398533201E-3</v>
      </c>
      <c r="L825" s="13">
        <v>1.6791809742574E-4</v>
      </c>
      <c r="M825" s="93">
        <v>1.1550786454923201</v>
      </c>
      <c r="N825" s="55">
        <v>70</v>
      </c>
      <c r="O825" s="94">
        <v>1.3726493649776101E-3</v>
      </c>
      <c r="P825" s="11">
        <v>5.8241373870160998E-2</v>
      </c>
      <c r="Q825" s="11">
        <v>6.8488253571076497E-4</v>
      </c>
    </row>
    <row r="826" spans="1:17" x14ac:dyDescent="0.25">
      <c r="A826" s="12" t="str">
        <f t="shared" si="20"/>
        <v/>
      </c>
      <c r="B826" s="12" t="s">
        <v>937</v>
      </c>
      <c r="C826" s="75">
        <f t="shared" si="21"/>
        <v>255</v>
      </c>
      <c r="D826" s="12">
        <v>7</v>
      </c>
      <c r="E826" s="26">
        <v>49.497</v>
      </c>
      <c r="F826" s="9">
        <v>0.71027287279949303</v>
      </c>
      <c r="G826" s="9">
        <v>2.0705265607968401E-4</v>
      </c>
      <c r="H826" s="9">
        <v>2.1068862918986999E-4</v>
      </c>
      <c r="I826" s="9">
        <v>2.08988979946962E-3</v>
      </c>
      <c r="J826" s="9">
        <v>8.9094973199107304E-5</v>
      </c>
      <c r="K826" s="13">
        <v>1.26865362829699E-3</v>
      </c>
      <c r="L826" s="13">
        <v>1.7288975091334999E-4</v>
      </c>
      <c r="M826" s="93">
        <v>1.0791426009282501</v>
      </c>
      <c r="N826" s="55">
        <v>70</v>
      </c>
      <c r="O826" s="94">
        <v>9.32173744923646E-4</v>
      </c>
      <c r="P826" s="11">
        <v>5.7501312412539002E-2</v>
      </c>
      <c r="Q826" s="11">
        <v>8.3545160987714105E-4</v>
      </c>
    </row>
    <row r="827" spans="1:17" x14ac:dyDescent="0.25">
      <c r="A827" s="12" t="str">
        <f t="shared" si="20"/>
        <v/>
      </c>
      <c r="B827" s="12" t="s">
        <v>938</v>
      </c>
      <c r="C827" s="75">
        <f t="shared" si="21"/>
        <v>256</v>
      </c>
      <c r="D827" s="12">
        <v>8</v>
      </c>
      <c r="E827" s="26">
        <v>49.384</v>
      </c>
      <c r="F827" s="9">
        <v>0.71035111305814802</v>
      </c>
      <c r="G827" s="9">
        <v>1.9765379345342999E-4</v>
      </c>
      <c r="H827" s="9">
        <v>2.0146025871328101E-4</v>
      </c>
      <c r="I827" s="9">
        <v>2.3096748461978998E-3</v>
      </c>
      <c r="J827" s="9">
        <v>1.3468497802009E-4</v>
      </c>
      <c r="K827" s="13">
        <v>1.2321247486170501E-3</v>
      </c>
      <c r="L827" s="13">
        <v>1.50602145004857E-4</v>
      </c>
      <c r="M827" s="93">
        <v>1.05077635904927</v>
      </c>
      <c r="N827" s="55">
        <v>60</v>
      </c>
      <c r="O827" s="94">
        <v>9.7843698536183104E-4</v>
      </c>
      <c r="P827" s="11">
        <v>5.7981027184453103E-2</v>
      </c>
      <c r="Q827" s="11">
        <v>6.4107000756508895E-4</v>
      </c>
    </row>
    <row r="828" spans="1:17" x14ac:dyDescent="0.25">
      <c r="A828" s="12" t="str">
        <f t="shared" si="20"/>
        <v/>
      </c>
      <c r="B828" s="12" t="s">
        <v>939</v>
      </c>
      <c r="C828" s="75">
        <f t="shared" si="21"/>
        <v>257</v>
      </c>
      <c r="D828" s="12">
        <v>9</v>
      </c>
      <c r="E828" s="26">
        <v>49.502000000000002</v>
      </c>
      <c r="F828" s="9">
        <v>0.71046021242811397</v>
      </c>
      <c r="G828" s="9">
        <v>2.17937222679097E-4</v>
      </c>
      <c r="H828" s="9">
        <v>2.2139632552580101E-4</v>
      </c>
      <c r="I828" s="9">
        <v>1.6548592102143499E-3</v>
      </c>
      <c r="J828" s="9">
        <v>8.2516474018182203E-5</v>
      </c>
      <c r="K828" s="13">
        <v>1.4119101829681499E-3</v>
      </c>
      <c r="L828" s="13">
        <v>1.47845112694624E-4</v>
      </c>
      <c r="M828" s="93">
        <v>1.19883976206725</v>
      </c>
      <c r="N828" s="55">
        <v>70</v>
      </c>
      <c r="O828" s="94">
        <v>1.2751962942999799E-4</v>
      </c>
      <c r="P828" s="11">
        <v>5.6804373412126602E-2</v>
      </c>
      <c r="Q828" s="11">
        <v>6.6136930628408303E-4</v>
      </c>
    </row>
    <row r="829" spans="1:17" x14ac:dyDescent="0.25">
      <c r="A829" s="12" t="str">
        <f t="shared" si="20"/>
        <v/>
      </c>
      <c r="B829" s="12" t="s">
        <v>940</v>
      </c>
      <c r="C829" s="75">
        <f t="shared" si="21"/>
        <v>258</v>
      </c>
      <c r="D829" s="12">
        <v>10</v>
      </c>
      <c r="E829" s="26">
        <v>49.603000000000002</v>
      </c>
      <c r="F829" s="9">
        <v>0.710041515936645</v>
      </c>
      <c r="G829" s="9">
        <v>1.3604110976205599E-4</v>
      </c>
      <c r="H829" s="9">
        <v>1.41510158208254E-4</v>
      </c>
      <c r="I829" s="9">
        <v>1.3709112416505501E-3</v>
      </c>
      <c r="J829" s="9">
        <v>9.0036607579596203E-5</v>
      </c>
      <c r="K829" s="13">
        <v>1.2423465909045201E-3</v>
      </c>
      <c r="L829" s="13">
        <v>1.15567027401416E-4</v>
      </c>
      <c r="M829" s="93">
        <v>1.613307171934</v>
      </c>
      <c r="N829" s="55">
        <v>100</v>
      </c>
      <c r="O829" s="94">
        <v>2.7316632960610199E-4</v>
      </c>
      <c r="P829" s="11">
        <v>5.7234585668511397E-2</v>
      </c>
      <c r="Q829" s="11">
        <v>5.0630779657215796E-4</v>
      </c>
    </row>
    <row r="830" spans="1:17" x14ac:dyDescent="0.25">
      <c r="A830" s="12" t="str">
        <f t="shared" si="20"/>
        <v/>
      </c>
      <c r="B830" s="12" t="s">
        <v>941</v>
      </c>
      <c r="C830" s="75">
        <f t="shared" si="21"/>
        <v>259</v>
      </c>
      <c r="D830" s="12">
        <v>11</v>
      </c>
      <c r="E830" s="26">
        <v>49.442</v>
      </c>
      <c r="F830" s="9">
        <v>0.70997258469745095</v>
      </c>
      <c r="G830" s="9">
        <v>1.14172393520193E-4</v>
      </c>
      <c r="H830" s="9">
        <v>1.20635600970141E-4</v>
      </c>
      <c r="I830" s="9">
        <v>1.1892429456588801E-3</v>
      </c>
      <c r="J830" s="9">
        <v>9.9104864404142901E-5</v>
      </c>
      <c r="K830" s="13">
        <v>9.6334599446506704E-4</v>
      </c>
      <c r="L830" s="13">
        <v>7.8092307133180607E-5</v>
      </c>
      <c r="M830" s="93">
        <v>2.20418545973572</v>
      </c>
      <c r="N830" s="55">
        <v>140</v>
      </c>
      <c r="O830" s="94">
        <v>2.6196957692737E-4</v>
      </c>
      <c r="P830" s="11">
        <v>5.7733483800838203E-2</v>
      </c>
      <c r="Q830" s="11">
        <v>3.8981798699348898E-4</v>
      </c>
    </row>
    <row r="831" spans="1:17" x14ac:dyDescent="0.25">
      <c r="A831" s="12" t="str">
        <f t="shared" si="20"/>
        <v/>
      </c>
      <c r="B831" s="12" t="s">
        <v>942</v>
      </c>
      <c r="C831" s="75">
        <f t="shared" si="21"/>
        <v>260</v>
      </c>
      <c r="D831" s="12">
        <v>12</v>
      </c>
      <c r="E831" s="26">
        <v>49.402999999999999</v>
      </c>
      <c r="F831" s="9">
        <v>0.71016149427092901</v>
      </c>
      <c r="G831" s="9">
        <v>1.2094471590634201E-4</v>
      </c>
      <c r="H831" s="9">
        <v>1.2706713251940601E-4</v>
      </c>
      <c r="I831" s="9">
        <v>2.4086429780709601E-3</v>
      </c>
      <c r="J831" s="9">
        <v>2.15073742592679E-4</v>
      </c>
      <c r="K831" s="13">
        <v>9.8083931253252011E-4</v>
      </c>
      <c r="L831" s="13">
        <v>8.8771377163154394E-5</v>
      </c>
      <c r="M831" s="93">
        <v>1.94143375514586</v>
      </c>
      <c r="N831" s="55">
        <v>120</v>
      </c>
      <c r="O831" s="94">
        <v>5.4754121771786197E-3</v>
      </c>
      <c r="P831" s="11">
        <v>5.71249093124582E-2</v>
      </c>
      <c r="Q831" s="11">
        <v>4.0449654299664999E-4</v>
      </c>
    </row>
    <row r="832" spans="1:17" x14ac:dyDescent="0.25">
      <c r="A832" s="12" t="str">
        <f t="shared" si="20"/>
        <v/>
      </c>
      <c r="B832" s="12"/>
      <c r="C832" s="75">
        <f t="shared" si="21"/>
        <v>275</v>
      </c>
      <c r="D832" s="12"/>
      <c r="E832" s="26"/>
      <c r="F832" s="9"/>
      <c r="G832" s="9"/>
      <c r="H832" s="9"/>
      <c r="I832" s="9"/>
      <c r="J832" s="9"/>
      <c r="K832" s="13"/>
      <c r="L832" s="13"/>
      <c r="M832" s="93"/>
      <c r="N832" s="55"/>
      <c r="O832" s="94"/>
      <c r="Q832" s="11"/>
    </row>
    <row r="833" spans="1:17" x14ac:dyDescent="0.25">
      <c r="A833" s="12" t="str">
        <f t="shared" si="20"/>
        <v/>
      </c>
      <c r="B833" s="12"/>
      <c r="C833" s="75">
        <f t="shared" si="21"/>
        <v>290</v>
      </c>
      <c r="D833" s="12"/>
      <c r="E833" s="26"/>
      <c r="F833" s="9"/>
      <c r="G833" s="9"/>
      <c r="H833" s="9"/>
      <c r="I833" s="9"/>
      <c r="J833" s="9"/>
      <c r="K833" s="13"/>
      <c r="L833" s="13"/>
      <c r="M833" s="93"/>
      <c r="N833" s="55"/>
      <c r="O833" s="94"/>
      <c r="Q833" s="11"/>
    </row>
    <row r="834" spans="1:17" x14ac:dyDescent="0.25">
      <c r="A834" s="12" t="str">
        <f t="shared" si="20"/>
        <v>AT58</v>
      </c>
      <c r="B834" s="12" t="s">
        <v>943</v>
      </c>
      <c r="C834" s="75">
        <f t="shared" si="21"/>
        <v>291</v>
      </c>
      <c r="D834" s="12">
        <v>1</v>
      </c>
      <c r="E834" s="26">
        <v>46.982999999999997</v>
      </c>
      <c r="F834" s="9">
        <v>0.71099303848580597</v>
      </c>
      <c r="G834" s="9">
        <v>1.0224940947957001E-4</v>
      </c>
      <c r="H834" s="9">
        <v>1.09438962666293E-4</v>
      </c>
      <c r="I834" s="9">
        <v>1.2888284613628599E-3</v>
      </c>
      <c r="J834" s="9">
        <v>6.3382589680312904E-5</v>
      </c>
      <c r="K834" s="13">
        <v>8.5896938942465605E-4</v>
      </c>
      <c r="L834" s="13">
        <v>7.0044945151310497E-5</v>
      </c>
      <c r="M834" s="93">
        <v>2.7333295957553099</v>
      </c>
      <c r="N834" s="55">
        <v>170</v>
      </c>
      <c r="O834" s="94">
        <v>0.18392181833177701</v>
      </c>
      <c r="P834" s="11">
        <v>5.68641828081786E-2</v>
      </c>
      <c r="Q834" s="11">
        <v>2.87757323602774E-4</v>
      </c>
    </row>
    <row r="835" spans="1:17" x14ac:dyDescent="0.25">
      <c r="A835" s="12" t="str">
        <f t="shared" si="20"/>
        <v/>
      </c>
      <c r="B835" s="12" t="s">
        <v>944</v>
      </c>
      <c r="C835" s="75">
        <f t="shared" si="21"/>
        <v>292</v>
      </c>
      <c r="D835" s="12">
        <v>2</v>
      </c>
      <c r="E835" s="26">
        <v>46.982999999999997</v>
      </c>
      <c r="F835" s="9">
        <v>0.71047219466464395</v>
      </c>
      <c r="G835" s="9">
        <v>1.4651672556009599E-4</v>
      </c>
      <c r="H835" s="9">
        <v>1.5161451626443501E-4</v>
      </c>
      <c r="I835" s="9">
        <v>1.3595450694220499E-3</v>
      </c>
      <c r="J835" s="9">
        <v>6.8733018811005495E-5</v>
      </c>
      <c r="K835" s="13">
        <v>1.0328865021848E-3</v>
      </c>
      <c r="L835" s="13">
        <v>9.24552335751195E-5</v>
      </c>
      <c r="M835" s="93">
        <v>1.9666931134480601</v>
      </c>
      <c r="N835" s="55">
        <v>120</v>
      </c>
      <c r="O835" s="94">
        <v>1.45408966884165E-2</v>
      </c>
      <c r="P835" s="11">
        <v>5.6691960805366898E-2</v>
      </c>
      <c r="Q835" s="11">
        <v>4.0671857343437402E-4</v>
      </c>
    </row>
    <row r="836" spans="1:17" x14ac:dyDescent="0.25">
      <c r="A836" s="12" t="str">
        <f t="shared" si="20"/>
        <v/>
      </c>
      <c r="B836" s="12" t="s">
        <v>945</v>
      </c>
      <c r="C836" s="75">
        <f t="shared" si="21"/>
        <v>293</v>
      </c>
      <c r="D836" s="12">
        <v>3</v>
      </c>
      <c r="E836" s="26">
        <v>47.116999999999997</v>
      </c>
      <c r="F836" s="9">
        <v>0.71096553640951199</v>
      </c>
      <c r="G836" s="9">
        <v>1.18205235508923E-4</v>
      </c>
      <c r="H836" s="9">
        <v>1.2447631686892299E-4</v>
      </c>
      <c r="I836" s="9">
        <v>3.25833668443985E-3</v>
      </c>
      <c r="J836" s="9">
        <v>1.3417718110038301E-4</v>
      </c>
      <c r="K836" s="13">
        <v>9.1983418068174205E-4</v>
      </c>
      <c r="L836" s="13">
        <v>7.0563926117604001E-5</v>
      </c>
      <c r="M836" s="93">
        <v>2.6379813257757001</v>
      </c>
      <c r="N836" s="55">
        <v>160</v>
      </c>
      <c r="O836" s="94">
        <v>0.15381366352030201</v>
      </c>
      <c r="P836" s="11">
        <v>5.67033740274792E-2</v>
      </c>
      <c r="Q836" s="11">
        <v>3.0238881406649797E-4</v>
      </c>
    </row>
    <row r="837" spans="1:17" x14ac:dyDescent="0.25">
      <c r="A837" s="12" t="str">
        <f t="shared" si="20"/>
        <v/>
      </c>
      <c r="B837" s="12" t="s">
        <v>946</v>
      </c>
      <c r="C837" s="75">
        <f t="shared" si="21"/>
        <v>294</v>
      </c>
      <c r="D837" s="12">
        <v>4</v>
      </c>
      <c r="E837" s="26">
        <v>47.131999999999998</v>
      </c>
      <c r="F837" s="9">
        <v>0.71090083918454905</v>
      </c>
      <c r="G837" s="9">
        <v>1.2261861581343099E-4</v>
      </c>
      <c r="H837" s="9">
        <v>1.2867350167621001E-4</v>
      </c>
      <c r="I837" s="9">
        <v>3.8538419821707798E-3</v>
      </c>
      <c r="J837" s="9">
        <v>1.98977450806543E-4</v>
      </c>
      <c r="K837" s="13">
        <v>1.05411790380776E-3</v>
      </c>
      <c r="L837" s="13">
        <v>7.0599561321159305E-5</v>
      </c>
      <c r="M837" s="93">
        <v>2.2113494625318699</v>
      </c>
      <c r="N837" s="55">
        <v>140</v>
      </c>
      <c r="O837" s="94">
        <v>0.203666041485598</v>
      </c>
      <c r="P837" s="11">
        <v>5.6073768760608801E-2</v>
      </c>
      <c r="Q837" s="11">
        <v>3.6614799941858802E-4</v>
      </c>
    </row>
    <row r="838" spans="1:17" x14ac:dyDescent="0.25">
      <c r="A838" s="12" t="str">
        <f t="shared" si="20"/>
        <v/>
      </c>
      <c r="B838" s="12" t="s">
        <v>947</v>
      </c>
      <c r="C838" s="75">
        <f t="shared" si="21"/>
        <v>295</v>
      </c>
      <c r="D838" s="12">
        <v>5</v>
      </c>
      <c r="E838" s="26">
        <v>46.98</v>
      </c>
      <c r="F838" s="9">
        <v>0.710438226957675</v>
      </c>
      <c r="G838" s="9">
        <v>1.5914363066053401E-4</v>
      </c>
      <c r="H838" s="9">
        <v>1.6384871583820701E-4</v>
      </c>
      <c r="I838" s="9">
        <v>2.1083466140054399E-3</v>
      </c>
      <c r="J838" s="9">
        <v>2.0199253060114501E-4</v>
      </c>
      <c r="K838" s="13">
        <v>9.7375694627492798E-4</v>
      </c>
      <c r="L838" s="13">
        <v>9.5257015138048705E-5</v>
      </c>
      <c r="M838" s="93">
        <v>1.81798587893236</v>
      </c>
      <c r="N838" s="55">
        <v>110</v>
      </c>
      <c r="O838" s="94">
        <v>2.1183956308152601E-2</v>
      </c>
      <c r="P838" s="11">
        <v>5.6914519515068797E-2</v>
      </c>
      <c r="Q838" s="11">
        <v>4.6178658775435999E-4</v>
      </c>
    </row>
    <row r="839" spans="1:17" x14ac:dyDescent="0.25">
      <c r="A839" s="12" t="str">
        <f t="shared" si="20"/>
        <v/>
      </c>
      <c r="B839" s="12" t="s">
        <v>948</v>
      </c>
      <c r="C839" s="75">
        <f t="shared" si="21"/>
        <v>296</v>
      </c>
      <c r="D839" s="12">
        <v>6</v>
      </c>
      <c r="E839" s="26">
        <v>47.255000000000003</v>
      </c>
      <c r="F839" s="9">
        <v>0.71038620003685105</v>
      </c>
      <c r="G839" s="9">
        <v>1.3256184403786101E-4</v>
      </c>
      <c r="H839" s="9">
        <v>1.3817401241951799E-4</v>
      </c>
      <c r="I839" s="9">
        <v>2.12662297998951E-3</v>
      </c>
      <c r="J839" s="9">
        <v>1.15265238749275E-4</v>
      </c>
      <c r="K839" s="13">
        <v>9.3334062923317496E-4</v>
      </c>
      <c r="L839" s="13">
        <v>9.1901924551102601E-5</v>
      </c>
      <c r="M839" s="93">
        <v>2.2590306347425302</v>
      </c>
      <c r="N839" s="55">
        <v>140</v>
      </c>
      <c r="O839" s="94">
        <v>7.8194866364489607E-2</v>
      </c>
      <c r="P839" s="11">
        <v>5.6815408804321503E-2</v>
      </c>
      <c r="Q839" s="11">
        <v>3.7637746020473202E-4</v>
      </c>
    </row>
    <row r="840" spans="1:17" x14ac:dyDescent="0.25">
      <c r="A840" s="12" t="str">
        <f t="shared" si="20"/>
        <v/>
      </c>
      <c r="B840" s="12" t="s">
        <v>949</v>
      </c>
      <c r="C840" s="75">
        <f t="shared" si="21"/>
        <v>297</v>
      </c>
      <c r="D840" s="12">
        <v>7</v>
      </c>
      <c r="E840" s="26">
        <v>46.982999999999997</v>
      </c>
      <c r="F840" s="9">
        <v>0.71049983174840303</v>
      </c>
      <c r="G840" s="9">
        <v>1.15966104438371E-4</v>
      </c>
      <c r="H840" s="9">
        <v>1.2234406366066599E-4</v>
      </c>
      <c r="I840" s="9">
        <v>2.23209209015723E-3</v>
      </c>
      <c r="J840" s="9">
        <v>1.4082802686872799E-4</v>
      </c>
      <c r="K840" s="13">
        <v>8.3299614885438695E-4</v>
      </c>
      <c r="L840" s="13">
        <v>7.5559725393233598E-5</v>
      </c>
      <c r="M840" s="93">
        <v>2.5225589949231302</v>
      </c>
      <c r="N840" s="55">
        <v>160</v>
      </c>
      <c r="O840" s="94">
        <v>4.1192665120987598E-2</v>
      </c>
      <c r="P840" s="11">
        <v>5.6927306500757301E-2</v>
      </c>
      <c r="Q840" s="11">
        <v>3.9470082528836201E-4</v>
      </c>
    </row>
    <row r="841" spans="1:17" x14ac:dyDescent="0.25">
      <c r="A841" s="12" t="str">
        <f t="shared" si="20"/>
        <v/>
      </c>
      <c r="B841" s="12" t="s">
        <v>950</v>
      </c>
      <c r="C841" s="75">
        <f t="shared" si="21"/>
        <v>298</v>
      </c>
      <c r="D841" s="12">
        <v>8</v>
      </c>
      <c r="E841" s="26">
        <v>46.101999999999997</v>
      </c>
      <c r="F841" s="9">
        <v>0.71075459923027995</v>
      </c>
      <c r="G841" s="9">
        <v>1.2570856954831499E-4</v>
      </c>
      <c r="H841" s="9">
        <v>1.31619416708975E-4</v>
      </c>
      <c r="I841" s="9">
        <v>2.62798531412933E-3</v>
      </c>
      <c r="J841" s="9">
        <v>7.9189935196816001E-5</v>
      </c>
      <c r="K841" s="13">
        <v>9.2056824150577401E-4</v>
      </c>
      <c r="L841" s="13">
        <v>9.0027492002091897E-5</v>
      </c>
      <c r="M841" s="93">
        <v>2.15665477842257</v>
      </c>
      <c r="N841" s="55">
        <v>130</v>
      </c>
      <c r="O841" s="94">
        <v>1.4337780420521499E-2</v>
      </c>
      <c r="P841" s="11">
        <v>5.6658961907491E-2</v>
      </c>
      <c r="Q841" s="11">
        <v>5.0309348645065301E-4</v>
      </c>
    </row>
    <row r="842" spans="1:17" x14ac:dyDescent="0.25">
      <c r="A842" s="12" t="str">
        <f t="shared" si="20"/>
        <v/>
      </c>
      <c r="B842" s="12" t="s">
        <v>951</v>
      </c>
      <c r="C842" s="75">
        <f t="shared" si="21"/>
        <v>299</v>
      </c>
      <c r="D842" s="12">
        <v>9</v>
      </c>
      <c r="E842" s="26">
        <v>47.284999999999997</v>
      </c>
      <c r="F842" s="9">
        <v>0.71062638682121204</v>
      </c>
      <c r="G842" s="9">
        <v>1.1590705474030499E-4</v>
      </c>
      <c r="H842" s="9">
        <v>1.22290313433185E-4</v>
      </c>
      <c r="I842" s="9">
        <v>5.3690091860441498E-3</v>
      </c>
      <c r="J842" s="9">
        <v>1.09582311007732E-3</v>
      </c>
      <c r="K842" s="13">
        <v>9.9455334853308501E-4</v>
      </c>
      <c r="L842" s="13">
        <v>7.5228706513586898E-5</v>
      </c>
      <c r="M842" s="93">
        <v>2.3220159147440298</v>
      </c>
      <c r="N842" s="55">
        <v>140</v>
      </c>
      <c r="O842" s="94">
        <v>0.26974369880181498</v>
      </c>
      <c r="P842" s="11">
        <v>5.6604715668774001E-2</v>
      </c>
      <c r="Q842" s="11">
        <v>4.0907030980708698E-4</v>
      </c>
    </row>
    <row r="843" spans="1:17" x14ac:dyDescent="0.25">
      <c r="A843" s="12" t="str">
        <f t="shared" si="20"/>
        <v/>
      </c>
      <c r="B843" s="12" t="s">
        <v>952</v>
      </c>
      <c r="C843" s="75">
        <f t="shared" si="21"/>
        <v>300</v>
      </c>
      <c r="D843" s="12">
        <v>10</v>
      </c>
      <c r="E843" s="26">
        <v>42.759</v>
      </c>
      <c r="F843" s="9">
        <v>0.71043174182660196</v>
      </c>
      <c r="G843" s="9">
        <v>1.15485217923834E-4</v>
      </c>
      <c r="H843" s="9">
        <v>1.21887001157536E-4</v>
      </c>
      <c r="I843" s="9">
        <v>5.7040447814474798E-3</v>
      </c>
      <c r="J843" s="9">
        <v>2.1788925740181399E-3</v>
      </c>
      <c r="K843" s="13">
        <v>7.1574442689173099E-4</v>
      </c>
      <c r="L843" s="13">
        <v>6.7758266231863294E-5</v>
      </c>
      <c r="M843" s="93">
        <v>2.7183087155239001</v>
      </c>
      <c r="N843" s="55">
        <v>170</v>
      </c>
      <c r="O843" s="94">
        <v>4.3673054099243901E-2</v>
      </c>
      <c r="P843" s="11">
        <v>5.6337467552797997E-2</v>
      </c>
      <c r="Q843" s="11">
        <v>3.5372402226015702E-4</v>
      </c>
    </row>
    <row r="844" spans="1:17" x14ac:dyDescent="0.25">
      <c r="A844" s="12" t="str">
        <f t="shared" si="20"/>
        <v/>
      </c>
      <c r="B844" s="12" t="s">
        <v>953</v>
      </c>
      <c r="C844" s="75">
        <f t="shared" si="21"/>
        <v>301</v>
      </c>
      <c r="D844" s="12">
        <v>11</v>
      </c>
      <c r="E844" s="26">
        <v>47.064</v>
      </c>
      <c r="F844" s="9">
        <v>0.71034193128801704</v>
      </c>
      <c r="G844" s="9">
        <v>1.05398196533607E-4</v>
      </c>
      <c r="H844" s="9">
        <v>1.12374464281303E-4</v>
      </c>
      <c r="I844" s="9">
        <v>1.5380737180845201E-3</v>
      </c>
      <c r="J844" s="9">
        <v>1.47334102186432E-4</v>
      </c>
      <c r="K844" s="13">
        <v>5.9425180429413895E-4</v>
      </c>
      <c r="L844" s="13">
        <v>5.4622730976486399E-5</v>
      </c>
      <c r="M844" s="93">
        <v>3.2093433942536298</v>
      </c>
      <c r="N844" s="55">
        <v>200</v>
      </c>
      <c r="O844" s="94">
        <v>4.8596652174929698E-3</v>
      </c>
      <c r="P844" s="11">
        <v>5.6521374606461797E-2</v>
      </c>
      <c r="Q844" s="11">
        <v>3.0867886162268602E-4</v>
      </c>
    </row>
    <row r="845" spans="1:17" x14ac:dyDescent="0.25">
      <c r="A845" s="12" t="str">
        <f t="shared" si="20"/>
        <v/>
      </c>
      <c r="B845" s="12" t="s">
        <v>954</v>
      </c>
      <c r="C845" s="75">
        <f t="shared" si="21"/>
        <v>302</v>
      </c>
      <c r="D845" s="12">
        <v>12</v>
      </c>
      <c r="E845" s="26">
        <v>46.982999999999997</v>
      </c>
      <c r="F845" s="9">
        <v>0.71026546747397001</v>
      </c>
      <c r="G845" s="9">
        <v>1.21281351094847E-4</v>
      </c>
      <c r="H845" s="9">
        <v>1.27389273770491E-4</v>
      </c>
      <c r="I845" s="9">
        <v>2.08777603370027E-3</v>
      </c>
      <c r="J845" s="9">
        <v>1.4678861048286401E-4</v>
      </c>
      <c r="K845" s="13">
        <v>8.0750276409366202E-4</v>
      </c>
      <c r="L845" s="13">
        <v>7.6812699221119002E-5</v>
      </c>
      <c r="M845" s="93">
        <v>2.7576034962974099</v>
      </c>
      <c r="N845" s="55">
        <v>170</v>
      </c>
      <c r="O845" s="94">
        <v>1.9084379508111302E-2</v>
      </c>
      <c r="P845" s="11">
        <v>5.6457580266365701E-2</v>
      </c>
      <c r="Q845" s="11">
        <v>3.7679398801218801E-4</v>
      </c>
    </row>
    <row r="846" spans="1:17" x14ac:dyDescent="0.25">
      <c r="A846" s="12" t="str">
        <f t="shared" si="20"/>
        <v/>
      </c>
      <c r="B846" s="12"/>
      <c r="C846" s="75">
        <f t="shared" si="21"/>
        <v>317</v>
      </c>
      <c r="D846" s="12"/>
      <c r="E846" s="26"/>
      <c r="F846" s="9"/>
      <c r="G846" s="9"/>
      <c r="H846" s="9"/>
      <c r="I846" s="9"/>
      <c r="J846" s="9"/>
      <c r="K846" s="13"/>
      <c r="L846" s="13"/>
      <c r="M846" s="93"/>
      <c r="N846" s="55"/>
      <c r="O846" s="94"/>
      <c r="Q846" s="11"/>
    </row>
    <row r="847" spans="1:17" x14ac:dyDescent="0.25">
      <c r="A847" s="12" t="str">
        <f t="shared" si="20"/>
        <v/>
      </c>
      <c r="B847" s="12"/>
      <c r="C847" s="75">
        <f t="shared" si="21"/>
        <v>332</v>
      </c>
      <c r="D847" s="12"/>
      <c r="E847" s="26"/>
      <c r="F847" s="9"/>
      <c r="G847" s="9"/>
      <c r="H847" s="9"/>
      <c r="I847" s="9"/>
      <c r="J847" s="9"/>
      <c r="K847" s="13"/>
      <c r="L847" s="13"/>
      <c r="M847" s="93"/>
      <c r="N847" s="55"/>
      <c r="O847" s="94"/>
      <c r="Q847" s="11"/>
    </row>
    <row r="848" spans="1:17" x14ac:dyDescent="0.25">
      <c r="A848" s="12" t="str">
        <f t="shared" si="20"/>
        <v>AT61</v>
      </c>
      <c r="B848" s="12" t="s">
        <v>955</v>
      </c>
      <c r="C848" s="75">
        <f t="shared" si="21"/>
        <v>333</v>
      </c>
      <c r="D848" s="12">
        <v>1</v>
      </c>
      <c r="E848" s="26">
        <v>56.311999999999998</v>
      </c>
      <c r="F848" s="9">
        <v>0.71029879351482095</v>
      </c>
      <c r="G848" s="9">
        <v>1.51372112044765E-4</v>
      </c>
      <c r="H848" s="9">
        <v>1.61242358727975E-4</v>
      </c>
      <c r="I848" s="9">
        <v>1.62932310152253E-3</v>
      </c>
      <c r="J848" s="9">
        <v>8.9716064110676098E-5</v>
      </c>
      <c r="K848" s="13">
        <v>1.2257398317281E-3</v>
      </c>
      <c r="L848" s="13">
        <v>1.2725117609730199E-4</v>
      </c>
      <c r="M848" s="93">
        <v>1.32113931257077</v>
      </c>
      <c r="N848" s="55">
        <v>80</v>
      </c>
      <c r="O848" s="94">
        <v>5.4865165021116998E-3</v>
      </c>
      <c r="P848" s="11">
        <v>5.5443894398139203E-2</v>
      </c>
      <c r="Q848" s="11">
        <v>6.9585885222456202E-4</v>
      </c>
    </row>
    <row r="849" spans="1:17" x14ac:dyDescent="0.25">
      <c r="A849" s="12" t="str">
        <f t="shared" si="20"/>
        <v/>
      </c>
      <c r="B849" s="12" t="s">
        <v>956</v>
      </c>
      <c r="C849" s="75">
        <f t="shared" si="21"/>
        <v>334</v>
      </c>
      <c r="D849" s="12">
        <v>2</v>
      </c>
      <c r="E849" s="26">
        <v>56.329000000000001</v>
      </c>
      <c r="F849" s="9">
        <v>0.70986641910097603</v>
      </c>
      <c r="G849" s="9">
        <v>1.9432878333697901E-4</v>
      </c>
      <c r="H849" s="9">
        <v>2.0210257505188001E-4</v>
      </c>
      <c r="I849" s="9">
        <v>1.5478061423552601E-3</v>
      </c>
      <c r="J849" s="9">
        <v>1.0133966263424E-4</v>
      </c>
      <c r="K849" s="13">
        <v>1.4866612392749E-3</v>
      </c>
      <c r="L849" s="13">
        <v>1.4067958661956401E-4</v>
      </c>
      <c r="M849" s="93">
        <v>1.26778030529395</v>
      </c>
      <c r="N849" s="55">
        <v>80</v>
      </c>
      <c r="O849" s="94">
        <v>4.19707082839893E-3</v>
      </c>
      <c r="P849" s="11">
        <v>5.6817084663246697E-2</v>
      </c>
      <c r="Q849" s="11">
        <v>6.1023494904766204E-4</v>
      </c>
    </row>
    <row r="850" spans="1:17" x14ac:dyDescent="0.25">
      <c r="A850" s="12" t="str">
        <f t="shared" si="20"/>
        <v/>
      </c>
      <c r="B850" s="12" t="s">
        <v>957</v>
      </c>
      <c r="C850" s="75">
        <f t="shared" si="21"/>
        <v>335</v>
      </c>
      <c r="D850" s="12">
        <v>3</v>
      </c>
      <c r="E850" s="26">
        <v>56.198</v>
      </c>
      <c r="F850" s="9">
        <v>0.71036471541063495</v>
      </c>
      <c r="G850" s="9">
        <v>2.0100339323235101E-4</v>
      </c>
      <c r="H850" s="9">
        <v>2.08538485387324E-4</v>
      </c>
      <c r="I850" s="9">
        <v>1.72598376918394E-3</v>
      </c>
      <c r="J850" s="9">
        <v>1.9534780225546601E-4</v>
      </c>
      <c r="K850" s="13">
        <v>1.2917514415517401E-3</v>
      </c>
      <c r="L850" s="13">
        <v>1.2732478566725299E-4</v>
      </c>
      <c r="M850" s="93">
        <v>1.2863214423785001</v>
      </c>
      <c r="N850" s="55">
        <v>80</v>
      </c>
      <c r="O850" s="94">
        <v>1.8773593503353301E-3</v>
      </c>
      <c r="P850" s="11">
        <v>5.6593134530651602E-2</v>
      </c>
      <c r="Q850" s="11">
        <v>6.5997817312669698E-4</v>
      </c>
    </row>
    <row r="851" spans="1:17" x14ac:dyDescent="0.25">
      <c r="A851" s="12" t="str">
        <f t="shared" si="20"/>
        <v/>
      </c>
      <c r="B851" s="12" t="s">
        <v>958</v>
      </c>
      <c r="C851" s="75">
        <f t="shared" si="21"/>
        <v>336</v>
      </c>
      <c r="D851" s="12">
        <v>4</v>
      </c>
      <c r="E851" s="26">
        <v>56.195</v>
      </c>
      <c r="F851" s="9">
        <v>0.71048451426419401</v>
      </c>
      <c r="G851" s="9">
        <v>2.2683504550812E-4</v>
      </c>
      <c r="H851" s="9">
        <v>2.3354062093490399E-4</v>
      </c>
      <c r="I851" s="9">
        <v>1.91932452627267E-3</v>
      </c>
      <c r="J851" s="9">
        <v>1.12168286131225E-4</v>
      </c>
      <c r="K851" s="13">
        <v>1.3156769197669299E-3</v>
      </c>
      <c r="L851" s="13">
        <v>1.47584037525721E-4</v>
      </c>
      <c r="M851" s="93">
        <v>1.2748609884725099</v>
      </c>
      <c r="N851" s="55">
        <v>80</v>
      </c>
      <c r="O851" s="94">
        <v>4.6953041388736296E-3</v>
      </c>
      <c r="P851" s="11">
        <v>5.6979483245877302E-2</v>
      </c>
      <c r="Q851" s="11">
        <v>5.9915518809004395E-4</v>
      </c>
    </row>
    <row r="852" spans="1:17" x14ac:dyDescent="0.25">
      <c r="A852" s="12" t="str">
        <f t="shared" si="20"/>
        <v/>
      </c>
      <c r="B852" s="12" t="s">
        <v>959</v>
      </c>
      <c r="C852" s="75">
        <f t="shared" si="21"/>
        <v>337</v>
      </c>
      <c r="D852" s="12">
        <v>5</v>
      </c>
      <c r="E852" s="26">
        <v>56.445</v>
      </c>
      <c r="F852" s="9">
        <v>0.70994943065241201</v>
      </c>
      <c r="G852" s="9">
        <v>1.2997759389479701E-4</v>
      </c>
      <c r="H852" s="9">
        <v>1.41338491637634E-4</v>
      </c>
      <c r="I852" s="9">
        <v>2.1697304220010599E-3</v>
      </c>
      <c r="J852" s="9">
        <v>2.1417687935720899E-4</v>
      </c>
      <c r="K852" s="13">
        <v>1.2354703800328999E-3</v>
      </c>
      <c r="L852" s="13">
        <v>1.14456134071048E-4</v>
      </c>
      <c r="M852" s="93">
        <v>1.43514720824958</v>
      </c>
      <c r="N852" s="55">
        <v>90</v>
      </c>
      <c r="O852" s="94">
        <v>5.0462088919029204E-3</v>
      </c>
      <c r="P852" s="11">
        <v>5.7228321237556501E-2</v>
      </c>
      <c r="Q852" s="11">
        <v>5.0870967541404998E-4</v>
      </c>
    </row>
    <row r="853" spans="1:17" x14ac:dyDescent="0.25">
      <c r="A853" s="12" t="str">
        <f t="shared" si="20"/>
        <v/>
      </c>
      <c r="B853" s="12" t="s">
        <v>960</v>
      </c>
      <c r="C853" s="75">
        <f t="shared" si="21"/>
        <v>338</v>
      </c>
      <c r="D853" s="12">
        <v>6</v>
      </c>
      <c r="E853" s="26">
        <v>56.207000000000001</v>
      </c>
      <c r="F853" s="9">
        <v>0.71023461545986499</v>
      </c>
      <c r="G853" s="9">
        <v>1.7236855271305501E-4</v>
      </c>
      <c r="H853" s="9">
        <v>1.8109623048936899E-4</v>
      </c>
      <c r="I853" s="9">
        <v>1.8697291834688799E-3</v>
      </c>
      <c r="J853" s="9">
        <v>1.19112889812973E-4</v>
      </c>
      <c r="K853" s="13">
        <v>1.32837242726657E-3</v>
      </c>
      <c r="L853" s="13">
        <v>1.2862630341295E-4</v>
      </c>
      <c r="M853" s="93">
        <v>1.2867392263535899</v>
      </c>
      <c r="N853" s="55">
        <v>80</v>
      </c>
      <c r="O853" s="94">
        <v>3.16425274982502E-3</v>
      </c>
      <c r="P853" s="11">
        <v>5.6892305989484797E-2</v>
      </c>
      <c r="Q853" s="11">
        <v>5.8288359119476705E-4</v>
      </c>
    </row>
    <row r="854" spans="1:17" x14ac:dyDescent="0.25">
      <c r="A854" s="12" t="str">
        <f t="shared" si="20"/>
        <v/>
      </c>
      <c r="B854" s="12" t="s">
        <v>961</v>
      </c>
      <c r="C854" s="75">
        <f t="shared" si="21"/>
        <v>339</v>
      </c>
      <c r="D854" s="12">
        <v>7</v>
      </c>
      <c r="E854" s="26">
        <v>56.192999999999998</v>
      </c>
      <c r="F854" s="9">
        <v>0.71100250136182797</v>
      </c>
      <c r="G854" s="9">
        <v>1.671241967001E-4</v>
      </c>
      <c r="H854" s="9">
        <v>1.76131056591168E-4</v>
      </c>
      <c r="I854" s="9">
        <v>1.9410963627518401E-3</v>
      </c>
      <c r="J854" s="9">
        <v>9.4789582612868706E-5</v>
      </c>
      <c r="K854" s="13">
        <v>1.2101801305337901E-3</v>
      </c>
      <c r="L854" s="13">
        <v>1.2751778606852999E-4</v>
      </c>
      <c r="M854" s="93">
        <v>1.3244940940899801</v>
      </c>
      <c r="N854" s="55">
        <v>80</v>
      </c>
      <c r="O854" s="94">
        <v>2.0503571389110802E-3</v>
      </c>
      <c r="P854" s="11">
        <v>5.64001290943838E-2</v>
      </c>
      <c r="Q854" s="11">
        <v>5.9231722073568101E-4</v>
      </c>
    </row>
    <row r="855" spans="1:17" x14ac:dyDescent="0.25">
      <c r="A855" s="12" t="str">
        <f t="shared" si="20"/>
        <v/>
      </c>
      <c r="B855" s="12" t="s">
        <v>962</v>
      </c>
      <c r="C855" s="75">
        <f t="shared" si="21"/>
        <v>340</v>
      </c>
      <c r="D855" s="12">
        <v>8</v>
      </c>
      <c r="E855" s="26">
        <v>56.191000000000003</v>
      </c>
      <c r="F855" s="9">
        <v>0.710215890232056</v>
      </c>
      <c r="G855" s="9">
        <v>1.61486364844959E-4</v>
      </c>
      <c r="H855" s="9">
        <v>1.70769792792593E-4</v>
      </c>
      <c r="I855" s="9">
        <v>1.86194896233734E-3</v>
      </c>
      <c r="J855" s="9">
        <v>1.5093353480302401E-4</v>
      </c>
      <c r="K855" s="13">
        <v>1.14702764277876E-3</v>
      </c>
      <c r="L855" s="13">
        <v>1.20202059160357E-4</v>
      </c>
      <c r="M855" s="93">
        <v>1.38559157098664</v>
      </c>
      <c r="N855" s="55">
        <v>90</v>
      </c>
      <c r="O855" s="94">
        <v>9.3214706733149696E-4</v>
      </c>
      <c r="P855" s="11">
        <v>5.6462744248767398E-2</v>
      </c>
      <c r="Q855" s="11">
        <v>6.5244991927886303E-4</v>
      </c>
    </row>
    <row r="856" spans="1:17" x14ac:dyDescent="0.25">
      <c r="A856" s="12" t="str">
        <f t="shared" si="20"/>
        <v/>
      </c>
      <c r="B856" s="12" t="s">
        <v>963</v>
      </c>
      <c r="C856" s="75">
        <f t="shared" si="21"/>
        <v>341</v>
      </c>
      <c r="D856" s="12">
        <v>9</v>
      </c>
      <c r="E856" s="26">
        <v>56.42</v>
      </c>
      <c r="F856" s="9">
        <v>0.71011825029969899</v>
      </c>
      <c r="G856" s="9">
        <v>1.3117979256013499E-4</v>
      </c>
      <c r="H856" s="9">
        <v>1.4244932046750901E-4</v>
      </c>
      <c r="I856" s="9">
        <v>1.5983496351029099E-3</v>
      </c>
      <c r="J856" s="9">
        <v>5.51554158656007E-5</v>
      </c>
      <c r="K856" s="13">
        <v>1.0426147213915601E-3</v>
      </c>
      <c r="L856" s="13">
        <v>1.0293927399779599E-4</v>
      </c>
      <c r="M856" s="93">
        <v>1.5430979009708701</v>
      </c>
      <c r="N856" s="55">
        <v>100</v>
      </c>
      <c r="O856" s="94">
        <v>6.7582305107127198E-4</v>
      </c>
      <c r="P856" s="11">
        <v>5.6878816053174401E-2</v>
      </c>
      <c r="Q856" s="11">
        <v>5.1739506580444797E-4</v>
      </c>
    </row>
    <row r="857" spans="1:17" x14ac:dyDescent="0.25">
      <c r="A857" s="12" t="str">
        <f t="shared" si="20"/>
        <v/>
      </c>
      <c r="B857" s="12" t="s">
        <v>964</v>
      </c>
      <c r="C857" s="75">
        <f t="shared" si="21"/>
        <v>342</v>
      </c>
      <c r="D857" s="12">
        <v>10</v>
      </c>
      <c r="E857" s="26">
        <v>56.192</v>
      </c>
      <c r="F857" s="9">
        <v>0.70998608972393396</v>
      </c>
      <c r="G857" s="9">
        <v>1.3885402079496601E-4</v>
      </c>
      <c r="H857" s="9">
        <v>1.4954514274845499E-4</v>
      </c>
      <c r="I857" s="9">
        <v>1.80474594004743E-3</v>
      </c>
      <c r="J857" s="9">
        <v>5.2306084797183601E-5</v>
      </c>
      <c r="K857" s="13">
        <v>1.0489847861608699E-3</v>
      </c>
      <c r="L857" s="13">
        <v>9.7396640279904793E-5</v>
      </c>
      <c r="M857" s="93">
        <v>1.7086840927059801</v>
      </c>
      <c r="N857" s="55">
        <v>110</v>
      </c>
      <c r="O857" s="94">
        <v>5.3144437389906103E-3</v>
      </c>
      <c r="P857" s="11">
        <v>5.7060029907186803E-2</v>
      </c>
      <c r="Q857" s="11">
        <v>4.43356065454744E-4</v>
      </c>
    </row>
    <row r="858" spans="1:17" x14ac:dyDescent="0.25">
      <c r="A858" s="12" t="str">
        <f t="shared" si="20"/>
        <v/>
      </c>
      <c r="B858" s="12" t="s">
        <v>965</v>
      </c>
      <c r="C858" s="75">
        <f t="shared" si="21"/>
        <v>343</v>
      </c>
      <c r="D858" s="12">
        <v>11</v>
      </c>
      <c r="E858" s="26">
        <v>56.197000000000003</v>
      </c>
      <c r="F858" s="9">
        <v>0.70994648132525695</v>
      </c>
      <c r="G858" s="9">
        <v>1.46481733032652E-4</v>
      </c>
      <c r="H858" s="9">
        <v>1.56651907904517E-4</v>
      </c>
      <c r="I858" s="9">
        <v>2.2469476781169298E-3</v>
      </c>
      <c r="J858" s="9">
        <v>4.6675863938696803E-5</v>
      </c>
      <c r="K858" s="13">
        <v>1.0866307787250899E-3</v>
      </c>
      <c r="L858" s="13">
        <v>1.11093100234974E-4</v>
      </c>
      <c r="M858" s="93">
        <v>1.5677142149549901</v>
      </c>
      <c r="N858" s="55">
        <v>100</v>
      </c>
      <c r="O858" s="94">
        <v>5.9847605813200897E-3</v>
      </c>
      <c r="P858" s="11">
        <v>5.5954143949119101E-2</v>
      </c>
      <c r="Q858" s="11">
        <v>5.1373891078120004E-4</v>
      </c>
    </row>
    <row r="859" spans="1:17" x14ac:dyDescent="0.25">
      <c r="A859" s="12" t="str">
        <f t="shared" si="20"/>
        <v/>
      </c>
      <c r="B859" s="12" t="s">
        <v>966</v>
      </c>
      <c r="C859" s="75">
        <f t="shared" si="21"/>
        <v>344</v>
      </c>
      <c r="D859" s="12">
        <v>12</v>
      </c>
      <c r="E859" s="26">
        <v>56.271999999999998</v>
      </c>
      <c r="F859" s="9">
        <v>0.70991333389927702</v>
      </c>
      <c r="G859" s="9">
        <v>1.58463337484875E-4</v>
      </c>
      <c r="H859" s="9">
        <v>1.67908859968627E-4</v>
      </c>
      <c r="I859" s="9">
        <v>1.8446351853269999E-3</v>
      </c>
      <c r="J859" s="9">
        <v>1.20767334695925E-4</v>
      </c>
      <c r="K859" s="13">
        <v>8.6729913586214096E-4</v>
      </c>
      <c r="L859" s="13">
        <v>1.0601919202467799E-4</v>
      </c>
      <c r="M859" s="93">
        <v>1.58722098293901</v>
      </c>
      <c r="N859" s="55">
        <v>100</v>
      </c>
      <c r="O859" s="94">
        <v>4.7839147468023997E-3</v>
      </c>
      <c r="P859" s="11">
        <v>5.66222063269076E-2</v>
      </c>
      <c r="Q859" s="11">
        <v>4.52290749509647E-4</v>
      </c>
    </row>
    <row r="860" spans="1:17" x14ac:dyDescent="0.25">
      <c r="A860" s="12" t="str">
        <f t="shared" si="20"/>
        <v/>
      </c>
      <c r="B860" s="12"/>
      <c r="C860" s="75">
        <f t="shared" si="21"/>
        <v>359</v>
      </c>
      <c r="D860" s="12"/>
      <c r="E860" s="26"/>
      <c r="F860" s="9"/>
      <c r="G860" s="9"/>
      <c r="H860" s="9"/>
      <c r="I860" s="9"/>
      <c r="J860" s="9"/>
      <c r="K860" s="13"/>
      <c r="L860" s="13"/>
      <c r="M860" s="93"/>
      <c r="N860" s="55"/>
      <c r="O860" s="94"/>
      <c r="Q860" s="11"/>
    </row>
    <row r="861" spans="1:17" x14ac:dyDescent="0.25">
      <c r="A861" s="12" t="str">
        <f t="shared" si="20"/>
        <v/>
      </c>
      <c r="B861" s="12"/>
      <c r="C861" s="75">
        <f t="shared" si="21"/>
        <v>374</v>
      </c>
      <c r="D861" s="12"/>
      <c r="E861" s="26"/>
      <c r="F861" s="9"/>
      <c r="G861" s="9"/>
      <c r="H861" s="9"/>
      <c r="I861" s="9"/>
      <c r="J861" s="9"/>
      <c r="K861" s="13"/>
      <c r="L861" s="13"/>
      <c r="M861" s="93"/>
      <c r="N861" s="55"/>
      <c r="O861" s="94"/>
      <c r="Q861" s="11"/>
    </row>
    <row r="862" spans="1:17" x14ac:dyDescent="0.25">
      <c r="A862" s="12" t="str">
        <f t="shared" si="20"/>
        <v>AT62</v>
      </c>
      <c r="B862" s="12" t="s">
        <v>967</v>
      </c>
      <c r="C862" s="75">
        <f t="shared" si="21"/>
        <v>375</v>
      </c>
      <c r="D862" s="12">
        <v>1</v>
      </c>
      <c r="E862" s="26">
        <v>49.747999999999998</v>
      </c>
      <c r="F862" s="9">
        <v>0.71005901072951205</v>
      </c>
      <c r="G862" s="9">
        <v>1.0831956668226701E-4</v>
      </c>
      <c r="H862" s="9">
        <v>1.2172593927886101E-4</v>
      </c>
      <c r="I862" s="9">
        <v>1.4072675845635801E-2</v>
      </c>
      <c r="J862" s="9">
        <v>1.9228192351316E-3</v>
      </c>
      <c r="K862" s="13">
        <v>7.9581919089779997E-4</v>
      </c>
      <c r="L862" s="13">
        <v>8.2234445583019699E-5</v>
      </c>
      <c r="M862" s="93">
        <v>2.08848345925048</v>
      </c>
      <c r="N862" s="55">
        <v>130</v>
      </c>
      <c r="O862" s="94">
        <v>1.77658328995207E-2</v>
      </c>
      <c r="P862" s="11">
        <v>5.6395002618398103E-2</v>
      </c>
      <c r="Q862" s="11">
        <v>3.8375096520261199E-4</v>
      </c>
    </row>
    <row r="863" spans="1:17" x14ac:dyDescent="0.25">
      <c r="A863" s="12" t="str">
        <f t="shared" si="20"/>
        <v/>
      </c>
      <c r="B863" s="12" t="s">
        <v>968</v>
      </c>
      <c r="C863" s="75">
        <f t="shared" si="21"/>
        <v>376</v>
      </c>
      <c r="D863" s="12">
        <v>2</v>
      </c>
      <c r="E863" s="26">
        <v>49.862000000000002</v>
      </c>
      <c r="F863" s="9">
        <v>0.70940512281359402</v>
      </c>
      <c r="G863" s="9">
        <v>1.3005889662117101E-4</v>
      </c>
      <c r="H863" s="9">
        <v>1.4139537960323499E-4</v>
      </c>
      <c r="I863" s="9">
        <v>8.7555166758652402E-3</v>
      </c>
      <c r="J863" s="9">
        <v>5.6269382401721597E-4</v>
      </c>
      <c r="K863" s="13">
        <v>1.03639242971589E-3</v>
      </c>
      <c r="L863" s="13">
        <v>9.7240391075784194E-5</v>
      </c>
      <c r="M863" s="93">
        <v>2.0444550905835701</v>
      </c>
      <c r="N863" s="55">
        <v>130</v>
      </c>
      <c r="O863" s="94">
        <v>8.6956652318614103E-3</v>
      </c>
      <c r="P863" s="11">
        <v>5.60637563037042E-2</v>
      </c>
      <c r="Q863" s="11">
        <v>3.9299497934738099E-4</v>
      </c>
    </row>
    <row r="864" spans="1:17" x14ac:dyDescent="0.25">
      <c r="A864" s="12" t="str">
        <f t="shared" si="20"/>
        <v/>
      </c>
      <c r="B864" s="12" t="s">
        <v>969</v>
      </c>
      <c r="C864" s="75">
        <f t="shared" si="21"/>
        <v>377</v>
      </c>
      <c r="D864" s="12">
        <v>3</v>
      </c>
      <c r="E864" s="26">
        <v>49.749000000000002</v>
      </c>
      <c r="F864" s="9">
        <v>0.70948197676320002</v>
      </c>
      <c r="G864" s="9">
        <v>1.3040442445558199E-4</v>
      </c>
      <c r="H864" s="9">
        <v>1.4171799033403E-4</v>
      </c>
      <c r="I864" s="9">
        <v>1.3839144200855E-2</v>
      </c>
      <c r="J864" s="9">
        <v>2.0225942562026398E-3</v>
      </c>
      <c r="K864" s="13">
        <v>1.02503615668537E-3</v>
      </c>
      <c r="L864" s="13">
        <v>8.9256665099090698E-5</v>
      </c>
      <c r="M864" s="93">
        <v>1.9276491265031701</v>
      </c>
      <c r="N864" s="55">
        <v>120</v>
      </c>
      <c r="O864" s="94">
        <v>1.31255031048178E-2</v>
      </c>
      <c r="P864" s="11">
        <v>5.6882893911199599E-2</v>
      </c>
      <c r="Q864" s="11">
        <v>4.2645028829947E-4</v>
      </c>
    </row>
    <row r="865" spans="1:17" x14ac:dyDescent="0.25">
      <c r="A865" s="12" t="str">
        <f t="shared" si="20"/>
        <v/>
      </c>
      <c r="B865" s="12" t="s">
        <v>970</v>
      </c>
      <c r="C865" s="75">
        <f t="shared" si="21"/>
        <v>378</v>
      </c>
      <c r="D865" s="12">
        <v>4</v>
      </c>
      <c r="E865" s="26">
        <v>49.792000000000002</v>
      </c>
      <c r="F865" s="9">
        <v>0.70957769742478105</v>
      </c>
      <c r="G865" s="9">
        <v>1.0011591261365E-4</v>
      </c>
      <c r="H865" s="9">
        <v>1.14464842394735E-4</v>
      </c>
      <c r="I865" s="9">
        <v>4.93803712773594E-3</v>
      </c>
      <c r="J865" s="9">
        <v>3.7899843306288798E-4</v>
      </c>
      <c r="K865" s="13">
        <v>8.88735833415209E-4</v>
      </c>
      <c r="L865" s="13">
        <v>7.7672806469079205E-5</v>
      </c>
      <c r="M865" s="93">
        <v>2.1806831713232402</v>
      </c>
      <c r="N865" s="55">
        <v>140</v>
      </c>
      <c r="O865" s="94">
        <v>1.6767696786654601E-2</v>
      </c>
      <c r="P865" s="11">
        <v>5.6739431565689898E-2</v>
      </c>
      <c r="Q865" s="11">
        <v>3.6263922116687301E-4</v>
      </c>
    </row>
    <row r="866" spans="1:17" x14ac:dyDescent="0.25">
      <c r="A866" s="12" t="str">
        <f t="shared" si="20"/>
        <v/>
      </c>
      <c r="B866" s="12" t="s">
        <v>971</v>
      </c>
      <c r="C866" s="75">
        <f t="shared" si="21"/>
        <v>379</v>
      </c>
      <c r="D866" s="12">
        <v>5</v>
      </c>
      <c r="E866" s="26">
        <v>49.744999999999997</v>
      </c>
      <c r="F866" s="9">
        <v>0.71007422425863997</v>
      </c>
      <c r="G866" s="9">
        <v>1.2306520925133599E-4</v>
      </c>
      <c r="H866" s="9">
        <v>1.3500982067094199E-4</v>
      </c>
      <c r="I866" s="9">
        <v>2.1588542194087702E-3</v>
      </c>
      <c r="J866" s="9">
        <v>5.8417186942672297E-4</v>
      </c>
      <c r="K866" s="13">
        <v>8.6583938648666697E-4</v>
      </c>
      <c r="L866" s="13">
        <v>7.8099242094425506E-5</v>
      </c>
      <c r="M866" s="93">
        <v>2.1190814098362698</v>
      </c>
      <c r="N866" s="55">
        <v>130</v>
      </c>
      <c r="O866" s="94">
        <v>4.2034057479023402E-3</v>
      </c>
      <c r="P866" s="11">
        <v>5.70038110242993E-2</v>
      </c>
      <c r="Q866" s="11">
        <v>3.7670688676974502E-4</v>
      </c>
    </row>
    <row r="867" spans="1:17" x14ac:dyDescent="0.25">
      <c r="A867" s="12" t="str">
        <f t="shared" si="20"/>
        <v/>
      </c>
      <c r="B867" s="12" t="s">
        <v>972</v>
      </c>
      <c r="C867" s="75">
        <f t="shared" si="21"/>
        <v>380</v>
      </c>
      <c r="D867" s="12">
        <v>6</v>
      </c>
      <c r="E867" s="26">
        <v>49.786999999999999</v>
      </c>
      <c r="F867" s="9">
        <v>0.70982002951813505</v>
      </c>
      <c r="G867" s="9">
        <v>1.06015154263679E-4</v>
      </c>
      <c r="H867" s="9">
        <v>1.19666285629605E-4</v>
      </c>
      <c r="I867" s="9">
        <v>7.1154165339529696E-4</v>
      </c>
      <c r="J867" s="9">
        <v>2.8709846400430499E-5</v>
      </c>
      <c r="K867" s="13">
        <v>7.8454692462715404E-4</v>
      </c>
      <c r="L867" s="13">
        <v>6.5332575328362795E-5</v>
      </c>
      <c r="M867" s="93">
        <v>2.4372324645938299</v>
      </c>
      <c r="N867" s="55">
        <v>150</v>
      </c>
      <c r="O867" s="94">
        <v>9.4626863684680695E-4</v>
      </c>
      <c r="P867" s="11">
        <v>5.67340976197383E-2</v>
      </c>
      <c r="Q867" s="11">
        <v>3.5084180760666097E-4</v>
      </c>
    </row>
    <row r="868" spans="1:17" x14ac:dyDescent="0.25">
      <c r="A868" s="12" t="str">
        <f t="shared" si="20"/>
        <v/>
      </c>
      <c r="B868" s="12" t="s">
        <v>973</v>
      </c>
      <c r="C868" s="75">
        <f t="shared" si="21"/>
        <v>381</v>
      </c>
      <c r="D868" s="12">
        <v>7</v>
      </c>
      <c r="E868" s="26">
        <v>49.744999999999997</v>
      </c>
      <c r="F868" s="9">
        <v>0.710178041167846</v>
      </c>
      <c r="G868" s="9">
        <v>1.2238074814386999E-4</v>
      </c>
      <c r="H868" s="9">
        <v>1.3439129438086599E-4</v>
      </c>
      <c r="I868" s="9">
        <v>9.54827444567549E-4</v>
      </c>
      <c r="J868" s="9">
        <v>3.9385909791202502E-5</v>
      </c>
      <c r="K868" s="13">
        <v>7.2052307146271903E-4</v>
      </c>
      <c r="L868" s="13">
        <v>8.3441178891081503E-5</v>
      </c>
      <c r="M868" s="93">
        <v>2.1477522851733801</v>
      </c>
      <c r="N868" s="55">
        <v>140</v>
      </c>
      <c r="O868" s="94">
        <v>1.1883889502150599E-3</v>
      </c>
      <c r="P868" s="11">
        <v>5.6919828692044899E-2</v>
      </c>
      <c r="Q868" s="11">
        <v>3.55308309984597E-4</v>
      </c>
    </row>
    <row r="869" spans="1:17" x14ac:dyDescent="0.25">
      <c r="A869" s="12" t="str">
        <f t="shared" ref="A869:A932" si="22">IF(D869=1,LEFT(B869,4),"")</f>
        <v/>
      </c>
      <c r="B869" s="12" t="s">
        <v>974</v>
      </c>
      <c r="C869" s="75">
        <f t="shared" ref="C869:C932" si="23">IF(ISNUMBER(D869),C868+1,C868+15)</f>
        <v>382</v>
      </c>
      <c r="D869" s="12">
        <v>8</v>
      </c>
      <c r="E869" s="26">
        <v>49.88</v>
      </c>
      <c r="F869" s="9">
        <v>0.71015694771623905</v>
      </c>
      <c r="G869" s="9">
        <v>9.9787891285202799E-5</v>
      </c>
      <c r="H869" s="9">
        <v>1.1419988718427699E-4</v>
      </c>
      <c r="I869" s="9">
        <v>1.82828869383159E-3</v>
      </c>
      <c r="J869" s="9">
        <v>2.9871994125259E-4</v>
      </c>
      <c r="K869" s="13">
        <v>8.4451486288948197E-4</v>
      </c>
      <c r="L869" s="13">
        <v>7.95763073509788E-5</v>
      </c>
      <c r="M869" s="93">
        <v>2.13425702226405</v>
      </c>
      <c r="N869" s="55">
        <v>130</v>
      </c>
      <c r="O869" s="94">
        <v>2.4554364773440901E-3</v>
      </c>
      <c r="P869" s="11">
        <v>5.6686766772505198E-2</v>
      </c>
      <c r="Q869" s="11">
        <v>3.3452617978146199E-4</v>
      </c>
    </row>
    <row r="870" spans="1:17" x14ac:dyDescent="0.25">
      <c r="A870" s="12" t="str">
        <f t="shared" si="22"/>
        <v/>
      </c>
      <c r="B870" s="12" t="s">
        <v>975</v>
      </c>
      <c r="C870" s="75">
        <f t="shared" si="23"/>
        <v>383</v>
      </c>
      <c r="D870" s="12">
        <v>9</v>
      </c>
      <c r="E870" s="26">
        <v>49.843000000000004</v>
      </c>
      <c r="F870" s="9">
        <v>0.71036098158365402</v>
      </c>
      <c r="G870" s="9">
        <v>1.52710341379307E-4</v>
      </c>
      <c r="H870" s="9">
        <v>1.6250010244973499E-4</v>
      </c>
      <c r="I870" s="9">
        <v>5.0252320214928398E-3</v>
      </c>
      <c r="J870" s="9">
        <v>1.1749036984855801E-3</v>
      </c>
      <c r="K870" s="13">
        <v>7.6246232206598303E-4</v>
      </c>
      <c r="L870" s="13">
        <v>8.8993699642412805E-5</v>
      </c>
      <c r="M870" s="93">
        <v>2.0412724307766998</v>
      </c>
      <c r="N870" s="55">
        <v>130</v>
      </c>
      <c r="O870" s="94">
        <v>9.72016306032834E-3</v>
      </c>
      <c r="P870" s="11">
        <v>5.6479190057249398E-2</v>
      </c>
      <c r="Q870" s="11">
        <v>3.8800414603450302E-4</v>
      </c>
    </row>
    <row r="871" spans="1:17" x14ac:dyDescent="0.25">
      <c r="A871" s="12" t="str">
        <f t="shared" si="22"/>
        <v/>
      </c>
      <c r="B871" s="12" t="s">
        <v>976</v>
      </c>
      <c r="C871" s="75">
        <f t="shared" si="23"/>
        <v>384</v>
      </c>
      <c r="D871" s="12">
        <v>10</v>
      </c>
      <c r="E871" s="26">
        <v>49.777999999999999</v>
      </c>
      <c r="F871" s="9">
        <v>0.71015837421428896</v>
      </c>
      <c r="G871" s="9">
        <v>1.3202460935238E-4</v>
      </c>
      <c r="H871" s="9">
        <v>1.4322928958196001E-4</v>
      </c>
      <c r="I871" s="9">
        <v>2.2965166238347501E-3</v>
      </c>
      <c r="J871" s="9">
        <v>3.7976578692681799E-4</v>
      </c>
      <c r="K871" s="13">
        <v>7.2801854396922305E-4</v>
      </c>
      <c r="L871" s="13">
        <v>7.7483511980594601E-5</v>
      </c>
      <c r="M871" s="93">
        <v>2.4160008424397299</v>
      </c>
      <c r="N871" s="55">
        <v>150</v>
      </c>
      <c r="O871" s="94">
        <v>4.8715328024063597E-3</v>
      </c>
      <c r="P871" s="11">
        <v>5.6730109359849699E-2</v>
      </c>
      <c r="Q871" s="11">
        <v>3.5303663787342599E-4</v>
      </c>
    </row>
    <row r="872" spans="1:17" x14ac:dyDescent="0.25">
      <c r="A872" s="12" t="str">
        <f t="shared" si="22"/>
        <v/>
      </c>
      <c r="B872" s="12" t="s">
        <v>977</v>
      </c>
      <c r="C872" s="75">
        <f t="shared" si="23"/>
        <v>385</v>
      </c>
      <c r="D872" s="12">
        <v>11</v>
      </c>
      <c r="E872" s="26">
        <v>49.777000000000001</v>
      </c>
      <c r="F872" s="9">
        <v>0.710120040299004</v>
      </c>
      <c r="G872" s="9">
        <v>9.6325882168509706E-5</v>
      </c>
      <c r="H872" s="9">
        <v>1.11188572921493E-4</v>
      </c>
      <c r="I872" s="9">
        <v>1.8764880297786901E-3</v>
      </c>
      <c r="J872" s="9">
        <v>3.4906935082280503E-4</v>
      </c>
      <c r="K872" s="13">
        <v>6.72108000180794E-4</v>
      </c>
      <c r="L872" s="13">
        <v>5.10965406576258E-5</v>
      </c>
      <c r="M872" s="93">
        <v>3.2637483288252001</v>
      </c>
      <c r="N872" s="55">
        <v>210</v>
      </c>
      <c r="O872" s="94">
        <v>7.4400841248396399E-3</v>
      </c>
      <c r="P872" s="11">
        <v>5.6366190876905198E-2</v>
      </c>
      <c r="Q872" s="11">
        <v>2.59421685836557E-4</v>
      </c>
    </row>
    <row r="873" spans="1:17" x14ac:dyDescent="0.25">
      <c r="A873" s="12" t="str">
        <f t="shared" si="22"/>
        <v/>
      </c>
      <c r="B873" s="12" t="s">
        <v>978</v>
      </c>
      <c r="C873" s="75">
        <f t="shared" si="23"/>
        <v>386</v>
      </c>
      <c r="D873" s="12">
        <v>12</v>
      </c>
      <c r="E873" s="26">
        <v>49.906999999999996</v>
      </c>
      <c r="F873" s="9">
        <v>0.70988742245787995</v>
      </c>
      <c r="G873" s="9">
        <v>9.9033573068058406E-5</v>
      </c>
      <c r="H873" s="9">
        <v>1.13532428833075E-4</v>
      </c>
      <c r="I873" s="9">
        <v>1.38019392879359E-3</v>
      </c>
      <c r="J873" s="9">
        <v>2.4671189670706899E-4</v>
      </c>
      <c r="K873" s="13">
        <v>6.9356805008954805E-4</v>
      </c>
      <c r="L873" s="13">
        <v>6.3830468507192897E-5</v>
      </c>
      <c r="M873" s="93">
        <v>2.9671461429420001</v>
      </c>
      <c r="N873" s="55">
        <v>190</v>
      </c>
      <c r="O873" s="94">
        <v>2.5283996539228102E-3</v>
      </c>
      <c r="P873" s="11">
        <v>5.59033628431106E-2</v>
      </c>
      <c r="Q873" s="11">
        <v>2.54000783765067E-4</v>
      </c>
    </row>
    <row r="874" spans="1:17" x14ac:dyDescent="0.25">
      <c r="A874" s="12" t="str">
        <f t="shared" si="22"/>
        <v/>
      </c>
      <c r="B874" s="12"/>
      <c r="C874" s="75">
        <f t="shared" si="23"/>
        <v>401</v>
      </c>
      <c r="D874" s="12"/>
      <c r="E874" s="26"/>
      <c r="F874" s="9"/>
      <c r="G874" s="9"/>
      <c r="H874" s="9"/>
      <c r="I874" s="9"/>
      <c r="J874" s="9"/>
      <c r="K874" s="13"/>
      <c r="L874" s="13"/>
      <c r="M874" s="93"/>
      <c r="N874" s="55"/>
      <c r="O874" s="94"/>
      <c r="Q874" s="11"/>
    </row>
    <row r="875" spans="1:17" x14ac:dyDescent="0.25">
      <c r="A875" s="12" t="str">
        <f t="shared" si="22"/>
        <v/>
      </c>
      <c r="B875" s="12"/>
      <c r="C875" s="75">
        <f t="shared" si="23"/>
        <v>416</v>
      </c>
      <c r="D875" s="12"/>
      <c r="E875" s="26"/>
      <c r="F875" s="9"/>
      <c r="G875" s="9"/>
      <c r="H875" s="9"/>
      <c r="I875" s="9"/>
      <c r="J875" s="9"/>
      <c r="K875" s="13"/>
      <c r="L875" s="13"/>
      <c r="M875" s="93"/>
      <c r="N875" s="55"/>
      <c r="O875" s="94"/>
      <c r="Q875" s="11"/>
    </row>
    <row r="876" spans="1:17" x14ac:dyDescent="0.25">
      <c r="A876" s="12" t="str">
        <f t="shared" si="22"/>
        <v>AT63</v>
      </c>
      <c r="B876" s="12" t="s">
        <v>979</v>
      </c>
      <c r="C876" s="75">
        <f t="shared" si="23"/>
        <v>417</v>
      </c>
      <c r="D876" s="12">
        <v>1</v>
      </c>
      <c r="E876" s="26">
        <v>47.851999999999997</v>
      </c>
      <c r="F876" s="9">
        <v>0.70990219373479102</v>
      </c>
      <c r="G876" s="9">
        <v>9.9241519337110203E-5</v>
      </c>
      <c r="H876" s="9">
        <v>1.13713515190322E-4</v>
      </c>
      <c r="I876" s="9">
        <v>9.3312828285785799E-4</v>
      </c>
      <c r="J876" s="9">
        <v>5.8935568751816101E-5</v>
      </c>
      <c r="K876" s="13">
        <v>6.2143542384523803E-4</v>
      </c>
      <c r="L876" s="13">
        <v>7.4353986598799495E-5</v>
      </c>
      <c r="M876" s="93">
        <v>2.5808072016428398</v>
      </c>
      <c r="N876" s="55">
        <v>160</v>
      </c>
      <c r="O876" s="94">
        <v>4.9563034662402001E-4</v>
      </c>
      <c r="P876" s="11">
        <v>5.6713938700644201E-2</v>
      </c>
      <c r="Q876" s="11">
        <v>3.3034952320003198E-4</v>
      </c>
    </row>
    <row r="877" spans="1:17" x14ac:dyDescent="0.25">
      <c r="A877" s="12" t="str">
        <f t="shared" si="22"/>
        <v/>
      </c>
      <c r="B877" s="12" t="s">
        <v>980</v>
      </c>
      <c r="C877" s="75">
        <f t="shared" si="23"/>
        <v>418</v>
      </c>
      <c r="D877" s="12">
        <v>2</v>
      </c>
      <c r="E877" s="26">
        <v>47.85</v>
      </c>
      <c r="F877" s="9">
        <v>0.70991327259749903</v>
      </c>
      <c r="G877" s="9">
        <v>1.4354676301740399E-4</v>
      </c>
      <c r="H877" s="9">
        <v>1.5390935915997E-4</v>
      </c>
      <c r="I877" s="9">
        <v>7.0517083465025904E-4</v>
      </c>
      <c r="J877" s="9">
        <v>3.8563661367436101E-5</v>
      </c>
      <c r="K877" s="13">
        <v>6.5432744176149101E-4</v>
      </c>
      <c r="L877" s="13">
        <v>8.6144696119686194E-5</v>
      </c>
      <c r="M877" s="93">
        <v>2.2499713720414798</v>
      </c>
      <c r="N877" s="55">
        <v>140</v>
      </c>
      <c r="O877" s="94">
        <v>5.8457830374636203E-4</v>
      </c>
      <c r="P877" s="11">
        <v>5.70010837788094E-2</v>
      </c>
      <c r="Q877" s="11">
        <v>3.6262585515186598E-4</v>
      </c>
    </row>
    <row r="878" spans="1:17" x14ac:dyDescent="0.25">
      <c r="A878" s="12" t="str">
        <f t="shared" si="22"/>
        <v/>
      </c>
      <c r="B878" s="12" t="s">
        <v>981</v>
      </c>
      <c r="C878" s="75">
        <f t="shared" si="23"/>
        <v>419</v>
      </c>
      <c r="D878" s="12">
        <v>3</v>
      </c>
      <c r="E878" s="26">
        <v>47.892000000000003</v>
      </c>
      <c r="F878" s="9">
        <v>0.71008002743490195</v>
      </c>
      <c r="G878" s="9">
        <v>1.45209416434927E-4</v>
      </c>
      <c r="H878" s="9">
        <v>1.5546569815560999E-4</v>
      </c>
      <c r="I878" s="9">
        <v>7.9808411757142505E-4</v>
      </c>
      <c r="J878" s="9">
        <v>3.40782025158155E-5</v>
      </c>
      <c r="K878" s="13">
        <v>6.94000959072602E-4</v>
      </c>
      <c r="L878" s="13">
        <v>7.7473412452930705E-5</v>
      </c>
      <c r="M878" s="93">
        <v>2.2018050598837902</v>
      </c>
      <c r="N878" s="55">
        <v>140</v>
      </c>
      <c r="O878" s="94">
        <v>3.6363483026222599E-4</v>
      </c>
      <c r="P878" s="11">
        <v>5.7187968094395303E-2</v>
      </c>
      <c r="Q878" s="11">
        <v>3.7693078039151501E-4</v>
      </c>
    </row>
    <row r="879" spans="1:17" x14ac:dyDescent="0.25">
      <c r="A879" s="12" t="str">
        <f t="shared" si="22"/>
        <v/>
      </c>
      <c r="B879" s="12" t="s">
        <v>982</v>
      </c>
      <c r="C879" s="75">
        <f t="shared" si="23"/>
        <v>420</v>
      </c>
      <c r="D879" s="12">
        <v>4</v>
      </c>
      <c r="E879" s="26">
        <v>48.024000000000001</v>
      </c>
      <c r="F879" s="9">
        <v>0.70987073914471499</v>
      </c>
      <c r="G879" s="9">
        <v>1.1176915142756999E-4</v>
      </c>
      <c r="H879" s="9">
        <v>1.24797342703172E-4</v>
      </c>
      <c r="I879" s="9">
        <v>8.7146715262531496E-4</v>
      </c>
      <c r="J879" s="9">
        <v>3.8852371645398199E-5</v>
      </c>
      <c r="K879" s="13">
        <v>6.3969368914761396E-4</v>
      </c>
      <c r="L879" s="13">
        <v>7.4774530232777999E-5</v>
      </c>
      <c r="M879" s="93">
        <v>2.3860701062569398</v>
      </c>
      <c r="N879" s="55">
        <v>150</v>
      </c>
      <c r="O879" s="94">
        <v>2.6597726342751502E-4</v>
      </c>
      <c r="P879" s="11">
        <v>5.7373964502322003E-2</v>
      </c>
      <c r="Q879" s="11">
        <v>3.35187631347436E-4</v>
      </c>
    </row>
    <row r="880" spans="1:17" x14ac:dyDescent="0.25">
      <c r="A880" s="12" t="str">
        <f t="shared" si="22"/>
        <v/>
      </c>
      <c r="B880" s="12" t="s">
        <v>983</v>
      </c>
      <c r="C880" s="75">
        <f t="shared" si="23"/>
        <v>421</v>
      </c>
      <c r="D880" s="12">
        <v>5</v>
      </c>
      <c r="E880" s="26">
        <v>47.893000000000001</v>
      </c>
      <c r="F880" s="9">
        <v>0.70991081712945103</v>
      </c>
      <c r="G880" s="9">
        <v>1.18311519494293E-4</v>
      </c>
      <c r="H880" s="9">
        <v>1.3069035767458701E-4</v>
      </c>
      <c r="I880" s="9">
        <v>8.9472299932905704E-4</v>
      </c>
      <c r="J880" s="9">
        <v>3.9407855964776899E-5</v>
      </c>
      <c r="K880" s="13">
        <v>6.7027201188497203E-4</v>
      </c>
      <c r="L880" s="13">
        <v>6.8799620367695301E-5</v>
      </c>
      <c r="M880" s="93">
        <v>2.2607217049914201</v>
      </c>
      <c r="N880" s="55">
        <v>140</v>
      </c>
      <c r="O880" s="94">
        <v>1.9218803780861099E-4</v>
      </c>
      <c r="P880" s="11">
        <v>5.62665092389045E-2</v>
      </c>
      <c r="Q880" s="11">
        <v>3.4311639728534001E-4</v>
      </c>
    </row>
    <row r="881" spans="1:17" x14ac:dyDescent="0.25">
      <c r="A881" s="12" t="str">
        <f t="shared" si="22"/>
        <v/>
      </c>
      <c r="B881" s="12" t="s">
        <v>984</v>
      </c>
      <c r="C881" s="75">
        <f t="shared" si="23"/>
        <v>422</v>
      </c>
      <c r="D881" s="12">
        <v>6</v>
      </c>
      <c r="E881" s="26">
        <v>47.860999999999997</v>
      </c>
      <c r="F881" s="9">
        <v>0.70986485800010002</v>
      </c>
      <c r="G881" s="9">
        <v>1.25417259807083E-4</v>
      </c>
      <c r="H881" s="9">
        <v>1.3715499871509799E-4</v>
      </c>
      <c r="I881" s="9">
        <v>7.5186384098169798E-4</v>
      </c>
      <c r="J881" s="9">
        <v>3.8114979388677798E-5</v>
      </c>
      <c r="K881" s="13">
        <v>7.0794250985875204E-4</v>
      </c>
      <c r="L881" s="13">
        <v>8.7747915610987797E-5</v>
      </c>
      <c r="M881" s="93">
        <v>2.4906997157122599</v>
      </c>
      <c r="N881" s="55">
        <v>160</v>
      </c>
      <c r="O881" s="94">
        <v>2.1983012975652799E-4</v>
      </c>
      <c r="P881" s="11">
        <v>5.7103755604680902E-2</v>
      </c>
      <c r="Q881" s="11">
        <v>3.5915844720687097E-4</v>
      </c>
    </row>
    <row r="882" spans="1:17" x14ac:dyDescent="0.25">
      <c r="A882" s="12" t="str">
        <f t="shared" si="22"/>
        <v/>
      </c>
      <c r="B882" s="12" t="s">
        <v>985</v>
      </c>
      <c r="C882" s="75">
        <f t="shared" si="23"/>
        <v>423</v>
      </c>
      <c r="D882" s="12">
        <v>7</v>
      </c>
      <c r="E882" s="26">
        <v>47.884999999999998</v>
      </c>
      <c r="F882" s="9">
        <v>0.70979457773038401</v>
      </c>
      <c r="G882" s="9">
        <v>1.3024887130224001E-4</v>
      </c>
      <c r="H882" s="9">
        <v>1.4158376184297299E-4</v>
      </c>
      <c r="I882" s="9">
        <v>7.3158893907198405E-4</v>
      </c>
      <c r="J882" s="9">
        <v>3.6125264739370702E-5</v>
      </c>
      <c r="K882" s="13">
        <v>7.99249132280355E-4</v>
      </c>
      <c r="L882" s="13">
        <v>7.3719201733789806E-5</v>
      </c>
      <c r="M882" s="93">
        <v>2.3224934644154001</v>
      </c>
      <c r="N882" s="55">
        <v>150</v>
      </c>
      <c r="O882" s="94">
        <v>3.1707107688400197E-4</v>
      </c>
      <c r="P882" s="11">
        <v>5.6839914979056397E-2</v>
      </c>
      <c r="Q882" s="11">
        <v>3.38677150134782E-4</v>
      </c>
    </row>
    <row r="883" spans="1:17" x14ac:dyDescent="0.25">
      <c r="A883" s="12" t="str">
        <f t="shared" si="22"/>
        <v/>
      </c>
      <c r="B883" s="12" t="s">
        <v>986</v>
      </c>
      <c r="C883" s="75">
        <f t="shared" si="23"/>
        <v>424</v>
      </c>
      <c r="D883" s="12">
        <v>8</v>
      </c>
      <c r="E883" s="26">
        <v>47.851999999999997</v>
      </c>
      <c r="F883" s="9">
        <v>0.70958287869202497</v>
      </c>
      <c r="G883" s="9">
        <v>8.5930814522615506E-5</v>
      </c>
      <c r="H883" s="9">
        <v>1.02291443422602E-4</v>
      </c>
      <c r="I883" s="9">
        <v>5.7073481658241197E-4</v>
      </c>
      <c r="J883" s="9">
        <v>2.0626783611895199E-5</v>
      </c>
      <c r="K883" s="13">
        <v>5.3897487059622901E-4</v>
      </c>
      <c r="L883" s="13">
        <v>5.35351839863227E-5</v>
      </c>
      <c r="M883" s="93">
        <v>3.3412101468035802</v>
      </c>
      <c r="N883" s="55">
        <v>210</v>
      </c>
      <c r="O883" s="94">
        <v>3.4592976580420399E-4</v>
      </c>
      <c r="P883" s="11">
        <v>5.6578855443430803E-2</v>
      </c>
      <c r="Q883" s="11">
        <v>2.0287335842848799E-4</v>
      </c>
    </row>
    <row r="884" spans="1:17" x14ac:dyDescent="0.25">
      <c r="A884" s="12" t="str">
        <f t="shared" si="22"/>
        <v/>
      </c>
      <c r="B884" s="12" t="s">
        <v>987</v>
      </c>
      <c r="C884" s="75">
        <f t="shared" si="23"/>
        <v>425</v>
      </c>
      <c r="D884" s="12">
        <v>9</v>
      </c>
      <c r="E884" s="26">
        <v>48.154000000000003</v>
      </c>
      <c r="F884" s="9">
        <v>0.70983837994292998</v>
      </c>
      <c r="G884" s="9">
        <v>1.0441767970502801E-4</v>
      </c>
      <c r="H884" s="9">
        <v>1.18256121967166E-4</v>
      </c>
      <c r="I884" s="9">
        <v>9.8830248577488791E-4</v>
      </c>
      <c r="J884" s="9">
        <v>4.3958074938707903E-5</v>
      </c>
      <c r="K884" s="13">
        <v>6.0535224097816296E-4</v>
      </c>
      <c r="L884" s="13">
        <v>6.7974401935532597E-5</v>
      </c>
      <c r="M884" s="93">
        <v>2.5559554594502099</v>
      </c>
      <c r="N884" s="55">
        <v>160</v>
      </c>
      <c r="O884" s="94">
        <v>1.62092064488338E-4</v>
      </c>
      <c r="P884" s="11">
        <v>5.7361882016012097E-2</v>
      </c>
      <c r="Q884" s="11">
        <v>3.2766005360740298E-4</v>
      </c>
    </row>
    <row r="885" spans="1:17" x14ac:dyDescent="0.25">
      <c r="A885" s="12" t="str">
        <f t="shared" si="22"/>
        <v/>
      </c>
      <c r="B885" s="12" t="s">
        <v>988</v>
      </c>
      <c r="C885" s="75">
        <f t="shared" si="23"/>
        <v>426</v>
      </c>
      <c r="D885" s="12">
        <v>10</v>
      </c>
      <c r="E885" s="26">
        <v>47.927</v>
      </c>
      <c r="F885" s="9">
        <v>0.70954523354884103</v>
      </c>
      <c r="G885" s="9">
        <v>9.2564279134263897E-5</v>
      </c>
      <c r="H885" s="9">
        <v>1.07921487920407E-4</v>
      </c>
      <c r="I885" s="9">
        <v>7.4865282720459599E-4</v>
      </c>
      <c r="J885" s="9">
        <v>5.7161247725959697E-5</v>
      </c>
      <c r="K885" s="13">
        <v>6.6141705699487895E-4</v>
      </c>
      <c r="L885" s="13">
        <v>7.3608355580358402E-5</v>
      </c>
      <c r="M885" s="93">
        <v>2.6385533516755899</v>
      </c>
      <c r="N885" s="55">
        <v>170</v>
      </c>
      <c r="O885" s="94">
        <v>4.4322316820854099E-3</v>
      </c>
      <c r="P885" s="11">
        <v>5.65712399789014E-2</v>
      </c>
      <c r="Q885" s="11">
        <v>3.7344594687878401E-4</v>
      </c>
    </row>
    <row r="886" spans="1:17" x14ac:dyDescent="0.25">
      <c r="A886" s="12" t="str">
        <f t="shared" si="22"/>
        <v/>
      </c>
      <c r="B886" s="12" t="s">
        <v>989</v>
      </c>
      <c r="C886" s="75">
        <f t="shared" si="23"/>
        <v>427</v>
      </c>
      <c r="D886" s="12">
        <v>11</v>
      </c>
      <c r="E886" s="26">
        <v>47.978000000000002</v>
      </c>
      <c r="F886" s="9">
        <v>0.70976460602387703</v>
      </c>
      <c r="G886" s="9">
        <v>1.07762451040826E-4</v>
      </c>
      <c r="H886" s="9">
        <v>1.21216517601758E-4</v>
      </c>
      <c r="I886" s="9">
        <v>3.2025448769779898E-2</v>
      </c>
      <c r="J886" s="9">
        <v>1.11955200521672E-2</v>
      </c>
      <c r="K886" s="13">
        <v>5.4445855618200198E-4</v>
      </c>
      <c r="L886" s="13">
        <v>5.77100686517799E-5</v>
      </c>
      <c r="M886" s="93">
        <v>3.2411633630988601</v>
      </c>
      <c r="N886" s="55">
        <v>200</v>
      </c>
      <c r="O886" s="94">
        <v>6.8777108964744205E-2</v>
      </c>
      <c r="P886" s="11">
        <v>5.6788979191532099E-2</v>
      </c>
      <c r="Q886" s="11">
        <v>2.42810264367107E-4</v>
      </c>
    </row>
    <row r="887" spans="1:17" x14ac:dyDescent="0.25">
      <c r="A887" s="12" t="str">
        <f t="shared" si="22"/>
        <v/>
      </c>
      <c r="B887" s="12" t="s">
        <v>990</v>
      </c>
      <c r="C887" s="75">
        <f t="shared" si="23"/>
        <v>428</v>
      </c>
      <c r="D887" s="12">
        <v>12</v>
      </c>
      <c r="E887" s="26">
        <v>47.981000000000002</v>
      </c>
      <c r="F887" s="9">
        <v>0.70947780326697896</v>
      </c>
      <c r="G887" s="9">
        <v>8.6749828816950393E-5</v>
      </c>
      <c r="H887" s="9">
        <v>1.0297494390548601E-4</v>
      </c>
      <c r="I887" s="9">
        <v>1.15798095366686E-3</v>
      </c>
      <c r="J887" s="9">
        <v>1.5882741442884099E-4</v>
      </c>
      <c r="K887" s="13">
        <v>5.9810417104960896E-4</v>
      </c>
      <c r="L887" s="13">
        <v>5.25367131552412E-5</v>
      </c>
      <c r="M887" s="93">
        <v>2.9020054063951499</v>
      </c>
      <c r="N887" s="55">
        <v>180</v>
      </c>
      <c r="O887" s="94">
        <v>1.7523004953575599E-3</v>
      </c>
      <c r="P887" s="11">
        <v>5.6681234673148999E-2</v>
      </c>
      <c r="Q887" s="11">
        <v>2.3656880925317699E-4</v>
      </c>
    </row>
    <row r="888" spans="1:17" x14ac:dyDescent="0.25">
      <c r="A888" s="12" t="str">
        <f t="shared" si="22"/>
        <v/>
      </c>
      <c r="B888" s="12"/>
      <c r="C888" s="75">
        <f t="shared" si="23"/>
        <v>443</v>
      </c>
      <c r="D888" s="12"/>
      <c r="E888" s="26"/>
      <c r="F888" s="9"/>
      <c r="G888" s="9"/>
      <c r="H888" s="9"/>
      <c r="I888" s="9"/>
      <c r="J888" s="9"/>
      <c r="K888" s="13"/>
      <c r="L888" s="13"/>
      <c r="M888" s="93"/>
      <c r="N888" s="55"/>
      <c r="O888" s="94"/>
      <c r="Q888" s="11"/>
    </row>
    <row r="889" spans="1:17" x14ac:dyDescent="0.25">
      <c r="A889" s="12" t="str">
        <f t="shared" si="22"/>
        <v/>
      </c>
      <c r="B889" s="12"/>
      <c r="C889" s="75">
        <f t="shared" si="23"/>
        <v>458</v>
      </c>
      <c r="D889" s="12"/>
      <c r="E889" s="26"/>
      <c r="F889" s="9"/>
      <c r="G889" s="9"/>
      <c r="H889" s="9"/>
      <c r="I889" s="9"/>
      <c r="J889" s="9"/>
      <c r="K889" s="13"/>
      <c r="L889" s="13"/>
      <c r="M889" s="93"/>
      <c r="N889" s="55"/>
      <c r="O889" s="94"/>
      <c r="Q889" s="11"/>
    </row>
    <row r="890" spans="1:17" x14ac:dyDescent="0.25">
      <c r="A890" s="12" t="str">
        <f t="shared" si="22"/>
        <v>AT64</v>
      </c>
      <c r="B890" s="12" t="s">
        <v>991</v>
      </c>
      <c r="C890" s="75">
        <f t="shared" si="23"/>
        <v>459</v>
      </c>
      <c r="D890" s="12">
        <v>1</v>
      </c>
      <c r="E890" s="26">
        <v>46.968000000000004</v>
      </c>
      <c r="F890" s="9">
        <v>0.70968765515762899</v>
      </c>
      <c r="G890" s="9">
        <v>1.0747260745420399E-4</v>
      </c>
      <c r="H890" s="9">
        <v>1.20956706815201E-4</v>
      </c>
      <c r="I890" s="9">
        <v>1.0656355622343499E-3</v>
      </c>
      <c r="J890" s="9">
        <v>1.05199205264138E-4</v>
      </c>
      <c r="K890" s="13">
        <v>5.8789536064050103E-4</v>
      </c>
      <c r="L890" s="13">
        <v>7.0423254306808996E-5</v>
      </c>
      <c r="M890" s="93">
        <v>2.6904149698556901</v>
      </c>
      <c r="N890" s="55">
        <v>170</v>
      </c>
      <c r="O890" s="94">
        <v>1.39759825465903E-4</v>
      </c>
      <c r="P890" s="11">
        <v>5.6994453264388401E-2</v>
      </c>
      <c r="Q890" s="11">
        <v>2.8294554303216101E-4</v>
      </c>
    </row>
    <row r="891" spans="1:17" x14ac:dyDescent="0.25">
      <c r="A891" s="12" t="str">
        <f t="shared" si="22"/>
        <v/>
      </c>
      <c r="B891" s="12" t="s">
        <v>992</v>
      </c>
      <c r="C891" s="75">
        <f t="shared" si="23"/>
        <v>460</v>
      </c>
      <c r="D891" s="12">
        <v>2</v>
      </c>
      <c r="E891" s="26">
        <v>46.972000000000001</v>
      </c>
      <c r="F891" s="9">
        <v>0.70977460241738199</v>
      </c>
      <c r="G891" s="9">
        <v>1.1979646759083099E-4</v>
      </c>
      <c r="H891" s="9">
        <v>1.3203019868426001E-4</v>
      </c>
      <c r="I891" s="9">
        <v>8.7352105461700801E-4</v>
      </c>
      <c r="J891" s="9">
        <v>4.31176259860712E-5</v>
      </c>
      <c r="K891" s="13">
        <v>6.3147091630286699E-4</v>
      </c>
      <c r="L891" s="13">
        <v>8.5909599853520595E-5</v>
      </c>
      <c r="M891" s="93">
        <v>2.68339995323901</v>
      </c>
      <c r="N891" s="55">
        <v>170</v>
      </c>
      <c r="O891" s="94">
        <v>1.88672135197206E-4</v>
      </c>
      <c r="P891" s="11">
        <v>5.70425218449674E-2</v>
      </c>
      <c r="Q891" s="11">
        <v>2.7114050234623401E-4</v>
      </c>
    </row>
    <row r="892" spans="1:17" x14ac:dyDescent="0.25">
      <c r="A892" s="12" t="str">
        <f t="shared" si="22"/>
        <v/>
      </c>
      <c r="B892" s="12" t="s">
        <v>993</v>
      </c>
      <c r="C892" s="75">
        <f t="shared" si="23"/>
        <v>461</v>
      </c>
      <c r="D892" s="12">
        <v>3</v>
      </c>
      <c r="E892" s="26">
        <v>47.066000000000003</v>
      </c>
      <c r="F892" s="9">
        <v>0.70999946470405695</v>
      </c>
      <c r="G892" s="9">
        <v>1.07706423410238E-4</v>
      </c>
      <c r="H892" s="9">
        <v>1.21176011211661E-4</v>
      </c>
      <c r="I892" s="9">
        <v>9.3557666593912701E-4</v>
      </c>
      <c r="J892" s="9">
        <v>5.9288936292034401E-5</v>
      </c>
      <c r="K892" s="13">
        <v>5.6802522889413596E-4</v>
      </c>
      <c r="L892" s="13">
        <v>7.5354416831264204E-5</v>
      </c>
      <c r="M892" s="93">
        <v>2.79129808067534</v>
      </c>
      <c r="N892" s="55">
        <v>180</v>
      </c>
      <c r="O892" s="94">
        <v>6.7168072479810296E-4</v>
      </c>
      <c r="P892" s="11">
        <v>5.67232862278556E-2</v>
      </c>
      <c r="Q892" s="11">
        <v>2.6406586201255E-4</v>
      </c>
    </row>
    <row r="893" spans="1:17" x14ac:dyDescent="0.25">
      <c r="A893" s="12" t="str">
        <f t="shared" si="22"/>
        <v/>
      </c>
      <c r="B893" s="12" t="s">
        <v>994</v>
      </c>
      <c r="C893" s="75">
        <f t="shared" si="23"/>
        <v>462</v>
      </c>
      <c r="D893" s="12">
        <v>4</v>
      </c>
      <c r="E893" s="26">
        <v>47.01</v>
      </c>
      <c r="F893" s="9">
        <v>0.70982763427159901</v>
      </c>
      <c r="G893" s="9">
        <v>9.6914778545943101E-5</v>
      </c>
      <c r="H893" s="9">
        <v>1.1168592295831E-4</v>
      </c>
      <c r="I893" s="9">
        <v>9.9714202514249498E-4</v>
      </c>
      <c r="J893" s="9">
        <v>7.5129447034617703E-5</v>
      </c>
      <c r="K893" s="13">
        <v>5.8288013367757804E-4</v>
      </c>
      <c r="L893" s="13">
        <v>6.9874320103944506E-5</v>
      </c>
      <c r="M893" s="93">
        <v>2.7185461812599399</v>
      </c>
      <c r="N893" s="55">
        <v>170</v>
      </c>
      <c r="O893" s="94">
        <v>7.1331539351970202E-3</v>
      </c>
      <c r="P893" s="11">
        <v>5.6622601773128903E-2</v>
      </c>
      <c r="Q893" s="11">
        <v>2.6314988741299401E-4</v>
      </c>
    </row>
    <row r="894" spans="1:17" x14ac:dyDescent="0.25">
      <c r="A894" s="12" t="str">
        <f t="shared" si="22"/>
        <v/>
      </c>
      <c r="B894" s="12" t="s">
        <v>995</v>
      </c>
      <c r="C894" s="75">
        <f t="shared" si="23"/>
        <v>463</v>
      </c>
      <c r="D894" s="12">
        <v>5</v>
      </c>
      <c r="E894" s="26">
        <v>47.151000000000003</v>
      </c>
      <c r="F894" s="9">
        <v>0.70981237898426897</v>
      </c>
      <c r="G894" s="9">
        <v>8.0145166110886506E-5</v>
      </c>
      <c r="H894" s="9">
        <v>9.7491452340044794E-5</v>
      </c>
      <c r="I894" s="9">
        <v>1.0484279905112401E-3</v>
      </c>
      <c r="J894" s="9">
        <v>7.1052662747783096E-5</v>
      </c>
      <c r="K894" s="13">
        <v>6.1403069539479004E-4</v>
      </c>
      <c r="L894" s="13">
        <v>5.82730440822847E-5</v>
      </c>
      <c r="M894" s="93">
        <v>2.87901537915072</v>
      </c>
      <c r="N894" s="55">
        <v>180</v>
      </c>
      <c r="O894" s="94">
        <v>7.3392148450117801E-4</v>
      </c>
      <c r="P894" s="11">
        <v>5.65918243542399E-2</v>
      </c>
      <c r="Q894" s="11">
        <v>2.7115108070052902E-4</v>
      </c>
    </row>
    <row r="895" spans="1:17" x14ac:dyDescent="0.25">
      <c r="A895" s="12" t="str">
        <f t="shared" si="22"/>
        <v/>
      </c>
      <c r="B895" s="12" t="s">
        <v>996</v>
      </c>
      <c r="C895" s="75">
        <f t="shared" si="23"/>
        <v>464</v>
      </c>
      <c r="D895" s="12">
        <v>6</v>
      </c>
      <c r="E895" s="26">
        <v>41.984999999999999</v>
      </c>
      <c r="F895" s="9">
        <v>0.71008823226658102</v>
      </c>
      <c r="G895" s="9">
        <v>1.27346413801939E-4</v>
      </c>
      <c r="H895" s="9">
        <v>1.3892532669628201E-4</v>
      </c>
      <c r="I895" s="9">
        <v>1.4101596994739599E-3</v>
      </c>
      <c r="J895" s="9">
        <v>7.5960859644053706E-5</v>
      </c>
      <c r="K895" s="13">
        <v>5.7220753357596502E-4</v>
      </c>
      <c r="L895" s="13">
        <v>7.5316448206323207E-5</v>
      </c>
      <c r="M895" s="93">
        <v>2.8290715634089598</v>
      </c>
      <c r="N895" s="55">
        <v>180</v>
      </c>
      <c r="O895" s="94">
        <v>7.9800535389195596E-4</v>
      </c>
      <c r="P895" s="11">
        <v>5.7003259298029699E-2</v>
      </c>
      <c r="Q895" s="11">
        <v>3.5206415340190698E-4</v>
      </c>
    </row>
    <row r="896" spans="1:17" x14ac:dyDescent="0.25">
      <c r="A896" s="12" t="str">
        <f t="shared" si="22"/>
        <v/>
      </c>
      <c r="B896" s="12" t="s">
        <v>997</v>
      </c>
      <c r="C896" s="75">
        <f t="shared" si="23"/>
        <v>465</v>
      </c>
      <c r="D896" s="12">
        <v>7</v>
      </c>
      <c r="E896" s="26">
        <v>47.204000000000001</v>
      </c>
      <c r="F896" s="9">
        <v>0.70975208464009698</v>
      </c>
      <c r="G896" s="9">
        <v>1.04049817694855E-4</v>
      </c>
      <c r="H896" s="9">
        <v>1.1792735402633501E-4</v>
      </c>
      <c r="I896" s="9">
        <v>1.7565357048952199E-3</v>
      </c>
      <c r="J896" s="9">
        <v>2.0012821092672001E-4</v>
      </c>
      <c r="K896" s="13">
        <v>6.2826133393611798E-4</v>
      </c>
      <c r="L896" s="13">
        <v>7.9462400724582605E-5</v>
      </c>
      <c r="M896" s="93">
        <v>2.38467326364544</v>
      </c>
      <c r="N896" s="55">
        <v>150</v>
      </c>
      <c r="O896" s="94">
        <v>1.0763735401459599E-3</v>
      </c>
      <c r="P896" s="11">
        <v>5.6465136907315E-2</v>
      </c>
      <c r="Q896" s="11">
        <v>3.8863687864971401E-4</v>
      </c>
    </row>
    <row r="897" spans="1:17" x14ac:dyDescent="0.25">
      <c r="A897" s="12" t="str">
        <f t="shared" si="22"/>
        <v/>
      </c>
      <c r="B897" s="12" t="s">
        <v>998</v>
      </c>
      <c r="C897" s="75">
        <f t="shared" si="23"/>
        <v>466</v>
      </c>
      <c r="D897" s="12">
        <v>8</v>
      </c>
      <c r="E897" s="26">
        <v>46.972000000000001</v>
      </c>
      <c r="F897" s="9">
        <v>0.70969923649924305</v>
      </c>
      <c r="G897" s="9">
        <v>1.20760404780316E-4</v>
      </c>
      <c r="H897" s="9">
        <v>1.32904102960763E-4</v>
      </c>
      <c r="I897" s="9">
        <v>1.3943253024676101E-3</v>
      </c>
      <c r="J897" s="9">
        <v>1.12548282855327E-4</v>
      </c>
      <c r="K897" s="13">
        <v>6.9558805621080502E-4</v>
      </c>
      <c r="L897" s="13">
        <v>7.8456305419117496E-5</v>
      </c>
      <c r="M897" s="93">
        <v>2.1222912507699698</v>
      </c>
      <c r="N897" s="55">
        <v>130</v>
      </c>
      <c r="O897" s="94">
        <v>8.8825010889911193E-3</v>
      </c>
      <c r="P897" s="11">
        <v>5.7399465188513597E-2</v>
      </c>
      <c r="Q897" s="11">
        <v>3.93744045559121E-4</v>
      </c>
    </row>
    <row r="898" spans="1:17" x14ac:dyDescent="0.25">
      <c r="A898" s="12" t="str">
        <f t="shared" si="22"/>
        <v/>
      </c>
      <c r="B898" s="12" t="s">
        <v>999</v>
      </c>
      <c r="C898" s="75">
        <f t="shared" si="23"/>
        <v>467</v>
      </c>
      <c r="D898" s="12">
        <v>9</v>
      </c>
      <c r="E898" s="26">
        <v>47.058</v>
      </c>
      <c r="F898" s="9">
        <v>0.70968908560477095</v>
      </c>
      <c r="G898" s="9">
        <v>1.07408877594867E-4</v>
      </c>
      <c r="H898" s="9">
        <v>1.208999159126E-4</v>
      </c>
      <c r="I898" s="9">
        <v>1.6213011125813801E-3</v>
      </c>
      <c r="J898" s="9">
        <v>1.4635256312384899E-4</v>
      </c>
      <c r="K898" s="13">
        <v>6.9915993345433301E-4</v>
      </c>
      <c r="L898" s="13">
        <v>7.19151570337536E-5</v>
      </c>
      <c r="M898" s="93">
        <v>2.4501132862788402</v>
      </c>
      <c r="N898" s="55">
        <v>150</v>
      </c>
      <c r="O898" s="94">
        <v>3.44959476516201E-4</v>
      </c>
      <c r="P898" s="11">
        <v>5.7156384788979803E-2</v>
      </c>
      <c r="Q898" s="11">
        <v>3.8379472650386203E-4</v>
      </c>
    </row>
    <row r="899" spans="1:17" x14ac:dyDescent="0.25">
      <c r="A899" s="12" t="str">
        <f t="shared" si="22"/>
        <v/>
      </c>
      <c r="B899" s="12" t="s">
        <v>1000</v>
      </c>
      <c r="C899" s="75">
        <f t="shared" si="23"/>
        <v>468</v>
      </c>
      <c r="D899" s="12">
        <v>10</v>
      </c>
      <c r="E899" s="26">
        <v>46.968000000000004</v>
      </c>
      <c r="F899" s="9">
        <v>0.70981560216567896</v>
      </c>
      <c r="G899" s="9">
        <v>9.8388742352145895E-5</v>
      </c>
      <c r="H899" s="9">
        <v>1.12965367148244E-4</v>
      </c>
      <c r="I899" s="9">
        <v>1.84173346545637E-3</v>
      </c>
      <c r="J899" s="9">
        <v>1.12817574076216E-4</v>
      </c>
      <c r="K899" s="13">
        <v>6.1922198984295596E-4</v>
      </c>
      <c r="L899" s="13">
        <v>5.8691916506760198E-5</v>
      </c>
      <c r="M899" s="93">
        <v>3.1750143508219302</v>
      </c>
      <c r="N899" s="55">
        <v>200</v>
      </c>
      <c r="O899" s="94">
        <v>1.7123258218976201E-2</v>
      </c>
      <c r="P899" s="11">
        <v>5.63824138049763E-2</v>
      </c>
      <c r="Q899" s="11">
        <v>2.41702740599999E-4</v>
      </c>
    </row>
    <row r="900" spans="1:17" x14ac:dyDescent="0.25">
      <c r="A900" s="12" t="str">
        <f t="shared" si="22"/>
        <v/>
      </c>
      <c r="B900" s="12" t="s">
        <v>1001</v>
      </c>
      <c r="C900" s="75">
        <f t="shared" si="23"/>
        <v>469</v>
      </c>
      <c r="D900" s="12">
        <v>11</v>
      </c>
      <c r="E900" s="26">
        <v>46.981000000000002</v>
      </c>
      <c r="F900" s="9">
        <v>0.70993543659994296</v>
      </c>
      <c r="G900" s="9">
        <v>9.1654282288206794E-5</v>
      </c>
      <c r="H900" s="9">
        <v>1.07157318039896E-4</v>
      </c>
      <c r="I900" s="9">
        <v>2.1025958177015099E-3</v>
      </c>
      <c r="J900" s="9">
        <v>1.48314437502896E-4</v>
      </c>
      <c r="K900" s="13">
        <v>5.9570643870950296E-4</v>
      </c>
      <c r="L900" s="13">
        <v>6.5595462191984498E-5</v>
      </c>
      <c r="M900" s="93">
        <v>2.7757376688454198</v>
      </c>
      <c r="N900" s="55">
        <v>180</v>
      </c>
      <c r="O900" s="94">
        <v>9.4376282226475497E-3</v>
      </c>
      <c r="P900" s="11">
        <v>5.6527750887714098E-2</v>
      </c>
      <c r="Q900" s="11">
        <v>2.88393327599471E-4</v>
      </c>
    </row>
    <row r="901" spans="1:17" x14ac:dyDescent="0.25">
      <c r="A901" s="12" t="str">
        <f t="shared" si="22"/>
        <v/>
      </c>
      <c r="B901" s="12" t="s">
        <v>1002</v>
      </c>
      <c r="C901" s="75">
        <f t="shared" si="23"/>
        <v>470</v>
      </c>
      <c r="D901" s="12">
        <v>12</v>
      </c>
      <c r="E901" s="26">
        <v>47.021000000000001</v>
      </c>
      <c r="F901" s="9">
        <v>0.71066982195967199</v>
      </c>
      <c r="G901" s="9">
        <v>1.3123161503383901E-4</v>
      </c>
      <c r="H901" s="9">
        <v>1.42512798186371E-4</v>
      </c>
      <c r="I901" s="9">
        <v>1.8377685748372E-3</v>
      </c>
      <c r="J901" s="9">
        <v>9.6749823928202606E-5</v>
      </c>
      <c r="K901" s="13">
        <v>6.9731252031459898E-4</v>
      </c>
      <c r="L901" s="13">
        <v>7.8421893584932896E-5</v>
      </c>
      <c r="M901" s="93">
        <v>2.56677185049853</v>
      </c>
      <c r="N901" s="55">
        <v>160</v>
      </c>
      <c r="O901" s="94">
        <v>1.00722594929739E-2</v>
      </c>
      <c r="P901" s="11">
        <v>5.6109484230071199E-2</v>
      </c>
      <c r="Q901" s="11">
        <v>3.7961426043603999E-4</v>
      </c>
    </row>
    <row r="902" spans="1:17" x14ac:dyDescent="0.25">
      <c r="A902" s="12" t="str">
        <f t="shared" si="22"/>
        <v/>
      </c>
      <c r="B902" s="12"/>
      <c r="C902" s="75">
        <f t="shared" si="23"/>
        <v>485</v>
      </c>
      <c r="D902" s="12"/>
      <c r="E902" s="26"/>
      <c r="F902" s="9"/>
      <c r="G902" s="9"/>
      <c r="H902" s="9"/>
      <c r="I902" s="9"/>
      <c r="J902" s="9"/>
      <c r="K902" s="13"/>
      <c r="L902" s="13"/>
      <c r="M902" s="93"/>
      <c r="N902" s="55"/>
      <c r="O902" s="94"/>
      <c r="Q902" s="11"/>
    </row>
    <row r="903" spans="1:17" x14ac:dyDescent="0.25">
      <c r="A903" s="12" t="str">
        <f t="shared" si="22"/>
        <v/>
      </c>
      <c r="B903" s="12"/>
      <c r="C903" s="75">
        <f t="shared" si="23"/>
        <v>500</v>
      </c>
      <c r="D903" s="12"/>
      <c r="E903" s="26"/>
      <c r="F903" s="9"/>
      <c r="G903" s="9"/>
      <c r="H903" s="9"/>
      <c r="I903" s="9"/>
      <c r="J903" s="9"/>
      <c r="K903" s="13"/>
      <c r="L903" s="13"/>
      <c r="M903" s="93"/>
      <c r="N903" s="55"/>
      <c r="O903" s="94"/>
      <c r="Q903" s="11"/>
    </row>
    <row r="904" spans="1:17" x14ac:dyDescent="0.25">
      <c r="A904" s="12" t="str">
        <f t="shared" si="22"/>
        <v>AT65</v>
      </c>
      <c r="B904" s="12" t="s">
        <v>1003</v>
      </c>
      <c r="C904" s="75">
        <f t="shared" si="23"/>
        <v>501</v>
      </c>
      <c r="D904" s="12">
        <v>1</v>
      </c>
      <c r="E904" s="26">
        <v>45.037999999999997</v>
      </c>
      <c r="F904" s="9">
        <v>0.710227964351001</v>
      </c>
      <c r="G904" s="9">
        <v>2.5819040641426801E-4</v>
      </c>
      <c r="H904" s="9">
        <v>2.6409688549377402E-4</v>
      </c>
      <c r="I904" s="9">
        <v>2.10905190177994E-3</v>
      </c>
      <c r="J904" s="9">
        <v>1.23143606800764E-4</v>
      </c>
      <c r="K904" s="13">
        <v>1.3502281300861599E-3</v>
      </c>
      <c r="L904" s="13">
        <v>1.96920579913795E-4</v>
      </c>
      <c r="M904" s="93">
        <v>0.955292237377944</v>
      </c>
      <c r="N904" s="55">
        <v>60</v>
      </c>
      <c r="O904" s="94">
        <v>7.6794893132237205E-4</v>
      </c>
      <c r="P904" s="11">
        <v>5.6005859783410397E-2</v>
      </c>
      <c r="Q904" s="11">
        <v>8.7944398909811899E-4</v>
      </c>
    </row>
    <row r="905" spans="1:17" x14ac:dyDescent="0.25">
      <c r="A905" s="12" t="str">
        <f t="shared" si="22"/>
        <v/>
      </c>
      <c r="B905" s="12" t="s">
        <v>1004</v>
      </c>
      <c r="C905" s="75">
        <f t="shared" si="23"/>
        <v>502</v>
      </c>
      <c r="D905" s="12">
        <v>2</v>
      </c>
      <c r="E905" s="26">
        <v>44.936</v>
      </c>
      <c r="F905" s="9">
        <v>0.71067365621827605</v>
      </c>
      <c r="G905" s="9">
        <v>2.6579713918274998E-4</v>
      </c>
      <c r="H905" s="9">
        <v>2.71545239078166E-4</v>
      </c>
      <c r="I905" s="9">
        <v>2.1675367011332399E-3</v>
      </c>
      <c r="J905" s="9">
        <v>1.09905322524111E-4</v>
      </c>
      <c r="K905" s="13">
        <v>1.1772568886433601E-3</v>
      </c>
      <c r="L905" s="13">
        <v>2.3052867009438899E-4</v>
      </c>
      <c r="M905" s="93">
        <v>0.82203305526327497</v>
      </c>
      <c r="N905" s="55">
        <v>50</v>
      </c>
      <c r="O905" s="94">
        <v>1.4571401301659401E-4</v>
      </c>
      <c r="P905" s="11">
        <v>5.2727887150668597E-2</v>
      </c>
      <c r="Q905" s="11">
        <v>1.3462325880463199E-3</v>
      </c>
    </row>
    <row r="906" spans="1:17" x14ac:dyDescent="0.25">
      <c r="A906" s="12" t="str">
        <f t="shared" si="22"/>
        <v/>
      </c>
      <c r="B906" s="12" t="s">
        <v>1005</v>
      </c>
      <c r="C906" s="75">
        <f t="shared" si="23"/>
        <v>503</v>
      </c>
      <c r="D906" s="12">
        <v>3</v>
      </c>
      <c r="E906" s="26">
        <v>45.023000000000003</v>
      </c>
      <c r="F906" s="9">
        <v>0.71077267716411396</v>
      </c>
      <c r="G906" s="9">
        <v>3.0575684041654101E-4</v>
      </c>
      <c r="H906" s="9">
        <v>3.1076799083532599E-4</v>
      </c>
      <c r="I906" s="9">
        <v>2.2760631526851701E-3</v>
      </c>
      <c r="J906" s="9">
        <v>1.08310908760563E-4</v>
      </c>
      <c r="K906" s="13">
        <v>1.52220450998367E-3</v>
      </c>
      <c r="L906" s="13">
        <v>2.3984510650353299E-4</v>
      </c>
      <c r="M906" s="93">
        <v>0.80576169849304102</v>
      </c>
      <c r="N906" s="55">
        <v>50</v>
      </c>
      <c r="O906" s="94">
        <v>1.0435303225071999E-4</v>
      </c>
      <c r="P906" s="11">
        <v>5.4671591213632298E-2</v>
      </c>
      <c r="Q906" s="11">
        <v>1.4589797824865699E-3</v>
      </c>
    </row>
    <row r="907" spans="1:17" x14ac:dyDescent="0.25">
      <c r="A907" s="12" t="str">
        <f t="shared" si="22"/>
        <v/>
      </c>
      <c r="B907" s="12" t="s">
        <v>1006</v>
      </c>
      <c r="C907" s="75">
        <f t="shared" si="23"/>
        <v>504</v>
      </c>
      <c r="D907" s="12">
        <v>4</v>
      </c>
      <c r="E907" s="26">
        <v>45.02</v>
      </c>
      <c r="F907" s="9">
        <v>0.71109001060769605</v>
      </c>
      <c r="G907" s="9">
        <v>3.1263020433900198E-4</v>
      </c>
      <c r="H907" s="9">
        <v>3.1753721670793399E-4</v>
      </c>
      <c r="I907" s="9">
        <v>2.4295350648466602E-3</v>
      </c>
      <c r="J907" s="9">
        <v>1.14701394688038E-4</v>
      </c>
      <c r="K907" s="13">
        <v>1.2528000059944899E-3</v>
      </c>
      <c r="L907" s="13">
        <v>2.6840998596789701E-4</v>
      </c>
      <c r="M907" s="93">
        <v>0.76962455137817998</v>
      </c>
      <c r="N907" s="55">
        <v>50</v>
      </c>
      <c r="O907" s="94">
        <v>1.2814593966350201E-4</v>
      </c>
      <c r="P907" s="11">
        <v>5.8734597474580097E-2</v>
      </c>
      <c r="Q907" s="11">
        <v>1.3308240272461201E-3</v>
      </c>
    </row>
    <row r="908" spans="1:17" x14ac:dyDescent="0.25">
      <c r="A908" s="12" t="str">
        <f t="shared" si="22"/>
        <v/>
      </c>
      <c r="B908" s="12" t="s">
        <v>1007</v>
      </c>
      <c r="C908" s="75">
        <f t="shared" si="23"/>
        <v>505</v>
      </c>
      <c r="D908" s="12">
        <v>5</v>
      </c>
      <c r="E908" s="26">
        <v>45.006999999999998</v>
      </c>
      <c r="F908" s="9">
        <v>0.71007990568342405</v>
      </c>
      <c r="G908" s="9">
        <v>3.2525241194843901E-4</v>
      </c>
      <c r="H908" s="9">
        <v>3.2995882564029099E-4</v>
      </c>
      <c r="I908" s="9">
        <v>2.5691582845766801E-3</v>
      </c>
      <c r="J908" s="9">
        <v>1.46713372801581E-4</v>
      </c>
      <c r="K908" s="13">
        <v>1.50914157852658E-3</v>
      </c>
      <c r="L908" s="13">
        <v>3.6503614833518502E-4</v>
      </c>
      <c r="M908" s="93">
        <v>0.69529444107962901</v>
      </c>
      <c r="N908" s="55">
        <v>40</v>
      </c>
      <c r="O908" s="94">
        <v>1.50559459043446E-4</v>
      </c>
      <c r="P908" s="11">
        <v>5.9040849010096402E-2</v>
      </c>
      <c r="Q908" s="11">
        <v>1.45576237242075E-3</v>
      </c>
    </row>
    <row r="909" spans="1:17" x14ac:dyDescent="0.25">
      <c r="A909" s="12" t="str">
        <f t="shared" si="22"/>
        <v/>
      </c>
      <c r="B909" s="12" t="s">
        <v>1008</v>
      </c>
      <c r="C909" s="75">
        <f t="shared" si="23"/>
        <v>506</v>
      </c>
      <c r="D909" s="12">
        <v>6</v>
      </c>
      <c r="E909" s="26">
        <v>45.078000000000003</v>
      </c>
      <c r="F909" s="9">
        <v>0.71117989529744596</v>
      </c>
      <c r="G909" s="9">
        <v>3.1928933056477499E-4</v>
      </c>
      <c r="H909" s="9">
        <v>3.2409677093502302E-4</v>
      </c>
      <c r="I909" s="9">
        <v>2.4978442928968799E-3</v>
      </c>
      <c r="J909" s="9">
        <v>1.1405103550798101E-4</v>
      </c>
      <c r="K909" s="13">
        <v>9.7460178624533605E-4</v>
      </c>
      <c r="L909" s="13">
        <v>2.69192513497962E-4</v>
      </c>
      <c r="M909" s="93">
        <v>0.75076247676792995</v>
      </c>
      <c r="N909" s="55">
        <v>50</v>
      </c>
      <c r="O909" s="94">
        <v>3.15223210055243E-4</v>
      </c>
      <c r="P909" s="11">
        <v>5.5138145899373499E-2</v>
      </c>
      <c r="Q909" s="11">
        <v>1.3448185005981101E-3</v>
      </c>
    </row>
    <row r="910" spans="1:17" x14ac:dyDescent="0.25">
      <c r="A910" s="12" t="str">
        <f t="shared" si="22"/>
        <v/>
      </c>
      <c r="B910" s="12" t="s">
        <v>1009</v>
      </c>
      <c r="C910" s="75">
        <f t="shared" si="23"/>
        <v>507</v>
      </c>
      <c r="D910" s="12">
        <v>7</v>
      </c>
      <c r="E910" s="26">
        <v>44.933999999999997</v>
      </c>
      <c r="F910" s="9">
        <v>0.710844828064085</v>
      </c>
      <c r="G910" s="9">
        <v>2.4954043562498799E-4</v>
      </c>
      <c r="H910" s="9">
        <v>2.5565742746814103E-4</v>
      </c>
      <c r="I910" s="9">
        <v>2.5303567090801801E-3</v>
      </c>
      <c r="J910" s="9">
        <v>9.5993515968069594E-5</v>
      </c>
      <c r="K910" s="13">
        <v>1.3028222041823699E-3</v>
      </c>
      <c r="L910" s="13">
        <v>1.9765738272282599E-4</v>
      </c>
      <c r="M910" s="93">
        <v>0.88918298456126799</v>
      </c>
      <c r="N910" s="55">
        <v>60</v>
      </c>
      <c r="O910" s="94">
        <v>4.35952422041866E-4</v>
      </c>
      <c r="P910" s="11">
        <v>5.5847548391967899E-2</v>
      </c>
      <c r="Q910" s="11">
        <v>1.1247968101524501E-3</v>
      </c>
    </row>
    <row r="911" spans="1:17" x14ac:dyDescent="0.25">
      <c r="A911" s="12" t="str">
        <f t="shared" si="22"/>
        <v/>
      </c>
      <c r="B911" s="12" t="s">
        <v>1010</v>
      </c>
      <c r="C911" s="75">
        <f t="shared" si="23"/>
        <v>508</v>
      </c>
      <c r="D911" s="12">
        <v>8</v>
      </c>
      <c r="E911" s="26">
        <v>45.118000000000002</v>
      </c>
      <c r="F911" s="9">
        <v>0.71085510297598098</v>
      </c>
      <c r="G911" s="9">
        <v>2.8000661022546002E-4</v>
      </c>
      <c r="H911" s="9">
        <v>2.8547158726277799E-4</v>
      </c>
      <c r="I911" s="9">
        <v>2.4706787540430398E-3</v>
      </c>
      <c r="J911" s="9">
        <v>1.02930983876755E-4</v>
      </c>
      <c r="K911" s="13">
        <v>1.0806751231076501E-3</v>
      </c>
      <c r="L911" s="13">
        <v>2.5799154831976102E-4</v>
      </c>
      <c r="M911" s="93">
        <v>0.84657348497810203</v>
      </c>
      <c r="N911" s="55">
        <v>50</v>
      </c>
      <c r="O911" s="94">
        <v>3.3576323465374499E-4</v>
      </c>
      <c r="P911" s="11">
        <v>5.5501590797071898E-2</v>
      </c>
      <c r="Q911" s="11">
        <v>1.1344539308372501E-3</v>
      </c>
    </row>
    <row r="912" spans="1:17" x14ac:dyDescent="0.25">
      <c r="A912" s="12" t="str">
        <f t="shared" si="22"/>
        <v/>
      </c>
      <c r="B912" s="12" t="s">
        <v>1011</v>
      </c>
      <c r="C912" s="75">
        <f t="shared" si="23"/>
        <v>509</v>
      </c>
      <c r="D912" s="12">
        <v>9</v>
      </c>
      <c r="E912" s="26">
        <v>44.935000000000002</v>
      </c>
      <c r="F912" s="9">
        <v>0.71094946671568704</v>
      </c>
      <c r="G912" s="9">
        <v>2.4305424616184401E-4</v>
      </c>
      <c r="H912" s="9">
        <v>2.4933217880711902E-4</v>
      </c>
      <c r="I912" s="9">
        <v>2.3014688313494902E-3</v>
      </c>
      <c r="J912" s="9">
        <v>1.07107061468577E-4</v>
      </c>
      <c r="K912" s="13">
        <v>9.7313705944788596E-4</v>
      </c>
      <c r="L912" s="13">
        <v>2.13862049399509E-4</v>
      </c>
      <c r="M912" s="93">
        <v>0.88114137109344604</v>
      </c>
      <c r="N912" s="55">
        <v>60</v>
      </c>
      <c r="O912" s="94">
        <v>2.8405665980602902E-4</v>
      </c>
      <c r="P912" s="11">
        <v>5.8079329381176499E-2</v>
      </c>
      <c r="Q912" s="11">
        <v>1.12213543659463E-3</v>
      </c>
    </row>
    <row r="913" spans="1:17" x14ac:dyDescent="0.25">
      <c r="A913" s="12" t="str">
        <f t="shared" si="22"/>
        <v/>
      </c>
      <c r="B913" s="12" t="s">
        <v>1012</v>
      </c>
      <c r="C913" s="75">
        <f t="shared" si="23"/>
        <v>510</v>
      </c>
      <c r="D913" s="12">
        <v>10</v>
      </c>
      <c r="E913" s="26">
        <v>45.031999999999996</v>
      </c>
      <c r="F913" s="9">
        <v>0.71079768176408398</v>
      </c>
      <c r="G913" s="9">
        <v>2.0909588754833701E-4</v>
      </c>
      <c r="H913" s="9">
        <v>2.1635858020222699E-4</v>
      </c>
      <c r="I913" s="9">
        <v>1.9898957196776198E-3</v>
      </c>
      <c r="J913" s="9">
        <v>9.4386418720386503E-5</v>
      </c>
      <c r="K913" s="13">
        <v>1.1037121990664599E-3</v>
      </c>
      <c r="L913" s="13">
        <v>2.2994831847452E-4</v>
      </c>
      <c r="M913" s="93">
        <v>0.98006648555511999</v>
      </c>
      <c r="N913" s="55">
        <v>60</v>
      </c>
      <c r="O913" s="94">
        <v>8.3018234020589097E-4</v>
      </c>
      <c r="P913" s="11">
        <v>5.7758118931455098E-2</v>
      </c>
      <c r="Q913" s="11">
        <v>7.9396488074902696E-4</v>
      </c>
    </row>
    <row r="914" spans="1:17" x14ac:dyDescent="0.25">
      <c r="A914" s="12" t="str">
        <f t="shared" si="22"/>
        <v/>
      </c>
      <c r="B914" s="12" t="s">
        <v>1013</v>
      </c>
      <c r="C914" s="75">
        <f t="shared" si="23"/>
        <v>511</v>
      </c>
      <c r="D914" s="12">
        <v>11</v>
      </c>
      <c r="E914" s="26">
        <v>44.994999999999997</v>
      </c>
      <c r="F914" s="9">
        <v>0.71076015591534403</v>
      </c>
      <c r="G914" s="9">
        <v>1.8981607281258399E-4</v>
      </c>
      <c r="H914" s="9">
        <v>1.9778716749954101E-4</v>
      </c>
      <c r="I914" s="9">
        <v>2.0525531090972902E-3</v>
      </c>
      <c r="J914" s="9">
        <v>9.9314928813592002E-5</v>
      </c>
      <c r="K914" s="13">
        <v>9.7488955896583905E-4</v>
      </c>
      <c r="L914" s="13">
        <v>1.63804525512546E-4</v>
      </c>
      <c r="M914" s="93">
        <v>1.1355439052057501</v>
      </c>
      <c r="N914" s="55">
        <v>70</v>
      </c>
      <c r="O914" s="94">
        <v>1.51706298945943E-3</v>
      </c>
      <c r="P914" s="11">
        <v>5.7082016716673602E-2</v>
      </c>
      <c r="Q914" s="11">
        <v>7.5060699492803798E-4</v>
      </c>
    </row>
    <row r="915" spans="1:17" x14ac:dyDescent="0.25">
      <c r="A915" s="12" t="str">
        <f t="shared" si="22"/>
        <v/>
      </c>
      <c r="B915" s="12" t="s">
        <v>1014</v>
      </c>
      <c r="C915" s="75">
        <f t="shared" si="23"/>
        <v>512</v>
      </c>
      <c r="D915" s="12">
        <v>12</v>
      </c>
      <c r="E915" s="26">
        <v>45.145000000000003</v>
      </c>
      <c r="F915" s="9">
        <v>0.71106899038221805</v>
      </c>
      <c r="G915" s="9">
        <v>1.5584776124567999E-4</v>
      </c>
      <c r="H915" s="9">
        <v>1.6547118388015699E-4</v>
      </c>
      <c r="I915" s="9">
        <v>2.2280232730939199E-3</v>
      </c>
      <c r="J915" s="9">
        <v>1.19969458274111E-4</v>
      </c>
      <c r="K915" s="13">
        <v>8.6896552102084103E-4</v>
      </c>
      <c r="L915" s="13">
        <v>1.4703510984794899E-4</v>
      </c>
      <c r="M915" s="93">
        <v>1.3008416930030999</v>
      </c>
      <c r="N915" s="55">
        <v>80</v>
      </c>
      <c r="O915" s="94">
        <v>4.6349570409556897E-3</v>
      </c>
      <c r="P915" s="11">
        <v>5.5756441951595501E-2</v>
      </c>
      <c r="Q915" s="11">
        <v>6.6692793228867496E-4</v>
      </c>
    </row>
    <row r="916" spans="1:17" x14ac:dyDescent="0.25">
      <c r="A916" s="12" t="str">
        <f t="shared" si="22"/>
        <v/>
      </c>
      <c r="B916" s="12"/>
      <c r="C916" s="75">
        <f t="shared" si="23"/>
        <v>527</v>
      </c>
      <c r="D916" s="12"/>
      <c r="E916" s="26"/>
      <c r="F916" s="9"/>
      <c r="G916" s="9"/>
      <c r="H916" s="9"/>
      <c r="I916" s="9"/>
      <c r="J916" s="9"/>
      <c r="K916" s="13"/>
      <c r="L916" s="13"/>
      <c r="M916" s="93"/>
      <c r="N916" s="55"/>
      <c r="O916" s="94"/>
      <c r="Q916" s="11"/>
    </row>
    <row r="917" spans="1:17" x14ac:dyDescent="0.25">
      <c r="A917" s="12" t="str">
        <f t="shared" si="22"/>
        <v/>
      </c>
      <c r="B917" s="12"/>
      <c r="C917" s="75">
        <f t="shared" si="23"/>
        <v>542</v>
      </c>
      <c r="D917" s="12"/>
      <c r="E917" s="26"/>
      <c r="F917" s="9"/>
      <c r="G917" s="9"/>
      <c r="H917" s="9"/>
      <c r="I917" s="9"/>
      <c r="J917" s="9"/>
      <c r="K917" s="13"/>
      <c r="L917" s="13"/>
      <c r="M917" s="93"/>
      <c r="N917" s="55"/>
      <c r="O917" s="94"/>
      <c r="Q917" s="11"/>
    </row>
    <row r="918" spans="1:17" x14ac:dyDescent="0.25">
      <c r="A918" s="12" t="str">
        <f t="shared" si="22"/>
        <v>AT66</v>
      </c>
      <c r="B918" s="12" t="s">
        <v>1015</v>
      </c>
      <c r="C918" s="75">
        <f t="shared" si="23"/>
        <v>543</v>
      </c>
      <c r="D918" s="12">
        <v>1</v>
      </c>
      <c r="E918" s="26">
        <v>43.802999999999997</v>
      </c>
      <c r="F918" s="9">
        <v>0.70995568717238</v>
      </c>
      <c r="G918" s="9">
        <v>1.9645102052198401E-4</v>
      </c>
      <c r="H918" s="9">
        <v>2.04145785381305E-4</v>
      </c>
      <c r="I918" s="9">
        <v>2.2480154373367401E-3</v>
      </c>
      <c r="J918" s="9">
        <v>7.3031586663336806E-5</v>
      </c>
      <c r="K918" s="13">
        <v>1.47100074900055E-3</v>
      </c>
      <c r="L918" s="13">
        <v>1.7034301281934901E-4</v>
      </c>
      <c r="M918" s="93">
        <v>1.1079232567819901</v>
      </c>
      <c r="N918" s="55">
        <v>70</v>
      </c>
      <c r="O918" s="94">
        <v>6.7160642127367094E-5</v>
      </c>
      <c r="P918" s="11">
        <v>5.8615866506246901E-2</v>
      </c>
      <c r="Q918" s="11">
        <v>8.9043704050075303E-4</v>
      </c>
    </row>
    <row r="919" spans="1:17" x14ac:dyDescent="0.25">
      <c r="A919" s="12" t="str">
        <f t="shared" si="22"/>
        <v/>
      </c>
      <c r="B919" s="12" t="s">
        <v>1016</v>
      </c>
      <c r="C919" s="75">
        <f t="shared" si="23"/>
        <v>544</v>
      </c>
      <c r="D919" s="12">
        <v>2</v>
      </c>
      <c r="E919" s="26">
        <v>43.802</v>
      </c>
      <c r="F919" s="9">
        <v>0.71083715807890002</v>
      </c>
      <c r="G919" s="9">
        <v>3.2051912360024702E-4</v>
      </c>
      <c r="H919" s="9">
        <v>3.25303775012615E-4</v>
      </c>
      <c r="I919" s="9">
        <v>2.6770467435909299E-3</v>
      </c>
      <c r="J919" s="9">
        <v>1.190885654115E-4</v>
      </c>
      <c r="K919" s="13">
        <v>1.25989712370409E-3</v>
      </c>
      <c r="L919" s="13">
        <v>2.23593502963917E-4</v>
      </c>
      <c r="M919" s="93">
        <v>0.86300639894820996</v>
      </c>
      <c r="N919" s="55">
        <v>50</v>
      </c>
      <c r="O919" s="94">
        <v>4.8921710780571703E-5</v>
      </c>
      <c r="P919" s="11">
        <v>5.6230943569514198E-2</v>
      </c>
      <c r="Q919" s="11">
        <v>8.3247513638515399E-4</v>
      </c>
    </row>
    <row r="920" spans="1:17" x14ac:dyDescent="0.25">
      <c r="A920" s="12" t="str">
        <f t="shared" si="22"/>
        <v/>
      </c>
      <c r="B920" s="12" t="s">
        <v>1017</v>
      </c>
      <c r="C920" s="75">
        <f t="shared" si="23"/>
        <v>545</v>
      </c>
      <c r="D920" s="12">
        <v>3</v>
      </c>
      <c r="E920" s="26">
        <v>43.802</v>
      </c>
      <c r="F920" s="9">
        <v>0.71064649394011903</v>
      </c>
      <c r="G920" s="9">
        <v>2.5375249365727E-4</v>
      </c>
      <c r="H920" s="9">
        <v>2.5976663531670298E-4</v>
      </c>
      <c r="I920" s="9">
        <v>2.6894605637705999E-3</v>
      </c>
      <c r="J920" s="9">
        <v>1.0785509780178801E-4</v>
      </c>
      <c r="K920" s="13">
        <v>1.4418350587752601E-3</v>
      </c>
      <c r="L920" s="13">
        <v>2.1179071642166901E-4</v>
      </c>
      <c r="M920" s="93">
        <v>0.86144024804833896</v>
      </c>
      <c r="N920" s="55">
        <v>50</v>
      </c>
      <c r="O920" s="94">
        <v>6.9223688789463601E-5</v>
      </c>
      <c r="P920" s="11">
        <v>5.7956505086336201E-2</v>
      </c>
      <c r="Q920" s="11">
        <v>9.7377886079796005E-4</v>
      </c>
    </row>
    <row r="921" spans="1:17" x14ac:dyDescent="0.25">
      <c r="A921" s="12" t="str">
        <f t="shared" si="22"/>
        <v/>
      </c>
      <c r="B921" s="12" t="s">
        <v>1018</v>
      </c>
      <c r="C921" s="75">
        <f t="shared" si="23"/>
        <v>546</v>
      </c>
      <c r="D921" s="12">
        <v>4</v>
      </c>
      <c r="E921" s="26">
        <v>43.991</v>
      </c>
      <c r="F921" s="9">
        <v>0.71073384886834001</v>
      </c>
      <c r="G921" s="9">
        <v>2.86670095400155E-4</v>
      </c>
      <c r="H921" s="9">
        <v>2.9200829515411801E-4</v>
      </c>
      <c r="I921" s="9">
        <v>2.8140491293130098E-3</v>
      </c>
      <c r="J921" s="9">
        <v>8.7820568131480401E-5</v>
      </c>
      <c r="K921" s="13">
        <v>1.1984094742101699E-3</v>
      </c>
      <c r="L921" s="13">
        <v>2.3783403278052599E-4</v>
      </c>
      <c r="M921" s="93">
        <v>0.84830135345725199</v>
      </c>
      <c r="N921" s="55">
        <v>50</v>
      </c>
      <c r="O921" s="94">
        <v>5.1731308642355397E-5</v>
      </c>
      <c r="P921" s="11">
        <v>5.5896320764556903E-2</v>
      </c>
      <c r="Q921" s="11">
        <v>9.2621757894006203E-4</v>
      </c>
    </row>
    <row r="922" spans="1:17" x14ac:dyDescent="0.25">
      <c r="A922" s="12" t="str">
        <f t="shared" si="22"/>
        <v/>
      </c>
      <c r="B922" s="12" t="s">
        <v>1019</v>
      </c>
      <c r="C922" s="75">
        <f t="shared" si="23"/>
        <v>547</v>
      </c>
      <c r="D922" s="12">
        <v>5</v>
      </c>
      <c r="E922" s="26">
        <v>43.807000000000002</v>
      </c>
      <c r="F922" s="9">
        <v>0.71064166140231599</v>
      </c>
      <c r="G922" s="9">
        <v>2.4029563551377199E-4</v>
      </c>
      <c r="H922" s="9">
        <v>2.4663805987829398E-4</v>
      </c>
      <c r="I922" s="9">
        <v>2.3631221366185698E-3</v>
      </c>
      <c r="J922" s="9">
        <v>8.0836289779545205E-5</v>
      </c>
      <c r="K922" s="13">
        <v>1.04897918345161E-3</v>
      </c>
      <c r="L922" s="13">
        <v>1.8154212490823399E-4</v>
      </c>
      <c r="M922" s="93">
        <v>1.0127189436827599</v>
      </c>
      <c r="N922" s="55">
        <v>60</v>
      </c>
      <c r="O922" s="94">
        <v>1.60647013188577E-4</v>
      </c>
      <c r="P922" s="11">
        <v>5.7701845446513203E-2</v>
      </c>
      <c r="Q922" s="11">
        <v>8.3779779395602402E-4</v>
      </c>
    </row>
    <row r="923" spans="1:17" x14ac:dyDescent="0.25">
      <c r="A923" s="12" t="str">
        <f t="shared" si="22"/>
        <v/>
      </c>
      <c r="B923" s="12" t="s">
        <v>1020</v>
      </c>
      <c r="C923" s="75">
        <f t="shared" si="23"/>
        <v>548</v>
      </c>
      <c r="D923" s="12">
        <v>6</v>
      </c>
      <c r="E923" s="26">
        <v>44.017000000000003</v>
      </c>
      <c r="F923" s="9">
        <v>0.71082832674000695</v>
      </c>
      <c r="G923" s="9">
        <v>3.0041941439478803E-4</v>
      </c>
      <c r="H923" s="9">
        <v>3.0551885803480202E-4</v>
      </c>
      <c r="I923" s="9">
        <v>2.0723492196492699E-3</v>
      </c>
      <c r="J923" s="9">
        <v>7.6250808434967702E-5</v>
      </c>
      <c r="K923" s="13">
        <v>1.25417044856492E-3</v>
      </c>
      <c r="L923" s="13">
        <v>1.97820358072327E-4</v>
      </c>
      <c r="M923" s="93">
        <v>1.0073687607623401</v>
      </c>
      <c r="N923" s="55">
        <v>60</v>
      </c>
      <c r="O923" s="94">
        <v>6.9192793548613699E-5</v>
      </c>
      <c r="P923" s="11">
        <v>5.64831657943827E-2</v>
      </c>
      <c r="Q923" s="11">
        <v>8.0415241996593197E-4</v>
      </c>
    </row>
    <row r="924" spans="1:17" x14ac:dyDescent="0.25">
      <c r="A924" s="12" t="str">
        <f t="shared" si="22"/>
        <v/>
      </c>
      <c r="B924" s="12" t="s">
        <v>1021</v>
      </c>
      <c r="C924" s="75">
        <f t="shared" si="23"/>
        <v>549</v>
      </c>
      <c r="D924" s="12">
        <v>7</v>
      </c>
      <c r="E924" s="26">
        <v>43.804000000000002</v>
      </c>
      <c r="F924" s="9">
        <v>0.71058034870553599</v>
      </c>
      <c r="G924" s="9">
        <v>2.3336447459265601E-4</v>
      </c>
      <c r="H924" s="9">
        <v>2.3988908018928701E-4</v>
      </c>
      <c r="I924" s="9">
        <v>1.8602945158195201E-3</v>
      </c>
      <c r="J924" s="9">
        <v>7.5797613938682003E-5</v>
      </c>
      <c r="K924" s="13">
        <v>1.1678745966934999E-3</v>
      </c>
      <c r="L924" s="13">
        <v>1.6761076723011801E-4</v>
      </c>
      <c r="M924" s="93">
        <v>1.0686079505720401</v>
      </c>
      <c r="N924" s="55">
        <v>70</v>
      </c>
      <c r="O924" s="94">
        <v>9.2979163439824099E-5</v>
      </c>
      <c r="P924" s="11">
        <v>5.7517079455497798E-2</v>
      </c>
      <c r="Q924" s="11">
        <v>6.7086756866451295E-4</v>
      </c>
    </row>
    <row r="925" spans="1:17" x14ac:dyDescent="0.25">
      <c r="A925" s="12" t="str">
        <f t="shared" si="22"/>
        <v/>
      </c>
      <c r="B925" s="12" t="s">
        <v>1022</v>
      </c>
      <c r="C925" s="75">
        <f t="shared" si="23"/>
        <v>550</v>
      </c>
      <c r="D925" s="12">
        <v>8</v>
      </c>
      <c r="E925" s="26">
        <v>43.804000000000002</v>
      </c>
      <c r="F925" s="9">
        <v>0.71070918071873801</v>
      </c>
      <c r="G925" s="9">
        <v>2.1452448422816799E-4</v>
      </c>
      <c r="H925" s="9">
        <v>2.2160680402281201E-4</v>
      </c>
      <c r="I925" s="9">
        <v>1.7784335631302699E-3</v>
      </c>
      <c r="J925" s="9">
        <v>9.9618955920439099E-5</v>
      </c>
      <c r="K925" s="13">
        <v>1.1375942053453E-3</v>
      </c>
      <c r="L925" s="13">
        <v>1.74733841266311E-4</v>
      </c>
      <c r="M925" s="93">
        <v>1.11860886694619</v>
      </c>
      <c r="N925" s="55">
        <v>70</v>
      </c>
      <c r="O925" s="94">
        <v>1.1169144814159301E-4</v>
      </c>
      <c r="P925" s="11">
        <v>5.8585299188490501E-2</v>
      </c>
      <c r="Q925" s="11">
        <v>6.7990413230304802E-4</v>
      </c>
    </row>
    <row r="926" spans="1:17" x14ac:dyDescent="0.25">
      <c r="A926" s="12" t="str">
        <f t="shared" si="22"/>
        <v/>
      </c>
      <c r="B926" s="12" t="s">
        <v>1023</v>
      </c>
      <c r="C926" s="75">
        <f t="shared" si="23"/>
        <v>551</v>
      </c>
      <c r="D926" s="12">
        <v>9</v>
      </c>
      <c r="E926" s="26">
        <v>43.988999999999997</v>
      </c>
      <c r="F926" s="9">
        <v>0.71046243409656995</v>
      </c>
      <c r="G926" s="9">
        <v>1.6928031471198399E-4</v>
      </c>
      <c r="H926" s="9">
        <v>1.7816433854196201E-4</v>
      </c>
      <c r="I926" s="9">
        <v>2.0939127476595301E-3</v>
      </c>
      <c r="J926" s="9">
        <v>8.3322290241171496E-5</v>
      </c>
      <c r="K926" s="13">
        <v>1.1501966236122699E-3</v>
      </c>
      <c r="L926" s="13">
        <v>1.4946163199868701E-4</v>
      </c>
      <c r="M926" s="93">
        <v>1.2204969820848299</v>
      </c>
      <c r="N926" s="55">
        <v>80</v>
      </c>
      <c r="O926" s="94">
        <v>1.4574979193148301E-4</v>
      </c>
      <c r="P926" s="11">
        <v>5.7534228786821198E-2</v>
      </c>
      <c r="Q926" s="11">
        <v>7.4284544026724205E-4</v>
      </c>
    </row>
    <row r="927" spans="1:17" x14ac:dyDescent="0.25">
      <c r="A927" s="12" t="str">
        <f t="shared" si="22"/>
        <v/>
      </c>
      <c r="B927" s="12" t="s">
        <v>1024</v>
      </c>
      <c r="C927" s="75">
        <f t="shared" si="23"/>
        <v>552</v>
      </c>
      <c r="D927" s="12">
        <v>10</v>
      </c>
      <c r="E927" s="26">
        <v>44.055999999999997</v>
      </c>
      <c r="F927" s="9">
        <v>0.71051943299782006</v>
      </c>
      <c r="G927" s="9">
        <v>1.83053442091973E-4</v>
      </c>
      <c r="H927" s="9">
        <v>1.91300362813532E-4</v>
      </c>
      <c r="I927" s="9">
        <v>2.4892057358133399E-3</v>
      </c>
      <c r="J927" s="9">
        <v>7.7295928160819996E-5</v>
      </c>
      <c r="K927" s="13">
        <v>8.7575993603532102E-4</v>
      </c>
      <c r="L927" s="13">
        <v>1.5833234902309801E-4</v>
      </c>
      <c r="M927" s="93">
        <v>1.24549183124538</v>
      </c>
      <c r="N927" s="55">
        <v>80</v>
      </c>
      <c r="O927" s="94">
        <v>1.56965293854195E-4</v>
      </c>
      <c r="P927" s="11">
        <v>5.7409915327838498E-2</v>
      </c>
      <c r="Q927" s="11">
        <v>5.34692113148273E-4</v>
      </c>
    </row>
    <row r="928" spans="1:17" x14ac:dyDescent="0.25">
      <c r="A928" s="12" t="str">
        <f t="shared" si="22"/>
        <v/>
      </c>
      <c r="B928" s="12" t="s">
        <v>1025</v>
      </c>
      <c r="C928" s="75">
        <f t="shared" si="23"/>
        <v>553</v>
      </c>
      <c r="D928" s="12">
        <v>11</v>
      </c>
      <c r="E928" s="26">
        <v>43.804000000000002</v>
      </c>
      <c r="F928" s="9">
        <v>0.71015388198613405</v>
      </c>
      <c r="G928" s="9">
        <v>2.0067740198297701E-4</v>
      </c>
      <c r="H928" s="9">
        <v>2.08220040489585E-4</v>
      </c>
      <c r="I928" s="9">
        <v>2.8738584678869002E-3</v>
      </c>
      <c r="J928" s="9">
        <v>1.3479674066085401E-4</v>
      </c>
      <c r="K928" s="13">
        <v>1.1327774334770899E-3</v>
      </c>
      <c r="L928" s="13">
        <v>1.7346654545534999E-4</v>
      </c>
      <c r="M928" s="93">
        <v>1.0742577839562699</v>
      </c>
      <c r="N928" s="55">
        <v>70</v>
      </c>
      <c r="O928" s="94">
        <v>2.71050899856931E-4</v>
      </c>
      <c r="P928" s="11">
        <v>5.43432905839005E-2</v>
      </c>
      <c r="Q928" s="11">
        <v>7.6870856602760901E-4</v>
      </c>
    </row>
    <row r="929" spans="1:17" x14ac:dyDescent="0.25">
      <c r="A929" s="12" t="str">
        <f t="shared" si="22"/>
        <v/>
      </c>
      <c r="B929" s="12" t="s">
        <v>1026</v>
      </c>
      <c r="C929" s="75">
        <f t="shared" si="23"/>
        <v>554</v>
      </c>
      <c r="D929" s="12">
        <v>12</v>
      </c>
      <c r="E929" s="26">
        <v>43.807000000000002</v>
      </c>
      <c r="F929" s="9">
        <v>0.71012033682725695</v>
      </c>
      <c r="G929" s="9">
        <v>1.8113805796904901E-4</v>
      </c>
      <c r="H929" s="9">
        <v>1.8945947023406201E-4</v>
      </c>
      <c r="I929" s="9">
        <v>2.3850643880600898E-3</v>
      </c>
      <c r="J929" s="9">
        <v>3.1203220877407399E-4</v>
      </c>
      <c r="K929" s="13">
        <v>9.3582572783659204E-4</v>
      </c>
      <c r="L929" s="13">
        <v>1.58664155658025E-4</v>
      </c>
      <c r="M929" s="93">
        <v>1.30823356995761</v>
      </c>
      <c r="N929" s="55">
        <v>80</v>
      </c>
      <c r="O929" s="94">
        <v>4.7144983508425999E-3</v>
      </c>
      <c r="P929" s="11">
        <v>5.6842343759942397E-2</v>
      </c>
      <c r="Q929" s="11">
        <v>6.0004309649711995E-4</v>
      </c>
    </row>
    <row r="930" spans="1:17" x14ac:dyDescent="0.25">
      <c r="A930" s="12" t="str">
        <f t="shared" si="22"/>
        <v/>
      </c>
      <c r="B930" s="12"/>
      <c r="C930" s="75">
        <f t="shared" si="23"/>
        <v>569</v>
      </c>
      <c r="D930" s="12"/>
      <c r="E930" s="26"/>
      <c r="F930" s="9"/>
      <c r="G930" s="9"/>
      <c r="H930" s="9"/>
      <c r="I930" s="9"/>
      <c r="J930" s="9"/>
      <c r="K930" s="13"/>
      <c r="L930" s="13"/>
      <c r="M930" s="93"/>
      <c r="N930" s="55"/>
      <c r="O930" s="94"/>
      <c r="Q930" s="11"/>
    </row>
    <row r="931" spans="1:17" x14ac:dyDescent="0.25">
      <c r="A931" s="12" t="str">
        <f t="shared" si="22"/>
        <v/>
      </c>
      <c r="B931" s="12"/>
      <c r="C931" s="75">
        <f t="shared" si="23"/>
        <v>584</v>
      </c>
      <c r="D931" s="12"/>
      <c r="E931" s="26"/>
      <c r="F931" s="9"/>
      <c r="G931" s="9"/>
      <c r="H931" s="9"/>
      <c r="I931" s="9"/>
      <c r="J931" s="9"/>
      <c r="K931" s="13"/>
      <c r="L931" s="13"/>
      <c r="M931" s="93"/>
      <c r="N931" s="55"/>
      <c r="O931" s="94"/>
      <c r="Q931" s="11"/>
    </row>
    <row r="932" spans="1:17" x14ac:dyDescent="0.25">
      <c r="A932" s="12" t="str">
        <f t="shared" si="22"/>
        <v>AT67</v>
      </c>
      <c r="B932" s="12" t="s">
        <v>1027</v>
      </c>
      <c r="C932" s="75">
        <f t="shared" si="23"/>
        <v>585</v>
      </c>
      <c r="D932" s="12">
        <v>1</v>
      </c>
      <c r="E932" s="26">
        <v>42.674999999999997</v>
      </c>
      <c r="F932" s="9">
        <v>0.71106187853236902</v>
      </c>
      <c r="G932" s="9">
        <v>1.7483987144720599E-4</v>
      </c>
      <c r="H932" s="9">
        <v>1.8355131855455901E-4</v>
      </c>
      <c r="I932" s="9">
        <v>4.4531308018704203E-3</v>
      </c>
      <c r="J932" s="9">
        <v>2.4985489584905898E-4</v>
      </c>
      <c r="K932" s="13">
        <v>8.3245295177360602E-4</v>
      </c>
      <c r="L932" s="13">
        <v>1.0560216117400099E-4</v>
      </c>
      <c r="M932" s="93">
        <v>1.8495650243530499</v>
      </c>
      <c r="N932" s="55">
        <v>110</v>
      </c>
      <c r="O932" s="94">
        <v>1.45129363443666E-2</v>
      </c>
      <c r="P932" s="11">
        <v>5.6647132528512799E-2</v>
      </c>
      <c r="Q932" s="11">
        <v>5.6770736844182098E-4</v>
      </c>
    </row>
    <row r="933" spans="1:17" x14ac:dyDescent="0.25">
      <c r="A933" s="12" t="str">
        <f t="shared" ref="A933:A996" si="24">IF(D933=1,LEFT(B933,4),"")</f>
        <v/>
      </c>
      <c r="B933" s="12" t="s">
        <v>1028</v>
      </c>
      <c r="C933" s="75">
        <f t="shared" ref="C933:C996" si="25">IF(ISNUMBER(D933),C932+1,C932+15)</f>
        <v>586</v>
      </c>
      <c r="D933" s="12">
        <v>2</v>
      </c>
      <c r="E933" s="26">
        <v>42.680999999999997</v>
      </c>
      <c r="F933" s="9">
        <v>0.71049652463062496</v>
      </c>
      <c r="G933" s="9">
        <v>1.4641941387177101E-4</v>
      </c>
      <c r="H933" s="9">
        <v>1.5670884413233199E-4</v>
      </c>
      <c r="I933" s="9">
        <v>2.6792821534584498E-3</v>
      </c>
      <c r="J933" s="9">
        <v>6.7850447206551693E-5</v>
      </c>
      <c r="K933" s="13">
        <v>9.8631501733750099E-4</v>
      </c>
      <c r="L933" s="13">
        <v>9.8174127649346699E-5</v>
      </c>
      <c r="M933" s="93">
        <v>1.7824707004034701</v>
      </c>
      <c r="N933" s="55">
        <v>110</v>
      </c>
      <c r="O933" s="94">
        <v>2.3476941345066901E-4</v>
      </c>
      <c r="P933" s="11">
        <v>5.69262742569819E-2</v>
      </c>
      <c r="Q933" s="11">
        <v>5.6056032430340801E-4</v>
      </c>
    </row>
    <row r="934" spans="1:17" x14ac:dyDescent="0.25">
      <c r="A934" s="12" t="str">
        <f t="shared" si="24"/>
        <v/>
      </c>
      <c r="B934" s="12" t="s">
        <v>1029</v>
      </c>
      <c r="C934" s="75">
        <f t="shared" si="25"/>
        <v>587</v>
      </c>
      <c r="D934" s="12">
        <v>3</v>
      </c>
      <c r="E934" s="26">
        <v>42.646999999999998</v>
      </c>
      <c r="F934" s="9">
        <v>0.71114388596616196</v>
      </c>
      <c r="G934" s="9">
        <v>1.24284602456742E-4</v>
      </c>
      <c r="H934" s="9">
        <v>1.36283078904353E-4</v>
      </c>
      <c r="I934" s="9">
        <v>8.8527296268075695E-3</v>
      </c>
      <c r="J934" s="9">
        <v>1.2745611689283999E-4</v>
      </c>
      <c r="K934" s="13">
        <v>9.2705598744079697E-4</v>
      </c>
      <c r="L934" s="13">
        <v>1.0089108108386799E-4</v>
      </c>
      <c r="M934" s="93">
        <v>1.9748920249942801</v>
      </c>
      <c r="N934" s="55">
        <v>120</v>
      </c>
      <c r="O934" s="94">
        <v>0.16375737126408699</v>
      </c>
      <c r="P934" s="11">
        <v>5.6903583361922E-2</v>
      </c>
      <c r="Q934" s="11">
        <v>4.6653102560517299E-4</v>
      </c>
    </row>
    <row r="935" spans="1:17" x14ac:dyDescent="0.25">
      <c r="A935" s="12" t="str">
        <f t="shared" si="24"/>
        <v/>
      </c>
      <c r="B935" s="12" t="s">
        <v>1030</v>
      </c>
      <c r="C935" s="75">
        <f t="shared" si="25"/>
        <v>588</v>
      </c>
      <c r="D935" s="12">
        <v>4</v>
      </c>
      <c r="E935" s="26">
        <v>42.515999999999998</v>
      </c>
      <c r="F935" s="9">
        <v>0.710541028725724</v>
      </c>
      <c r="G935" s="9">
        <v>1.4526823353676999E-4</v>
      </c>
      <c r="H935" s="9">
        <v>1.5564197108212799E-4</v>
      </c>
      <c r="I935" s="9">
        <v>2.7123146673170401E-3</v>
      </c>
      <c r="J935" s="9">
        <v>5.2420022264212402E-5</v>
      </c>
      <c r="K935" s="13">
        <v>8.9087459226724203E-4</v>
      </c>
      <c r="L935" s="13">
        <v>9.7947854181886805E-5</v>
      </c>
      <c r="M935" s="93">
        <v>1.9007051126432399</v>
      </c>
      <c r="N935" s="55">
        <v>120</v>
      </c>
      <c r="O935" s="94">
        <v>8.2237260470733008E-3</v>
      </c>
      <c r="P935" s="11">
        <v>5.70789983382326E-2</v>
      </c>
      <c r="Q935" s="11">
        <v>5.1117749475967705E-4</v>
      </c>
    </row>
    <row r="936" spans="1:17" x14ac:dyDescent="0.25">
      <c r="A936" s="12" t="str">
        <f t="shared" si="24"/>
        <v/>
      </c>
      <c r="B936" s="12" t="s">
        <v>1031</v>
      </c>
      <c r="C936" s="75">
        <f t="shared" si="25"/>
        <v>589</v>
      </c>
      <c r="D936" s="12">
        <v>5</v>
      </c>
      <c r="E936" s="26">
        <v>42.530999999999999</v>
      </c>
      <c r="F936" s="9">
        <v>0.71043419435988597</v>
      </c>
      <c r="G936" s="9">
        <v>1.7439686830825101E-4</v>
      </c>
      <c r="H936" s="9">
        <v>1.8312460224890499E-4</v>
      </c>
      <c r="I936" s="9">
        <v>2.5725077812233702E-3</v>
      </c>
      <c r="J936" s="9">
        <v>4.7671243967940202E-5</v>
      </c>
      <c r="K936" s="13">
        <v>8.2501684008550098E-4</v>
      </c>
      <c r="L936" s="13">
        <v>1.0267729839205901E-4</v>
      </c>
      <c r="M936" s="93">
        <v>1.95192526812928</v>
      </c>
      <c r="N936" s="55">
        <v>120</v>
      </c>
      <c r="O936" s="94">
        <v>1.3469123125045199E-4</v>
      </c>
      <c r="P936" s="11">
        <v>5.6990445233668502E-2</v>
      </c>
      <c r="Q936" s="11">
        <v>5.38067715459847E-4</v>
      </c>
    </row>
    <row r="937" spans="1:17" x14ac:dyDescent="0.25">
      <c r="A937" s="12" t="str">
        <f t="shared" si="24"/>
        <v/>
      </c>
      <c r="B937" s="12" t="s">
        <v>1032</v>
      </c>
      <c r="C937" s="75">
        <f t="shared" si="25"/>
        <v>590</v>
      </c>
      <c r="D937" s="12">
        <v>6</v>
      </c>
      <c r="E937" s="26">
        <v>42.591000000000001</v>
      </c>
      <c r="F937" s="9">
        <v>0.71047369074098499</v>
      </c>
      <c r="G937" s="9">
        <v>1.42000939180676E-4</v>
      </c>
      <c r="H937" s="9">
        <v>1.5259218728335401E-4</v>
      </c>
      <c r="I937" s="9">
        <v>2.53161483166467E-3</v>
      </c>
      <c r="J937" s="9">
        <v>4.16739138126896E-5</v>
      </c>
      <c r="K937" s="13">
        <v>8.8297704394980805E-4</v>
      </c>
      <c r="L937" s="13">
        <v>8.9735983471761406E-5</v>
      </c>
      <c r="M937" s="93">
        <v>1.8978387710948299</v>
      </c>
      <c r="N937" s="55">
        <v>120</v>
      </c>
      <c r="O937" s="94">
        <v>2.36970312659971E-4</v>
      </c>
      <c r="P937" s="11">
        <v>5.6469123361504801E-2</v>
      </c>
      <c r="Q937" s="11">
        <v>4.5665456064210899E-4</v>
      </c>
    </row>
    <row r="938" spans="1:17" x14ac:dyDescent="0.25">
      <c r="A938" s="12" t="str">
        <f t="shared" si="24"/>
        <v/>
      </c>
      <c r="B938" s="12" t="s">
        <v>1033</v>
      </c>
      <c r="C938" s="75">
        <f t="shared" si="25"/>
        <v>591</v>
      </c>
      <c r="D938" s="12">
        <v>7</v>
      </c>
      <c r="E938" s="26">
        <v>42.537999999999997</v>
      </c>
      <c r="F938" s="9">
        <v>0.71039755894609302</v>
      </c>
      <c r="G938" s="9">
        <v>1.5720522780385301E-4</v>
      </c>
      <c r="H938" s="9">
        <v>1.6682900992013E-4</v>
      </c>
      <c r="I938" s="9">
        <v>2.51361263619211E-3</v>
      </c>
      <c r="J938" s="9">
        <v>6.1973274850019694E-5</v>
      </c>
      <c r="K938" s="13">
        <v>7.9559662417734401E-4</v>
      </c>
      <c r="L938" s="13">
        <v>8.8188374767540097E-5</v>
      </c>
      <c r="M938" s="93">
        <v>1.8910187023190601</v>
      </c>
      <c r="N938" s="55">
        <v>120</v>
      </c>
      <c r="O938" s="94">
        <v>3.9683090798758701E-4</v>
      </c>
      <c r="P938" s="11">
        <v>5.72305593064701E-2</v>
      </c>
      <c r="Q938" s="11">
        <v>5.2785400005608103E-4</v>
      </c>
    </row>
    <row r="939" spans="1:17" x14ac:dyDescent="0.25">
      <c r="A939" s="12" t="str">
        <f t="shared" si="24"/>
        <v/>
      </c>
      <c r="B939" s="12" t="s">
        <v>1034</v>
      </c>
      <c r="C939" s="75">
        <f t="shared" si="25"/>
        <v>592</v>
      </c>
      <c r="D939" s="12">
        <v>8</v>
      </c>
      <c r="E939" s="26">
        <v>42.515999999999998</v>
      </c>
      <c r="F939" s="9">
        <v>0.71041595327548601</v>
      </c>
      <c r="G939" s="9">
        <v>1.4166298979306199E-4</v>
      </c>
      <c r="H939" s="9">
        <v>1.5227376081787601E-4</v>
      </c>
      <c r="I939" s="9">
        <v>2.55577810941157E-3</v>
      </c>
      <c r="J939" s="9">
        <v>5.43305723807534E-5</v>
      </c>
      <c r="K939" s="13">
        <v>8.5821787013392302E-4</v>
      </c>
      <c r="L939" s="13">
        <v>9.64902848880554E-5</v>
      </c>
      <c r="M939" s="93">
        <v>1.90865329314782</v>
      </c>
      <c r="N939" s="55">
        <v>120</v>
      </c>
      <c r="O939" s="94">
        <v>2.9114004117198201E-4</v>
      </c>
      <c r="P939" s="11">
        <v>5.6621914042602403E-2</v>
      </c>
      <c r="Q939" s="11">
        <v>5.2879378300344697E-4</v>
      </c>
    </row>
    <row r="940" spans="1:17" x14ac:dyDescent="0.25">
      <c r="A940" s="12" t="str">
        <f t="shared" si="24"/>
        <v/>
      </c>
      <c r="B940" s="12" t="s">
        <v>1035</v>
      </c>
      <c r="C940" s="75">
        <f t="shared" si="25"/>
        <v>593</v>
      </c>
      <c r="D940" s="12">
        <v>9</v>
      </c>
      <c r="E940" s="26">
        <v>42.564</v>
      </c>
      <c r="F940" s="9">
        <v>0.71054833023802899</v>
      </c>
      <c r="G940" s="9">
        <v>1.45923476137749E-4</v>
      </c>
      <c r="H940" s="9">
        <v>1.5624841865465399E-4</v>
      </c>
      <c r="I940" s="9">
        <v>2.4885412928456799E-3</v>
      </c>
      <c r="J940" s="9">
        <v>9.1541151353005998E-5</v>
      </c>
      <c r="K940" s="13">
        <v>8.8205521549253297E-4</v>
      </c>
      <c r="L940" s="13">
        <v>8.5391585297265105E-5</v>
      </c>
      <c r="M940" s="93">
        <v>1.9894515357059901</v>
      </c>
      <c r="N940" s="55">
        <v>120</v>
      </c>
      <c r="O940" s="94">
        <v>2.2855675861563501E-3</v>
      </c>
      <c r="P940" s="11">
        <v>5.71783403177109E-2</v>
      </c>
      <c r="Q940" s="11">
        <v>5.5074403967492603E-4</v>
      </c>
    </row>
    <row r="941" spans="1:17" x14ac:dyDescent="0.25">
      <c r="A941" s="12" t="str">
        <f t="shared" si="24"/>
        <v/>
      </c>
      <c r="B941" s="12" t="s">
        <v>1036</v>
      </c>
      <c r="C941" s="75">
        <f t="shared" si="25"/>
        <v>594</v>
      </c>
      <c r="D941" s="12">
        <v>10</v>
      </c>
      <c r="E941" s="26">
        <v>42.622</v>
      </c>
      <c r="F941" s="9">
        <v>0.71071939470296597</v>
      </c>
      <c r="G941" s="9">
        <v>1.1750492222447701E-4</v>
      </c>
      <c r="H941" s="9">
        <v>1.30107341877493E-4</v>
      </c>
      <c r="I941" s="9">
        <v>2.8029724161277398E-3</v>
      </c>
      <c r="J941" s="9">
        <v>9.3746601834968004E-5</v>
      </c>
      <c r="K941" s="13">
        <v>6.7039491168462302E-4</v>
      </c>
      <c r="L941" s="13">
        <v>8.5901548665389099E-5</v>
      </c>
      <c r="M941" s="93">
        <v>2.16576856706476</v>
      </c>
      <c r="N941" s="55">
        <v>130</v>
      </c>
      <c r="O941" s="94">
        <v>8.3639705808985308E-3</v>
      </c>
      <c r="P941" s="11">
        <v>5.6960614694604797E-2</v>
      </c>
      <c r="Q941" s="11">
        <v>4.3335881725300101E-4</v>
      </c>
    </row>
    <row r="942" spans="1:17" x14ac:dyDescent="0.25">
      <c r="A942" s="12" t="str">
        <f t="shared" si="24"/>
        <v/>
      </c>
      <c r="B942" s="12" t="s">
        <v>1037</v>
      </c>
      <c r="C942" s="75">
        <f t="shared" si="25"/>
        <v>595</v>
      </c>
      <c r="D942" s="12">
        <v>11</v>
      </c>
      <c r="E942" s="26">
        <v>42.572000000000003</v>
      </c>
      <c r="F942" s="9">
        <v>0.71064360571580598</v>
      </c>
      <c r="G942" s="9">
        <v>1.2467098646895899E-4</v>
      </c>
      <c r="H942" s="9">
        <v>1.3661949398534299E-4</v>
      </c>
      <c r="I942" s="9">
        <v>3.1526020634650401E-3</v>
      </c>
      <c r="J942" s="9">
        <v>4.4804574600510301E-4</v>
      </c>
      <c r="K942" s="13">
        <v>6.9602888693000699E-4</v>
      </c>
      <c r="L942" s="13">
        <v>7.9250324196438102E-5</v>
      </c>
      <c r="M942" s="93">
        <v>2.3582378658634</v>
      </c>
      <c r="N942" s="55">
        <v>140</v>
      </c>
      <c r="O942" s="94">
        <v>2.9198023157447201E-2</v>
      </c>
      <c r="P942" s="11">
        <v>5.6539129278024597E-2</v>
      </c>
      <c r="Q942" s="11">
        <v>4.7108913017368401E-4</v>
      </c>
    </row>
    <row r="943" spans="1:17" x14ac:dyDescent="0.25">
      <c r="A943" s="12" t="str">
        <f t="shared" si="24"/>
        <v/>
      </c>
      <c r="B943" s="12" t="s">
        <v>1038</v>
      </c>
      <c r="C943" s="75">
        <f t="shared" si="25"/>
        <v>596</v>
      </c>
      <c r="D943" s="12">
        <v>12</v>
      </c>
      <c r="E943" s="26">
        <v>41.808999999999997</v>
      </c>
      <c r="F943" s="9">
        <v>0.71052395281757497</v>
      </c>
      <c r="G943" s="9">
        <v>1.23636262981721E-4</v>
      </c>
      <c r="H943" s="9">
        <v>1.3566813383891101E-4</v>
      </c>
      <c r="I943" s="9">
        <v>2.40520200422606E-3</v>
      </c>
      <c r="J943" s="9">
        <v>1.6018427311670499E-4</v>
      </c>
      <c r="K943" s="13">
        <v>7.4247314693191705E-4</v>
      </c>
      <c r="L943" s="13">
        <v>8.2266871510691604E-5</v>
      </c>
      <c r="M943" s="93">
        <v>2.30805747699466</v>
      </c>
      <c r="N943" s="55">
        <v>140</v>
      </c>
      <c r="O943" s="94">
        <v>1.05201093333497E-2</v>
      </c>
      <c r="P943" s="11">
        <v>5.6658604525735498E-2</v>
      </c>
      <c r="Q943" s="11">
        <v>4.6928690910689102E-4</v>
      </c>
    </row>
    <row r="944" spans="1:17" x14ac:dyDescent="0.25">
      <c r="A944" s="12" t="str">
        <f t="shared" si="24"/>
        <v/>
      </c>
      <c r="B944" s="12"/>
      <c r="C944" s="75">
        <f t="shared" si="25"/>
        <v>611</v>
      </c>
      <c r="D944" s="12"/>
      <c r="E944" s="26"/>
      <c r="F944" s="9"/>
      <c r="G944" s="9"/>
      <c r="H944" s="9"/>
      <c r="I944" s="9"/>
      <c r="J944" s="9"/>
      <c r="K944" s="13"/>
      <c r="L944" s="13"/>
      <c r="M944" s="93"/>
      <c r="N944" s="55"/>
      <c r="O944" s="94"/>
      <c r="Q944" s="11"/>
    </row>
    <row r="945" spans="1:17" x14ac:dyDescent="0.25">
      <c r="A945" s="12" t="str">
        <f t="shared" si="24"/>
        <v/>
      </c>
      <c r="B945" s="12"/>
      <c r="C945" s="75">
        <f t="shared" si="25"/>
        <v>626</v>
      </c>
      <c r="D945" s="12"/>
      <c r="E945" s="26"/>
      <c r="F945" s="9"/>
      <c r="G945" s="9"/>
      <c r="H945" s="9"/>
      <c r="I945" s="9"/>
      <c r="J945" s="9"/>
      <c r="K945" s="13"/>
      <c r="L945" s="13"/>
      <c r="M945" s="93"/>
      <c r="N945" s="55"/>
      <c r="O945" s="94"/>
      <c r="Q945" s="11"/>
    </row>
    <row r="946" spans="1:17" x14ac:dyDescent="0.25">
      <c r="A946" s="12" t="str">
        <f t="shared" si="24"/>
        <v>AT68</v>
      </c>
      <c r="B946" s="12" t="s">
        <v>1039</v>
      </c>
      <c r="C946" s="75">
        <f t="shared" si="25"/>
        <v>627</v>
      </c>
      <c r="D946" s="12">
        <v>1</v>
      </c>
      <c r="E946" s="26">
        <v>44.121000000000002</v>
      </c>
      <c r="F946" s="9">
        <v>0.71051546254527098</v>
      </c>
      <c r="G946" s="9">
        <v>1.4291233901949E-4</v>
      </c>
      <c r="H946" s="9">
        <v>1.5343639258077999E-4</v>
      </c>
      <c r="I946" s="9">
        <v>2.1314301788280098E-3</v>
      </c>
      <c r="J946" s="9">
        <v>2.1466245892673701E-4</v>
      </c>
      <c r="K946" s="13">
        <v>6.3376416417759295E-4</v>
      </c>
      <c r="L946" s="13">
        <v>1.11277747942961E-4</v>
      </c>
      <c r="M946" s="93">
        <v>1.67666739486684</v>
      </c>
      <c r="N946" s="55">
        <v>100</v>
      </c>
      <c r="O946" s="94">
        <v>1.4320549221899001E-3</v>
      </c>
      <c r="P946" s="11">
        <v>5.6860836742182001E-2</v>
      </c>
      <c r="Q946" s="11">
        <v>6.20502219119768E-4</v>
      </c>
    </row>
    <row r="947" spans="1:17" x14ac:dyDescent="0.25">
      <c r="A947" s="12" t="str">
        <f t="shared" si="24"/>
        <v/>
      </c>
      <c r="B947" s="12" t="s">
        <v>1040</v>
      </c>
      <c r="C947" s="75">
        <f t="shared" si="25"/>
        <v>628</v>
      </c>
      <c r="D947" s="12">
        <v>2</v>
      </c>
      <c r="E947" s="26">
        <v>44.145000000000003</v>
      </c>
      <c r="F947" s="9">
        <v>0.71014816688276305</v>
      </c>
      <c r="G947" s="9">
        <v>1.2609752874072799E-4</v>
      </c>
      <c r="H947" s="9">
        <v>1.3790010028069999E-4</v>
      </c>
      <c r="I947" s="9">
        <v>1.4387216601599901E-3</v>
      </c>
      <c r="J947" s="9">
        <v>5.50499680698835E-5</v>
      </c>
      <c r="K947" s="13">
        <v>6.63918600141982E-4</v>
      </c>
      <c r="L947" s="13">
        <v>9.7466315393029203E-5</v>
      </c>
      <c r="M947" s="93">
        <v>1.9757102280629799</v>
      </c>
      <c r="N947" s="55">
        <v>120</v>
      </c>
      <c r="O947" s="94">
        <v>1.4327959086089101E-3</v>
      </c>
      <c r="P947" s="11">
        <v>5.6662296526565001E-2</v>
      </c>
      <c r="Q947" s="11">
        <v>4.5178692768577398E-4</v>
      </c>
    </row>
    <row r="948" spans="1:17" x14ac:dyDescent="0.25">
      <c r="A948" s="12" t="str">
        <f t="shared" si="24"/>
        <v/>
      </c>
      <c r="B948" s="12" t="s">
        <v>1041</v>
      </c>
      <c r="C948" s="75">
        <f t="shared" si="25"/>
        <v>629</v>
      </c>
      <c r="D948" s="12">
        <v>3</v>
      </c>
      <c r="E948" s="26">
        <v>44.167000000000002</v>
      </c>
      <c r="F948" s="9">
        <v>0.71028623043189898</v>
      </c>
      <c r="G948" s="9">
        <v>1.28758591371967E-4</v>
      </c>
      <c r="H948" s="9">
        <v>1.4033993450438201E-4</v>
      </c>
      <c r="I948" s="9">
        <v>1.47045448550965E-3</v>
      </c>
      <c r="J948" s="9">
        <v>1.0861542425740901E-4</v>
      </c>
      <c r="K948" s="13">
        <v>7.2349979187218496E-4</v>
      </c>
      <c r="L948" s="13">
        <v>1.00477883236603E-4</v>
      </c>
      <c r="M948" s="93">
        <v>1.95906923799538</v>
      </c>
      <c r="N948" s="55">
        <v>120</v>
      </c>
      <c r="O948" s="94">
        <v>4.2355734473810397E-4</v>
      </c>
      <c r="P948" s="11">
        <v>5.66531257463933E-2</v>
      </c>
      <c r="Q948" s="11">
        <v>4.1141098606241197E-4</v>
      </c>
    </row>
    <row r="949" spans="1:17" x14ac:dyDescent="0.25">
      <c r="A949" s="12" t="str">
        <f t="shared" si="24"/>
        <v/>
      </c>
      <c r="B949" s="12" t="s">
        <v>1042</v>
      </c>
      <c r="C949" s="75">
        <f t="shared" si="25"/>
        <v>630</v>
      </c>
      <c r="D949" s="12">
        <v>4</v>
      </c>
      <c r="E949" s="26">
        <v>44.180999999999997</v>
      </c>
      <c r="F949" s="9">
        <v>0.71004658984644198</v>
      </c>
      <c r="G949" s="9">
        <v>1.3358716440360399E-4</v>
      </c>
      <c r="H949" s="9">
        <v>1.4477642630280599E-4</v>
      </c>
      <c r="I949" s="9">
        <v>1.3106653914444701E-3</v>
      </c>
      <c r="J949" s="9">
        <v>1.03521153171094E-4</v>
      </c>
      <c r="K949" s="13">
        <v>6.2596497077372097E-4</v>
      </c>
      <c r="L949" s="13">
        <v>9.6005267209330996E-5</v>
      </c>
      <c r="M949" s="93">
        <v>2.1486655021234</v>
      </c>
      <c r="N949" s="55">
        <v>130</v>
      </c>
      <c r="O949" s="94">
        <v>5.0920184098106997E-4</v>
      </c>
      <c r="P949" s="11">
        <v>5.6579427049119897E-2</v>
      </c>
      <c r="Q949" s="11">
        <v>4.4869335591051E-4</v>
      </c>
    </row>
    <row r="950" spans="1:17" x14ac:dyDescent="0.25">
      <c r="A950" s="12" t="str">
        <f t="shared" si="24"/>
        <v/>
      </c>
      <c r="B950" s="12" t="s">
        <v>1043</v>
      </c>
      <c r="C950" s="75">
        <f t="shared" si="25"/>
        <v>631</v>
      </c>
      <c r="D950" s="12">
        <v>5</v>
      </c>
      <c r="E950" s="26">
        <v>44.149000000000001</v>
      </c>
      <c r="F950" s="9">
        <v>0.71001135753596101</v>
      </c>
      <c r="G950" s="9">
        <v>1.3491179187981799E-4</v>
      </c>
      <c r="H950" s="9">
        <v>1.4599993553533999E-4</v>
      </c>
      <c r="I950" s="9">
        <v>1.0181849369338301E-3</v>
      </c>
      <c r="J950" s="9">
        <v>5.7087931206707302E-5</v>
      </c>
      <c r="K950" s="13">
        <v>6.2429829416130102E-4</v>
      </c>
      <c r="L950" s="13">
        <v>9.6715122940510201E-5</v>
      </c>
      <c r="M950" s="93">
        <v>2.0866561529446499</v>
      </c>
      <c r="N950" s="55">
        <v>130</v>
      </c>
      <c r="O950" s="94">
        <v>2.3979721481340901E-4</v>
      </c>
      <c r="P950" s="11">
        <v>5.6638759501043801E-2</v>
      </c>
      <c r="Q950" s="11">
        <v>3.8701463639733102E-4</v>
      </c>
    </row>
    <row r="951" spans="1:17" x14ac:dyDescent="0.25">
      <c r="A951" s="12" t="str">
        <f t="shared" si="24"/>
        <v/>
      </c>
      <c r="B951" s="12" t="s">
        <v>1044</v>
      </c>
      <c r="C951" s="75">
        <f t="shared" si="25"/>
        <v>632</v>
      </c>
      <c r="D951" s="12">
        <v>6</v>
      </c>
      <c r="E951" s="26">
        <v>44.122</v>
      </c>
      <c r="F951" s="9">
        <v>0.71063790045557795</v>
      </c>
      <c r="G951" s="9">
        <v>9.0955904533391994E-5</v>
      </c>
      <c r="H951" s="9">
        <v>1.06740968259542E-4</v>
      </c>
      <c r="I951" s="9">
        <v>2.5667063987205E-3</v>
      </c>
      <c r="J951" s="9">
        <v>4.6949039179732803E-5</v>
      </c>
      <c r="K951" s="13">
        <v>7.4141553388644898E-4</v>
      </c>
      <c r="L951" s="13">
        <v>7.5884008579310406E-5</v>
      </c>
      <c r="M951" s="93">
        <v>2.80803138868625</v>
      </c>
      <c r="N951" s="55">
        <v>170</v>
      </c>
      <c r="O951" s="94">
        <v>0.393284542504103</v>
      </c>
      <c r="P951" s="11">
        <v>5.6408596286828899E-2</v>
      </c>
      <c r="Q951" s="11">
        <v>3.3568896171394102E-4</v>
      </c>
    </row>
    <row r="952" spans="1:17" x14ac:dyDescent="0.25">
      <c r="A952" s="12" t="str">
        <f t="shared" si="24"/>
        <v/>
      </c>
      <c r="B952" s="12" t="s">
        <v>1045</v>
      </c>
      <c r="C952" s="75">
        <f t="shared" si="25"/>
        <v>633</v>
      </c>
      <c r="D952" s="12">
        <v>7</v>
      </c>
      <c r="E952" s="26">
        <v>44.131999999999998</v>
      </c>
      <c r="F952" s="9">
        <v>0.710342615482073</v>
      </c>
      <c r="G952" s="9">
        <v>1.5747031231481E-4</v>
      </c>
      <c r="H952" s="9">
        <v>1.6707617832092001E-4</v>
      </c>
      <c r="I952" s="9">
        <v>2.04244609338948E-3</v>
      </c>
      <c r="J952" s="9">
        <v>1.3810209903003699E-4</v>
      </c>
      <c r="K952" s="13">
        <v>6.6812080959922297E-4</v>
      </c>
      <c r="L952" s="13">
        <v>1.15642227337994E-4</v>
      </c>
      <c r="M952" s="93">
        <v>1.6934679317228001</v>
      </c>
      <c r="N952" s="55">
        <v>100</v>
      </c>
      <c r="O952" s="94">
        <v>2.4336667731627202E-3</v>
      </c>
      <c r="P952" s="11">
        <v>5.65707732540379E-2</v>
      </c>
      <c r="Q952" s="11">
        <v>5.7867041398771996E-4</v>
      </c>
    </row>
    <row r="953" spans="1:17" x14ac:dyDescent="0.25">
      <c r="A953" s="12" t="str">
        <f t="shared" si="24"/>
        <v/>
      </c>
      <c r="B953" s="12" t="s">
        <v>1046</v>
      </c>
      <c r="C953" s="75">
        <f t="shared" si="25"/>
        <v>634</v>
      </c>
      <c r="D953" s="12">
        <v>8</v>
      </c>
      <c r="E953" s="26">
        <v>44.122</v>
      </c>
      <c r="F953" s="9">
        <v>0.71004793275709199</v>
      </c>
      <c r="G953" s="9">
        <v>1.63348001107029E-4</v>
      </c>
      <c r="H953" s="9">
        <v>1.72620123743465E-4</v>
      </c>
      <c r="I953" s="9">
        <v>3.7639180287492402E-3</v>
      </c>
      <c r="J953" s="9">
        <v>4.2321947669605E-4</v>
      </c>
      <c r="K953" s="13">
        <v>7.7724771324753298E-4</v>
      </c>
      <c r="L953" s="13">
        <v>1.12359461280161E-4</v>
      </c>
      <c r="M953" s="93">
        <v>1.6277278769972301</v>
      </c>
      <c r="N953" s="55">
        <v>100</v>
      </c>
      <c r="O953" s="94">
        <v>1.71607401994605E-3</v>
      </c>
      <c r="P953" s="11">
        <v>5.6408376185339601E-2</v>
      </c>
      <c r="Q953" s="11">
        <v>5.7351959021888395E-4</v>
      </c>
    </row>
    <row r="954" spans="1:17" x14ac:dyDescent="0.25">
      <c r="A954" s="12" t="str">
        <f t="shared" si="24"/>
        <v/>
      </c>
      <c r="B954" s="12" t="s">
        <v>1047</v>
      </c>
      <c r="C954" s="75">
        <f t="shared" si="25"/>
        <v>635</v>
      </c>
      <c r="D954" s="12">
        <v>9</v>
      </c>
      <c r="E954" s="26">
        <v>44.164000000000001</v>
      </c>
      <c r="F954" s="9">
        <v>0.70997420381020804</v>
      </c>
      <c r="G954" s="9">
        <v>1.5066488065218099E-4</v>
      </c>
      <c r="H954" s="9">
        <v>1.6066888287516099E-4</v>
      </c>
      <c r="I954" s="9">
        <v>1.4955689781312601E-3</v>
      </c>
      <c r="J954" s="9">
        <v>1.3186884461518101E-4</v>
      </c>
      <c r="K954" s="13">
        <v>8.4393138913843601E-4</v>
      </c>
      <c r="L954" s="13">
        <v>1.05221714418871E-4</v>
      </c>
      <c r="M954" s="93">
        <v>1.77480409321132</v>
      </c>
      <c r="N954" s="55">
        <v>110</v>
      </c>
      <c r="O954" s="94">
        <v>1.4865598554906899E-3</v>
      </c>
      <c r="P954" s="11">
        <v>5.6608229460453303E-2</v>
      </c>
      <c r="Q954" s="11">
        <v>5.9313642578311696E-4</v>
      </c>
    </row>
    <row r="955" spans="1:17" x14ac:dyDescent="0.25">
      <c r="A955" s="12" t="str">
        <f t="shared" si="24"/>
        <v/>
      </c>
      <c r="B955" s="12" t="s">
        <v>1048</v>
      </c>
      <c r="C955" s="75">
        <f t="shared" si="25"/>
        <v>636</v>
      </c>
      <c r="D955" s="12">
        <v>10</v>
      </c>
      <c r="E955" s="26">
        <v>44.12</v>
      </c>
      <c r="F955" s="9">
        <v>0.70995546887043903</v>
      </c>
      <c r="G955" s="9">
        <v>1.2495204868555901E-4</v>
      </c>
      <c r="H955" s="9">
        <v>1.3684820781193001E-4</v>
      </c>
      <c r="I955" s="9">
        <v>1.7844431460576199E-3</v>
      </c>
      <c r="J955" s="9">
        <v>2.4124133251639E-4</v>
      </c>
      <c r="K955" s="13">
        <v>6.54315530034256E-4</v>
      </c>
      <c r="L955" s="13">
        <v>9.4051860464112002E-5</v>
      </c>
      <c r="M955" s="93">
        <v>1.9747444778147401</v>
      </c>
      <c r="N955" s="55">
        <v>120</v>
      </c>
      <c r="O955" s="94">
        <v>6.6116093034397096E-4</v>
      </c>
      <c r="P955" s="11">
        <v>5.67731968637437E-2</v>
      </c>
      <c r="Q955" s="11">
        <v>5.1594877756940395E-4</v>
      </c>
    </row>
    <row r="956" spans="1:17" x14ac:dyDescent="0.25">
      <c r="A956" s="12" t="str">
        <f t="shared" si="24"/>
        <v/>
      </c>
      <c r="B956" s="12" t="s">
        <v>1049</v>
      </c>
      <c r="C956" s="75">
        <f t="shared" si="25"/>
        <v>637</v>
      </c>
      <c r="D956" s="12">
        <v>11</v>
      </c>
      <c r="E956" s="26">
        <v>44.259</v>
      </c>
      <c r="F956" s="9">
        <v>0.70992591623880597</v>
      </c>
      <c r="G956" s="9">
        <v>1.19371226457219E-4</v>
      </c>
      <c r="H956" s="9">
        <v>1.3177115402411601E-4</v>
      </c>
      <c r="I956" s="9">
        <v>1.4139814703205899E-3</v>
      </c>
      <c r="J956" s="9">
        <v>1.15997569654192E-4</v>
      </c>
      <c r="K956" s="13">
        <v>5.9451271343685403E-4</v>
      </c>
      <c r="L956" s="13">
        <v>8.8233137370441296E-5</v>
      </c>
      <c r="M956" s="93">
        <v>2.3657135070545099</v>
      </c>
      <c r="N956" s="55">
        <v>150</v>
      </c>
      <c r="O956" s="94">
        <v>5.9202733533935304E-4</v>
      </c>
      <c r="P956" s="11">
        <v>5.6520858322185001E-2</v>
      </c>
      <c r="Q956" s="11">
        <v>4.3006159822301E-4</v>
      </c>
    </row>
    <row r="957" spans="1:17" x14ac:dyDescent="0.25">
      <c r="A957" s="12" t="str">
        <f t="shared" si="24"/>
        <v/>
      </c>
      <c r="B957" s="12" t="s">
        <v>1050</v>
      </c>
      <c r="C957" s="75">
        <f t="shared" si="25"/>
        <v>638</v>
      </c>
      <c r="D957" s="12">
        <v>12</v>
      </c>
      <c r="E957" s="26">
        <v>44.122</v>
      </c>
      <c r="F957" s="9">
        <v>0.710236179733163</v>
      </c>
      <c r="G957" s="9">
        <v>1.2478836517953001E-4</v>
      </c>
      <c r="H957" s="9">
        <v>1.36707772104788E-4</v>
      </c>
      <c r="I957" s="9">
        <v>2.0529597793668601E-3</v>
      </c>
      <c r="J957" s="9">
        <v>1.5469674084336399E-4</v>
      </c>
      <c r="K957" s="13">
        <v>5.4990259542337197E-4</v>
      </c>
      <c r="L957" s="13">
        <v>1.0328861807689499E-4</v>
      </c>
      <c r="M957" s="93">
        <v>1.92363939734064</v>
      </c>
      <c r="N957" s="55">
        <v>120</v>
      </c>
      <c r="O957" s="94">
        <v>8.1613048192426599E-4</v>
      </c>
      <c r="P957" s="11">
        <v>5.68348004477452E-2</v>
      </c>
      <c r="Q957" s="11">
        <v>4.6864445794386501E-4</v>
      </c>
    </row>
    <row r="958" spans="1:17" x14ac:dyDescent="0.25">
      <c r="A958" s="12" t="str">
        <f t="shared" si="24"/>
        <v/>
      </c>
      <c r="B958" s="12"/>
      <c r="C958" s="75">
        <f t="shared" si="25"/>
        <v>653</v>
      </c>
      <c r="D958" s="12"/>
      <c r="E958" s="26"/>
      <c r="F958" s="9"/>
      <c r="G958" s="9"/>
      <c r="H958" s="9"/>
      <c r="I958" s="9"/>
      <c r="J958" s="9"/>
      <c r="K958" s="13"/>
      <c r="L958" s="13"/>
      <c r="M958" s="93"/>
      <c r="N958" s="55"/>
      <c r="O958" s="94"/>
      <c r="Q958" s="11"/>
    </row>
    <row r="959" spans="1:17" x14ac:dyDescent="0.25">
      <c r="A959" s="12" t="str">
        <f t="shared" si="24"/>
        <v/>
      </c>
      <c r="B959" s="12"/>
      <c r="C959" s="75">
        <f t="shared" si="25"/>
        <v>668</v>
      </c>
      <c r="D959" s="12"/>
      <c r="E959" s="26"/>
      <c r="F959" s="9"/>
      <c r="G959" s="9"/>
      <c r="H959" s="9"/>
      <c r="I959" s="9"/>
      <c r="J959" s="9"/>
      <c r="K959" s="13"/>
      <c r="L959" s="13"/>
      <c r="M959" s="93"/>
      <c r="N959" s="55"/>
      <c r="O959" s="94"/>
      <c r="Q959" s="11"/>
    </row>
    <row r="960" spans="1:17" x14ac:dyDescent="0.25">
      <c r="A960" s="12" t="str">
        <f t="shared" si="24"/>
        <v>AT69</v>
      </c>
      <c r="B960" s="12" t="s">
        <v>1051</v>
      </c>
      <c r="C960" s="75">
        <f t="shared" si="25"/>
        <v>669</v>
      </c>
      <c r="D960" s="12">
        <v>1</v>
      </c>
      <c r="E960" s="26">
        <v>51.386000000000003</v>
      </c>
      <c r="F960" s="9">
        <v>0.70986167056536298</v>
      </c>
      <c r="G960" s="9">
        <v>9.5807433300203795E-5</v>
      </c>
      <c r="H960" s="9">
        <v>1.10872431035846E-4</v>
      </c>
      <c r="I960" s="9">
        <v>8.5701644814689996E-4</v>
      </c>
      <c r="J960" s="9">
        <v>2.75874527848471E-5</v>
      </c>
      <c r="K960" s="13">
        <v>5.50858022198405E-4</v>
      </c>
      <c r="L960" s="13">
        <v>6.1892474501374305E-5</v>
      </c>
      <c r="M960" s="93">
        <v>2.9592086595864102</v>
      </c>
      <c r="N960" s="55">
        <v>180</v>
      </c>
      <c r="O960" s="94">
        <v>3.51686184759099E-4</v>
      </c>
      <c r="P960" s="11">
        <v>5.6475704878098901E-2</v>
      </c>
      <c r="Q960" s="11">
        <v>2.7348666593237698E-4</v>
      </c>
    </row>
    <row r="961" spans="1:17" x14ac:dyDescent="0.25">
      <c r="A961" s="12" t="str">
        <f t="shared" si="24"/>
        <v/>
      </c>
      <c r="B961" s="12" t="s">
        <v>1052</v>
      </c>
      <c r="C961" s="75">
        <f t="shared" si="25"/>
        <v>670</v>
      </c>
      <c r="D961" s="12">
        <v>2</v>
      </c>
      <c r="E961" s="26">
        <v>51.515999999999998</v>
      </c>
      <c r="F961" s="9">
        <v>0.70975149095233703</v>
      </c>
      <c r="G961" s="9">
        <v>9.4573241764154205E-5</v>
      </c>
      <c r="H961" s="9">
        <v>1.09803720427925E-4</v>
      </c>
      <c r="I961" s="9">
        <v>9.6352822004917296E-4</v>
      </c>
      <c r="J961" s="9">
        <v>2.9531467851683802E-5</v>
      </c>
      <c r="K961" s="13">
        <v>5.6275673087599805E-4</v>
      </c>
      <c r="L961" s="13">
        <v>6.6770576253184099E-5</v>
      </c>
      <c r="M961" s="93">
        <v>2.9616668614161501</v>
      </c>
      <c r="N961" s="55">
        <v>180</v>
      </c>
      <c r="O961" s="94">
        <v>3.42692972892976E-4</v>
      </c>
      <c r="P961" s="11">
        <v>5.7043424326563702E-2</v>
      </c>
      <c r="Q961" s="11">
        <v>2.5044791266557598E-4</v>
      </c>
    </row>
    <row r="962" spans="1:17" x14ac:dyDescent="0.25">
      <c r="A962" s="12" t="str">
        <f t="shared" si="24"/>
        <v/>
      </c>
      <c r="B962" s="12" t="s">
        <v>1053</v>
      </c>
      <c r="C962" s="75">
        <f t="shared" si="25"/>
        <v>671</v>
      </c>
      <c r="D962" s="12">
        <v>3</v>
      </c>
      <c r="E962" s="26">
        <v>51.442999999999998</v>
      </c>
      <c r="F962" s="9">
        <v>0.70990468160020204</v>
      </c>
      <c r="G962" s="9">
        <v>1.00890376344838E-4</v>
      </c>
      <c r="H962" s="9">
        <v>1.15295344060619E-4</v>
      </c>
      <c r="I962" s="9">
        <v>1.0719897644902599E-3</v>
      </c>
      <c r="J962" s="9">
        <v>3.39836149502047E-5</v>
      </c>
      <c r="K962" s="13">
        <v>6.3266240358317099E-4</v>
      </c>
      <c r="L962" s="13">
        <v>6.7073660320319297E-5</v>
      </c>
      <c r="M962" s="93">
        <v>2.67573843021473</v>
      </c>
      <c r="N962" s="55">
        <v>160</v>
      </c>
      <c r="O962" s="94">
        <v>1.94679804540573E-3</v>
      </c>
      <c r="P962" s="11">
        <v>5.6409595970338497E-2</v>
      </c>
      <c r="Q962" s="11">
        <v>2.63391381610366E-4</v>
      </c>
    </row>
    <row r="963" spans="1:17" x14ac:dyDescent="0.25">
      <c r="A963" s="12" t="str">
        <f t="shared" si="24"/>
        <v/>
      </c>
      <c r="B963" s="12" t="s">
        <v>1054</v>
      </c>
      <c r="C963" s="75">
        <f t="shared" si="25"/>
        <v>672</v>
      </c>
      <c r="D963" s="12">
        <v>4</v>
      </c>
      <c r="E963" s="26">
        <v>51.529000000000003</v>
      </c>
      <c r="F963" s="9">
        <v>0.70974612983126595</v>
      </c>
      <c r="G963" s="9">
        <v>9.1602200946105006E-5</v>
      </c>
      <c r="H963" s="9">
        <v>1.0725475226885399E-4</v>
      </c>
      <c r="I963" s="9">
        <v>9.2582944840013904E-4</v>
      </c>
      <c r="J963" s="9">
        <v>2.5247905974377801E-5</v>
      </c>
      <c r="K963" s="13">
        <v>4.8372767348364303E-4</v>
      </c>
      <c r="L963" s="13">
        <v>5.25704596830492E-5</v>
      </c>
      <c r="M963" s="93">
        <v>3.23246601912594</v>
      </c>
      <c r="N963" s="55">
        <v>200</v>
      </c>
      <c r="O963" s="94">
        <v>2.9438634635198501E-4</v>
      </c>
      <c r="P963" s="11">
        <v>5.6205380383495998E-2</v>
      </c>
      <c r="Q963" s="11">
        <v>2.4999209804955002E-4</v>
      </c>
    </row>
    <row r="964" spans="1:17" x14ac:dyDescent="0.25">
      <c r="A964" s="12" t="str">
        <f t="shared" si="24"/>
        <v/>
      </c>
      <c r="B964" s="12" t="s">
        <v>1055</v>
      </c>
      <c r="C964" s="75">
        <f t="shared" si="25"/>
        <v>673</v>
      </c>
      <c r="D964" s="12">
        <v>5</v>
      </c>
      <c r="E964" s="26">
        <v>38.941000000000003</v>
      </c>
      <c r="F964" s="9">
        <v>0.70976878360705697</v>
      </c>
      <c r="G964" s="9">
        <v>8.0805843846962802E-5</v>
      </c>
      <c r="H964" s="9">
        <v>9.8195593268251099E-5</v>
      </c>
      <c r="I964" s="9">
        <v>7.9713608525662201E-4</v>
      </c>
      <c r="J964" s="9">
        <v>3.2190775100278003E-5</v>
      </c>
      <c r="K964" s="13">
        <v>4.57539261976161E-4</v>
      </c>
      <c r="L964" s="13">
        <v>5.0206990435915201E-5</v>
      </c>
      <c r="M964" s="93">
        <v>3.8769592530856301</v>
      </c>
      <c r="N964" s="55">
        <v>240</v>
      </c>
      <c r="O964" s="94">
        <v>1.8150245148832399E-4</v>
      </c>
      <c r="P964" s="11">
        <v>5.6695860706299499E-2</v>
      </c>
      <c r="Q964" s="11">
        <v>2.2641630695600701E-4</v>
      </c>
    </row>
    <row r="965" spans="1:17" x14ac:dyDescent="0.25">
      <c r="A965" s="12" t="str">
        <f t="shared" si="24"/>
        <v/>
      </c>
      <c r="B965" s="12" t="s">
        <v>1056</v>
      </c>
      <c r="C965" s="75">
        <f t="shared" si="25"/>
        <v>674</v>
      </c>
      <c r="D965" s="12">
        <v>6</v>
      </c>
      <c r="E965" s="26">
        <v>53.341999999999999</v>
      </c>
      <c r="F965" s="9">
        <v>0.71027141923127801</v>
      </c>
      <c r="G965" s="9">
        <v>1.1193220541058801E-4</v>
      </c>
      <c r="H965" s="9">
        <v>1.2508382749612301E-4</v>
      </c>
      <c r="I965" s="9">
        <v>1.1493528504492099E-3</v>
      </c>
      <c r="J965" s="9">
        <v>4.31838297574602E-5</v>
      </c>
      <c r="K965" s="13">
        <v>6.92108675574812E-4</v>
      </c>
      <c r="L965" s="13">
        <v>7.7072221621381101E-5</v>
      </c>
      <c r="M965" s="93">
        <v>2.3128477410253501</v>
      </c>
      <c r="N965" s="55">
        <v>140</v>
      </c>
      <c r="O965" s="94">
        <v>2.52134945695862E-4</v>
      </c>
      <c r="P965" s="11">
        <v>5.6849625642326901E-2</v>
      </c>
      <c r="Q965" s="11">
        <v>2.8162433851229302E-4</v>
      </c>
    </row>
    <row r="966" spans="1:17" x14ac:dyDescent="0.25">
      <c r="A966" s="12" t="str">
        <f t="shared" si="24"/>
        <v/>
      </c>
      <c r="B966" s="12" t="s">
        <v>1057</v>
      </c>
      <c r="C966" s="75">
        <f t="shared" si="25"/>
        <v>675</v>
      </c>
      <c r="D966" s="12">
        <v>7</v>
      </c>
      <c r="E966" s="26">
        <v>51.32</v>
      </c>
      <c r="F966" s="9">
        <v>0.71023260000986699</v>
      </c>
      <c r="G966" s="9">
        <v>1.0593248801075599E-4</v>
      </c>
      <c r="H966" s="9">
        <v>1.19743725856981E-4</v>
      </c>
      <c r="I966" s="9">
        <v>9.2421831864950596E-4</v>
      </c>
      <c r="J966" s="9">
        <v>3.87354618417864E-5</v>
      </c>
      <c r="K966" s="13">
        <v>7.9205646989191896E-4</v>
      </c>
      <c r="L966" s="13">
        <v>7.6486062668161404E-5</v>
      </c>
      <c r="M966" s="93">
        <v>2.2744805728625499</v>
      </c>
      <c r="N966" s="55">
        <v>140</v>
      </c>
      <c r="O966" s="94">
        <v>2.7831897307127301E-3</v>
      </c>
      <c r="P966" s="11">
        <v>5.7531471732441199E-2</v>
      </c>
      <c r="Q966" s="11">
        <v>3.4339055575329999E-4</v>
      </c>
    </row>
    <row r="967" spans="1:17" x14ac:dyDescent="0.25">
      <c r="A967" s="12" t="str">
        <f t="shared" si="24"/>
        <v/>
      </c>
      <c r="B967" s="12" t="s">
        <v>1058</v>
      </c>
      <c r="C967" s="75">
        <f t="shared" si="25"/>
        <v>676</v>
      </c>
      <c r="D967" s="12">
        <v>8</v>
      </c>
      <c r="E967" s="26">
        <v>51.445</v>
      </c>
      <c r="F967" s="9">
        <v>0.710424655831147</v>
      </c>
      <c r="G967" s="9">
        <v>8.3753450435145003E-5</v>
      </c>
      <c r="H967" s="9">
        <v>1.0066244043157999E-4</v>
      </c>
      <c r="I967" s="9">
        <v>1.00124277093359E-3</v>
      </c>
      <c r="J967" s="9">
        <v>5.5184666089728803E-5</v>
      </c>
      <c r="K967" s="13">
        <v>7.2576741230825795E-4</v>
      </c>
      <c r="L967" s="13">
        <v>6.1510619248263601E-5</v>
      </c>
      <c r="M967" s="93">
        <v>2.65282729664137</v>
      </c>
      <c r="N967" s="55">
        <v>160</v>
      </c>
      <c r="O967" s="94">
        <v>2.0176283141485798E-2</v>
      </c>
      <c r="P967" s="11">
        <v>5.6741887039801403E-2</v>
      </c>
      <c r="Q967" s="11">
        <v>2.7646100136627199E-4</v>
      </c>
    </row>
    <row r="968" spans="1:17" x14ac:dyDescent="0.25">
      <c r="A968" s="12" t="str">
        <f t="shared" si="24"/>
        <v/>
      </c>
      <c r="B968" s="12" t="s">
        <v>1059</v>
      </c>
      <c r="C968" s="75">
        <f t="shared" si="25"/>
        <v>677</v>
      </c>
      <c r="D968" s="12">
        <v>9</v>
      </c>
      <c r="E968" s="26">
        <v>51.335000000000001</v>
      </c>
      <c r="F968" s="9">
        <v>0.71049692111454799</v>
      </c>
      <c r="G968" s="9">
        <v>8.2853145226520901E-5</v>
      </c>
      <c r="H968" s="9">
        <v>9.9918968033192005E-5</v>
      </c>
      <c r="I968" s="9">
        <v>8.1331193858017196E-4</v>
      </c>
      <c r="J968" s="9">
        <v>4.1481462442628297E-5</v>
      </c>
      <c r="K968" s="13">
        <v>7.5004821475042698E-4</v>
      </c>
      <c r="L968" s="13">
        <v>6.4885353258436907E-5</v>
      </c>
      <c r="M968" s="93">
        <v>2.6386387541351501</v>
      </c>
      <c r="N968" s="55">
        <v>160</v>
      </c>
      <c r="O968" s="94">
        <v>3.5279075823169202E-4</v>
      </c>
      <c r="P968" s="11">
        <v>5.6597079679474298E-2</v>
      </c>
      <c r="Q968" s="11">
        <v>2.72914717076815E-4</v>
      </c>
    </row>
    <row r="969" spans="1:17" x14ac:dyDescent="0.25">
      <c r="A969" s="12" t="str">
        <f t="shared" si="24"/>
        <v/>
      </c>
      <c r="B969" s="12" t="s">
        <v>1060</v>
      </c>
      <c r="C969" s="75">
        <f t="shared" si="25"/>
        <v>678</v>
      </c>
      <c r="D969" s="12">
        <v>10</v>
      </c>
      <c r="E969" s="26">
        <v>51.326000000000001</v>
      </c>
      <c r="F969" s="9">
        <v>0.71047095146842898</v>
      </c>
      <c r="G969" s="9">
        <v>1.07810784557624E-4</v>
      </c>
      <c r="H969" s="9">
        <v>1.21415356582367E-4</v>
      </c>
      <c r="I969" s="9">
        <v>1.0651200399663999E-3</v>
      </c>
      <c r="J969" s="9">
        <v>3.72408067717767E-5</v>
      </c>
      <c r="K969" s="13">
        <v>7.3158416883131402E-4</v>
      </c>
      <c r="L969" s="13">
        <v>6.8075969882214093E-5</v>
      </c>
      <c r="M969" s="93">
        <v>2.6080847547839801</v>
      </c>
      <c r="N969" s="55">
        <v>160</v>
      </c>
      <c r="O969" s="94">
        <v>1.0757787727657399E-4</v>
      </c>
      <c r="P969" s="11">
        <v>5.6539185169985101E-2</v>
      </c>
      <c r="Q969" s="11">
        <v>2.7074993136844301E-4</v>
      </c>
    </row>
    <row r="970" spans="1:17" x14ac:dyDescent="0.25">
      <c r="A970" s="12" t="str">
        <f t="shared" si="24"/>
        <v/>
      </c>
      <c r="B970" s="12" t="s">
        <v>1061</v>
      </c>
      <c r="C970" s="75">
        <f t="shared" si="25"/>
        <v>679</v>
      </c>
      <c r="D970" s="12">
        <v>11</v>
      </c>
      <c r="E970" s="26">
        <v>51.343000000000004</v>
      </c>
      <c r="F970" s="9">
        <v>0.71015664808092305</v>
      </c>
      <c r="G970" s="9">
        <v>1.04524841680415E-4</v>
      </c>
      <c r="H970" s="9">
        <v>1.1849873274945201E-4</v>
      </c>
      <c r="I970" s="9">
        <v>1.2079873768768301E-3</v>
      </c>
      <c r="J970" s="9">
        <v>4.7899652266558999E-5</v>
      </c>
      <c r="K970" s="13">
        <v>7.0876676948658003E-4</v>
      </c>
      <c r="L970" s="13">
        <v>8.3690460054467998E-5</v>
      </c>
      <c r="M970" s="93">
        <v>2.5144356539767099</v>
      </c>
      <c r="N970" s="55">
        <v>150</v>
      </c>
      <c r="O970" s="94">
        <v>2.16480057456172E-4</v>
      </c>
      <c r="P970" s="11">
        <v>5.6285042536320898E-2</v>
      </c>
      <c r="Q970" s="11">
        <v>2.5013050799986498E-4</v>
      </c>
    </row>
    <row r="971" spans="1:17" x14ac:dyDescent="0.25">
      <c r="A971" s="12" t="str">
        <f t="shared" si="24"/>
        <v/>
      </c>
      <c r="B971" s="12" t="s">
        <v>1062</v>
      </c>
      <c r="C971" s="75">
        <f t="shared" si="25"/>
        <v>680</v>
      </c>
      <c r="D971" s="12">
        <v>12</v>
      </c>
      <c r="E971" s="26">
        <v>51.488</v>
      </c>
      <c r="F971" s="9">
        <v>0.71044587201724296</v>
      </c>
      <c r="G971" s="9">
        <v>1.09819357481896E-4</v>
      </c>
      <c r="H971" s="9">
        <v>1.2320289727336701E-4</v>
      </c>
      <c r="I971" s="9">
        <v>1.07463411031683E-3</v>
      </c>
      <c r="J971" s="9">
        <v>7.9525343369663494E-5</v>
      </c>
      <c r="K971" s="13">
        <v>7.4361853952565899E-4</v>
      </c>
      <c r="L971" s="13">
        <v>7.3151753839028694E-5</v>
      </c>
      <c r="M971" s="93">
        <v>2.4073178998668698</v>
      </c>
      <c r="N971" s="55">
        <v>150</v>
      </c>
      <c r="O971" s="94">
        <v>1.9793407445043102E-3</v>
      </c>
      <c r="P971" s="11">
        <v>5.6706045102489097E-2</v>
      </c>
      <c r="Q971" s="11">
        <v>2.32675243773329E-4</v>
      </c>
    </row>
    <row r="972" spans="1:17" x14ac:dyDescent="0.25">
      <c r="A972" s="12" t="str">
        <f t="shared" si="24"/>
        <v/>
      </c>
      <c r="B972" s="12"/>
      <c r="C972" s="75">
        <f t="shared" si="25"/>
        <v>695</v>
      </c>
      <c r="D972" s="12"/>
      <c r="E972" s="26"/>
      <c r="F972" s="9"/>
      <c r="G972" s="9"/>
      <c r="H972" s="9"/>
      <c r="I972" s="9"/>
      <c r="J972" s="9"/>
      <c r="K972" s="13"/>
      <c r="L972" s="13"/>
      <c r="M972" s="93"/>
      <c r="N972" s="55"/>
      <c r="O972" s="94"/>
      <c r="Q972" s="11"/>
    </row>
    <row r="973" spans="1:17" x14ac:dyDescent="0.25">
      <c r="A973" s="12" t="str">
        <f t="shared" si="24"/>
        <v/>
      </c>
      <c r="B973" s="12"/>
      <c r="C973" s="75">
        <f t="shared" si="25"/>
        <v>710</v>
      </c>
      <c r="D973" s="12"/>
      <c r="E973" s="26"/>
      <c r="F973" s="9"/>
      <c r="G973" s="9"/>
      <c r="H973" s="9"/>
      <c r="I973" s="9"/>
      <c r="J973" s="9"/>
      <c r="K973" s="13"/>
      <c r="L973" s="13"/>
      <c r="M973" s="93"/>
      <c r="N973" s="55"/>
      <c r="O973" s="94"/>
      <c r="Q973" s="11"/>
    </row>
    <row r="974" spans="1:17" x14ac:dyDescent="0.25">
      <c r="A974" s="12" t="str">
        <f t="shared" si="24"/>
        <v>AT70</v>
      </c>
      <c r="B974" s="12" t="s">
        <v>1063</v>
      </c>
      <c r="C974" s="75">
        <f t="shared" si="25"/>
        <v>711</v>
      </c>
      <c r="D974" s="12">
        <v>1</v>
      </c>
      <c r="E974" s="26">
        <v>53.436999999999998</v>
      </c>
      <c r="F974" s="9">
        <v>0.71075937189937599</v>
      </c>
      <c r="G974" s="9">
        <v>1.7145629512461001E-4</v>
      </c>
      <c r="H974" s="9">
        <v>1.8032999485239999E-4</v>
      </c>
      <c r="I974" s="9">
        <v>1.9817863403904798E-3</v>
      </c>
      <c r="J974" s="9">
        <v>6.3820735486741804E-5</v>
      </c>
      <c r="K974" s="13">
        <v>1.1549638131234199E-3</v>
      </c>
      <c r="L974" s="13">
        <v>1.28677462157634E-4</v>
      </c>
      <c r="M974" s="93">
        <v>1.41391552516163</v>
      </c>
      <c r="N974" s="55">
        <v>90</v>
      </c>
      <c r="O974" s="94">
        <v>3.6948722768743899E-4</v>
      </c>
      <c r="P974" s="11">
        <v>5.6743899056110401E-2</v>
      </c>
      <c r="Q974" s="11">
        <v>4.53432076787021E-4</v>
      </c>
    </row>
    <row r="975" spans="1:17" x14ac:dyDescent="0.25">
      <c r="A975" s="12" t="str">
        <f t="shared" si="24"/>
        <v/>
      </c>
      <c r="B975" s="12" t="s">
        <v>1064</v>
      </c>
      <c r="C975" s="75">
        <f t="shared" si="25"/>
        <v>712</v>
      </c>
      <c r="D975" s="12">
        <v>2</v>
      </c>
      <c r="E975" s="26">
        <v>53.61</v>
      </c>
      <c r="F975" s="9">
        <v>0.71040050024768298</v>
      </c>
      <c r="G975" s="9">
        <v>1.2880248434877801E-4</v>
      </c>
      <c r="H975" s="9">
        <v>1.4038685732745701E-4</v>
      </c>
      <c r="I975" s="9">
        <v>1.3967199865979401E-3</v>
      </c>
      <c r="J975" s="9">
        <v>4.1368437257553103E-5</v>
      </c>
      <c r="K975" s="13">
        <v>1.01656485088202E-3</v>
      </c>
      <c r="L975" s="13">
        <v>9.5436026752193504E-5</v>
      </c>
      <c r="M975" s="93">
        <v>1.71214507739133</v>
      </c>
      <c r="N975" s="55">
        <v>110</v>
      </c>
      <c r="O975" s="94">
        <v>1.03624986756835E-4</v>
      </c>
      <c r="P975" s="11">
        <v>5.6981214588106399E-2</v>
      </c>
      <c r="Q975" s="11">
        <v>3.4213631679519798E-4</v>
      </c>
    </row>
    <row r="976" spans="1:17" x14ac:dyDescent="0.25">
      <c r="A976" s="12" t="str">
        <f t="shared" si="24"/>
        <v/>
      </c>
      <c r="B976" s="12" t="s">
        <v>1065</v>
      </c>
      <c r="C976" s="75">
        <f t="shared" si="25"/>
        <v>713</v>
      </c>
      <c r="D976" s="12">
        <v>3</v>
      </c>
      <c r="E976" s="26">
        <v>53.643999999999998</v>
      </c>
      <c r="F976" s="9">
        <v>0.71031280695668297</v>
      </c>
      <c r="G976" s="9">
        <v>1.10650730176281E-4</v>
      </c>
      <c r="H976" s="9">
        <v>1.2393949766656E-4</v>
      </c>
      <c r="I976" s="9">
        <v>1.29583178870306E-3</v>
      </c>
      <c r="J976" s="9">
        <v>3.9545919740543798E-5</v>
      </c>
      <c r="K976" s="13">
        <v>9.1619448308946595E-4</v>
      </c>
      <c r="L976" s="13">
        <v>9.3259498262329599E-5</v>
      </c>
      <c r="M976" s="93">
        <v>1.7894398825397999</v>
      </c>
      <c r="N976" s="55">
        <v>110</v>
      </c>
      <c r="O976" s="94">
        <v>4.2753926694084801E-4</v>
      </c>
      <c r="P976" s="11">
        <v>5.6630473782436103E-2</v>
      </c>
      <c r="Q976" s="11">
        <v>3.7535964593703999E-4</v>
      </c>
    </row>
    <row r="977" spans="1:17" x14ac:dyDescent="0.25">
      <c r="A977" s="12" t="str">
        <f t="shared" si="24"/>
        <v/>
      </c>
      <c r="B977" s="12" t="s">
        <v>1066</v>
      </c>
      <c r="C977" s="75">
        <f t="shared" si="25"/>
        <v>714</v>
      </c>
      <c r="D977" s="12">
        <v>4</v>
      </c>
      <c r="E977" s="26">
        <v>53.429000000000002</v>
      </c>
      <c r="F977" s="9">
        <v>0.71045756531728899</v>
      </c>
      <c r="G977" s="9">
        <v>1.4755418750494499E-4</v>
      </c>
      <c r="H977" s="9">
        <v>1.5776868742244901E-4</v>
      </c>
      <c r="I977" s="9">
        <v>1.3209625346101801E-3</v>
      </c>
      <c r="J977" s="9">
        <v>4.3896308885306101E-5</v>
      </c>
      <c r="K977" s="13">
        <v>9.2237290409982004E-4</v>
      </c>
      <c r="L977" s="13">
        <v>9.7726652386839706E-5</v>
      </c>
      <c r="M977" s="93">
        <v>1.67467982066189</v>
      </c>
      <c r="N977" s="55">
        <v>100</v>
      </c>
      <c r="O977" s="94">
        <v>5.5074304254554296E-4</v>
      </c>
      <c r="P977" s="11">
        <v>5.6697160548839901E-2</v>
      </c>
      <c r="Q977" s="11">
        <v>3.69683652675686E-4</v>
      </c>
    </row>
    <row r="978" spans="1:17" x14ac:dyDescent="0.25">
      <c r="A978" s="12" t="str">
        <f t="shared" si="24"/>
        <v/>
      </c>
      <c r="B978" s="12" t="s">
        <v>1067</v>
      </c>
      <c r="C978" s="75">
        <f t="shared" si="25"/>
        <v>715</v>
      </c>
      <c r="D978" s="12">
        <v>5</v>
      </c>
      <c r="E978" s="26">
        <v>53.454000000000001</v>
      </c>
      <c r="F978" s="9">
        <v>0.71036318684784205</v>
      </c>
      <c r="G978" s="9">
        <v>1.6338514250704899E-4</v>
      </c>
      <c r="H978" s="9">
        <v>1.72664348012745E-4</v>
      </c>
      <c r="I978" s="9">
        <v>1.70929122914423E-3</v>
      </c>
      <c r="J978" s="9">
        <v>6.1938083703202805E-5</v>
      </c>
      <c r="K978" s="13">
        <v>1.04391051673702E-3</v>
      </c>
      <c r="L978" s="13">
        <v>1.05329043329226E-4</v>
      </c>
      <c r="M978" s="93">
        <v>1.5209601946423601</v>
      </c>
      <c r="N978" s="55">
        <v>90</v>
      </c>
      <c r="O978" s="94">
        <v>1.90097674415508E-4</v>
      </c>
      <c r="P978" s="11">
        <v>5.7175703051426899E-2</v>
      </c>
      <c r="Q978" s="11">
        <v>4.5050645590568201E-4</v>
      </c>
    </row>
    <row r="979" spans="1:17" x14ac:dyDescent="0.25">
      <c r="A979" s="12" t="str">
        <f t="shared" si="24"/>
        <v/>
      </c>
      <c r="B979" s="12" t="s">
        <v>1068</v>
      </c>
      <c r="C979" s="75">
        <f t="shared" si="25"/>
        <v>716</v>
      </c>
      <c r="D979" s="12">
        <v>6</v>
      </c>
      <c r="E979" s="26">
        <v>53.417000000000002</v>
      </c>
      <c r="F979" s="9">
        <v>0.71063005036826699</v>
      </c>
      <c r="G979" s="9">
        <v>1.7501161227893199E-4</v>
      </c>
      <c r="H979" s="9">
        <v>1.8371136964021099E-4</v>
      </c>
      <c r="I979" s="9">
        <v>1.7891155887322699E-3</v>
      </c>
      <c r="J979" s="9">
        <v>7.6938745632438999E-5</v>
      </c>
      <c r="K979" s="13">
        <v>1.2469707318336701E-3</v>
      </c>
      <c r="L979" s="13">
        <v>1.23833387279301E-4</v>
      </c>
      <c r="M979" s="93">
        <v>1.3868817816394701</v>
      </c>
      <c r="N979" s="55">
        <v>90</v>
      </c>
      <c r="O979" s="94">
        <v>1.3654366308506101E-3</v>
      </c>
      <c r="P979" s="11">
        <v>5.6452934839270399E-2</v>
      </c>
      <c r="Q979" s="11">
        <v>4.37450966976204E-4</v>
      </c>
    </row>
    <row r="980" spans="1:17" x14ac:dyDescent="0.25">
      <c r="A980" s="12" t="str">
        <f t="shared" si="24"/>
        <v/>
      </c>
      <c r="B980" s="12" t="s">
        <v>1069</v>
      </c>
      <c r="C980" s="75">
        <f t="shared" si="25"/>
        <v>717</v>
      </c>
      <c r="D980" s="12">
        <v>7</v>
      </c>
      <c r="E980" s="26">
        <v>53.472999999999999</v>
      </c>
      <c r="F980" s="9">
        <v>0.71070717564814501</v>
      </c>
      <c r="G980" s="9">
        <v>2.0689971258251101E-4</v>
      </c>
      <c r="H980" s="9">
        <v>2.14310674592462E-4</v>
      </c>
      <c r="I980" s="9">
        <v>1.60631325723237E-3</v>
      </c>
      <c r="J980" s="9">
        <v>6.4361209905062301E-5</v>
      </c>
      <c r="K980" s="13">
        <v>1.0579261255119199E-3</v>
      </c>
      <c r="L980" s="13">
        <v>1.4185422583480701E-4</v>
      </c>
      <c r="M980" s="93">
        <v>1.3843985707425599</v>
      </c>
      <c r="N980" s="55">
        <v>80</v>
      </c>
      <c r="O980" s="94">
        <v>1.0481553456460999E-3</v>
      </c>
      <c r="P980" s="11">
        <v>5.6614670478953702E-2</v>
      </c>
      <c r="Q980" s="11">
        <v>4.71517339756463E-4</v>
      </c>
    </row>
    <row r="981" spans="1:17" x14ac:dyDescent="0.25">
      <c r="A981" s="12" t="str">
        <f t="shared" si="24"/>
        <v/>
      </c>
      <c r="B981" s="12" t="s">
        <v>1070</v>
      </c>
      <c r="C981" s="75">
        <f t="shared" si="25"/>
        <v>718</v>
      </c>
      <c r="D981" s="12">
        <v>8</v>
      </c>
      <c r="E981" s="26">
        <v>53.423999999999999</v>
      </c>
      <c r="F981" s="9">
        <v>0.71085994134716801</v>
      </c>
      <c r="G981" s="9">
        <v>1.5959431679899501E-4</v>
      </c>
      <c r="H981" s="9">
        <v>1.6909557446132201E-4</v>
      </c>
      <c r="I981" s="9">
        <v>1.4403236793657001E-3</v>
      </c>
      <c r="J981" s="9">
        <v>6.0467840091063198E-5</v>
      </c>
      <c r="K981" s="13">
        <v>9.4605475931928799E-4</v>
      </c>
      <c r="L981" s="13">
        <v>1.09455065115861E-4</v>
      </c>
      <c r="M981" s="93">
        <v>1.5583897141769301</v>
      </c>
      <c r="N981" s="55">
        <v>100</v>
      </c>
      <c r="O981" s="94">
        <v>5.1157795717735703E-3</v>
      </c>
      <c r="P981" s="11">
        <v>5.6797203220621498E-2</v>
      </c>
      <c r="Q981" s="11">
        <v>4.11011234546772E-4</v>
      </c>
    </row>
    <row r="982" spans="1:17" x14ac:dyDescent="0.25">
      <c r="A982" s="12" t="str">
        <f t="shared" si="24"/>
        <v/>
      </c>
      <c r="B982" s="12" t="s">
        <v>1071</v>
      </c>
      <c r="C982" s="75">
        <f t="shared" si="25"/>
        <v>719</v>
      </c>
      <c r="D982" s="12">
        <v>9</v>
      </c>
      <c r="E982" s="26">
        <v>53.649000000000001</v>
      </c>
      <c r="F982" s="9">
        <v>0.710453549418397</v>
      </c>
      <c r="G982" s="9">
        <v>1.22924713640004E-4</v>
      </c>
      <c r="H982" s="9">
        <v>1.3501828694925999E-4</v>
      </c>
      <c r="I982" s="9">
        <v>1.2635913846568E-3</v>
      </c>
      <c r="J982" s="9">
        <v>3.7035239497612199E-5</v>
      </c>
      <c r="K982" s="13">
        <v>8.6377881488888797E-4</v>
      </c>
      <c r="L982" s="13">
        <v>9.6120693849513999E-5</v>
      </c>
      <c r="M982" s="93">
        <v>1.86158146697961</v>
      </c>
      <c r="N982" s="55">
        <v>110</v>
      </c>
      <c r="O982" s="94">
        <v>1.17398087058314E-4</v>
      </c>
      <c r="P982" s="11">
        <v>5.6789283771805601E-2</v>
      </c>
      <c r="Q982" s="11">
        <v>3.0980380344665002E-4</v>
      </c>
    </row>
    <row r="983" spans="1:17" x14ac:dyDescent="0.25">
      <c r="A983" s="12" t="str">
        <f t="shared" si="24"/>
        <v/>
      </c>
      <c r="B983" s="12" t="s">
        <v>1072</v>
      </c>
      <c r="C983" s="75">
        <f t="shared" si="25"/>
        <v>720</v>
      </c>
      <c r="D983" s="12">
        <v>10</v>
      </c>
      <c r="E983" s="26">
        <v>53.567999999999998</v>
      </c>
      <c r="F983" s="9">
        <v>0.71071924637457695</v>
      </c>
      <c r="G983" s="9">
        <v>1.5704771882106799E-4</v>
      </c>
      <c r="H983" s="9">
        <v>1.66690760524227E-4</v>
      </c>
      <c r="I983" s="9">
        <v>1.7011112653511E-3</v>
      </c>
      <c r="J983" s="9">
        <v>4.4429719514549698E-5</v>
      </c>
      <c r="K983" s="13">
        <v>9.1873000135808897E-4</v>
      </c>
      <c r="L983" s="13">
        <v>1.30734646295286E-4</v>
      </c>
      <c r="M983" s="93">
        <v>1.5395831365671899</v>
      </c>
      <c r="N983" s="55">
        <v>90</v>
      </c>
      <c r="O983" s="94">
        <v>1.5231310472130701E-3</v>
      </c>
      <c r="P983" s="11">
        <v>5.6707615384042301E-2</v>
      </c>
      <c r="Q983" s="11">
        <v>4.3687386216889802E-4</v>
      </c>
    </row>
    <row r="984" spans="1:17" x14ac:dyDescent="0.25">
      <c r="A984" s="12" t="str">
        <f t="shared" si="24"/>
        <v/>
      </c>
      <c r="B984" s="12" t="s">
        <v>1073</v>
      </c>
      <c r="C984" s="75">
        <f t="shared" si="25"/>
        <v>721</v>
      </c>
      <c r="D984" s="12">
        <v>11</v>
      </c>
      <c r="E984" s="26">
        <v>53.575000000000003</v>
      </c>
      <c r="F984" s="9">
        <v>0.71056626357928399</v>
      </c>
      <c r="G984" s="9">
        <v>1.7248602897037299E-4</v>
      </c>
      <c r="H984" s="9">
        <v>1.8130439971254599E-4</v>
      </c>
      <c r="I984" s="9">
        <v>1.5789056784304299E-3</v>
      </c>
      <c r="J984" s="9">
        <v>4.84083323412916E-5</v>
      </c>
      <c r="K984" s="13">
        <v>8.9601329107648505E-4</v>
      </c>
      <c r="L984" s="13">
        <v>1.12737373945055E-4</v>
      </c>
      <c r="M984" s="93">
        <v>1.5662311327752001</v>
      </c>
      <c r="N984" s="55">
        <v>100</v>
      </c>
      <c r="O984" s="94">
        <v>4.3449876571713198E-3</v>
      </c>
      <c r="P984" s="11">
        <v>5.6860676992378102E-2</v>
      </c>
      <c r="Q984" s="11">
        <v>4.1905913499921298E-4</v>
      </c>
    </row>
    <row r="985" spans="1:17" x14ac:dyDescent="0.25">
      <c r="A985" s="12" t="str">
        <f t="shared" si="24"/>
        <v/>
      </c>
      <c r="B985" s="12" t="s">
        <v>1074</v>
      </c>
      <c r="C985" s="75">
        <f t="shared" si="25"/>
        <v>722</v>
      </c>
      <c r="D985" s="12">
        <v>12</v>
      </c>
      <c r="E985" s="26">
        <v>53.451000000000001</v>
      </c>
      <c r="F985" s="9">
        <v>0.710381768235262</v>
      </c>
      <c r="G985" s="9">
        <v>1.46202691202087E-4</v>
      </c>
      <c r="H985" s="9">
        <v>1.5650422372654301E-4</v>
      </c>
      <c r="I985" s="9">
        <v>1.36696826954128E-3</v>
      </c>
      <c r="J985" s="9">
        <v>3.9773956567410399E-5</v>
      </c>
      <c r="K985" s="13">
        <v>9.8432895176444896E-4</v>
      </c>
      <c r="L985" s="13">
        <v>1.05354545973443E-4</v>
      </c>
      <c r="M985" s="93">
        <v>1.67936921625894</v>
      </c>
      <c r="N985" s="55">
        <v>100</v>
      </c>
      <c r="O985" s="94">
        <v>8.2628356540349798E-5</v>
      </c>
      <c r="P985" s="11">
        <v>5.6926012025623599E-2</v>
      </c>
      <c r="Q985" s="11">
        <v>3.7375698734487398E-4</v>
      </c>
    </row>
    <row r="986" spans="1:17" x14ac:dyDescent="0.25">
      <c r="A986" s="12" t="str">
        <f t="shared" si="24"/>
        <v/>
      </c>
      <c r="B986" s="12"/>
      <c r="C986" s="75">
        <f t="shared" si="25"/>
        <v>737</v>
      </c>
      <c r="D986" s="12"/>
      <c r="E986" s="26"/>
      <c r="F986" s="9"/>
      <c r="G986" s="9"/>
      <c r="H986" s="9"/>
      <c r="I986" s="9"/>
      <c r="J986" s="9"/>
      <c r="K986" s="13"/>
      <c r="L986" s="13"/>
      <c r="M986" s="93"/>
      <c r="N986" s="55"/>
      <c r="O986" s="94"/>
      <c r="Q986" s="11"/>
    </row>
    <row r="987" spans="1:17" x14ac:dyDescent="0.25">
      <c r="A987" s="12" t="str">
        <f t="shared" si="24"/>
        <v/>
      </c>
      <c r="B987" s="12"/>
      <c r="C987" s="75">
        <f t="shared" si="25"/>
        <v>752</v>
      </c>
      <c r="D987" s="12"/>
      <c r="E987" s="26"/>
      <c r="F987" s="9"/>
      <c r="G987" s="9"/>
      <c r="H987" s="9"/>
      <c r="I987" s="9"/>
      <c r="J987" s="9"/>
      <c r="K987" s="13"/>
      <c r="L987" s="13"/>
      <c r="M987" s="93"/>
      <c r="N987" s="55"/>
      <c r="O987" s="94"/>
      <c r="Q987" s="11"/>
    </row>
    <row r="988" spans="1:17" x14ac:dyDescent="0.25">
      <c r="A988" s="12" t="str">
        <f t="shared" si="24"/>
        <v>AT71</v>
      </c>
      <c r="B988" s="12" t="s">
        <v>1075</v>
      </c>
      <c r="C988" s="75">
        <f t="shared" si="25"/>
        <v>753</v>
      </c>
      <c r="D988" s="12">
        <v>1</v>
      </c>
      <c r="E988" s="26">
        <v>48.290999999999997</v>
      </c>
      <c r="F988" s="9">
        <v>0.71105586514716201</v>
      </c>
      <c r="G988" s="9">
        <v>1.57591948223879E-4</v>
      </c>
      <c r="H988" s="9">
        <v>1.6720907292337099E-4</v>
      </c>
      <c r="I988" s="9">
        <v>1.16734034960118E-3</v>
      </c>
      <c r="J988" s="9">
        <v>4.70693907097248E-5</v>
      </c>
      <c r="K988" s="13">
        <v>8.1429758397012298E-4</v>
      </c>
      <c r="L988" s="13">
        <v>1.0157302305975101E-4</v>
      </c>
      <c r="M988" s="93">
        <v>1.5690937669398</v>
      </c>
      <c r="N988" s="55">
        <v>100</v>
      </c>
      <c r="O988" s="94">
        <v>4.6157106851501498E-4</v>
      </c>
      <c r="P988" s="11">
        <v>5.6543661159648699E-2</v>
      </c>
      <c r="Q988" s="11">
        <v>3.6696074208976903E-4</v>
      </c>
    </row>
    <row r="989" spans="1:17" x14ac:dyDescent="0.25">
      <c r="A989" s="12" t="str">
        <f t="shared" si="24"/>
        <v/>
      </c>
      <c r="B989" s="12" t="s">
        <v>1076</v>
      </c>
      <c r="C989" s="75">
        <f t="shared" si="25"/>
        <v>754</v>
      </c>
      <c r="D989" s="12">
        <v>2</v>
      </c>
      <c r="E989" s="26">
        <v>48.292000000000002</v>
      </c>
      <c r="F989" s="9">
        <v>0.71075326084298196</v>
      </c>
      <c r="G989" s="9">
        <v>1.72641408792302E-4</v>
      </c>
      <c r="H989" s="9">
        <v>1.81455749493435E-4</v>
      </c>
      <c r="I989" s="9">
        <v>1.0709853064863901E-3</v>
      </c>
      <c r="J989" s="9">
        <v>5.2905828683841202E-5</v>
      </c>
      <c r="K989" s="13">
        <v>9.8334922190356096E-4</v>
      </c>
      <c r="L989" s="13">
        <v>1.1193603832644801E-4</v>
      </c>
      <c r="M989" s="93">
        <v>1.65255067752735</v>
      </c>
      <c r="N989" s="55">
        <v>100</v>
      </c>
      <c r="O989" s="94">
        <v>8.6501559885832199E-4</v>
      </c>
      <c r="P989" s="11">
        <v>5.6005739363779797E-2</v>
      </c>
      <c r="Q989" s="11">
        <v>2.9417853191582402E-4</v>
      </c>
    </row>
    <row r="990" spans="1:17" x14ac:dyDescent="0.25">
      <c r="A990" s="12" t="str">
        <f t="shared" si="24"/>
        <v/>
      </c>
      <c r="B990" s="12" t="s">
        <v>1077</v>
      </c>
      <c r="C990" s="75">
        <f t="shared" si="25"/>
        <v>755</v>
      </c>
      <c r="D990" s="12">
        <v>3</v>
      </c>
      <c r="E990" s="26">
        <v>48.412999999999997</v>
      </c>
      <c r="F990" s="9">
        <v>0.71097803543663296</v>
      </c>
      <c r="G990" s="9">
        <v>2.0066464530890199E-4</v>
      </c>
      <c r="H990" s="9">
        <v>2.0830081744607E-4</v>
      </c>
      <c r="I990" s="9">
        <v>1.1760130178336799E-3</v>
      </c>
      <c r="J990" s="9">
        <v>7.8858862183614294E-5</v>
      </c>
      <c r="K990" s="13">
        <v>9.9881767362058503E-4</v>
      </c>
      <c r="L990" s="13">
        <v>1.01746226363619E-4</v>
      </c>
      <c r="M990" s="93">
        <v>1.7233830300163899</v>
      </c>
      <c r="N990" s="55">
        <v>110</v>
      </c>
      <c r="O990" s="94">
        <v>6.7361849968421302E-4</v>
      </c>
      <c r="P990" s="11">
        <v>5.6650343780108497E-2</v>
      </c>
      <c r="Q990" s="11">
        <v>3.6640326892729201E-4</v>
      </c>
    </row>
    <row r="991" spans="1:17" x14ac:dyDescent="0.25">
      <c r="A991" s="12" t="str">
        <f t="shared" si="24"/>
        <v/>
      </c>
      <c r="B991" s="12" t="s">
        <v>1078</v>
      </c>
      <c r="C991" s="75">
        <f t="shared" si="25"/>
        <v>756</v>
      </c>
      <c r="D991" s="12">
        <v>4</v>
      </c>
      <c r="E991" s="26">
        <v>48.289000000000001</v>
      </c>
      <c r="F991" s="9">
        <v>0.71090021555510396</v>
      </c>
      <c r="G991" s="9">
        <v>1.5375536064127899E-4</v>
      </c>
      <c r="H991" s="9">
        <v>1.6359311421725801E-4</v>
      </c>
      <c r="I991" s="9">
        <v>1.2020962768098001E-3</v>
      </c>
      <c r="J991" s="9">
        <v>7.6358768043362297E-5</v>
      </c>
      <c r="K991" s="13">
        <v>8.2987660928321005E-4</v>
      </c>
      <c r="L991" s="13">
        <v>1.03744842462791E-4</v>
      </c>
      <c r="M991" s="93">
        <v>1.8647177680954801</v>
      </c>
      <c r="N991" s="55">
        <v>110</v>
      </c>
      <c r="O991" s="94">
        <v>1.00960072095249E-2</v>
      </c>
      <c r="P991" s="11">
        <v>5.6463088593551002E-2</v>
      </c>
      <c r="Q991" s="11">
        <v>3.2023186434431501E-4</v>
      </c>
    </row>
    <row r="992" spans="1:17" x14ac:dyDescent="0.25">
      <c r="A992" s="12" t="str">
        <f t="shared" si="24"/>
        <v/>
      </c>
      <c r="B992" s="12" t="s">
        <v>1079</v>
      </c>
      <c r="C992" s="75">
        <f t="shared" si="25"/>
        <v>757</v>
      </c>
      <c r="D992" s="12">
        <v>5</v>
      </c>
      <c r="E992" s="26">
        <v>48.331000000000003</v>
      </c>
      <c r="F992" s="9">
        <v>0.71088101673739801</v>
      </c>
      <c r="G992" s="9">
        <v>1.4740202249737599E-4</v>
      </c>
      <c r="H992" s="9">
        <v>1.5763832130435E-4</v>
      </c>
      <c r="I992" s="9">
        <v>1.0785949603031801E-3</v>
      </c>
      <c r="J992" s="9">
        <v>5.5248059671103701E-5</v>
      </c>
      <c r="K992" s="13">
        <v>8.7233460386638105E-4</v>
      </c>
      <c r="L992" s="13">
        <v>1.01889929548097E-4</v>
      </c>
      <c r="M992" s="93">
        <v>2.0816395813747799</v>
      </c>
      <c r="N992" s="55">
        <v>130</v>
      </c>
      <c r="O992" s="94">
        <v>1.6248031742026998E-2</v>
      </c>
      <c r="P992" s="11">
        <v>5.6396825432671098E-2</v>
      </c>
      <c r="Q992" s="11">
        <v>3.0769340393679102E-4</v>
      </c>
    </row>
    <row r="993" spans="1:17" x14ac:dyDescent="0.25">
      <c r="A993" s="12" t="str">
        <f t="shared" si="24"/>
        <v/>
      </c>
      <c r="B993" s="12" t="s">
        <v>1080</v>
      </c>
      <c r="C993" s="75">
        <f t="shared" si="25"/>
        <v>758</v>
      </c>
      <c r="D993" s="12">
        <v>6</v>
      </c>
      <c r="E993" s="26">
        <v>48.290999999999997</v>
      </c>
      <c r="F993" s="9">
        <v>0.71121163427324097</v>
      </c>
      <c r="G993" s="9">
        <v>1.2386591868890801E-4</v>
      </c>
      <c r="H993" s="9">
        <v>1.35894474423064E-4</v>
      </c>
      <c r="I993" s="9">
        <v>1.24594028961697E-3</v>
      </c>
      <c r="J993" s="9">
        <v>9.0776508079990894E-5</v>
      </c>
      <c r="K993" s="13">
        <v>8.6531346269995803E-4</v>
      </c>
      <c r="L993" s="13">
        <v>8.7870390372139694E-5</v>
      </c>
      <c r="M993" s="93">
        <v>2.0181461745692602</v>
      </c>
      <c r="N993" s="55">
        <v>120</v>
      </c>
      <c r="O993" s="94">
        <v>1.17455835159847E-2</v>
      </c>
      <c r="P993" s="11">
        <v>5.6343512320067998E-2</v>
      </c>
      <c r="Q993" s="11">
        <v>3.1770885789490002E-4</v>
      </c>
    </row>
    <row r="994" spans="1:17" x14ac:dyDescent="0.25">
      <c r="A994" s="12" t="str">
        <f t="shared" si="24"/>
        <v/>
      </c>
      <c r="B994" s="12" t="s">
        <v>1081</v>
      </c>
      <c r="C994" s="75">
        <f t="shared" si="25"/>
        <v>759</v>
      </c>
      <c r="D994" s="12">
        <v>7</v>
      </c>
      <c r="E994" s="26">
        <v>48.290999999999997</v>
      </c>
      <c r="F994" s="9">
        <v>0.71115391269152906</v>
      </c>
      <c r="G994" s="9">
        <v>1.6179496376419501E-4</v>
      </c>
      <c r="H994" s="9">
        <v>1.71177702290317E-4</v>
      </c>
      <c r="I994" s="9">
        <v>1.03727471475241E-3</v>
      </c>
      <c r="J994" s="9">
        <v>4.9562194677141999E-5</v>
      </c>
      <c r="K994" s="13">
        <v>9.0469597661585401E-4</v>
      </c>
      <c r="L994" s="13">
        <v>1.0540116146327E-4</v>
      </c>
      <c r="M994" s="93">
        <v>1.6985201777677299</v>
      </c>
      <c r="N994" s="55">
        <v>100</v>
      </c>
      <c r="O994" s="94">
        <v>4.6213000381942699E-3</v>
      </c>
      <c r="P994" s="11">
        <v>5.6437906673520298E-2</v>
      </c>
      <c r="Q994" s="11">
        <v>3.9227727387204398E-4</v>
      </c>
    </row>
    <row r="995" spans="1:17" x14ac:dyDescent="0.25">
      <c r="A995" s="12" t="str">
        <f t="shared" si="24"/>
        <v/>
      </c>
      <c r="B995" s="12" t="s">
        <v>1082</v>
      </c>
      <c r="C995" s="75">
        <f t="shared" si="25"/>
        <v>760</v>
      </c>
      <c r="D995" s="12">
        <v>8</v>
      </c>
      <c r="E995" s="26">
        <v>48.359000000000002</v>
      </c>
      <c r="F995" s="9">
        <v>0.71068454290249305</v>
      </c>
      <c r="G995" s="9">
        <v>1.5420403116436299E-4</v>
      </c>
      <c r="H995" s="9">
        <v>1.6401028849382101E-4</v>
      </c>
      <c r="I995" s="9">
        <v>1.0557659535160599E-3</v>
      </c>
      <c r="J995" s="9">
        <v>6.7782370243460994E-5</v>
      </c>
      <c r="K995" s="13">
        <v>1.05177937146829E-3</v>
      </c>
      <c r="L995" s="13">
        <v>1.06328071889561E-4</v>
      </c>
      <c r="M995" s="93">
        <v>1.6889743923860501</v>
      </c>
      <c r="N995" s="55">
        <v>100</v>
      </c>
      <c r="O995" s="94">
        <v>2.4815544833784601E-3</v>
      </c>
      <c r="P995" s="11">
        <v>5.6262318838122299E-2</v>
      </c>
      <c r="Q995" s="11">
        <v>3.4743818814735999E-4</v>
      </c>
    </row>
    <row r="996" spans="1:17" x14ac:dyDescent="0.25">
      <c r="A996" s="12" t="str">
        <f t="shared" si="24"/>
        <v/>
      </c>
      <c r="B996" s="12" t="s">
        <v>1083</v>
      </c>
      <c r="C996" s="75">
        <f t="shared" si="25"/>
        <v>761</v>
      </c>
      <c r="D996" s="12">
        <v>9</v>
      </c>
      <c r="E996" s="26">
        <v>48.341000000000001</v>
      </c>
      <c r="F996" s="9">
        <v>0.71064484158119401</v>
      </c>
      <c r="G996" s="9">
        <v>1.38614334591856E-4</v>
      </c>
      <c r="H996" s="9">
        <v>1.4944503086086999E-4</v>
      </c>
      <c r="I996" s="9">
        <v>1.02189058694819E-3</v>
      </c>
      <c r="J996" s="9">
        <v>8.0222662178321797E-5</v>
      </c>
      <c r="K996" s="13">
        <v>9.2480759933941201E-4</v>
      </c>
      <c r="L996" s="13">
        <v>9.1826720480331304E-5</v>
      </c>
      <c r="M996" s="93">
        <v>1.91869941409329</v>
      </c>
      <c r="N996" s="55">
        <v>120</v>
      </c>
      <c r="O996" s="94">
        <v>2.3317054413924702E-3</v>
      </c>
      <c r="P996" s="11">
        <v>5.6621629670187197E-2</v>
      </c>
      <c r="Q996" s="11">
        <v>2.64665230970096E-4</v>
      </c>
    </row>
    <row r="997" spans="1:17" x14ac:dyDescent="0.25">
      <c r="A997" s="12" t="str">
        <f t="shared" ref="A997:A1041" si="26">IF(D997=1,LEFT(B997,4),"")</f>
        <v/>
      </c>
      <c r="B997" s="12" t="s">
        <v>1084</v>
      </c>
      <c r="C997" s="75">
        <f t="shared" ref="C997:C1041" si="27">IF(ISNUMBER(D997),C996+1,C996+15)</f>
        <v>762</v>
      </c>
      <c r="D997" s="12">
        <v>10</v>
      </c>
      <c r="E997" s="26">
        <v>48.408000000000001</v>
      </c>
      <c r="F997" s="9">
        <v>0.710724664067657</v>
      </c>
      <c r="G997" s="9">
        <v>1.2054563397631701E-4</v>
      </c>
      <c r="H997" s="9">
        <v>1.32859988144502E-4</v>
      </c>
      <c r="I997" s="9">
        <v>1.7796650979935099E-3</v>
      </c>
      <c r="J997" s="9">
        <v>3.7998876785174702E-4</v>
      </c>
      <c r="K997" s="13">
        <v>7.7777430019477698E-4</v>
      </c>
      <c r="L997" s="13">
        <v>8.9162669270629704E-5</v>
      </c>
      <c r="M997" s="93">
        <v>2.17666472388317</v>
      </c>
      <c r="N997" s="55">
        <v>130</v>
      </c>
      <c r="O997" s="94">
        <v>3.0662981585901699E-3</v>
      </c>
      <c r="P997" s="11">
        <v>5.65462674382394E-2</v>
      </c>
      <c r="Q997" s="11">
        <v>2.8515884202033397E-4</v>
      </c>
    </row>
    <row r="998" spans="1:17" x14ac:dyDescent="0.25">
      <c r="A998" s="12" t="str">
        <f t="shared" si="26"/>
        <v/>
      </c>
      <c r="B998" s="12" t="s">
        <v>1085</v>
      </c>
      <c r="C998" s="75">
        <f t="shared" si="27"/>
        <v>763</v>
      </c>
      <c r="D998" s="12">
        <v>11</v>
      </c>
      <c r="E998" s="26">
        <v>48.356000000000002</v>
      </c>
      <c r="F998" s="9">
        <v>0.71024782476861203</v>
      </c>
      <c r="G998" s="9">
        <v>1.00523796540245E-4</v>
      </c>
      <c r="H998" s="9">
        <v>1.14984338799347E-4</v>
      </c>
      <c r="I998" s="9">
        <v>8.3909426214930105E-4</v>
      </c>
      <c r="J998" s="9">
        <v>5.2212311355059303E-5</v>
      </c>
      <c r="K998" s="13">
        <v>6.9443381898923596E-4</v>
      </c>
      <c r="L998" s="13">
        <v>6.2376010368321097E-5</v>
      </c>
      <c r="M998" s="93">
        <v>2.7378849239957201</v>
      </c>
      <c r="N998" s="55">
        <v>170</v>
      </c>
      <c r="O998" s="94">
        <v>1.78267412568891E-3</v>
      </c>
      <c r="P998" s="11">
        <v>5.6871497050623901E-2</v>
      </c>
      <c r="Q998" s="11">
        <v>2.6627057833804698E-4</v>
      </c>
    </row>
    <row r="999" spans="1:17" x14ac:dyDescent="0.25">
      <c r="A999" s="12" t="str">
        <f t="shared" si="26"/>
        <v/>
      </c>
      <c r="B999" s="12" t="s">
        <v>1086</v>
      </c>
      <c r="C999" s="75">
        <f t="shared" si="27"/>
        <v>764</v>
      </c>
      <c r="D999" s="12">
        <v>12</v>
      </c>
      <c r="E999" s="26">
        <v>48.369</v>
      </c>
      <c r="F999" s="9">
        <v>0.71005773448995801</v>
      </c>
      <c r="G999" s="9">
        <v>9.8213457886474697E-5</v>
      </c>
      <c r="H999" s="9">
        <v>1.12966602618791E-4</v>
      </c>
      <c r="I999" s="9">
        <v>2.5755631555489499E-3</v>
      </c>
      <c r="J999" s="9">
        <v>4.7695056513167899E-4</v>
      </c>
      <c r="K999" s="13">
        <v>6.4122953616341097E-4</v>
      </c>
      <c r="L999" s="13">
        <v>6.2704966887134201E-5</v>
      </c>
      <c r="M999" s="93">
        <v>2.9498165798643599</v>
      </c>
      <c r="N999" s="55">
        <v>180</v>
      </c>
      <c r="O999" s="94">
        <v>1.69526898085871E-3</v>
      </c>
      <c r="P999" s="11">
        <v>5.68069855877305E-2</v>
      </c>
      <c r="Q999" s="11">
        <v>2.0569702049942699E-4</v>
      </c>
    </row>
    <row r="1000" spans="1:17" x14ac:dyDescent="0.25">
      <c r="A1000" s="12" t="str">
        <f t="shared" si="26"/>
        <v/>
      </c>
      <c r="B1000" s="12"/>
      <c r="C1000" s="75">
        <f t="shared" si="27"/>
        <v>779</v>
      </c>
      <c r="D1000" s="12"/>
      <c r="E1000" s="26"/>
      <c r="F1000" s="9"/>
      <c r="G1000" s="9"/>
      <c r="H1000" s="9"/>
      <c r="I1000" s="9"/>
      <c r="J1000" s="9"/>
      <c r="K1000" s="13"/>
      <c r="L1000" s="13"/>
      <c r="M1000" s="93"/>
      <c r="N1000" s="55"/>
      <c r="O1000" s="94"/>
      <c r="Q1000" s="11"/>
    </row>
    <row r="1001" spans="1:17" x14ac:dyDescent="0.25">
      <c r="A1001" s="12" t="str">
        <f t="shared" si="26"/>
        <v/>
      </c>
      <c r="B1001" s="12"/>
      <c r="C1001" s="75">
        <f t="shared" si="27"/>
        <v>794</v>
      </c>
      <c r="D1001" s="12"/>
      <c r="E1001" s="26"/>
      <c r="F1001" s="9"/>
      <c r="G1001" s="9"/>
      <c r="H1001" s="9"/>
      <c r="I1001" s="9"/>
      <c r="J1001" s="9"/>
      <c r="K1001" s="13"/>
      <c r="L1001" s="13"/>
      <c r="M1001" s="93"/>
      <c r="N1001" s="55"/>
      <c r="O1001" s="94"/>
      <c r="Q1001" s="11"/>
    </row>
    <row r="1002" spans="1:17" x14ac:dyDescent="0.25">
      <c r="A1002" s="12" t="str">
        <f t="shared" si="26"/>
        <v>AT72</v>
      </c>
      <c r="B1002" s="12" t="s">
        <v>1087</v>
      </c>
      <c r="C1002" s="75">
        <f t="shared" si="27"/>
        <v>795</v>
      </c>
      <c r="D1002" s="12">
        <v>1</v>
      </c>
      <c r="E1002" s="26">
        <v>47.396999999999998</v>
      </c>
      <c r="F1002" s="9">
        <v>0.710139019687682</v>
      </c>
      <c r="G1002" s="9">
        <v>1.6421090021092699E-4</v>
      </c>
      <c r="H1002" s="9">
        <v>1.7343965836359601E-4</v>
      </c>
      <c r="I1002" s="9">
        <v>1.8734485394223501E-3</v>
      </c>
      <c r="J1002" s="9">
        <v>4.7326658369894498E-5</v>
      </c>
      <c r="K1002" s="13">
        <v>1.0340743337727901E-3</v>
      </c>
      <c r="L1002" s="13">
        <v>1.19287624370575E-4</v>
      </c>
      <c r="M1002" s="93">
        <v>1.53696953339106</v>
      </c>
      <c r="N1002" s="55">
        <v>90</v>
      </c>
      <c r="O1002" s="94">
        <v>1.6315660839051699E-2</v>
      </c>
      <c r="P1002" s="11">
        <v>5.6887252577910101E-2</v>
      </c>
      <c r="Q1002" s="11">
        <v>5.3477201638897295E-4</v>
      </c>
    </row>
    <row r="1003" spans="1:17" x14ac:dyDescent="0.25">
      <c r="A1003" s="12" t="str">
        <f t="shared" si="26"/>
        <v/>
      </c>
      <c r="B1003" s="12" t="s">
        <v>1088</v>
      </c>
      <c r="C1003" s="75">
        <f t="shared" si="27"/>
        <v>796</v>
      </c>
      <c r="D1003" s="12">
        <v>2</v>
      </c>
      <c r="E1003" s="26">
        <v>47.406999999999996</v>
      </c>
      <c r="F1003" s="9">
        <v>0.71041292233590103</v>
      </c>
      <c r="G1003" s="9">
        <v>2.0074286528493101E-4</v>
      </c>
      <c r="H1003" s="9">
        <v>2.08364786134445E-4</v>
      </c>
      <c r="I1003" s="9">
        <v>2.1769757479816799E-3</v>
      </c>
      <c r="J1003" s="9">
        <v>1.30147699835768E-4</v>
      </c>
      <c r="K1003" s="13">
        <v>1.04366950059106E-3</v>
      </c>
      <c r="L1003" s="13">
        <v>1.3637869855334799E-4</v>
      </c>
      <c r="M1003" s="93">
        <v>1.39004361594952</v>
      </c>
      <c r="N1003" s="55">
        <v>90</v>
      </c>
      <c r="O1003" s="94">
        <v>6.3070927090461595E-2</v>
      </c>
      <c r="P1003" s="11">
        <v>5.6034000355370997E-2</v>
      </c>
      <c r="Q1003" s="11">
        <v>4.2073789596130902E-4</v>
      </c>
    </row>
    <row r="1004" spans="1:17" x14ac:dyDescent="0.25">
      <c r="A1004" s="12" t="str">
        <f t="shared" si="26"/>
        <v/>
      </c>
      <c r="B1004" s="12" t="s">
        <v>1089</v>
      </c>
      <c r="C1004" s="75">
        <f t="shared" si="27"/>
        <v>797</v>
      </c>
      <c r="D1004" s="12">
        <v>3</v>
      </c>
      <c r="E1004" s="26">
        <v>47.302999999999997</v>
      </c>
      <c r="F1004" s="9">
        <v>0.71025258386084</v>
      </c>
      <c r="G1004" s="9">
        <v>1.8030657433202899E-4</v>
      </c>
      <c r="H1004" s="9">
        <v>1.8875203825314201E-4</v>
      </c>
      <c r="I1004" s="9">
        <v>1.73180311756137E-3</v>
      </c>
      <c r="J1004" s="9">
        <v>8.19964283637623E-5</v>
      </c>
      <c r="K1004" s="13">
        <v>1.1177279356140101E-3</v>
      </c>
      <c r="L1004" s="13">
        <v>1.16372960302239E-4</v>
      </c>
      <c r="M1004" s="93">
        <v>1.3469312460515099</v>
      </c>
      <c r="N1004" s="55">
        <v>80</v>
      </c>
      <c r="O1004" s="94">
        <v>5.8975160610957401E-2</v>
      </c>
      <c r="P1004" s="11">
        <v>5.6862442722401402E-2</v>
      </c>
      <c r="Q1004" s="11">
        <v>4.8372794288428902E-4</v>
      </c>
    </row>
    <row r="1005" spans="1:17" x14ac:dyDescent="0.25">
      <c r="A1005" s="12" t="str">
        <f t="shared" si="26"/>
        <v/>
      </c>
      <c r="B1005" s="12" t="s">
        <v>1090</v>
      </c>
      <c r="C1005" s="75">
        <f t="shared" si="27"/>
        <v>798</v>
      </c>
      <c r="D1005" s="12">
        <v>4</v>
      </c>
      <c r="E1005" s="26">
        <v>47.258000000000003</v>
      </c>
      <c r="F1005" s="9">
        <v>0.71042675879829698</v>
      </c>
      <c r="G1005" s="9">
        <v>1.95538570469861E-4</v>
      </c>
      <c r="H1005" s="9">
        <v>2.0335608353044601E-4</v>
      </c>
      <c r="I1005" s="9">
        <v>2.7809809404481601E-3</v>
      </c>
      <c r="J1005" s="9">
        <v>3.8150135403509201E-4</v>
      </c>
      <c r="K1005" s="13">
        <v>1.0334242627712601E-3</v>
      </c>
      <c r="L1005" s="13">
        <v>1.18601874007848E-4</v>
      </c>
      <c r="M1005" s="93">
        <v>1.4218102120585301</v>
      </c>
      <c r="N1005" s="55">
        <v>90</v>
      </c>
      <c r="O1005" s="94">
        <v>5.8844129063526103E-2</v>
      </c>
      <c r="P1005" s="11">
        <v>5.5757649605070403E-2</v>
      </c>
      <c r="Q1005" s="11">
        <v>4.5652086622317102E-4</v>
      </c>
    </row>
    <row r="1006" spans="1:17" x14ac:dyDescent="0.25">
      <c r="A1006" s="12" t="str">
        <f t="shared" si="26"/>
        <v/>
      </c>
      <c r="B1006" s="12" t="s">
        <v>1091</v>
      </c>
      <c r="C1006" s="75">
        <f t="shared" si="27"/>
        <v>799</v>
      </c>
      <c r="D1006" s="12">
        <v>5</v>
      </c>
      <c r="E1006" s="26">
        <v>47.381999999999998</v>
      </c>
      <c r="F1006" s="9">
        <v>0.71045245268492396</v>
      </c>
      <c r="G1006" s="9">
        <v>1.87661913513772E-4</v>
      </c>
      <c r="H1006" s="9">
        <v>1.9579546640864401E-4</v>
      </c>
      <c r="I1006" s="9">
        <v>1.8217910604158599E-3</v>
      </c>
      <c r="J1006" s="9">
        <v>7.1565977017436596E-5</v>
      </c>
      <c r="K1006" s="13">
        <v>8.9365872268191797E-4</v>
      </c>
      <c r="L1006" s="13">
        <v>1.26744430504959E-4</v>
      </c>
      <c r="M1006" s="93">
        <v>1.44422027362612</v>
      </c>
      <c r="N1006" s="55">
        <v>90</v>
      </c>
      <c r="O1006" s="94">
        <v>5.69646968626202E-2</v>
      </c>
      <c r="P1006" s="11">
        <v>5.64708737403826E-2</v>
      </c>
      <c r="Q1006" s="11">
        <v>4.5447492957159999E-4</v>
      </c>
    </row>
    <row r="1007" spans="1:17" x14ac:dyDescent="0.25">
      <c r="A1007" s="12" t="str">
        <f t="shared" si="26"/>
        <v/>
      </c>
      <c r="B1007" s="12" t="s">
        <v>1092</v>
      </c>
      <c r="C1007" s="75">
        <f t="shared" si="27"/>
        <v>800</v>
      </c>
      <c r="D1007" s="12">
        <v>6</v>
      </c>
      <c r="E1007" s="26">
        <v>47.389000000000003</v>
      </c>
      <c r="F1007" s="9">
        <v>0.71032855488616498</v>
      </c>
      <c r="G1007" s="9">
        <v>1.7790329841352101E-4</v>
      </c>
      <c r="H1007" s="9">
        <v>1.8646015917563201E-4</v>
      </c>
      <c r="I1007" s="9">
        <v>1.7283494859765499E-3</v>
      </c>
      <c r="J1007" s="9">
        <v>6.2261563373012702E-5</v>
      </c>
      <c r="K1007" s="13">
        <v>1.0253501182675099E-3</v>
      </c>
      <c r="L1007" s="13">
        <v>1.11296763805E-4</v>
      </c>
      <c r="M1007" s="93">
        <v>1.53007523175905</v>
      </c>
      <c r="N1007" s="55">
        <v>90</v>
      </c>
      <c r="O1007" s="94">
        <v>5.25606924466114E-2</v>
      </c>
      <c r="P1007" s="11">
        <v>5.63156864004477E-2</v>
      </c>
      <c r="Q1007" s="11">
        <v>4.0602975612663702E-4</v>
      </c>
    </row>
    <row r="1008" spans="1:17" x14ac:dyDescent="0.25">
      <c r="A1008" s="12" t="str">
        <f t="shared" si="26"/>
        <v/>
      </c>
      <c r="B1008" s="12" t="s">
        <v>1093</v>
      </c>
      <c r="C1008" s="75">
        <f t="shared" si="27"/>
        <v>801</v>
      </c>
      <c r="D1008" s="12">
        <v>7</v>
      </c>
      <c r="E1008" s="26">
        <v>47.265000000000001</v>
      </c>
      <c r="F1008" s="9">
        <v>0.71027201039224297</v>
      </c>
      <c r="G1008" s="9">
        <v>1.65690513079032E-4</v>
      </c>
      <c r="H1008" s="9">
        <v>1.74845046293327E-4</v>
      </c>
      <c r="I1008" s="9">
        <v>2.3799959880458901E-3</v>
      </c>
      <c r="J1008" s="9">
        <v>5.8331992012326303E-5</v>
      </c>
      <c r="K1008" s="13">
        <v>1.0909331718195201E-3</v>
      </c>
      <c r="L1008" s="13">
        <v>1.39028113196699E-4</v>
      </c>
      <c r="M1008" s="93">
        <v>1.54875450846791</v>
      </c>
      <c r="N1008" s="55">
        <v>100</v>
      </c>
      <c r="O1008" s="94">
        <v>0.12943921869399999</v>
      </c>
      <c r="P1008" s="11">
        <v>5.5978682196814698E-2</v>
      </c>
      <c r="Q1008" s="11">
        <v>3.57796236375772E-4</v>
      </c>
    </row>
    <row r="1009" spans="1:17" x14ac:dyDescent="0.25">
      <c r="A1009" s="12" t="str">
        <f t="shared" si="26"/>
        <v/>
      </c>
      <c r="B1009" s="12" t="s">
        <v>1094</v>
      </c>
      <c r="C1009" s="75">
        <f t="shared" si="27"/>
        <v>802</v>
      </c>
      <c r="D1009" s="12">
        <v>8</v>
      </c>
      <c r="E1009" s="26">
        <v>47.262</v>
      </c>
      <c r="F1009" s="9">
        <v>0.71043557337142904</v>
      </c>
      <c r="G1009" s="9">
        <v>1.5587810631589299E-4</v>
      </c>
      <c r="H1009" s="9">
        <v>1.6558090948640001E-4</v>
      </c>
      <c r="I1009" s="9">
        <v>2.7660457093880301E-3</v>
      </c>
      <c r="J1009" s="9">
        <v>1.4385123565290901E-4</v>
      </c>
      <c r="K1009" s="13">
        <v>9.8462062918453809E-4</v>
      </c>
      <c r="L1009" s="13">
        <v>1.11099346540339E-4</v>
      </c>
      <c r="M1009" s="93">
        <v>1.6817012501390001</v>
      </c>
      <c r="N1009" s="55">
        <v>100</v>
      </c>
      <c r="O1009" s="94">
        <v>0.16520136127934801</v>
      </c>
      <c r="P1009" s="11">
        <v>5.6704420751562602E-2</v>
      </c>
      <c r="Q1009" s="11">
        <v>4.0799444904158301E-4</v>
      </c>
    </row>
    <row r="1010" spans="1:17" x14ac:dyDescent="0.25">
      <c r="A1010" s="12" t="str">
        <f t="shared" si="26"/>
        <v/>
      </c>
      <c r="B1010" s="12" t="s">
        <v>1095</v>
      </c>
      <c r="C1010" s="75">
        <f t="shared" si="27"/>
        <v>803</v>
      </c>
      <c r="D1010" s="12">
        <v>9</v>
      </c>
      <c r="E1010" s="26">
        <v>47.338000000000001</v>
      </c>
      <c r="F1010" s="9">
        <v>0.71005502326579295</v>
      </c>
      <c r="G1010" s="9">
        <v>1.20940387335625E-4</v>
      </c>
      <c r="H1010" s="9">
        <v>1.3319905150019901E-4</v>
      </c>
      <c r="I1010" s="9">
        <v>3.63225999020504E-3</v>
      </c>
      <c r="J1010" s="9">
        <v>1.3618306400212899E-4</v>
      </c>
      <c r="K1010" s="13">
        <v>9.19492719706955E-4</v>
      </c>
      <c r="L1010" s="13">
        <v>7.3235020634194493E-5</v>
      </c>
      <c r="M1010" s="93">
        <v>2.2316364356691301</v>
      </c>
      <c r="N1010" s="55">
        <v>140</v>
      </c>
      <c r="O1010" s="94">
        <v>0.31174112802656201</v>
      </c>
      <c r="P1010" s="11">
        <v>5.5877449323411897E-2</v>
      </c>
      <c r="Q1010" s="11">
        <v>2.9993810469798599E-4</v>
      </c>
    </row>
    <row r="1011" spans="1:17" x14ac:dyDescent="0.25">
      <c r="A1011" s="12" t="str">
        <f t="shared" si="26"/>
        <v/>
      </c>
      <c r="B1011" s="12" t="s">
        <v>1096</v>
      </c>
      <c r="C1011" s="75">
        <f t="shared" si="27"/>
        <v>804</v>
      </c>
      <c r="D1011" s="12">
        <v>10</v>
      </c>
      <c r="E1011" s="26">
        <v>47.256</v>
      </c>
      <c r="F1011" s="9">
        <v>0.71004181487532103</v>
      </c>
      <c r="G1011" s="9">
        <v>1.34838690310817E-4</v>
      </c>
      <c r="H1011" s="9">
        <v>1.4593069264144101E-4</v>
      </c>
      <c r="I1011" s="9">
        <v>1.6761554850909801E-3</v>
      </c>
      <c r="J1011" s="9">
        <v>6.2903031699595603E-5</v>
      </c>
      <c r="K1011" s="13">
        <v>7.7869387132106197E-4</v>
      </c>
      <c r="L1011" s="13">
        <v>9.3975404136371104E-5</v>
      </c>
      <c r="M1011" s="93">
        <v>1.9169394769679</v>
      </c>
      <c r="N1011" s="55">
        <v>120</v>
      </c>
      <c r="O1011" s="94">
        <v>2.2939844552983101E-3</v>
      </c>
      <c r="P1011" s="11">
        <v>5.6344241528129599E-2</v>
      </c>
      <c r="Q1011" s="11">
        <v>2.9680025581232499E-4</v>
      </c>
    </row>
    <row r="1012" spans="1:17" x14ac:dyDescent="0.25">
      <c r="A1012" s="12" t="str">
        <f t="shared" si="26"/>
        <v/>
      </c>
      <c r="B1012" s="12" t="s">
        <v>1097</v>
      </c>
      <c r="C1012" s="75">
        <f t="shared" si="27"/>
        <v>805</v>
      </c>
      <c r="D1012" s="12">
        <v>11</v>
      </c>
      <c r="E1012" s="26">
        <v>47.26</v>
      </c>
      <c r="F1012" s="9">
        <v>0.70985903186883303</v>
      </c>
      <c r="G1012" s="9">
        <v>1.4732776535390601E-4</v>
      </c>
      <c r="H1012" s="9">
        <v>1.5753901424602599E-4</v>
      </c>
      <c r="I1012" s="9">
        <v>1.7323267582996999E-3</v>
      </c>
      <c r="J1012" s="9">
        <v>3.8980646787688901E-5</v>
      </c>
      <c r="K1012" s="13">
        <v>9.4779052035507902E-4</v>
      </c>
      <c r="L1012" s="13">
        <v>1.27262563209901E-4</v>
      </c>
      <c r="M1012" s="93">
        <v>1.69620465753002</v>
      </c>
      <c r="N1012" s="55">
        <v>100</v>
      </c>
      <c r="O1012" s="94">
        <v>1.0978860791096101E-3</v>
      </c>
      <c r="P1012" s="11">
        <v>5.6328698092634702E-2</v>
      </c>
      <c r="Q1012" s="11">
        <v>3.5822087210867599E-4</v>
      </c>
    </row>
    <row r="1013" spans="1:17" x14ac:dyDescent="0.25">
      <c r="A1013" s="12" t="str">
        <f t="shared" si="26"/>
        <v/>
      </c>
      <c r="B1013" s="12" t="s">
        <v>1098</v>
      </c>
      <c r="C1013" s="75">
        <f t="shared" si="27"/>
        <v>806</v>
      </c>
      <c r="D1013" s="12">
        <v>12</v>
      </c>
      <c r="E1013" s="26">
        <v>47.256999999999998</v>
      </c>
      <c r="F1013" s="9">
        <v>0.71001754817959295</v>
      </c>
      <c r="G1013" s="9">
        <v>1.51818055109168E-4</v>
      </c>
      <c r="H1013" s="9">
        <v>1.61746178675903E-4</v>
      </c>
      <c r="I1013" s="9">
        <v>1.8554879318186199E-3</v>
      </c>
      <c r="J1013" s="9">
        <v>4.6482102434507599E-5</v>
      </c>
      <c r="K1013" s="13">
        <v>7.5862222475808403E-4</v>
      </c>
      <c r="L1013" s="13">
        <v>1.01714267709668E-4</v>
      </c>
      <c r="M1013" s="93">
        <v>1.7640269659237799</v>
      </c>
      <c r="N1013" s="55">
        <v>110</v>
      </c>
      <c r="O1013" s="94">
        <v>2.2532765340914598E-2</v>
      </c>
      <c r="P1013" s="11">
        <v>5.6651082325371402E-2</v>
      </c>
      <c r="Q1013" s="11">
        <v>3.9447895985035098E-4</v>
      </c>
    </row>
    <row r="1014" spans="1:17" x14ac:dyDescent="0.25">
      <c r="A1014" s="12" t="str">
        <f t="shared" si="26"/>
        <v/>
      </c>
      <c r="B1014" s="12"/>
      <c r="C1014" s="75">
        <f t="shared" si="27"/>
        <v>821</v>
      </c>
      <c r="D1014" s="12"/>
      <c r="E1014" s="26"/>
      <c r="F1014" s="9"/>
      <c r="G1014" s="9"/>
      <c r="H1014" s="9"/>
      <c r="I1014" s="9"/>
      <c r="J1014" s="9"/>
      <c r="K1014" s="13"/>
      <c r="L1014" s="13"/>
      <c r="M1014" s="93"/>
      <c r="N1014" s="55"/>
      <c r="O1014" s="94"/>
      <c r="Q1014" s="11"/>
    </row>
    <row r="1015" spans="1:17" x14ac:dyDescent="0.25">
      <c r="A1015" s="12" t="str">
        <f t="shared" si="26"/>
        <v/>
      </c>
      <c r="B1015" s="12"/>
      <c r="C1015" s="75">
        <f t="shared" si="27"/>
        <v>836</v>
      </c>
      <c r="D1015" s="12"/>
      <c r="E1015" s="26"/>
      <c r="F1015" s="9"/>
      <c r="G1015" s="9"/>
      <c r="H1015" s="9"/>
      <c r="I1015" s="9"/>
      <c r="J1015" s="9"/>
      <c r="K1015" s="13"/>
      <c r="L1015" s="13"/>
      <c r="M1015" s="93"/>
      <c r="N1015" s="55"/>
      <c r="O1015" s="94"/>
      <c r="Q1015" s="11"/>
    </row>
    <row r="1016" spans="1:17" x14ac:dyDescent="0.25">
      <c r="A1016" s="12" t="str">
        <f t="shared" si="26"/>
        <v>AT73</v>
      </c>
      <c r="B1016" s="12" t="s">
        <v>1099</v>
      </c>
      <c r="C1016" s="75">
        <f t="shared" si="27"/>
        <v>837</v>
      </c>
      <c r="D1016" s="12">
        <v>1</v>
      </c>
      <c r="E1016" s="26">
        <v>35.155999999999999</v>
      </c>
      <c r="F1016" s="9">
        <v>0.71015366442011496</v>
      </c>
      <c r="G1016" s="9">
        <v>1.7192096599612301E-4</v>
      </c>
      <c r="H1016" s="9">
        <v>1.8075694180180599E-4</v>
      </c>
      <c r="I1016" s="9">
        <v>1.6900494222402899E-3</v>
      </c>
      <c r="J1016" s="9">
        <v>6.75692712337396E-5</v>
      </c>
      <c r="K1016" s="13">
        <v>1.03954469707364E-3</v>
      </c>
      <c r="L1016" s="13">
        <v>1.4191738792755499E-4</v>
      </c>
      <c r="M1016" s="93">
        <v>1.49503331320921</v>
      </c>
      <c r="N1016" s="55">
        <v>90</v>
      </c>
      <c r="O1016" s="94">
        <v>7.3685584630284502E-5</v>
      </c>
      <c r="P1016" s="11">
        <v>5.6587961608617399E-2</v>
      </c>
      <c r="Q1016" s="11">
        <v>4.8384819656281701E-4</v>
      </c>
    </row>
    <row r="1017" spans="1:17" x14ac:dyDescent="0.25">
      <c r="A1017" s="12" t="str">
        <f t="shared" si="26"/>
        <v/>
      </c>
      <c r="B1017" s="12" t="s">
        <v>1100</v>
      </c>
      <c r="C1017" s="75">
        <f t="shared" si="27"/>
        <v>838</v>
      </c>
      <c r="D1017" s="12">
        <v>2</v>
      </c>
      <c r="E1017" s="26">
        <v>35.249000000000002</v>
      </c>
      <c r="F1017" s="9">
        <v>0.71003900685639898</v>
      </c>
      <c r="G1017" s="9">
        <v>1.6673925119541701E-4</v>
      </c>
      <c r="H1017" s="9">
        <v>1.7583299478030599E-4</v>
      </c>
      <c r="I1017" s="9">
        <v>1.42325420014384E-3</v>
      </c>
      <c r="J1017" s="9">
        <v>5.5843372067118103E-5</v>
      </c>
      <c r="K1017" s="13">
        <v>9.1912346884602796E-4</v>
      </c>
      <c r="L1017" s="13">
        <v>1.4499321136797699E-4</v>
      </c>
      <c r="M1017" s="93">
        <v>1.52985742658311</v>
      </c>
      <c r="N1017" s="55">
        <v>90</v>
      </c>
      <c r="O1017" s="94">
        <v>6.1344071460102403E-5</v>
      </c>
      <c r="P1017" s="11">
        <v>5.6579044928239598E-2</v>
      </c>
      <c r="Q1017" s="11">
        <v>4.6047691720553101E-4</v>
      </c>
    </row>
    <row r="1018" spans="1:17" x14ac:dyDescent="0.25">
      <c r="A1018" s="12" t="str">
        <f t="shared" si="26"/>
        <v/>
      </c>
      <c r="B1018" s="12" t="s">
        <v>1101</v>
      </c>
      <c r="C1018" s="75">
        <f t="shared" si="27"/>
        <v>839</v>
      </c>
      <c r="D1018" s="12">
        <v>3</v>
      </c>
      <c r="E1018" s="26">
        <v>35.156999999999996</v>
      </c>
      <c r="F1018" s="9">
        <v>0.71021102939881797</v>
      </c>
      <c r="G1018" s="9">
        <v>1.9978081412982E-4</v>
      </c>
      <c r="H1018" s="9">
        <v>2.0743390553805299E-4</v>
      </c>
      <c r="I1018" s="9">
        <v>1.40088022498483E-3</v>
      </c>
      <c r="J1018" s="9">
        <v>6.2229172171307E-5</v>
      </c>
      <c r="K1018" s="13">
        <v>1.0999019642067801E-3</v>
      </c>
      <c r="L1018" s="13">
        <v>1.6979417645562601E-4</v>
      </c>
      <c r="M1018" s="93">
        <v>1.51020490494438</v>
      </c>
      <c r="N1018" s="55">
        <v>90</v>
      </c>
      <c r="O1018" s="94">
        <v>1.4693284649004501E-4</v>
      </c>
      <c r="P1018" s="11">
        <v>5.6967662986023002E-2</v>
      </c>
      <c r="Q1018" s="11">
        <v>5.2057138591357795E-4</v>
      </c>
    </row>
    <row r="1019" spans="1:17" x14ac:dyDescent="0.25">
      <c r="A1019" s="12" t="str">
        <f t="shared" si="26"/>
        <v/>
      </c>
      <c r="B1019" s="12" t="s">
        <v>1102</v>
      </c>
      <c r="C1019" s="75">
        <f t="shared" si="27"/>
        <v>840</v>
      </c>
      <c r="D1019" s="12">
        <v>4</v>
      </c>
      <c r="E1019" s="26">
        <v>35.243000000000002</v>
      </c>
      <c r="F1019" s="9">
        <v>0.71006741300054899</v>
      </c>
      <c r="G1019" s="9">
        <v>1.81757423566042E-4</v>
      </c>
      <c r="H1019" s="9">
        <v>1.9013496759854399E-4</v>
      </c>
      <c r="I1019" s="9">
        <v>1.4632133407322899E-3</v>
      </c>
      <c r="J1019" s="9">
        <v>5.1957456334930703E-5</v>
      </c>
      <c r="K1019" s="13">
        <v>1.2081235244416301E-3</v>
      </c>
      <c r="L1019" s="13">
        <v>1.7176082419998801E-4</v>
      </c>
      <c r="M1019" s="93">
        <v>1.44491892752364</v>
      </c>
      <c r="N1019" s="55">
        <v>90</v>
      </c>
      <c r="O1019" s="94">
        <v>3.1679661277383899E-4</v>
      </c>
      <c r="P1019" s="11">
        <v>5.7038673523729801E-2</v>
      </c>
      <c r="Q1019" s="11">
        <v>5.0356572365293801E-4</v>
      </c>
    </row>
    <row r="1020" spans="1:17" x14ac:dyDescent="0.25">
      <c r="A1020" s="12" t="str">
        <f t="shared" si="26"/>
        <v/>
      </c>
      <c r="B1020" s="12" t="s">
        <v>1103</v>
      </c>
      <c r="C1020" s="75">
        <f t="shared" si="27"/>
        <v>841</v>
      </c>
      <c r="D1020" s="12">
        <v>5</v>
      </c>
      <c r="E1020" s="26">
        <v>35.436999999999998</v>
      </c>
      <c r="F1020" s="9">
        <v>0.71018101000002698</v>
      </c>
      <c r="G1020" s="9">
        <v>2.4605357824361102E-4</v>
      </c>
      <c r="H1020" s="9">
        <v>2.5230696617684902E-4</v>
      </c>
      <c r="I1020" s="9">
        <v>1.70760276011256E-3</v>
      </c>
      <c r="J1020" s="9">
        <v>1.83396839734648E-4</v>
      </c>
      <c r="K1020" s="13">
        <v>9.6986093336058805E-4</v>
      </c>
      <c r="L1020" s="13">
        <v>1.95363252759356E-4</v>
      </c>
      <c r="M1020" s="93">
        <v>1.2699298738916001</v>
      </c>
      <c r="N1020" s="55">
        <v>80</v>
      </c>
      <c r="O1020" s="94">
        <v>5.4798764175921803E-4</v>
      </c>
      <c r="P1020" s="11">
        <v>5.6158448428355302E-2</v>
      </c>
      <c r="Q1020" s="11">
        <v>5.5050885432510698E-4</v>
      </c>
    </row>
    <row r="1021" spans="1:17" x14ac:dyDescent="0.25">
      <c r="A1021" s="12" t="str">
        <f t="shared" si="26"/>
        <v/>
      </c>
      <c r="B1021" s="12" t="s">
        <v>1104</v>
      </c>
      <c r="C1021" s="75">
        <f t="shared" si="27"/>
        <v>842</v>
      </c>
      <c r="D1021" s="12">
        <v>6</v>
      </c>
      <c r="E1021" s="26">
        <v>35.421999999999997</v>
      </c>
      <c r="F1021" s="9">
        <v>0.71010909878075201</v>
      </c>
      <c r="G1021" s="9">
        <v>1.9494229265916801E-4</v>
      </c>
      <c r="H1021" s="9">
        <v>2.0277634152950701E-4</v>
      </c>
      <c r="I1021" s="9">
        <v>1.6133145592688201E-3</v>
      </c>
      <c r="J1021" s="9">
        <v>1.0941292949267899E-4</v>
      </c>
      <c r="K1021" s="13">
        <v>1.00604117139588E-3</v>
      </c>
      <c r="L1021" s="13">
        <v>1.7459404479204499E-4</v>
      </c>
      <c r="M1021" s="93">
        <v>1.1913275431375701</v>
      </c>
      <c r="N1021" s="55">
        <v>70</v>
      </c>
      <c r="O1021" s="94">
        <v>5.9182979576919001E-4</v>
      </c>
      <c r="P1021" s="11">
        <v>5.68965510331777E-2</v>
      </c>
      <c r="Q1021" s="11">
        <v>6.4165725577340399E-4</v>
      </c>
    </row>
    <row r="1022" spans="1:17" x14ac:dyDescent="0.25">
      <c r="A1022" s="12" t="str">
        <f t="shared" si="26"/>
        <v/>
      </c>
      <c r="B1022" s="12" t="s">
        <v>1105</v>
      </c>
      <c r="C1022" s="75">
        <f t="shared" si="27"/>
        <v>843</v>
      </c>
      <c r="D1022" s="12">
        <v>7</v>
      </c>
      <c r="E1022" s="26">
        <v>35.335000000000001</v>
      </c>
      <c r="F1022" s="9">
        <v>0.71006843605735104</v>
      </c>
      <c r="G1022" s="9">
        <v>2.3995753526260101E-4</v>
      </c>
      <c r="H1022" s="9">
        <v>2.4636384540486697E-4</v>
      </c>
      <c r="I1022" s="9">
        <v>1.54201729344524E-3</v>
      </c>
      <c r="J1022" s="9">
        <v>8.8895507399892496E-5</v>
      </c>
      <c r="K1022" s="13">
        <v>1.1264944533745801E-3</v>
      </c>
      <c r="L1022" s="13">
        <v>2.09880683429737E-4</v>
      </c>
      <c r="M1022" s="93">
        <v>1.17035731335972</v>
      </c>
      <c r="N1022" s="55">
        <v>70</v>
      </c>
      <c r="O1022" s="94">
        <v>4.4713681527910898E-4</v>
      </c>
      <c r="P1022" s="11">
        <v>5.6664797624074198E-2</v>
      </c>
      <c r="Q1022" s="11">
        <v>6.7392116294384696E-4</v>
      </c>
    </row>
    <row r="1023" spans="1:17" x14ac:dyDescent="0.25">
      <c r="A1023" s="12" t="str">
        <f t="shared" si="26"/>
        <v/>
      </c>
      <c r="B1023" s="12" t="s">
        <v>1106</v>
      </c>
      <c r="C1023" s="75">
        <f t="shared" si="27"/>
        <v>844</v>
      </c>
      <c r="D1023" s="12">
        <v>8</v>
      </c>
      <c r="E1023" s="26">
        <v>35.201000000000001</v>
      </c>
      <c r="F1023" s="9">
        <v>0.71029179669410802</v>
      </c>
      <c r="G1023" s="9">
        <v>2.1430863262160001E-4</v>
      </c>
      <c r="H1023" s="9">
        <v>2.2146246324172399E-4</v>
      </c>
      <c r="I1023" s="9">
        <v>1.5583771466579799E-3</v>
      </c>
      <c r="J1023" s="9">
        <v>7.8533983157904306E-5</v>
      </c>
      <c r="K1023" s="13">
        <v>9.4416859778454799E-4</v>
      </c>
      <c r="L1023" s="13">
        <v>1.89835749315862E-4</v>
      </c>
      <c r="M1023" s="93">
        <v>1.20463805679742</v>
      </c>
      <c r="N1023" s="55">
        <v>70</v>
      </c>
      <c r="O1023" s="94">
        <v>1.3848320512507199E-3</v>
      </c>
      <c r="P1023" s="11">
        <v>5.6828423914746802E-2</v>
      </c>
      <c r="Q1023" s="11">
        <v>6.7782639480835905E-4</v>
      </c>
    </row>
    <row r="1024" spans="1:17" x14ac:dyDescent="0.25">
      <c r="A1024" s="12" t="str">
        <f t="shared" si="26"/>
        <v/>
      </c>
      <c r="B1024" s="12" t="s">
        <v>1107</v>
      </c>
      <c r="C1024" s="75">
        <f t="shared" si="27"/>
        <v>845</v>
      </c>
      <c r="D1024" s="12">
        <v>9</v>
      </c>
      <c r="E1024" s="26">
        <v>35.164000000000001</v>
      </c>
      <c r="F1024" s="9">
        <v>0.71020592474850197</v>
      </c>
      <c r="G1024" s="9">
        <v>2.3501107471242901E-4</v>
      </c>
      <c r="H1024" s="9">
        <v>2.4155097077891899E-4</v>
      </c>
      <c r="I1024" s="9">
        <v>1.50903167420342E-3</v>
      </c>
      <c r="J1024" s="9">
        <v>5.6897330391531802E-5</v>
      </c>
      <c r="K1024" s="13">
        <v>9.9411996929611702E-4</v>
      </c>
      <c r="L1024" s="13">
        <v>1.4897190379977601E-4</v>
      </c>
      <c r="M1024" s="93">
        <v>1.4336227480546899</v>
      </c>
      <c r="N1024" s="55">
        <v>90</v>
      </c>
      <c r="O1024" s="94">
        <v>1.9317845262392401E-3</v>
      </c>
      <c r="P1024" s="11">
        <v>5.6753571979828103E-2</v>
      </c>
      <c r="Q1024" s="11">
        <v>4.6413723516600802E-4</v>
      </c>
    </row>
    <row r="1025" spans="1:17" x14ac:dyDescent="0.25">
      <c r="A1025" s="12" t="str">
        <f t="shared" si="26"/>
        <v/>
      </c>
      <c r="B1025" s="12" t="s">
        <v>1108</v>
      </c>
      <c r="C1025" s="75">
        <f t="shared" si="27"/>
        <v>846</v>
      </c>
      <c r="D1025" s="12">
        <v>10</v>
      </c>
      <c r="E1025" s="26">
        <v>35.194000000000003</v>
      </c>
      <c r="F1025" s="9">
        <v>0.71057233295543398</v>
      </c>
      <c r="G1025" s="9">
        <v>1.8084098221233499E-4</v>
      </c>
      <c r="H1025" s="9">
        <v>1.8927007451345301E-4</v>
      </c>
      <c r="I1025" s="9">
        <v>1.7010326139973899E-3</v>
      </c>
      <c r="J1025" s="9">
        <v>1.2526350979761501E-4</v>
      </c>
      <c r="K1025" s="13">
        <v>9.1627534757485196E-4</v>
      </c>
      <c r="L1025" s="13">
        <v>1.2054497275579E-4</v>
      </c>
      <c r="M1025" s="93">
        <v>1.54309487722598</v>
      </c>
      <c r="N1025" s="55">
        <v>90</v>
      </c>
      <c r="O1025" s="94">
        <v>3.5387434604568599E-2</v>
      </c>
      <c r="P1025" s="11">
        <v>5.6297268926910997E-2</v>
      </c>
      <c r="Q1025" s="11">
        <v>4.3143771575207101E-4</v>
      </c>
    </row>
    <row r="1026" spans="1:17" x14ac:dyDescent="0.25">
      <c r="A1026" s="12" t="str">
        <f t="shared" si="26"/>
        <v/>
      </c>
      <c r="B1026" s="12" t="s">
        <v>1109</v>
      </c>
      <c r="C1026" s="75">
        <f t="shared" si="27"/>
        <v>847</v>
      </c>
      <c r="D1026" s="12">
        <v>11</v>
      </c>
      <c r="E1026" s="26">
        <v>35.292999999999999</v>
      </c>
      <c r="F1026" s="9">
        <v>0.71066228927931896</v>
      </c>
      <c r="G1026" s="9">
        <v>1.9922945928685601E-4</v>
      </c>
      <c r="H1026" s="9">
        <v>2.0691273898066899E-4</v>
      </c>
      <c r="I1026" s="9">
        <v>1.86470778737961E-3</v>
      </c>
      <c r="J1026" s="9">
        <v>1.5103305663126301E-4</v>
      </c>
      <c r="K1026" s="13">
        <v>9.4930535685926805E-4</v>
      </c>
      <c r="L1026" s="13">
        <v>1.3079018282332E-4</v>
      </c>
      <c r="M1026" s="93">
        <v>1.5685679418565099</v>
      </c>
      <c r="N1026" s="55">
        <v>100</v>
      </c>
      <c r="O1026" s="94">
        <v>4.2772305534822398E-2</v>
      </c>
      <c r="P1026" s="11">
        <v>5.6659128977580103E-2</v>
      </c>
      <c r="Q1026" s="11">
        <v>6.6044876580345895E-4</v>
      </c>
    </row>
    <row r="1027" spans="1:17" x14ac:dyDescent="0.25">
      <c r="A1027" s="12" t="str">
        <f t="shared" si="26"/>
        <v/>
      </c>
      <c r="B1027" s="12" t="s">
        <v>1110</v>
      </c>
      <c r="C1027" s="75">
        <f t="shared" si="27"/>
        <v>848</v>
      </c>
      <c r="D1027" s="12">
        <v>12</v>
      </c>
      <c r="E1027" s="26">
        <v>35.311999999999998</v>
      </c>
      <c r="F1027" s="9">
        <v>0.71034229224534795</v>
      </c>
      <c r="G1027" s="9">
        <v>1.6711744748316599E-4</v>
      </c>
      <c r="H1027" s="9">
        <v>1.7619905456998E-4</v>
      </c>
      <c r="I1027" s="9">
        <v>1.5870054393172599E-3</v>
      </c>
      <c r="J1027" s="9">
        <v>4.78782374752034E-5</v>
      </c>
      <c r="K1027" s="13">
        <v>8.0419192710304299E-4</v>
      </c>
      <c r="L1027" s="13">
        <v>1.7132926723433699E-4</v>
      </c>
      <c r="M1027" s="93">
        <v>1.44877377629524</v>
      </c>
      <c r="N1027" s="55">
        <v>90</v>
      </c>
      <c r="O1027" s="94">
        <v>1.41143348729957E-3</v>
      </c>
      <c r="P1027" s="11">
        <v>5.6472873885698403E-2</v>
      </c>
      <c r="Q1027" s="11">
        <v>5.3312647790091196E-4</v>
      </c>
    </row>
    <row r="1028" spans="1:17" x14ac:dyDescent="0.25">
      <c r="A1028" s="12" t="str">
        <f t="shared" si="26"/>
        <v/>
      </c>
      <c r="B1028" s="12"/>
      <c r="C1028" s="75">
        <f t="shared" si="27"/>
        <v>863</v>
      </c>
      <c r="D1028" s="12"/>
      <c r="E1028" s="26"/>
      <c r="F1028" s="9"/>
      <c r="G1028" s="9"/>
      <c r="H1028" s="9"/>
      <c r="I1028" s="9"/>
      <c r="J1028" s="9"/>
      <c r="K1028" s="13"/>
      <c r="L1028" s="13"/>
      <c r="M1028" s="93"/>
      <c r="N1028" s="55"/>
      <c r="O1028" s="94"/>
      <c r="Q1028" s="11"/>
    </row>
    <row r="1029" spans="1:17" x14ac:dyDescent="0.25">
      <c r="A1029" s="12" t="str">
        <f t="shared" si="26"/>
        <v/>
      </c>
      <c r="B1029" s="12"/>
      <c r="C1029" s="75">
        <f t="shared" si="27"/>
        <v>878</v>
      </c>
      <c r="D1029" s="12"/>
      <c r="E1029" s="26"/>
      <c r="F1029" s="9"/>
      <c r="G1029" s="9"/>
      <c r="H1029" s="9"/>
      <c r="I1029" s="9"/>
      <c r="J1029" s="9"/>
      <c r="K1029" s="13"/>
      <c r="L1029" s="13"/>
      <c r="M1029" s="93"/>
      <c r="N1029" s="55"/>
      <c r="O1029" s="94"/>
      <c r="Q1029" s="11"/>
    </row>
    <row r="1030" spans="1:17" x14ac:dyDescent="0.25">
      <c r="A1030" s="12" t="str">
        <f t="shared" si="26"/>
        <v>AT74</v>
      </c>
      <c r="B1030" s="12" t="s">
        <v>1111</v>
      </c>
      <c r="C1030" s="75">
        <f t="shared" si="27"/>
        <v>879</v>
      </c>
      <c r="D1030" s="12">
        <v>1</v>
      </c>
      <c r="E1030" s="26">
        <v>41.920999999999999</v>
      </c>
      <c r="F1030" s="9">
        <v>0.71039269590879695</v>
      </c>
      <c r="G1030" s="9">
        <v>1.9142790702832499E-4</v>
      </c>
      <c r="H1030" s="9">
        <v>1.9940642035423E-4</v>
      </c>
      <c r="I1030" s="9">
        <v>2.1750347929079699E-3</v>
      </c>
      <c r="J1030" s="9">
        <v>5.7416339083862599E-5</v>
      </c>
      <c r="K1030" s="13">
        <v>1.12242318209854E-3</v>
      </c>
      <c r="L1030" s="13">
        <v>1.39482210652185E-4</v>
      </c>
      <c r="M1030" s="93">
        <v>1.4147504521019001</v>
      </c>
      <c r="N1030" s="55">
        <v>90</v>
      </c>
      <c r="O1030" s="94">
        <v>5.6151442524811205E-4</v>
      </c>
      <c r="P1030" s="11">
        <v>5.70951768350694E-2</v>
      </c>
      <c r="Q1030" s="11">
        <v>5.6424089441932997E-4</v>
      </c>
    </row>
    <row r="1031" spans="1:17" x14ac:dyDescent="0.25">
      <c r="A1031" s="12" t="str">
        <f t="shared" si="26"/>
        <v/>
      </c>
      <c r="B1031" s="12" t="s">
        <v>1112</v>
      </c>
      <c r="C1031" s="75">
        <f t="shared" si="27"/>
        <v>880</v>
      </c>
      <c r="D1031" s="12">
        <v>2</v>
      </c>
      <c r="E1031" s="26">
        <v>41.878999999999998</v>
      </c>
      <c r="F1031" s="9">
        <v>0.71048717581781595</v>
      </c>
      <c r="G1031" s="9">
        <v>1.9230572446491E-4</v>
      </c>
      <c r="H1031" s="9">
        <v>2.0025125158401599E-4</v>
      </c>
      <c r="I1031" s="9">
        <v>2.1757687644261398E-3</v>
      </c>
      <c r="J1031" s="9">
        <v>8.5665962149442299E-5</v>
      </c>
      <c r="K1031" s="13">
        <v>1.0937628321952401E-3</v>
      </c>
      <c r="L1031" s="13">
        <v>1.6882396966676799E-4</v>
      </c>
      <c r="M1031" s="93">
        <v>1.26810011508242</v>
      </c>
      <c r="N1031" s="55">
        <v>80</v>
      </c>
      <c r="O1031" s="94">
        <v>6.6252075151721206E-5</v>
      </c>
      <c r="P1031" s="11">
        <v>5.7138719198629201E-2</v>
      </c>
      <c r="Q1031" s="11">
        <v>5.2053329172696702E-4</v>
      </c>
    </row>
    <row r="1032" spans="1:17" x14ac:dyDescent="0.25">
      <c r="A1032" s="12" t="str">
        <f t="shared" si="26"/>
        <v/>
      </c>
      <c r="B1032" s="12" t="s">
        <v>1113</v>
      </c>
      <c r="C1032" s="75">
        <f t="shared" si="27"/>
        <v>881</v>
      </c>
      <c r="D1032" s="12">
        <v>3</v>
      </c>
      <c r="E1032" s="26">
        <v>41.951000000000001</v>
      </c>
      <c r="F1032" s="9">
        <v>0.71058584905281197</v>
      </c>
      <c r="G1032" s="9">
        <v>2.3082165478671701E-4</v>
      </c>
      <c r="H1032" s="9">
        <v>2.3748374671849601E-4</v>
      </c>
      <c r="I1032" s="9">
        <v>2.2162160414071902E-3</v>
      </c>
      <c r="J1032" s="9">
        <v>8.2056625700879294E-5</v>
      </c>
      <c r="K1032" s="13">
        <v>1.2838324480503899E-3</v>
      </c>
      <c r="L1032" s="13">
        <v>1.4294406834260999E-4</v>
      </c>
      <c r="M1032" s="93">
        <v>1.30656471801962</v>
      </c>
      <c r="N1032" s="55">
        <v>80</v>
      </c>
      <c r="O1032" s="94">
        <v>3.0632233037272298E-4</v>
      </c>
      <c r="P1032" s="11">
        <v>5.6863657622186599E-2</v>
      </c>
      <c r="Q1032" s="11">
        <v>4.4326186157743301E-4</v>
      </c>
    </row>
    <row r="1033" spans="1:17" x14ac:dyDescent="0.25">
      <c r="A1033" s="12" t="str">
        <f t="shared" si="26"/>
        <v/>
      </c>
      <c r="B1033" s="12" t="s">
        <v>1114</v>
      </c>
      <c r="C1033" s="75">
        <f t="shared" si="27"/>
        <v>882</v>
      </c>
      <c r="D1033" s="12">
        <v>4</v>
      </c>
      <c r="E1033" s="26">
        <v>41.881</v>
      </c>
      <c r="F1033" s="9">
        <v>0.71066114267540204</v>
      </c>
      <c r="G1033" s="9">
        <v>2.5459607508502397E-4</v>
      </c>
      <c r="H1033" s="9">
        <v>2.6065239651551698E-4</v>
      </c>
      <c r="I1033" s="9">
        <v>3.1680798849152798E-3</v>
      </c>
      <c r="J1033" s="9">
        <v>4.49701721545117E-4</v>
      </c>
      <c r="K1033" s="13">
        <v>1.1814019951618901E-3</v>
      </c>
      <c r="L1033" s="13">
        <v>1.7290233675959E-4</v>
      </c>
      <c r="M1033" s="93">
        <v>1.23747809833306</v>
      </c>
      <c r="N1033" s="55">
        <v>80</v>
      </c>
      <c r="O1033" s="94">
        <v>2.4844833214050002E-4</v>
      </c>
      <c r="P1033" s="11">
        <v>5.7247445010466802E-2</v>
      </c>
      <c r="Q1033" s="11">
        <v>6.2920235794145505E-4</v>
      </c>
    </row>
    <row r="1034" spans="1:17" x14ac:dyDescent="0.25">
      <c r="A1034" s="12" t="str">
        <f t="shared" si="26"/>
        <v/>
      </c>
      <c r="B1034" s="12" t="s">
        <v>1115</v>
      </c>
      <c r="C1034" s="75">
        <f t="shared" si="27"/>
        <v>883</v>
      </c>
      <c r="D1034" s="12">
        <v>5</v>
      </c>
      <c r="E1034" s="26">
        <v>41.848999999999997</v>
      </c>
      <c r="F1034" s="9">
        <v>0.71037876616448004</v>
      </c>
      <c r="G1034" s="9">
        <v>1.8902489437883099E-4</v>
      </c>
      <c r="H1034" s="9">
        <v>1.9709882461812201E-4</v>
      </c>
      <c r="I1034" s="9">
        <v>2.1695090328061801E-3</v>
      </c>
      <c r="J1034" s="9">
        <v>1.2196891486679299E-4</v>
      </c>
      <c r="K1034" s="13">
        <v>9.5784053367986002E-4</v>
      </c>
      <c r="L1034" s="13">
        <v>1.3592994002537101E-4</v>
      </c>
      <c r="M1034" s="93">
        <v>1.4574251461571199</v>
      </c>
      <c r="N1034" s="55">
        <v>90</v>
      </c>
      <c r="O1034" s="94">
        <v>3.03885518374583E-4</v>
      </c>
      <c r="P1034" s="11">
        <v>5.7030568421501802E-2</v>
      </c>
      <c r="Q1034" s="11">
        <v>4.24161148717704E-4</v>
      </c>
    </row>
    <row r="1035" spans="1:17" x14ac:dyDescent="0.25">
      <c r="A1035" s="12" t="str">
        <f t="shared" si="26"/>
        <v/>
      </c>
      <c r="B1035" s="12" t="s">
        <v>1116</v>
      </c>
      <c r="C1035" s="75">
        <f t="shared" si="27"/>
        <v>884</v>
      </c>
      <c r="D1035" s="12">
        <v>6</v>
      </c>
      <c r="E1035" s="26">
        <v>41.902999999999999</v>
      </c>
      <c r="F1035" s="9">
        <v>0.71025552515677903</v>
      </c>
      <c r="G1035" s="9">
        <v>1.92680543717983E-4</v>
      </c>
      <c r="H1035" s="9">
        <v>2.0060493944897299E-4</v>
      </c>
      <c r="I1035" s="9">
        <v>1.8123518447285499E-3</v>
      </c>
      <c r="J1035" s="9">
        <v>6.6072227526207795E-5</v>
      </c>
      <c r="K1035" s="13">
        <v>9.8857073215864798E-4</v>
      </c>
      <c r="L1035" s="13">
        <v>1.20357299594648E-4</v>
      </c>
      <c r="M1035" s="93">
        <v>1.64489016806185</v>
      </c>
      <c r="N1035" s="55">
        <v>100</v>
      </c>
      <c r="O1035" s="94">
        <v>6.0948048866892599E-4</v>
      </c>
      <c r="P1035" s="11">
        <v>5.6905102854060099E-2</v>
      </c>
      <c r="Q1035" s="11">
        <v>4.3275785084268898E-4</v>
      </c>
    </row>
    <row r="1036" spans="1:17" x14ac:dyDescent="0.25">
      <c r="A1036" s="12" t="str">
        <f t="shared" si="26"/>
        <v/>
      </c>
      <c r="B1036" s="12" t="s">
        <v>1117</v>
      </c>
      <c r="C1036" s="75">
        <f t="shared" si="27"/>
        <v>885</v>
      </c>
      <c r="D1036" s="12">
        <v>7</v>
      </c>
      <c r="E1036" s="26">
        <v>41.975000000000001</v>
      </c>
      <c r="F1036" s="9">
        <v>0.710257332987553</v>
      </c>
      <c r="G1036" s="9">
        <v>1.6954865419537099E-4</v>
      </c>
      <c r="H1036" s="9">
        <v>1.7850244320759999E-4</v>
      </c>
      <c r="I1036" s="9">
        <v>3.28530857281437E-3</v>
      </c>
      <c r="J1036" s="9">
        <v>5.7044536462992005E-4</v>
      </c>
      <c r="K1036" s="13">
        <v>9.5807964027424804E-4</v>
      </c>
      <c r="L1036" s="13">
        <v>1.17545027156377E-4</v>
      </c>
      <c r="M1036" s="93">
        <v>1.69120531838635</v>
      </c>
      <c r="N1036" s="55">
        <v>100</v>
      </c>
      <c r="O1036" s="94">
        <v>1.31544726200436E-3</v>
      </c>
      <c r="P1036" s="11">
        <v>5.6883581958630802E-2</v>
      </c>
      <c r="Q1036" s="11">
        <v>4.1784433342035302E-4</v>
      </c>
    </row>
    <row r="1037" spans="1:17" x14ac:dyDescent="0.25">
      <c r="A1037" s="12" t="str">
        <f t="shared" si="26"/>
        <v/>
      </c>
      <c r="B1037" s="12" t="s">
        <v>1118</v>
      </c>
      <c r="C1037" s="75">
        <f t="shared" si="27"/>
        <v>886</v>
      </c>
      <c r="D1037" s="12">
        <v>8</v>
      </c>
      <c r="E1037" s="26">
        <v>41.886000000000003</v>
      </c>
      <c r="F1037" s="9">
        <v>0.71026619573668204</v>
      </c>
      <c r="G1037" s="9">
        <v>1.7399662536485901E-4</v>
      </c>
      <c r="H1037" s="9">
        <v>1.8273261206865001E-4</v>
      </c>
      <c r="I1037" s="9">
        <v>2.0256713063345798E-3</v>
      </c>
      <c r="J1037" s="9">
        <v>9.36487782364956E-5</v>
      </c>
      <c r="K1037" s="13">
        <v>9.1069324272450604E-4</v>
      </c>
      <c r="L1037" s="13">
        <v>1.1797940546050599E-4</v>
      </c>
      <c r="M1037" s="93">
        <v>1.6945747544249901</v>
      </c>
      <c r="N1037" s="55">
        <v>100</v>
      </c>
      <c r="O1037" s="94">
        <v>1.0143146921394999E-3</v>
      </c>
      <c r="P1037" s="11">
        <v>5.6927424286713102E-2</v>
      </c>
      <c r="Q1037" s="11">
        <v>3.7391256725128301E-4</v>
      </c>
    </row>
    <row r="1038" spans="1:17" x14ac:dyDescent="0.25">
      <c r="A1038" s="12" t="str">
        <f t="shared" si="26"/>
        <v/>
      </c>
      <c r="B1038" s="12" t="s">
        <v>1119</v>
      </c>
      <c r="C1038" s="75">
        <f t="shared" si="27"/>
        <v>887</v>
      </c>
      <c r="D1038" s="12">
        <v>9</v>
      </c>
      <c r="E1038" s="26">
        <v>41.98</v>
      </c>
      <c r="F1038" s="9">
        <v>0.71015820014126196</v>
      </c>
      <c r="G1038" s="9">
        <v>1.6651301345527601E-4</v>
      </c>
      <c r="H1038" s="9">
        <v>1.7562057196823599E-4</v>
      </c>
      <c r="I1038" s="9">
        <v>2.2750619627065899E-3</v>
      </c>
      <c r="J1038" s="9">
        <v>1.38927901389793E-4</v>
      </c>
      <c r="K1038" s="13">
        <v>9.8055853946618296E-4</v>
      </c>
      <c r="L1038" s="13">
        <v>1.31638862192945E-4</v>
      </c>
      <c r="M1038" s="93">
        <v>1.6466202959354601</v>
      </c>
      <c r="N1038" s="55">
        <v>100</v>
      </c>
      <c r="O1038" s="94">
        <v>6.83111076895056E-4</v>
      </c>
      <c r="P1038" s="11">
        <v>5.6511262521738798E-2</v>
      </c>
      <c r="Q1038" s="11">
        <v>3.8013219785310102E-4</v>
      </c>
    </row>
    <row r="1039" spans="1:17" x14ac:dyDescent="0.25">
      <c r="A1039" s="12" t="str">
        <f t="shared" si="26"/>
        <v/>
      </c>
      <c r="B1039" s="12" t="s">
        <v>1120</v>
      </c>
      <c r="C1039" s="75">
        <f t="shared" si="27"/>
        <v>888</v>
      </c>
      <c r="D1039" s="12">
        <v>10</v>
      </c>
      <c r="E1039" s="26">
        <v>41.838999999999999</v>
      </c>
      <c r="F1039" s="9">
        <v>0.710151026826358</v>
      </c>
      <c r="G1039" s="9">
        <v>1.58392374527939E-4</v>
      </c>
      <c r="H1039" s="9">
        <v>1.6794018179703001E-4</v>
      </c>
      <c r="I1039" s="9">
        <v>2.2334309026086499E-3</v>
      </c>
      <c r="J1039" s="9">
        <v>6.7852773237365006E-5</v>
      </c>
      <c r="K1039" s="13">
        <v>1.0578898117896401E-3</v>
      </c>
      <c r="L1039" s="13">
        <v>1.1405208161767501E-4</v>
      </c>
      <c r="M1039" s="93">
        <v>1.5832608347284001</v>
      </c>
      <c r="N1039" s="55">
        <v>100</v>
      </c>
      <c r="O1039" s="94">
        <v>3.3324862091581298E-4</v>
      </c>
      <c r="P1039" s="11">
        <v>5.6868058013645799E-2</v>
      </c>
      <c r="Q1039" s="11">
        <v>4.5367742762733002E-4</v>
      </c>
    </row>
    <row r="1040" spans="1:17" x14ac:dyDescent="0.25">
      <c r="A1040" s="12" t="str">
        <f t="shared" si="26"/>
        <v/>
      </c>
      <c r="B1040" s="12" t="s">
        <v>1121</v>
      </c>
      <c r="C1040" s="75">
        <f t="shared" si="27"/>
        <v>889</v>
      </c>
      <c r="D1040" s="12">
        <v>11</v>
      </c>
      <c r="E1040" s="26">
        <v>41.881999999999998</v>
      </c>
      <c r="F1040" s="9">
        <v>0.71047052689808399</v>
      </c>
      <c r="G1040" s="9">
        <v>1.37661069805969E-4</v>
      </c>
      <c r="H1040" s="9">
        <v>1.4855846530822001E-4</v>
      </c>
      <c r="I1040" s="9">
        <v>2.3609143407904301E-3</v>
      </c>
      <c r="J1040" s="9">
        <v>8.5852974408394999E-5</v>
      </c>
      <c r="K1040" s="13">
        <v>8.5501414136448996E-4</v>
      </c>
      <c r="L1040" s="13">
        <v>1.08037802819287E-4</v>
      </c>
      <c r="M1040" s="93">
        <v>1.6412880236362699</v>
      </c>
      <c r="N1040" s="55">
        <v>100</v>
      </c>
      <c r="O1040" s="94">
        <v>5.6085960689834596E-4</v>
      </c>
      <c r="P1040" s="11">
        <v>5.6570502718334401E-2</v>
      </c>
      <c r="Q1040" s="11">
        <v>4.6588783791579698E-4</v>
      </c>
    </row>
    <row r="1041" spans="1:17" x14ac:dyDescent="0.25">
      <c r="A1041" s="12" t="str">
        <f t="shared" si="26"/>
        <v/>
      </c>
      <c r="B1041" s="12" t="s">
        <v>1122</v>
      </c>
      <c r="C1041" s="75">
        <f t="shared" si="27"/>
        <v>890</v>
      </c>
      <c r="D1041" s="12">
        <v>12</v>
      </c>
      <c r="E1041" s="26">
        <v>41.838000000000001</v>
      </c>
      <c r="F1041" s="9">
        <v>0.71013887073941695</v>
      </c>
      <c r="G1041" s="9">
        <v>1.2341846622145801E-4</v>
      </c>
      <c r="H1041" s="9">
        <v>1.3545748624857099E-4</v>
      </c>
      <c r="I1041" s="9">
        <v>2.7548502632796898E-3</v>
      </c>
      <c r="J1041" s="9">
        <v>7.3636241462954297E-5</v>
      </c>
      <c r="K1041" s="13">
        <v>9.7443656956796795E-4</v>
      </c>
      <c r="L1041" s="13">
        <v>1.2176419559653199E-4</v>
      </c>
      <c r="M1041" s="93">
        <v>1.6409158663539101</v>
      </c>
      <c r="N1041" s="55">
        <v>100</v>
      </c>
      <c r="O1041" s="94">
        <v>8.38012402133606E-4</v>
      </c>
      <c r="P1041" s="11">
        <v>5.6810451464723397E-2</v>
      </c>
      <c r="Q1041" s="11">
        <v>3.7554805061236702E-4</v>
      </c>
    </row>
  </sheetData>
  <mergeCells count="3"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5FA0-E88C-4C7D-A42B-2E384FF1AA78}">
  <dimension ref="A1:O55"/>
  <sheetViews>
    <sheetView workbookViewId="0">
      <selection activeCell="Y27" sqref="Y27"/>
    </sheetView>
  </sheetViews>
  <sheetFormatPr defaultRowHeight="15" x14ac:dyDescent="0.25"/>
  <sheetData>
    <row r="1" spans="1:15" x14ac:dyDescent="0.25">
      <c r="A1" s="95" t="s">
        <v>95</v>
      </c>
      <c r="B1" s="72"/>
      <c r="C1" s="73"/>
      <c r="D1" s="73"/>
      <c r="E1" s="72"/>
      <c r="F1" s="73"/>
      <c r="G1" s="73"/>
      <c r="H1" s="96"/>
      <c r="I1" s="96"/>
      <c r="J1" s="96"/>
      <c r="K1" s="96"/>
      <c r="L1" s="74"/>
      <c r="M1" s="74"/>
      <c r="N1" s="97"/>
      <c r="O1" s="97"/>
    </row>
    <row r="2" spans="1:15" x14ac:dyDescent="0.25">
      <c r="C2" s="11"/>
      <c r="D2" s="11"/>
      <c r="F2" s="11"/>
      <c r="G2" s="11"/>
      <c r="H2" s="98"/>
      <c r="I2" s="98"/>
      <c r="J2" s="98"/>
      <c r="K2" s="98"/>
      <c r="L2" s="10"/>
      <c r="M2" s="10"/>
      <c r="N2" s="99"/>
      <c r="O2" s="99"/>
    </row>
    <row r="3" spans="1:15" x14ac:dyDescent="0.25">
      <c r="A3" s="82" t="s">
        <v>1123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100"/>
      <c r="O3" s="100"/>
    </row>
    <row r="4" spans="1:15" x14ac:dyDescent="0.25">
      <c r="A4" s="82" t="s">
        <v>78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100"/>
      <c r="O4" s="100"/>
    </row>
    <row r="5" spans="1:15" x14ac:dyDescent="0.25">
      <c r="C5" s="11"/>
      <c r="D5" s="11"/>
      <c r="F5" s="11"/>
      <c r="G5" s="11"/>
      <c r="H5" s="98"/>
      <c r="I5" s="98"/>
      <c r="J5" s="98"/>
      <c r="K5" s="98"/>
      <c r="L5" s="10"/>
      <c r="M5" s="10"/>
      <c r="N5" s="99"/>
      <c r="O5" s="99"/>
    </row>
    <row r="6" spans="1:15" x14ac:dyDescent="0.25">
      <c r="A6" s="101" t="s">
        <v>57</v>
      </c>
      <c r="C6" s="11"/>
      <c r="D6" s="11"/>
      <c r="F6" s="11"/>
      <c r="G6" s="11"/>
      <c r="H6" s="98"/>
      <c r="I6" s="98"/>
      <c r="J6" s="98"/>
      <c r="K6" s="98"/>
      <c r="L6" s="10"/>
      <c r="M6" s="10"/>
      <c r="N6" s="99"/>
      <c r="O6" s="99"/>
    </row>
    <row r="7" spans="1:15" x14ac:dyDescent="0.25">
      <c r="A7" s="102"/>
      <c r="B7" s="103"/>
      <c r="C7" s="104" t="s">
        <v>1124</v>
      </c>
      <c r="D7" s="104"/>
      <c r="E7" s="105"/>
      <c r="F7" s="106" t="s">
        <v>1125</v>
      </c>
      <c r="G7" s="106"/>
      <c r="H7" s="107"/>
      <c r="I7" s="107"/>
      <c r="J7" s="107"/>
      <c r="K7" s="107"/>
      <c r="L7" s="108" t="s">
        <v>1125</v>
      </c>
      <c r="M7" s="108"/>
      <c r="N7" s="99"/>
      <c r="O7" s="99"/>
    </row>
    <row r="8" spans="1:15" ht="18" thickBot="1" x14ac:dyDescent="0.3">
      <c r="A8" s="109"/>
      <c r="B8" s="109" t="s">
        <v>1126</v>
      </c>
      <c r="C8" s="110" t="s">
        <v>1127</v>
      </c>
      <c r="D8" s="110" t="s">
        <v>1128</v>
      </c>
      <c r="E8" s="111" t="s">
        <v>1129</v>
      </c>
      <c r="F8" s="110" t="s">
        <v>1130</v>
      </c>
      <c r="G8" s="110" t="s">
        <v>1131</v>
      </c>
      <c r="H8" s="112" t="s">
        <v>1132</v>
      </c>
      <c r="I8" s="112" t="s">
        <v>1133</v>
      </c>
      <c r="J8" s="112" t="s">
        <v>1134</v>
      </c>
      <c r="K8" s="112" t="s">
        <v>1135</v>
      </c>
      <c r="L8" s="113" t="s">
        <v>1136</v>
      </c>
      <c r="M8" s="113" t="s">
        <v>1137</v>
      </c>
      <c r="N8" s="114" t="s">
        <v>1138</v>
      </c>
      <c r="O8" s="114" t="s">
        <v>1139</v>
      </c>
    </row>
    <row r="9" spans="1:15" ht="15.75" thickTop="1" x14ac:dyDescent="0.25">
      <c r="A9" s="102" t="s">
        <v>520</v>
      </c>
      <c r="C9" s="103"/>
      <c r="D9" s="103"/>
      <c r="E9" s="102"/>
      <c r="F9" s="103"/>
      <c r="G9" s="103"/>
      <c r="H9" s="107"/>
      <c r="I9" s="107"/>
      <c r="J9" s="107"/>
      <c r="K9" s="107"/>
      <c r="L9" s="105"/>
      <c r="M9" s="105"/>
      <c r="N9" s="115"/>
      <c r="O9" s="99"/>
    </row>
    <row r="10" spans="1:15" x14ac:dyDescent="0.25">
      <c r="A10" t="s">
        <v>1140</v>
      </c>
      <c r="C10" s="11">
        <v>0.71134052921590396</v>
      </c>
      <c r="D10" s="11">
        <v>1.9538918562434201E-4</v>
      </c>
      <c r="E10">
        <v>1.2506316576168399</v>
      </c>
      <c r="F10" s="11">
        <v>0.71233311494600304</v>
      </c>
      <c r="G10" s="11">
        <v>1.9503369608365301E-4</v>
      </c>
      <c r="H10" s="98">
        <v>1.9053741008947001E-4</v>
      </c>
      <c r="I10" s="98">
        <v>4.4482035143229898E-5</v>
      </c>
      <c r="J10" s="98">
        <v>5.1831618733349403E-3</v>
      </c>
      <c r="K10" s="98">
        <v>5.8164537520597305E-4</v>
      </c>
      <c r="L10" s="10">
        <v>5.6076293444252197E-2</v>
      </c>
      <c r="M10" s="10">
        <v>4.4439642645718999E-4</v>
      </c>
      <c r="N10" s="99">
        <v>3.1678338694736803E-2</v>
      </c>
      <c r="O10" s="116">
        <v>3.4357631970193502E-3</v>
      </c>
    </row>
    <row r="11" spans="1:15" x14ac:dyDescent="0.25">
      <c r="A11" t="s">
        <v>1141</v>
      </c>
      <c r="C11" s="11">
        <v>0.71021262999236501</v>
      </c>
      <c r="D11" s="11">
        <v>2.8199477034793701E-4</v>
      </c>
      <c r="E11">
        <v>0.67104837031459597</v>
      </c>
      <c r="F11" s="11">
        <v>0.71124476682783</v>
      </c>
      <c r="G11" s="11">
        <v>2.8242201368528403E-4</v>
      </c>
      <c r="H11" s="98">
        <v>1.36523605019429E-4</v>
      </c>
      <c r="I11" s="98">
        <v>1.01388219870879E-4</v>
      </c>
      <c r="J11" s="98">
        <v>1.0081155635632799E-2</v>
      </c>
      <c r="K11" s="98">
        <v>2.38038434111489E-3</v>
      </c>
      <c r="L11" s="10">
        <v>5.56785292520953E-2</v>
      </c>
      <c r="M11" s="10">
        <v>1.0176326458225899E-3</v>
      </c>
      <c r="N11" s="99">
        <v>3.3761485062146902E-3</v>
      </c>
      <c r="O11" s="117">
        <v>2.36083704646247E-4</v>
      </c>
    </row>
    <row r="12" spans="1:15" x14ac:dyDescent="0.25">
      <c r="A12" t="s">
        <v>1142</v>
      </c>
      <c r="C12" s="11">
        <v>0.70976699606683502</v>
      </c>
      <c r="D12" s="11">
        <v>2.5517051994145001E-4</v>
      </c>
      <c r="E12">
        <v>0.66800534853567495</v>
      </c>
      <c r="F12" s="11">
        <v>0.71079864123603798</v>
      </c>
      <c r="G12" s="11">
        <v>2.5589320398810802E-4</v>
      </c>
      <c r="H12" s="98">
        <v>2.9197826535880397E-4</v>
      </c>
      <c r="I12" s="98">
        <v>7.7798419353103501E-5</v>
      </c>
      <c r="J12" s="98">
        <v>3.5426525031050302E-3</v>
      </c>
      <c r="K12" s="98">
        <v>9.4761217878256505E-4</v>
      </c>
      <c r="L12" s="10">
        <v>5.4617072300760003E-2</v>
      </c>
      <c r="M12" s="10">
        <v>9.7869102662209804E-4</v>
      </c>
      <c r="N12" s="99">
        <v>1.6802671736242899E-3</v>
      </c>
      <c r="O12" s="117">
        <v>2.8446268010256902E-4</v>
      </c>
    </row>
    <row r="13" spans="1:15" x14ac:dyDescent="0.25">
      <c r="A13" t="s">
        <v>1143</v>
      </c>
      <c r="C13" s="11">
        <v>0.709907992457954</v>
      </c>
      <c r="D13" s="11">
        <v>4.3265910578915598E-4</v>
      </c>
      <c r="E13">
        <v>0.535984350186132</v>
      </c>
      <c r="F13" s="11">
        <v>0.71094678193021399</v>
      </c>
      <c r="G13" s="11">
        <v>4.33264040549106E-4</v>
      </c>
      <c r="H13" s="98">
        <v>2.29794556316361E-4</v>
      </c>
      <c r="I13" s="98">
        <v>1.21545107865122E-4</v>
      </c>
      <c r="J13" s="98">
        <v>5.0744222839134798E-3</v>
      </c>
      <c r="K13" s="98">
        <v>1.0860669952055401E-3</v>
      </c>
      <c r="L13" s="10">
        <v>5.4282409573886699E-2</v>
      </c>
      <c r="M13" s="10">
        <v>1.36005558043548E-3</v>
      </c>
      <c r="N13" s="99">
        <v>2.8063933991228003E-4</v>
      </c>
      <c r="O13" s="117">
        <v>3.5566442961816402E-5</v>
      </c>
    </row>
    <row r="14" spans="1:15" x14ac:dyDescent="0.25">
      <c r="A14" t="s">
        <v>1144</v>
      </c>
      <c r="C14" s="11">
        <v>0.71022459758418399</v>
      </c>
      <c r="D14" s="11">
        <v>3.9382302794603699E-4</v>
      </c>
      <c r="E14">
        <v>0.51699913358809702</v>
      </c>
      <c r="F14" s="11">
        <v>0.71126271605007096</v>
      </c>
      <c r="G14" s="11">
        <v>3.9430404906261898E-4</v>
      </c>
      <c r="H14" s="98">
        <v>1.49486540677946E-5</v>
      </c>
      <c r="I14" s="98">
        <v>1.2039238451108799E-4</v>
      </c>
      <c r="J14" s="98">
        <v>6.57925305255707E-3</v>
      </c>
      <c r="K14" s="98">
        <v>1.7059731338336501E-3</v>
      </c>
      <c r="L14" s="10">
        <v>5.3746964103599602E-2</v>
      </c>
      <c r="M14" s="10">
        <v>1.0727725994698399E-3</v>
      </c>
      <c r="N14" s="99">
        <v>4.36788808961749E-3</v>
      </c>
      <c r="O14" s="117">
        <v>6.3791411937422996E-4</v>
      </c>
    </row>
    <row r="15" spans="1:15" x14ac:dyDescent="0.25">
      <c r="A15" t="s">
        <v>1145</v>
      </c>
      <c r="C15" s="11">
        <v>0.711087451253688</v>
      </c>
      <c r="D15" s="11">
        <v>5.2951564877788497E-4</v>
      </c>
      <c r="E15">
        <v>0.443758871373655</v>
      </c>
      <c r="F15" s="11">
        <v>0.71213153254476902</v>
      </c>
      <c r="G15" s="11">
        <v>5.3033075262829104E-4</v>
      </c>
      <c r="H15" s="98">
        <v>-6.2161631065062298E-5</v>
      </c>
      <c r="I15" s="98">
        <v>1.3995475369608999E-4</v>
      </c>
      <c r="J15" s="98">
        <v>2.6401865803775898E-3</v>
      </c>
      <c r="K15" s="98">
        <v>7.0906340689084297E-4</v>
      </c>
      <c r="L15" s="10">
        <v>5.6001329906985801E-2</v>
      </c>
      <c r="M15" s="10">
        <v>1.5386541116072299E-3</v>
      </c>
      <c r="N15" s="99">
        <v>2.5540280656779699E-3</v>
      </c>
      <c r="O15" s="117">
        <v>1.2441130656733499E-4</v>
      </c>
    </row>
    <row r="16" spans="1:15" x14ac:dyDescent="0.25">
      <c r="A16" t="s">
        <v>1146</v>
      </c>
      <c r="C16" s="11">
        <v>0.71029428260154404</v>
      </c>
      <c r="D16" s="11">
        <v>4.65531791816493E-4</v>
      </c>
      <c r="E16">
        <v>0.45148251546120099</v>
      </c>
      <c r="F16" s="11">
        <v>0.71133485170761301</v>
      </c>
      <c r="G16" s="11">
        <v>4.66298503000648E-4</v>
      </c>
      <c r="H16" s="98">
        <v>1.98335234830146E-4</v>
      </c>
      <c r="I16" s="98">
        <v>1.49085198913131E-4</v>
      </c>
      <c r="J16" s="98">
        <v>3.8266536167303701E-3</v>
      </c>
      <c r="K16" s="98">
        <v>9.2416230633148597E-4</v>
      </c>
      <c r="L16" s="10">
        <v>5.91238705438005E-2</v>
      </c>
      <c r="M16" s="10">
        <v>1.6675353570265001E-3</v>
      </c>
      <c r="N16" s="99">
        <v>5.04641117861799E-3</v>
      </c>
      <c r="O16" s="117">
        <v>4.5360498282360102E-4</v>
      </c>
    </row>
    <row r="17" spans="1:15" x14ac:dyDescent="0.25">
      <c r="A17" t="s">
        <v>1147</v>
      </c>
      <c r="C17" s="11">
        <v>0.70985465304275996</v>
      </c>
      <c r="D17" s="11">
        <v>5.3137292819927602E-4</v>
      </c>
      <c r="E17">
        <v>0.42546862567559002</v>
      </c>
      <c r="F17" s="11">
        <v>0.71089137043280504</v>
      </c>
      <c r="G17" s="11">
        <v>5.3198261659675203E-4</v>
      </c>
      <c r="H17" s="98">
        <v>6.5481808202712103E-5</v>
      </c>
      <c r="I17" s="98">
        <v>1.6549897760307299E-4</v>
      </c>
      <c r="J17" s="98">
        <v>6.1103964663109999E-3</v>
      </c>
      <c r="K17" s="98">
        <v>1.2777223415640099E-3</v>
      </c>
      <c r="L17" s="10">
        <v>5.6614794775428599E-2</v>
      </c>
      <c r="M17" s="10">
        <v>1.3234997296956499E-3</v>
      </c>
      <c r="N17" s="99">
        <v>2.7615479137134001E-3</v>
      </c>
      <c r="O17" s="117">
        <v>1.89134474383943E-4</v>
      </c>
    </row>
    <row r="18" spans="1:15" x14ac:dyDescent="0.25">
      <c r="A18" t="s">
        <v>1148</v>
      </c>
      <c r="C18" s="11">
        <v>0.71034148957737497</v>
      </c>
      <c r="D18" s="11">
        <v>4.4614680689047801E-4</v>
      </c>
      <c r="E18">
        <v>0.49692433099544397</v>
      </c>
      <c r="F18" s="11">
        <v>0.71137131248823904</v>
      </c>
      <c r="G18" s="11">
        <v>4.4685338838860799E-4</v>
      </c>
      <c r="H18" s="98">
        <v>8.2753967318666301E-5</v>
      </c>
      <c r="I18" s="98">
        <v>1.0009713646144899E-4</v>
      </c>
      <c r="J18" s="98">
        <v>4.2703563718734499E-3</v>
      </c>
      <c r="K18" s="98">
        <v>1.1924624214672301E-3</v>
      </c>
      <c r="L18" s="10">
        <v>5.4600944569330498E-2</v>
      </c>
      <c r="M18" s="10">
        <v>9.7371806696648102E-4</v>
      </c>
      <c r="N18" s="99">
        <v>3.08086553050847E-3</v>
      </c>
      <c r="O18" s="117">
        <v>1.8685665938343799E-4</v>
      </c>
    </row>
    <row r="19" spans="1:15" x14ac:dyDescent="0.25">
      <c r="A19" t="s">
        <v>1149</v>
      </c>
      <c r="C19" s="11">
        <v>0.71007635422023097</v>
      </c>
      <c r="D19" s="11">
        <v>3.4382373971513798E-4</v>
      </c>
      <c r="E19">
        <v>0.50901750904757403</v>
      </c>
      <c r="F19" s="11">
        <v>0.71110329850824805</v>
      </c>
      <c r="G19" s="11">
        <v>3.4435064942071799E-4</v>
      </c>
      <c r="H19" s="98">
        <v>2.45241729333558E-4</v>
      </c>
      <c r="I19" s="98">
        <v>1.0352588095350999E-4</v>
      </c>
      <c r="J19" s="98">
        <v>5.0043247209635598E-3</v>
      </c>
      <c r="K19" s="98">
        <v>7.95209107084324E-4</v>
      </c>
      <c r="L19" s="10">
        <v>5.6411336962358997E-2</v>
      </c>
      <c r="M19" s="10">
        <v>1.2042411855569899E-3</v>
      </c>
      <c r="N19" s="99">
        <v>3.0236852406779701E-3</v>
      </c>
      <c r="O19" s="117">
        <v>5.8552835502617695E-4</v>
      </c>
    </row>
    <row r="20" spans="1:15" x14ac:dyDescent="0.25">
      <c r="A20" t="s">
        <v>1150</v>
      </c>
      <c r="C20" s="11">
        <v>0.70998801712717596</v>
      </c>
      <c r="D20" s="11">
        <v>3.9490473132353701E-4</v>
      </c>
      <c r="E20">
        <v>0.51472539205005896</v>
      </c>
      <c r="F20" s="11">
        <v>0.71101247793803102</v>
      </c>
      <c r="G20" s="11">
        <v>3.9540544352212201E-4</v>
      </c>
      <c r="H20" s="98">
        <v>2.3837237238253701E-4</v>
      </c>
      <c r="I20" s="98">
        <v>1.13508641586636E-4</v>
      </c>
      <c r="J20" s="98">
        <v>3.4261388527484799E-3</v>
      </c>
      <c r="K20" s="98">
        <v>7.9234504778918696E-4</v>
      </c>
      <c r="L20" s="10">
        <v>5.5409976436160302E-2</v>
      </c>
      <c r="M20" s="10">
        <v>1.13839895202404E-3</v>
      </c>
      <c r="N20" s="99">
        <v>2.1618769250668999E-3</v>
      </c>
      <c r="O20" s="117">
        <v>2.93303027729685E-4</v>
      </c>
    </row>
    <row r="21" spans="1:15" x14ac:dyDescent="0.25">
      <c r="A21" t="s">
        <v>1151</v>
      </c>
      <c r="C21" s="11">
        <v>0.71048343887064203</v>
      </c>
      <c r="D21" s="11">
        <v>4.2033394482094598E-4</v>
      </c>
      <c r="E21">
        <v>0.51180383435058496</v>
      </c>
      <c r="F21" s="11">
        <v>0.71150736468697195</v>
      </c>
      <c r="G21" s="11">
        <v>4.20900385337628E-4</v>
      </c>
      <c r="H21" s="98">
        <v>-4.11663148581437E-5</v>
      </c>
      <c r="I21" s="98">
        <v>1.1268821778453799E-4</v>
      </c>
      <c r="J21" s="98">
        <v>3.59797174881284E-3</v>
      </c>
      <c r="K21" s="98">
        <v>8.8675727185961995E-4</v>
      </c>
      <c r="L21" s="10">
        <v>5.23836764769154E-2</v>
      </c>
      <c r="M21" s="10">
        <v>1.35341602467122E-3</v>
      </c>
      <c r="N21" s="99">
        <v>2.6035584246208699E-3</v>
      </c>
      <c r="O21" s="117">
        <v>3.3199282893178701E-4</v>
      </c>
    </row>
    <row r="22" spans="1:15" x14ac:dyDescent="0.25">
      <c r="A22" t="s">
        <v>1152</v>
      </c>
      <c r="C22" s="11">
        <v>0.71081115010636398</v>
      </c>
      <c r="D22" s="11">
        <v>4.1237204477249597E-4</v>
      </c>
      <c r="E22">
        <v>0.51305087942504501</v>
      </c>
      <c r="F22" s="11">
        <v>0.71183382739592604</v>
      </c>
      <c r="G22" s="11">
        <v>4.1305091795325002E-4</v>
      </c>
      <c r="H22" s="98">
        <v>1.73777482952697E-4</v>
      </c>
      <c r="I22" s="98">
        <v>1.32590135107752E-4</v>
      </c>
      <c r="J22" s="98">
        <v>3.40572084129512E-3</v>
      </c>
      <c r="K22" s="98">
        <v>5.4742655927340997E-4</v>
      </c>
      <c r="L22" s="10">
        <v>5.5130267824779998E-2</v>
      </c>
      <c r="M22" s="10">
        <v>1.3920061801387701E-3</v>
      </c>
      <c r="N22" s="99">
        <v>4.11500172605364E-3</v>
      </c>
      <c r="O22" s="117">
        <v>3.4575989438003299E-4</v>
      </c>
    </row>
    <row r="23" spans="1:15" x14ac:dyDescent="0.25">
      <c r="A23" t="s">
        <v>1153</v>
      </c>
      <c r="C23" s="11">
        <v>0.710618371770946</v>
      </c>
      <c r="D23" s="11">
        <v>3.4730766311809601E-4</v>
      </c>
      <c r="E23">
        <v>0.57925283981961695</v>
      </c>
      <c r="F23" s="11">
        <v>0.71163415426410204</v>
      </c>
      <c r="G23" s="11">
        <v>3.4786859258901099E-4</v>
      </c>
      <c r="H23" s="98">
        <v>4.6251407136649401E-4</v>
      </c>
      <c r="I23" s="98">
        <v>1.07811137329675E-4</v>
      </c>
      <c r="J23" s="98">
        <v>2.40308551170693E-3</v>
      </c>
      <c r="K23" s="98">
        <v>3.31166487674596E-4</v>
      </c>
      <c r="L23" s="10">
        <v>5.6444114320481298E-2</v>
      </c>
      <c r="M23" s="10">
        <v>9.7508363564345298E-4</v>
      </c>
      <c r="N23" s="99">
        <v>4.0575046639296203E-2</v>
      </c>
      <c r="O23" s="117">
        <v>1.35651916915029E-3</v>
      </c>
    </row>
    <row r="24" spans="1:15" x14ac:dyDescent="0.25">
      <c r="C24" s="11"/>
      <c r="D24" s="11"/>
      <c r="F24" s="11"/>
      <c r="G24" s="11"/>
      <c r="H24" s="98" t="s">
        <v>1154</v>
      </c>
      <c r="I24" s="98" t="s">
        <v>1154</v>
      </c>
      <c r="J24" s="98"/>
      <c r="K24" s="98"/>
      <c r="L24" s="10"/>
      <c r="M24" s="10"/>
      <c r="N24" s="99"/>
      <c r="O24" s="117"/>
    </row>
    <row r="25" spans="1:15" x14ac:dyDescent="0.25">
      <c r="A25" s="102" t="s">
        <v>521</v>
      </c>
      <c r="C25" s="103"/>
      <c r="D25" s="103"/>
      <c r="E25" s="102"/>
      <c r="F25" s="103"/>
      <c r="G25" s="103"/>
      <c r="H25" s="107" t="s">
        <v>1154</v>
      </c>
      <c r="I25" s="107" t="s">
        <v>1154</v>
      </c>
      <c r="J25" s="107"/>
      <c r="K25" s="107"/>
      <c r="L25" s="105"/>
      <c r="M25" s="105"/>
      <c r="N25" s="115"/>
      <c r="O25" s="117"/>
    </row>
    <row r="26" spans="1:15" x14ac:dyDescent="0.25">
      <c r="A26" t="s">
        <v>1155</v>
      </c>
      <c r="C26" s="11">
        <v>0.71097003554606197</v>
      </c>
      <c r="D26" s="11">
        <v>2.11520049601772E-4</v>
      </c>
      <c r="E26">
        <v>1.2054893184470299</v>
      </c>
      <c r="F26" s="11">
        <v>0.71192605502522999</v>
      </c>
      <c r="G26" s="11">
        <v>2.11472920544816E-4</v>
      </c>
      <c r="H26" s="98">
        <v>3.0882452227209104E-5</v>
      </c>
      <c r="I26" s="98">
        <v>4.7337447294683799E-5</v>
      </c>
      <c r="J26" s="98">
        <v>3.3476997096390398E-3</v>
      </c>
      <c r="K26" s="98">
        <v>8.6092769493173601E-4</v>
      </c>
      <c r="L26" s="10">
        <v>5.5079634320881803E-2</v>
      </c>
      <c r="M26" s="10">
        <v>4.4438068684999699E-4</v>
      </c>
      <c r="N26" s="99">
        <v>1.9107944519230801E-3</v>
      </c>
      <c r="O26" s="117">
        <v>2.2338960563754001E-4</v>
      </c>
    </row>
    <row r="27" spans="1:15" x14ac:dyDescent="0.25">
      <c r="A27" t="s">
        <v>1156</v>
      </c>
      <c r="C27" s="11">
        <v>0.71035298498055799</v>
      </c>
      <c r="D27" s="11">
        <v>2.60941929856149E-4</v>
      </c>
      <c r="E27">
        <v>0.758021191680055</v>
      </c>
      <c r="F27" s="11">
        <v>0.71134082865940795</v>
      </c>
      <c r="G27" s="11">
        <v>2.6138955268156398E-4</v>
      </c>
      <c r="H27" s="98">
        <v>5.5502448971592798E-5</v>
      </c>
      <c r="I27" s="98">
        <v>7.5069274179518508E-5</v>
      </c>
      <c r="J27" s="98">
        <v>1.16244397030455E-3</v>
      </c>
      <c r="K27" s="98">
        <v>1.57309457335833E-4</v>
      </c>
      <c r="L27" s="10">
        <v>5.5275685995955802E-2</v>
      </c>
      <c r="M27" s="10">
        <v>8.2526738862029802E-4</v>
      </c>
      <c r="N27" s="99">
        <v>1.754730203125E-3</v>
      </c>
      <c r="O27" s="117">
        <v>1.27606637250299E-4</v>
      </c>
    </row>
    <row r="28" spans="1:15" x14ac:dyDescent="0.25">
      <c r="A28" t="s">
        <v>1157</v>
      </c>
      <c r="C28" s="11">
        <v>0.70973703807937405</v>
      </c>
      <c r="D28" s="11">
        <v>3.15589110382582E-4</v>
      </c>
      <c r="E28">
        <v>0.62023921086597</v>
      </c>
      <c r="F28" s="11">
        <v>0.71073181470878</v>
      </c>
      <c r="G28" s="11">
        <v>3.1601039222776798E-4</v>
      </c>
      <c r="H28" s="98">
        <v>2.6278481405789998E-4</v>
      </c>
      <c r="I28" s="98">
        <v>7.3853940479752696E-5</v>
      </c>
      <c r="J28" s="98">
        <v>9.1279651922868805E-4</v>
      </c>
      <c r="K28" s="98">
        <v>2.54888635705657E-4</v>
      </c>
      <c r="L28" s="10">
        <v>5.6875341826393498E-2</v>
      </c>
      <c r="M28" s="10">
        <v>1.10288117370049E-3</v>
      </c>
      <c r="N28" s="99">
        <v>1.52751641966637E-3</v>
      </c>
      <c r="O28" s="117">
        <v>2.594601800438E-4</v>
      </c>
    </row>
    <row r="29" spans="1:15" x14ac:dyDescent="0.25">
      <c r="A29" t="s">
        <v>1158</v>
      </c>
      <c r="C29" s="11">
        <v>0.70986690266660601</v>
      </c>
      <c r="D29" s="11">
        <v>3.0446526149627198E-4</v>
      </c>
      <c r="E29">
        <v>0.58202319632674904</v>
      </c>
      <c r="F29" s="11">
        <v>0.71086268132441799</v>
      </c>
      <c r="G29" s="11">
        <v>3.0496091829492503E-4</v>
      </c>
      <c r="H29" s="98">
        <v>1.6715201491979801E-4</v>
      </c>
      <c r="I29" s="98">
        <v>8.1153165755144799E-5</v>
      </c>
      <c r="J29" s="98">
        <v>1.07299602076538E-3</v>
      </c>
      <c r="K29" s="98">
        <v>1.6401207739392401E-4</v>
      </c>
      <c r="L29" s="10">
        <v>5.48292980985189E-2</v>
      </c>
      <c r="M29" s="10">
        <v>9.4812554226728497E-4</v>
      </c>
      <c r="N29" s="99">
        <v>3.1391192005347599E-3</v>
      </c>
      <c r="O29" s="117">
        <v>3.37578364927612E-4</v>
      </c>
    </row>
    <row r="30" spans="1:15" x14ac:dyDescent="0.25">
      <c r="A30" t="s">
        <v>1159</v>
      </c>
      <c r="C30" s="11">
        <v>0.71114919552533495</v>
      </c>
      <c r="D30" s="11">
        <v>3.3577856650164302E-4</v>
      </c>
      <c r="E30">
        <v>0.54273121984720496</v>
      </c>
      <c r="F30" s="11">
        <v>0.71214821376718895</v>
      </c>
      <c r="G30" s="11">
        <v>3.3634481477771099E-4</v>
      </c>
      <c r="H30" s="98">
        <v>-1.6544900080113701E-4</v>
      </c>
      <c r="I30" s="98">
        <v>9.8103102213479304E-5</v>
      </c>
      <c r="J30" s="98">
        <v>9.4073880238205901E-4</v>
      </c>
      <c r="K30" s="98">
        <v>1.7536031614698801E-4</v>
      </c>
      <c r="L30" s="10">
        <v>5.6275476903885201E-2</v>
      </c>
      <c r="M30" s="10">
        <v>1.40888084783039E-3</v>
      </c>
      <c r="N30" s="99">
        <v>3.8094873677083298E-3</v>
      </c>
      <c r="O30" s="117">
        <v>2.4199337174109E-4</v>
      </c>
    </row>
    <row r="31" spans="1:15" x14ac:dyDescent="0.25">
      <c r="A31" t="s">
        <v>1160</v>
      </c>
      <c r="C31" s="11">
        <v>0.71016293771175698</v>
      </c>
      <c r="D31" s="11">
        <v>3.1803257211269299E-4</v>
      </c>
      <c r="E31">
        <v>0.66414773261999105</v>
      </c>
      <c r="F31" s="11">
        <v>0.71115049831727295</v>
      </c>
      <c r="G31" s="11">
        <v>3.1862262546708298E-4</v>
      </c>
      <c r="H31" s="98">
        <v>6.9926168554500402E-5</v>
      </c>
      <c r="I31" s="98">
        <v>9.053696619040061E-5</v>
      </c>
      <c r="J31" s="98">
        <v>5.3130439723951095E-4</v>
      </c>
      <c r="K31" s="98">
        <v>1.5086432167956001E-4</v>
      </c>
      <c r="L31" s="10">
        <v>5.7480631817016098E-2</v>
      </c>
      <c r="M31" s="10">
        <v>1.02199281709181E-3</v>
      </c>
      <c r="N31" s="99">
        <v>3.8983901905901099E-3</v>
      </c>
      <c r="O31" s="117">
        <v>3.3777419156022498E-4</v>
      </c>
    </row>
    <row r="32" spans="1:15" x14ac:dyDescent="0.25">
      <c r="A32" t="s">
        <v>1161</v>
      </c>
      <c r="C32" s="11">
        <v>0.710430967651839</v>
      </c>
      <c r="D32" s="11">
        <v>3.5548971953756902E-4</v>
      </c>
      <c r="E32">
        <v>0.52324365402831197</v>
      </c>
      <c r="F32" s="11">
        <v>0.71142645054434706</v>
      </c>
      <c r="G32" s="11">
        <v>3.5564739560346899E-4</v>
      </c>
      <c r="H32" s="98">
        <v>-1.2579299842080101E-6</v>
      </c>
      <c r="I32" s="98">
        <v>1.0976599508801E-4</v>
      </c>
      <c r="J32" s="98">
        <v>1.0104582088287699E-3</v>
      </c>
      <c r="K32" s="98">
        <v>1.39924629881435E-4</v>
      </c>
      <c r="L32" s="10">
        <v>5.7649381389475098E-2</v>
      </c>
      <c r="M32" s="10">
        <v>1.12587971937496E-3</v>
      </c>
      <c r="N32" s="99">
        <v>4.9332842187500003E-3</v>
      </c>
      <c r="O32" s="117">
        <v>6.6676722823584599E-4</v>
      </c>
    </row>
    <row r="33" spans="1:15" x14ac:dyDescent="0.25">
      <c r="A33" t="s">
        <v>1162</v>
      </c>
      <c r="C33" s="11">
        <v>0.70973123594140097</v>
      </c>
      <c r="D33" s="11">
        <v>3.6017700058390802E-4</v>
      </c>
      <c r="E33">
        <v>0.52485572318720697</v>
      </c>
      <c r="F33" s="11">
        <v>0.71072094950490305</v>
      </c>
      <c r="G33" s="11">
        <v>3.60605316058483E-4</v>
      </c>
      <c r="H33" s="98">
        <v>1.26218986578233E-4</v>
      </c>
      <c r="I33" s="98">
        <v>1.0989826695912401E-4</v>
      </c>
      <c r="J33" s="98">
        <v>1.4954362584739601E-3</v>
      </c>
      <c r="K33" s="98">
        <v>2.0244607389002399E-4</v>
      </c>
      <c r="L33" s="10">
        <v>5.5299271440244303E-2</v>
      </c>
      <c r="M33" s="10">
        <v>1.2556747316674801E-3</v>
      </c>
      <c r="N33" s="99">
        <v>3.8184184641544099E-3</v>
      </c>
      <c r="O33" s="117">
        <v>2.7312939265559401E-4</v>
      </c>
    </row>
    <row r="34" spans="1:15" x14ac:dyDescent="0.25">
      <c r="A34" t="s">
        <v>1163</v>
      </c>
      <c r="C34" s="11">
        <v>0.70956279412420398</v>
      </c>
      <c r="D34" s="11">
        <v>4.0694376630413202E-4</v>
      </c>
      <c r="E34">
        <v>0.52285240847287995</v>
      </c>
      <c r="F34" s="11">
        <v>0.71054989857828099</v>
      </c>
      <c r="G34" s="11">
        <v>4.0736281318535502E-4</v>
      </c>
      <c r="H34" s="98">
        <v>1.07433128643031E-4</v>
      </c>
      <c r="I34" s="98">
        <v>1.16823960330828E-4</v>
      </c>
      <c r="J34" s="98">
        <v>1.7123265417584E-3</v>
      </c>
      <c r="K34" s="98">
        <v>2.7333830055387701E-4</v>
      </c>
      <c r="L34" s="10">
        <v>5.5563601881426297E-2</v>
      </c>
      <c r="M34" s="10">
        <v>1.30082293196461E-3</v>
      </c>
      <c r="N34" s="99">
        <v>5.3901803682692298E-3</v>
      </c>
      <c r="O34" s="117">
        <v>3.06846644965921E-4</v>
      </c>
    </row>
    <row r="35" spans="1:15" x14ac:dyDescent="0.25">
      <c r="A35" t="s">
        <v>1164</v>
      </c>
      <c r="C35" s="11">
        <v>0.71052942110092598</v>
      </c>
      <c r="D35" s="11">
        <v>4.0907952556092097E-4</v>
      </c>
      <c r="E35">
        <v>0.48517591722908798</v>
      </c>
      <c r="F35" s="11">
        <v>0.71151929598102504</v>
      </c>
      <c r="G35" s="11">
        <v>4.0975947179093498E-4</v>
      </c>
      <c r="H35" s="98">
        <v>-2.5706487428558001E-4</v>
      </c>
      <c r="I35" s="98">
        <v>1.21249422841436E-4</v>
      </c>
      <c r="J35" s="98">
        <v>1.48411572463742E-3</v>
      </c>
      <c r="K35" s="98">
        <v>2.38395319619368E-4</v>
      </c>
      <c r="L35" s="10">
        <v>5.7124273518466599E-2</v>
      </c>
      <c r="M35" s="10">
        <v>1.20001980647874E-3</v>
      </c>
      <c r="N35" s="99">
        <v>2.686351959375E-3</v>
      </c>
      <c r="O35" s="117">
        <v>2.04932385899847E-4</v>
      </c>
    </row>
    <row r="36" spans="1:15" x14ac:dyDescent="0.25">
      <c r="A36" t="s">
        <v>1165</v>
      </c>
      <c r="C36" s="11">
        <v>0.709748465059578</v>
      </c>
      <c r="D36" s="11">
        <v>4.1670595713776901E-4</v>
      </c>
      <c r="E36">
        <v>0.46717622194965602</v>
      </c>
      <c r="F36" s="11">
        <v>0.71073667391106299</v>
      </c>
      <c r="G36" s="11">
        <v>4.17235185776296E-4</v>
      </c>
      <c r="H36" s="98">
        <v>-3.8637178881060005E-5</v>
      </c>
      <c r="I36" s="98">
        <v>1.22630995781145E-4</v>
      </c>
      <c r="J36" s="98">
        <v>1.9042974849701E-3</v>
      </c>
      <c r="K36" s="98">
        <v>2.3855973680653701E-4</v>
      </c>
      <c r="L36" s="10">
        <v>5.4366012925873002E-2</v>
      </c>
      <c r="M36" s="10">
        <v>1.3620808374820699E-3</v>
      </c>
      <c r="N36" s="99">
        <v>2.9004927230769201E-3</v>
      </c>
      <c r="O36" s="117">
        <v>2.3389873840097601E-4</v>
      </c>
    </row>
    <row r="37" spans="1:15" x14ac:dyDescent="0.25">
      <c r="A37" t="s">
        <v>1166</v>
      </c>
      <c r="C37" s="11">
        <v>0.71119012528326297</v>
      </c>
      <c r="D37" s="11">
        <v>4.9456820482895504E-4</v>
      </c>
      <c r="E37">
        <v>0.45103280009756402</v>
      </c>
      <c r="F37" s="11">
        <v>0.71217937551515198</v>
      </c>
      <c r="G37" s="11">
        <v>4.9521885976924198E-4</v>
      </c>
      <c r="H37" s="98">
        <v>-1.1714631359320301E-4</v>
      </c>
      <c r="I37" s="98">
        <v>1.3726908972588398E-4</v>
      </c>
      <c r="J37" s="98">
        <v>1.4028576840678601E-3</v>
      </c>
      <c r="K37" s="98">
        <v>1.7686243818488301E-4</v>
      </c>
      <c r="L37" s="10">
        <v>5.05529688540007E-2</v>
      </c>
      <c r="M37" s="10">
        <v>1.29361162410995E-3</v>
      </c>
      <c r="N37" s="99">
        <v>1.71292614125874E-3</v>
      </c>
      <c r="O37" s="117">
        <v>2.1790387873333401E-4</v>
      </c>
    </row>
    <row r="38" spans="1:15" x14ac:dyDescent="0.25">
      <c r="A38" t="s">
        <v>1167</v>
      </c>
      <c r="C38" s="11">
        <v>0.71057663819728201</v>
      </c>
      <c r="D38" s="11">
        <v>3.5201021609999802E-4</v>
      </c>
      <c r="E38">
        <v>0.46292172196563097</v>
      </c>
      <c r="F38" s="11">
        <v>0.71156247476499201</v>
      </c>
      <c r="G38" s="11">
        <v>3.52522268883635E-4</v>
      </c>
      <c r="H38" s="98">
        <v>2.4791925327313102E-4</v>
      </c>
      <c r="I38" s="98">
        <v>1.06592471607899E-4</v>
      </c>
      <c r="J38" s="98">
        <v>1.0427215786487499E-3</v>
      </c>
      <c r="K38" s="98">
        <v>1.7973453060416599E-4</v>
      </c>
      <c r="L38" s="10">
        <v>4.78417218387788E-2</v>
      </c>
      <c r="M38" s="10">
        <v>1.49019536896857E-3</v>
      </c>
      <c r="N38" s="99">
        <v>1.5740616000000001E-3</v>
      </c>
      <c r="O38" s="117">
        <v>1.5724784169579399E-4</v>
      </c>
    </row>
    <row r="39" spans="1:15" x14ac:dyDescent="0.25">
      <c r="A39" t="s">
        <v>1168</v>
      </c>
      <c r="C39" s="11">
        <v>0.71081750250032205</v>
      </c>
      <c r="D39" s="11">
        <v>5.0033644402416302E-4</v>
      </c>
      <c r="E39">
        <v>0.39004828987120399</v>
      </c>
      <c r="F39" s="11">
        <v>0.71180722557637299</v>
      </c>
      <c r="G39" s="11">
        <v>5.0112168374338904E-4</v>
      </c>
      <c r="H39" s="98">
        <v>2.8088065470833302E-4</v>
      </c>
      <c r="I39" s="98">
        <v>1.3883329100057698E-4</v>
      </c>
      <c r="J39" s="98">
        <v>5.4328706503124302E-4</v>
      </c>
      <c r="K39" s="98">
        <v>3.2921270175957201E-4</v>
      </c>
      <c r="L39" s="10">
        <v>6.17881120051368E-2</v>
      </c>
      <c r="M39" s="10">
        <v>1.18272267087461E-3</v>
      </c>
      <c r="N39" s="99">
        <v>2.5371436619718199E-5</v>
      </c>
      <c r="O39" s="117">
        <v>1.15715748552434E-5</v>
      </c>
    </row>
    <row r="40" spans="1:15" x14ac:dyDescent="0.25">
      <c r="C40" s="11"/>
      <c r="D40" s="11"/>
      <c r="F40" s="11"/>
      <c r="G40" s="11"/>
      <c r="H40" s="98" t="s">
        <v>1154</v>
      </c>
      <c r="I40" s="98" t="s">
        <v>1154</v>
      </c>
      <c r="J40" s="98"/>
      <c r="K40" s="98"/>
      <c r="L40" s="10"/>
      <c r="M40" s="10"/>
      <c r="N40" s="99"/>
      <c r="O40" s="117"/>
    </row>
    <row r="41" spans="1:15" x14ac:dyDescent="0.25">
      <c r="A41" s="102" t="s">
        <v>522</v>
      </c>
      <c r="C41" s="103"/>
      <c r="D41" s="103"/>
      <c r="E41" s="102"/>
      <c r="F41" s="103"/>
      <c r="G41" s="103"/>
      <c r="H41" s="107" t="s">
        <v>1154</v>
      </c>
      <c r="I41" s="107" t="s">
        <v>1154</v>
      </c>
      <c r="J41" s="107"/>
      <c r="K41" s="107"/>
      <c r="L41" s="105"/>
      <c r="M41" s="105"/>
      <c r="N41" s="115"/>
      <c r="O41" s="117"/>
    </row>
    <row r="42" spans="1:15" x14ac:dyDescent="0.25">
      <c r="A42" t="s">
        <v>1169</v>
      </c>
      <c r="C42" s="11">
        <v>0.71011619906328005</v>
      </c>
      <c r="D42" s="11">
        <v>4.3112823850771398E-4</v>
      </c>
      <c r="E42">
        <v>0.49836393945826801</v>
      </c>
      <c r="F42" s="11">
        <v>0.71109205684238197</v>
      </c>
      <c r="G42" s="11">
        <v>4.31777542934703E-4</v>
      </c>
      <c r="H42" s="98">
        <v>4.7351474055810003E-5</v>
      </c>
      <c r="I42" s="98">
        <v>1.23596126323956E-4</v>
      </c>
      <c r="J42" s="98">
        <v>5.1231955537801204E-3</v>
      </c>
      <c r="K42" s="98">
        <v>9.1600161826333804E-4</v>
      </c>
      <c r="L42" s="10">
        <v>5.4539754533754703E-2</v>
      </c>
      <c r="M42" s="10">
        <v>1.1398427934835699E-3</v>
      </c>
      <c r="N42" s="99">
        <v>1.74730172043011E-4</v>
      </c>
      <c r="O42" s="117">
        <v>2.6520115642930101E-5</v>
      </c>
    </row>
    <row r="43" spans="1:15" x14ac:dyDescent="0.25">
      <c r="A43" t="s">
        <v>1170</v>
      </c>
      <c r="C43" s="11">
        <v>0.71038106928875999</v>
      </c>
      <c r="D43" s="11">
        <v>4.2892507237334601E-4</v>
      </c>
      <c r="E43">
        <v>0.46585681117104399</v>
      </c>
      <c r="F43" s="11">
        <v>0.71135828702127502</v>
      </c>
      <c r="G43" s="11">
        <v>4.29617968326599E-4</v>
      </c>
      <c r="H43" s="98">
        <v>-5.1836112800400995E-5</v>
      </c>
      <c r="I43" s="98">
        <v>1.1248751970309899E-4</v>
      </c>
      <c r="J43" s="98">
        <v>2.0863951907714499E-3</v>
      </c>
      <c r="K43" s="98">
        <v>3.6260585553924302E-4</v>
      </c>
      <c r="L43" s="10">
        <v>5.8354997111249897E-2</v>
      </c>
      <c r="M43" s="10">
        <v>1.34217939859076E-3</v>
      </c>
      <c r="N43" s="99">
        <v>5.1170955334987699E-5</v>
      </c>
      <c r="O43" s="117">
        <v>1.4126579850902299E-5</v>
      </c>
    </row>
    <row r="44" spans="1:15" x14ac:dyDescent="0.25">
      <c r="A44" t="s">
        <v>1171</v>
      </c>
      <c r="C44" s="11">
        <v>0.71042755963225301</v>
      </c>
      <c r="D44" s="11">
        <v>4.5992375627847701E-4</v>
      </c>
      <c r="E44">
        <v>0.42156594207792503</v>
      </c>
      <c r="F44" s="11">
        <v>0.71140581367059696</v>
      </c>
      <c r="G44" s="11">
        <v>4.6046809426840603E-4</v>
      </c>
      <c r="H44" s="98">
        <v>-3.5478310681956601E-6</v>
      </c>
      <c r="I44" s="98">
        <v>1.1538934442545899E-4</v>
      </c>
      <c r="J44" s="98">
        <v>1.4613063848897699E-3</v>
      </c>
      <c r="K44" s="98">
        <v>2.5398254410176498E-4</v>
      </c>
      <c r="L44" s="10">
        <v>5.6750145398620597E-2</v>
      </c>
      <c r="M44" s="10">
        <v>1.50451022592825E-3</v>
      </c>
      <c r="N44" s="99">
        <v>2.1304899573863699E-4</v>
      </c>
      <c r="O44" s="117">
        <v>3.6283181711657201E-5</v>
      </c>
    </row>
    <row r="45" spans="1:15" x14ac:dyDescent="0.25">
      <c r="A45" t="s">
        <v>1172</v>
      </c>
      <c r="C45" s="11">
        <v>0.70901070059746496</v>
      </c>
      <c r="D45" s="11">
        <v>4.2517201479303499E-4</v>
      </c>
      <c r="E45">
        <v>0.447223921880752</v>
      </c>
      <c r="F45" s="11">
        <v>0.70998323899170601</v>
      </c>
      <c r="G45" s="11">
        <v>4.2577896891822303E-4</v>
      </c>
      <c r="H45" s="98">
        <v>4.9155527391074095E-4</v>
      </c>
      <c r="I45" s="98">
        <v>1.02979097859915E-4</v>
      </c>
      <c r="J45" s="98">
        <v>1.89241986629812E-3</v>
      </c>
      <c r="K45" s="98">
        <v>2.5521019170605101E-4</v>
      </c>
      <c r="L45" s="10">
        <v>5.4271842656958502E-2</v>
      </c>
      <c r="M45" s="10">
        <v>1.7652726764091401E-3</v>
      </c>
      <c r="N45" s="99">
        <v>3.6007247875706199E-3</v>
      </c>
      <c r="O45" s="117">
        <v>1.6231273245683299E-4</v>
      </c>
    </row>
    <row r="46" spans="1:15" x14ac:dyDescent="0.25">
      <c r="A46" t="s">
        <v>1173</v>
      </c>
      <c r="C46" s="11">
        <v>0.711726972088637</v>
      </c>
      <c r="D46" s="11">
        <v>4.9007029055542597E-4</v>
      </c>
      <c r="E46">
        <v>0.484747476583194</v>
      </c>
      <c r="F46" s="11">
        <v>0.712698428703752</v>
      </c>
      <c r="G46" s="11">
        <v>4.9081150618944698E-4</v>
      </c>
      <c r="H46" s="98">
        <v>-4.5648998095696998E-4</v>
      </c>
      <c r="I46" s="98">
        <v>1.23971617358237E-4</v>
      </c>
      <c r="J46" s="98">
        <v>2.5644670348611699E-3</v>
      </c>
      <c r="K46" s="98">
        <v>2.6280488147276501E-4</v>
      </c>
      <c r="L46" s="10">
        <v>5.4723341390221399E-2</v>
      </c>
      <c r="M46" s="10">
        <v>1.20834705245527E-3</v>
      </c>
      <c r="N46" s="99">
        <v>6.22359737470726E-3</v>
      </c>
      <c r="O46" s="117">
        <v>3.3037695955694297E-4</v>
      </c>
    </row>
    <row r="47" spans="1:15" x14ac:dyDescent="0.25">
      <c r="A47" t="s">
        <v>1174</v>
      </c>
      <c r="C47" s="11">
        <v>0.71050269510817099</v>
      </c>
      <c r="D47" s="11">
        <v>5.0417172630747801E-4</v>
      </c>
      <c r="E47">
        <v>0.40023668936709</v>
      </c>
      <c r="F47" s="11">
        <v>0.71147663334743905</v>
      </c>
      <c r="G47" s="11">
        <v>5.0492236391335701E-4</v>
      </c>
      <c r="H47" s="98">
        <v>9.4930650221484796E-5</v>
      </c>
      <c r="I47" s="98">
        <v>1.1417254806067799E-4</v>
      </c>
      <c r="J47" s="98">
        <v>2.5319951420361198E-3</v>
      </c>
      <c r="K47" s="98">
        <v>3.2329555164799597E-4</v>
      </c>
      <c r="L47" s="10">
        <v>5.34437362784006E-2</v>
      </c>
      <c r="M47" s="10">
        <v>1.49304314164272E-3</v>
      </c>
      <c r="N47" s="99">
        <v>2.1083370775956301E-3</v>
      </c>
      <c r="O47" s="117">
        <v>1.20900258678037E-4</v>
      </c>
    </row>
    <row r="48" spans="1:15" x14ac:dyDescent="0.25">
      <c r="A48" t="s">
        <v>1175</v>
      </c>
      <c r="C48" s="11">
        <v>0.71078204155925495</v>
      </c>
      <c r="D48" s="11">
        <v>6.6616001427188397E-4</v>
      </c>
      <c r="E48">
        <v>0.387388537420708</v>
      </c>
      <c r="F48" s="11">
        <v>0.71175597055904005</v>
      </c>
      <c r="G48" s="11">
        <v>6.6730570484310899E-4</v>
      </c>
      <c r="H48" s="98">
        <v>3.1308074845178799E-4</v>
      </c>
      <c r="I48" s="98">
        <v>1.4772136710030601E-4</v>
      </c>
      <c r="J48" s="98">
        <v>1.9667303507566701E-3</v>
      </c>
      <c r="K48" s="98">
        <v>3.0817683052649899E-4</v>
      </c>
      <c r="L48" s="10">
        <v>5.4993359056896202E-2</v>
      </c>
      <c r="M48" s="10">
        <v>1.92634089059679E-3</v>
      </c>
      <c r="N48" s="99">
        <v>2.8496928708333299E-3</v>
      </c>
      <c r="O48" s="117">
        <v>2.8889529982037399E-4</v>
      </c>
    </row>
    <row r="49" spans="1:15" x14ac:dyDescent="0.25">
      <c r="A49" t="s">
        <v>1176</v>
      </c>
      <c r="C49" s="11">
        <v>0.70974527654210695</v>
      </c>
      <c r="D49" s="11">
        <v>5.8196207687803898E-4</v>
      </c>
      <c r="E49">
        <v>0.368431551294995</v>
      </c>
      <c r="F49" s="11">
        <v>0.71071396272801302</v>
      </c>
      <c r="G49" s="11">
        <v>5.8257951781865997E-4</v>
      </c>
      <c r="H49" s="98">
        <v>3.0722020093093999E-4</v>
      </c>
      <c r="I49" s="98">
        <v>1.78098763668048E-4</v>
      </c>
      <c r="J49" s="98">
        <v>1.2594488411122901E-3</v>
      </c>
      <c r="K49" s="98">
        <v>2.23340701390658E-4</v>
      </c>
      <c r="L49" s="10">
        <v>5.85042238136683E-2</v>
      </c>
      <c r="M49" s="10">
        <v>2.2356176019503599E-3</v>
      </c>
      <c r="N49" s="99">
        <v>1.9468205151515199E-3</v>
      </c>
      <c r="O49" s="117">
        <v>5.4286596133422501E-5</v>
      </c>
    </row>
    <row r="50" spans="1:15" x14ac:dyDescent="0.25">
      <c r="A50" t="s">
        <v>1177</v>
      </c>
      <c r="C50" s="11">
        <v>0.71073603495786797</v>
      </c>
      <c r="D50" s="11">
        <v>5.9284814401126004E-4</v>
      </c>
      <c r="E50">
        <v>0.376941206046914</v>
      </c>
      <c r="F50" s="11">
        <v>0.71170377705250298</v>
      </c>
      <c r="G50" s="11">
        <v>5.9362681976968604E-4</v>
      </c>
      <c r="H50" s="98">
        <v>-1.11694794907751E-4</v>
      </c>
      <c r="I50" s="98">
        <v>1.91013630157945E-4</v>
      </c>
      <c r="J50" s="98">
        <v>1.7365498255424001E-3</v>
      </c>
      <c r="K50" s="98">
        <v>2.4390258020857601E-4</v>
      </c>
      <c r="L50" s="10">
        <v>5.7287722778894899E-2</v>
      </c>
      <c r="M50" s="10">
        <v>1.9225591004727899E-3</v>
      </c>
      <c r="N50" s="99">
        <v>1.0321991428571401E-3</v>
      </c>
      <c r="O50" s="117">
        <v>5.67413453421173E-5</v>
      </c>
    </row>
    <row r="51" spans="1:15" x14ac:dyDescent="0.25">
      <c r="A51" t="s">
        <v>1178</v>
      </c>
      <c r="C51" s="11">
        <v>0.70926731107650298</v>
      </c>
      <c r="D51" s="11">
        <v>5.6957532499678904E-4</v>
      </c>
      <c r="E51">
        <v>0.340637698082837</v>
      </c>
      <c r="F51" s="11">
        <v>0.71023369608953602</v>
      </c>
      <c r="G51" s="11">
        <v>5.7036445981045595E-4</v>
      </c>
      <c r="H51" s="98">
        <v>4.0867421702438201E-4</v>
      </c>
      <c r="I51" s="98">
        <v>1.6945293249678801E-4</v>
      </c>
      <c r="J51" s="98">
        <v>1.8874562056046601E-3</v>
      </c>
      <c r="K51" s="98">
        <v>2.73341298326942E-4</v>
      </c>
      <c r="L51" s="10">
        <v>5.8269909606258198E-2</v>
      </c>
      <c r="M51" s="10">
        <v>1.63159445138226E-3</v>
      </c>
      <c r="N51" s="99">
        <v>4.3545561497326303E-4</v>
      </c>
      <c r="O51" s="117">
        <v>1.58849452780988E-5</v>
      </c>
    </row>
    <row r="52" spans="1:15" x14ac:dyDescent="0.25">
      <c r="A52" t="s">
        <v>1179</v>
      </c>
      <c r="C52" s="11">
        <v>0.70887538553350005</v>
      </c>
      <c r="D52" s="11">
        <v>5.9141131809202897E-4</v>
      </c>
      <c r="E52">
        <v>0.33758029138481499</v>
      </c>
      <c r="F52" s="11">
        <v>0.70983970267271501</v>
      </c>
      <c r="G52" s="11">
        <v>5.9223497912340298E-4</v>
      </c>
      <c r="H52" s="98">
        <v>6.1449121943915207E-4</v>
      </c>
      <c r="I52" s="98">
        <v>1.4379991798818198E-4</v>
      </c>
      <c r="J52" s="98">
        <v>1.98628155381341E-3</v>
      </c>
      <c r="K52" s="98">
        <v>2.8427890421650999E-4</v>
      </c>
      <c r="L52" s="10">
        <v>5.3579197694738803E-2</v>
      </c>
      <c r="M52" s="10">
        <v>1.8587208528746701E-3</v>
      </c>
      <c r="N52" s="99">
        <v>9.4075257814207696E-4</v>
      </c>
      <c r="O52" s="117">
        <v>5.7069718013612202E-5</v>
      </c>
    </row>
    <row r="53" spans="1:15" x14ac:dyDescent="0.25">
      <c r="A53" t="s">
        <v>1180</v>
      </c>
      <c r="C53" s="11">
        <v>0.71189345878739696</v>
      </c>
      <c r="D53" s="11">
        <v>5.5062589092060596E-4</v>
      </c>
      <c r="E53">
        <v>0.35884136431970398</v>
      </c>
      <c r="F53" s="11">
        <v>0.71285865511303104</v>
      </c>
      <c r="G53" s="11">
        <v>5.5134420159961596E-4</v>
      </c>
      <c r="H53" s="98">
        <v>-1.7161115592698102E-4</v>
      </c>
      <c r="I53" s="98">
        <v>1.81315003728269E-4</v>
      </c>
      <c r="J53" s="98">
        <v>3.8811659883686502E-3</v>
      </c>
      <c r="K53" s="98">
        <v>2.6752822729362398E-4</v>
      </c>
      <c r="L53" s="10">
        <v>5.4549611690779203E-2</v>
      </c>
      <c r="M53" s="10">
        <v>1.7680765068944801E-3</v>
      </c>
      <c r="N53" s="99">
        <v>4.4266807072599499E-3</v>
      </c>
      <c r="O53" s="117">
        <v>1.6150808051482599E-4</v>
      </c>
    </row>
    <row r="54" spans="1:15" x14ac:dyDescent="0.25">
      <c r="A54" t="s">
        <v>1181</v>
      </c>
      <c r="C54" s="11">
        <v>0.71166429102912099</v>
      </c>
      <c r="D54" s="11">
        <v>7.4303485275432305E-4</v>
      </c>
      <c r="E54">
        <v>0.25709873038073999</v>
      </c>
      <c r="F54" s="11">
        <v>0.71263492513055504</v>
      </c>
      <c r="G54" s="11">
        <v>7.4405591413580902E-4</v>
      </c>
      <c r="H54" s="98">
        <v>7.5517695609121304E-5</v>
      </c>
      <c r="I54" s="98">
        <v>2.0102819091893701E-4</v>
      </c>
      <c r="J54" s="98">
        <v>3.3163916249777099E-3</v>
      </c>
      <c r="K54" s="98">
        <v>5.7502698039939401E-4</v>
      </c>
      <c r="L54" s="10">
        <v>5.3128721674213002E-2</v>
      </c>
      <c r="M54" s="10">
        <v>2.1925586839987902E-3</v>
      </c>
      <c r="N54" s="99">
        <v>1.0387140245098E-3</v>
      </c>
      <c r="O54" s="117">
        <v>1.5041616905677501E-4</v>
      </c>
    </row>
    <row r="55" spans="1:15" x14ac:dyDescent="0.25">
      <c r="A55" t="s">
        <v>1182</v>
      </c>
      <c r="C55" s="11">
        <v>0.71331723396760205</v>
      </c>
      <c r="D55" s="11">
        <v>2.0237918162404802E-3</v>
      </c>
      <c r="E55">
        <v>0.114996786920659</v>
      </c>
      <c r="F55" s="11">
        <v>0.71429827790526401</v>
      </c>
      <c r="G55" s="11">
        <v>2.026564072612E-3</v>
      </c>
      <c r="H55" s="98">
        <v>-1.7758556760666901E-4</v>
      </c>
      <c r="I55" s="98">
        <v>6.0822103795521508E-4</v>
      </c>
      <c r="J55" s="98">
        <v>4.9689065115471496E-3</v>
      </c>
      <c r="K55" s="98">
        <v>1.2678893881893599E-3</v>
      </c>
      <c r="L55" s="10">
        <v>5.94285187123898E-2</v>
      </c>
      <c r="M55" s="10">
        <v>6.0188316707195802E-3</v>
      </c>
      <c r="N55" s="99">
        <v>4.3546145000000102E-4</v>
      </c>
      <c r="O55" s="117">
        <v>8.0351771041793405E-5</v>
      </c>
    </row>
  </sheetData>
  <mergeCells count="5">
    <mergeCell ref="A3:M3"/>
    <mergeCell ref="A4:M4"/>
    <mergeCell ref="C7:D7"/>
    <mergeCell ref="F7:G7"/>
    <mergeCell ref="L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31E8-D794-4684-B317-60EB3005A636}">
  <dimension ref="A1:N86"/>
  <sheetViews>
    <sheetView topLeftCell="A6" workbookViewId="0">
      <selection activeCell="V57" sqref="V57"/>
    </sheetView>
  </sheetViews>
  <sheetFormatPr defaultRowHeight="15" x14ac:dyDescent="0.25"/>
  <cols>
    <col min="1" max="1" width="21.140625" customWidth="1"/>
    <col min="5" max="5" width="31.28515625" customWidth="1"/>
    <col min="6" max="6" width="0.28515625" customWidth="1"/>
    <col min="13" max="13" width="31.7109375" customWidth="1"/>
    <col min="14" max="14" width="0.28515625" customWidth="1"/>
    <col min="15" max="15" width="20.85546875" customWidth="1"/>
  </cols>
  <sheetData>
    <row r="1" spans="1:14" x14ac:dyDescent="0.25">
      <c r="A1" s="4"/>
      <c r="B1" s="4"/>
      <c r="C1" s="4"/>
      <c r="D1" s="4"/>
      <c r="E1" s="4"/>
      <c r="F1" s="4"/>
      <c r="I1" s="119"/>
      <c r="J1" s="119"/>
      <c r="K1" s="119"/>
      <c r="L1" s="119"/>
      <c r="M1" s="119"/>
      <c r="N1" s="119"/>
    </row>
    <row r="2" spans="1:14" ht="20.25" x14ac:dyDescent="0.3">
      <c r="A2" s="3" t="s">
        <v>1184</v>
      </c>
      <c r="B2" s="2"/>
      <c r="C2" s="1"/>
      <c r="D2" s="1"/>
      <c r="E2" s="1"/>
      <c r="F2" s="1"/>
      <c r="I2" s="3" t="s">
        <v>1188</v>
      </c>
      <c r="J2" s="2"/>
      <c r="K2" s="1"/>
      <c r="L2" s="1"/>
      <c r="M2" s="1"/>
      <c r="N2" s="1"/>
    </row>
    <row r="3" spans="1:14" ht="15.75" x14ac:dyDescent="0.25">
      <c r="A3" s="2"/>
      <c r="B3" s="2"/>
      <c r="C3" s="4"/>
      <c r="D3" s="4"/>
      <c r="E3" s="4"/>
      <c r="F3" s="4"/>
      <c r="I3" s="2"/>
      <c r="J3" s="2"/>
      <c r="K3" s="4"/>
      <c r="L3" s="4"/>
      <c r="M3" s="4"/>
      <c r="N3" s="4"/>
    </row>
    <row r="4" spans="1:14" x14ac:dyDescent="0.25">
      <c r="A4" s="5" t="s">
        <v>5</v>
      </c>
      <c r="B4" s="6" t="s">
        <v>0</v>
      </c>
      <c r="C4" s="15"/>
      <c r="D4" s="15"/>
      <c r="E4" s="15"/>
      <c r="F4" s="4"/>
      <c r="I4" s="5" t="s">
        <v>5</v>
      </c>
      <c r="J4" s="6" t="s">
        <v>1185</v>
      </c>
      <c r="K4" s="15"/>
      <c r="L4" s="118"/>
      <c r="M4" s="15"/>
      <c r="N4" s="4"/>
    </row>
    <row r="5" spans="1:14" ht="15.75" x14ac:dyDescent="0.25">
      <c r="A5" s="8" t="s">
        <v>6</v>
      </c>
      <c r="B5" s="8" t="s">
        <v>7</v>
      </c>
      <c r="C5" s="16"/>
      <c r="D5" s="17"/>
      <c r="E5" s="17"/>
      <c r="F5" s="4"/>
      <c r="I5" s="8" t="s">
        <v>6</v>
      </c>
      <c r="J5" s="8" t="s">
        <v>7</v>
      </c>
      <c r="K5" s="16"/>
      <c r="L5" s="17"/>
      <c r="M5" s="17"/>
      <c r="N5" s="4"/>
    </row>
    <row r="6" spans="1:14" ht="15.75" x14ac:dyDescent="0.25">
      <c r="A6" s="8" t="s">
        <v>8</v>
      </c>
      <c r="B6" s="8" t="s">
        <v>64</v>
      </c>
      <c r="C6" s="18"/>
      <c r="D6" s="17"/>
      <c r="E6" s="17"/>
      <c r="F6" s="4"/>
      <c r="I6" s="8" t="s">
        <v>8</v>
      </c>
      <c r="J6" s="8" t="s">
        <v>64</v>
      </c>
      <c r="K6" s="18"/>
      <c r="L6" s="17"/>
      <c r="M6" s="17"/>
      <c r="N6" s="4"/>
    </row>
    <row r="7" spans="1:14" x14ac:dyDescent="0.25">
      <c r="A7" s="8" t="s">
        <v>14</v>
      </c>
      <c r="B7" s="8" t="s">
        <v>15</v>
      </c>
      <c r="C7" s="17"/>
      <c r="D7" s="17"/>
      <c r="E7" s="17"/>
      <c r="F7" s="4"/>
      <c r="I7" s="8" t="s">
        <v>14</v>
      </c>
      <c r="J7" s="8" t="s">
        <v>15</v>
      </c>
      <c r="K7" s="17"/>
      <c r="L7" s="17"/>
      <c r="M7" s="17"/>
      <c r="N7" s="4"/>
    </row>
    <row r="8" spans="1:14" ht="15.75" x14ac:dyDescent="0.25">
      <c r="A8" s="8" t="s">
        <v>1</v>
      </c>
      <c r="B8" s="8" t="s">
        <v>2</v>
      </c>
      <c r="C8" s="18"/>
      <c r="D8" s="17"/>
      <c r="E8" s="17"/>
      <c r="F8" s="4"/>
      <c r="I8" s="8" t="s">
        <v>1</v>
      </c>
      <c r="J8" s="8" t="s">
        <v>2</v>
      </c>
      <c r="K8" s="18"/>
      <c r="L8" s="17"/>
      <c r="M8" s="17"/>
      <c r="N8" s="4"/>
    </row>
    <row r="9" spans="1:14" ht="15.75" x14ac:dyDescent="0.25">
      <c r="A9" s="8" t="s">
        <v>3</v>
      </c>
      <c r="B9" s="8" t="s">
        <v>4</v>
      </c>
      <c r="C9" s="19"/>
      <c r="D9" s="17"/>
      <c r="E9" s="17"/>
      <c r="F9" s="4"/>
      <c r="I9" s="8" t="s">
        <v>3</v>
      </c>
      <c r="J9" s="8" t="s">
        <v>4</v>
      </c>
      <c r="K9" s="19"/>
      <c r="L9" s="17"/>
      <c r="M9" s="17"/>
      <c r="N9" s="4"/>
    </row>
    <row r="10" spans="1:14" ht="15.75" x14ac:dyDescent="0.25">
      <c r="A10" s="8"/>
      <c r="B10" s="8"/>
      <c r="C10" s="19"/>
      <c r="D10" s="17"/>
      <c r="E10" s="17"/>
      <c r="F10" s="4"/>
      <c r="I10" s="8"/>
      <c r="J10" s="8"/>
      <c r="K10" s="19"/>
      <c r="L10" s="17"/>
      <c r="M10" s="17"/>
      <c r="N10" s="4"/>
    </row>
    <row r="11" spans="1:14" ht="15.75" x14ac:dyDescent="0.25">
      <c r="A11" s="21" t="s">
        <v>17</v>
      </c>
      <c r="B11" s="21" t="s">
        <v>23</v>
      </c>
      <c r="C11" s="20"/>
      <c r="D11" s="15"/>
      <c r="E11" s="15"/>
      <c r="F11" s="4"/>
      <c r="I11" s="21" t="s">
        <v>17</v>
      </c>
      <c r="J11" s="21" t="s">
        <v>23</v>
      </c>
      <c r="K11" s="20"/>
      <c r="L11" s="15"/>
      <c r="M11" s="15"/>
      <c r="N11" s="4"/>
    </row>
    <row r="12" spans="1:14" x14ac:dyDescent="0.25">
      <c r="A12" s="8" t="s">
        <v>16</v>
      </c>
      <c r="B12" s="8" t="s">
        <v>414</v>
      </c>
      <c r="C12" s="17"/>
      <c r="D12" s="17"/>
      <c r="E12" s="17"/>
      <c r="F12" s="4"/>
      <c r="I12" s="8" t="s">
        <v>16</v>
      </c>
      <c r="J12" s="8" t="s">
        <v>1186</v>
      </c>
      <c r="K12" s="17"/>
      <c r="L12" s="17"/>
      <c r="M12" s="17"/>
      <c r="N12" s="4"/>
    </row>
    <row r="13" spans="1:14" x14ac:dyDescent="0.25">
      <c r="A13" s="8" t="s">
        <v>9</v>
      </c>
      <c r="B13" s="8" t="s">
        <v>74</v>
      </c>
      <c r="C13" s="17"/>
      <c r="D13" s="17"/>
      <c r="E13" s="17"/>
      <c r="F13" s="4"/>
      <c r="I13" s="8" t="s">
        <v>9</v>
      </c>
      <c r="J13" s="8" t="s">
        <v>1187</v>
      </c>
      <c r="K13" s="17"/>
      <c r="L13" s="17"/>
      <c r="M13" s="17"/>
      <c r="N13" s="4"/>
    </row>
    <row r="14" spans="1:14" x14ac:dyDescent="0.25">
      <c r="A14" s="62"/>
      <c r="B14" s="8"/>
      <c r="C14" s="8"/>
      <c r="D14" s="17"/>
      <c r="E14" s="63"/>
      <c r="F14" s="4"/>
      <c r="I14" s="62"/>
      <c r="J14" s="8"/>
      <c r="K14" s="8"/>
      <c r="L14" s="17"/>
      <c r="M14" s="63"/>
      <c r="N14" s="4"/>
    </row>
    <row r="15" spans="1:14" x14ac:dyDescent="0.25">
      <c r="A15" s="27" t="s">
        <v>24</v>
      </c>
      <c r="B15" s="8"/>
      <c r="C15" s="27"/>
      <c r="D15" s="8"/>
      <c r="E15" s="17"/>
      <c r="F15" s="4"/>
      <c r="I15" s="27" t="s">
        <v>24</v>
      </c>
      <c r="J15" s="8"/>
      <c r="K15" s="27"/>
      <c r="L15" s="8"/>
      <c r="M15" s="17"/>
      <c r="N15" s="4"/>
    </row>
    <row r="16" spans="1:14" x14ac:dyDescent="0.25">
      <c r="A16" s="8" t="s">
        <v>10</v>
      </c>
      <c r="B16" s="53" t="s">
        <v>46</v>
      </c>
      <c r="C16" s="8"/>
      <c r="D16" s="53"/>
      <c r="E16" s="17"/>
      <c r="F16" s="4"/>
      <c r="I16" s="8" t="s">
        <v>10</v>
      </c>
      <c r="J16" s="53" t="s">
        <v>46</v>
      </c>
      <c r="K16" s="8"/>
      <c r="L16" s="53"/>
      <c r="M16" s="17"/>
      <c r="N16" s="4"/>
    </row>
    <row r="17" spans="1:14" x14ac:dyDescent="0.25">
      <c r="A17" s="8" t="s">
        <v>25</v>
      </c>
      <c r="B17" s="53" t="s">
        <v>84</v>
      </c>
      <c r="C17" s="8"/>
      <c r="D17" s="53"/>
      <c r="E17" s="17"/>
      <c r="F17" s="4"/>
      <c r="I17" s="8" t="s">
        <v>25</v>
      </c>
      <c r="J17" s="53" t="s">
        <v>84</v>
      </c>
      <c r="K17" s="8"/>
      <c r="L17" s="53"/>
      <c r="M17" s="17"/>
      <c r="N17" s="4"/>
    </row>
    <row r="18" spans="1:14" x14ac:dyDescent="0.25">
      <c r="A18" s="8" t="s">
        <v>11</v>
      </c>
      <c r="B18" s="53" t="s">
        <v>69</v>
      </c>
      <c r="C18" s="8"/>
      <c r="D18" s="53"/>
      <c r="E18" s="17"/>
      <c r="F18" s="4"/>
      <c r="I18" s="8" t="s">
        <v>11</v>
      </c>
      <c r="J18" s="53" t="s">
        <v>69</v>
      </c>
      <c r="K18" s="8"/>
      <c r="L18" s="53"/>
      <c r="M18" s="17"/>
      <c r="N18" s="4"/>
    </row>
    <row r="19" spans="1:14" ht="15.75" x14ac:dyDescent="0.25">
      <c r="A19" s="8" t="s">
        <v>12</v>
      </c>
      <c r="B19" s="53" t="s">
        <v>62</v>
      </c>
      <c r="C19" s="8"/>
      <c r="D19" s="53"/>
      <c r="E19" s="17"/>
      <c r="F19" s="4"/>
      <c r="I19" s="8" t="s">
        <v>12</v>
      </c>
      <c r="J19" s="53" t="s">
        <v>62</v>
      </c>
      <c r="K19" s="8"/>
      <c r="L19" s="53"/>
      <c r="M19" s="17"/>
      <c r="N19" s="4"/>
    </row>
    <row r="20" spans="1:14" x14ac:dyDescent="0.25">
      <c r="A20" s="27" t="s">
        <v>13</v>
      </c>
      <c r="B20" s="53"/>
      <c r="C20" s="27"/>
      <c r="D20" s="53"/>
      <c r="E20" s="17"/>
      <c r="F20" s="4"/>
      <c r="I20" s="27" t="s">
        <v>13</v>
      </c>
      <c r="J20" s="53"/>
      <c r="K20" s="27"/>
      <c r="L20" s="53"/>
      <c r="M20" s="17"/>
      <c r="N20" s="4"/>
    </row>
    <row r="21" spans="1:14" x14ac:dyDescent="0.25">
      <c r="A21" s="8" t="s">
        <v>10</v>
      </c>
      <c r="B21" s="53" t="s">
        <v>26</v>
      </c>
      <c r="C21" s="8"/>
      <c r="D21" s="53"/>
      <c r="E21" s="17"/>
      <c r="F21" s="4"/>
      <c r="I21" s="8" t="s">
        <v>10</v>
      </c>
      <c r="J21" s="53" t="s">
        <v>26</v>
      </c>
      <c r="K21" s="8"/>
      <c r="L21" s="53"/>
      <c r="M21" s="17"/>
      <c r="N21" s="4"/>
    </row>
    <row r="22" spans="1:14" x14ac:dyDescent="0.25">
      <c r="A22" s="8" t="s">
        <v>25</v>
      </c>
      <c r="B22" s="53" t="s">
        <v>83</v>
      </c>
      <c r="C22" s="8"/>
      <c r="D22" s="53"/>
      <c r="E22" s="17"/>
      <c r="F22" s="4"/>
      <c r="I22" s="8" t="s">
        <v>25</v>
      </c>
      <c r="J22" s="53" t="s">
        <v>83</v>
      </c>
      <c r="K22" s="8"/>
      <c r="L22" s="53"/>
      <c r="M22" s="17"/>
      <c r="N22" s="4"/>
    </row>
    <row r="23" spans="1:14" x14ac:dyDescent="0.25">
      <c r="A23" s="8" t="s">
        <v>11</v>
      </c>
      <c r="B23" s="53" t="s">
        <v>79</v>
      </c>
      <c r="C23" s="8"/>
      <c r="D23" s="53"/>
      <c r="E23" s="17"/>
      <c r="F23" s="4"/>
      <c r="I23" s="8" t="s">
        <v>11</v>
      </c>
      <c r="J23" s="53" t="s">
        <v>79</v>
      </c>
      <c r="K23" s="8"/>
      <c r="L23" s="53"/>
      <c r="M23" s="17"/>
      <c r="N23" s="4"/>
    </row>
    <row r="24" spans="1:14" x14ac:dyDescent="0.25">
      <c r="A24" s="8" t="s">
        <v>27</v>
      </c>
      <c r="B24" s="53" t="s">
        <v>61</v>
      </c>
      <c r="C24" s="8"/>
      <c r="D24" s="53"/>
      <c r="E24" s="17"/>
      <c r="F24" s="4"/>
      <c r="I24" s="8" t="s">
        <v>27</v>
      </c>
      <c r="J24" s="53" t="s">
        <v>61</v>
      </c>
      <c r="K24" s="8"/>
      <c r="L24" s="53"/>
      <c r="M24" s="17"/>
      <c r="N24" s="4"/>
    </row>
    <row r="25" spans="1:14" ht="15.75" x14ac:dyDescent="0.25">
      <c r="A25" s="8" t="s">
        <v>12</v>
      </c>
      <c r="B25" s="53" t="s">
        <v>94</v>
      </c>
      <c r="C25" s="8"/>
      <c r="D25" s="53"/>
      <c r="E25" s="17"/>
      <c r="F25" s="4"/>
      <c r="I25" s="8" t="s">
        <v>12</v>
      </c>
      <c r="J25" s="53" t="s">
        <v>1183</v>
      </c>
      <c r="K25" s="8"/>
      <c r="L25" s="53"/>
      <c r="M25" s="17"/>
      <c r="N25" s="4"/>
    </row>
    <row r="26" spans="1:14" x14ac:dyDescent="0.25">
      <c r="A26" s="27" t="s">
        <v>18</v>
      </c>
      <c r="B26" s="53"/>
      <c r="C26" s="17"/>
      <c r="D26" s="17"/>
      <c r="E26" s="17"/>
      <c r="F26" s="4"/>
      <c r="I26" s="27" t="s">
        <v>18</v>
      </c>
      <c r="J26" s="53"/>
      <c r="K26" s="17"/>
      <c r="L26" s="17"/>
      <c r="M26" s="17"/>
      <c r="N26" s="4"/>
    </row>
    <row r="27" spans="1:14" x14ac:dyDescent="0.25">
      <c r="A27" s="8" t="s">
        <v>28</v>
      </c>
      <c r="B27" s="8" t="s">
        <v>85</v>
      </c>
      <c r="C27" s="17"/>
      <c r="D27" s="17"/>
      <c r="E27" s="17"/>
      <c r="F27" s="4"/>
      <c r="I27" s="8" t="s">
        <v>28</v>
      </c>
      <c r="J27" s="8" t="s">
        <v>85</v>
      </c>
      <c r="K27" s="17"/>
      <c r="L27" s="17"/>
      <c r="M27" s="17"/>
      <c r="N27" s="4"/>
    </row>
    <row r="28" spans="1:14" x14ac:dyDescent="0.25">
      <c r="A28" s="8" t="s">
        <v>19</v>
      </c>
      <c r="B28" s="8" t="s">
        <v>63</v>
      </c>
      <c r="C28" s="17"/>
      <c r="D28" s="17"/>
      <c r="E28" s="17"/>
      <c r="F28" s="4"/>
      <c r="I28" s="8" t="s">
        <v>19</v>
      </c>
      <c r="J28" s="8" t="s">
        <v>63</v>
      </c>
      <c r="K28" s="17"/>
      <c r="L28" s="17"/>
      <c r="M28" s="17"/>
      <c r="N28" s="4"/>
    </row>
    <row r="29" spans="1:14" x14ac:dyDescent="0.25">
      <c r="A29" s="7"/>
      <c r="B29" s="22"/>
      <c r="C29" s="17"/>
      <c r="D29" s="17"/>
      <c r="E29" s="17"/>
      <c r="F29" s="4"/>
      <c r="I29" s="7"/>
      <c r="J29" s="22"/>
      <c r="K29" s="17"/>
      <c r="L29" s="17"/>
      <c r="M29" s="17"/>
      <c r="N29" s="4"/>
    </row>
    <row r="30" spans="1:14" x14ac:dyDescent="0.25">
      <c r="A30" s="7" t="s">
        <v>72</v>
      </c>
      <c r="B30" s="22"/>
      <c r="C30" s="17"/>
      <c r="D30" s="17"/>
      <c r="E30" s="17"/>
      <c r="F30" s="4"/>
      <c r="I30" s="7" t="s">
        <v>72</v>
      </c>
      <c r="J30" s="22"/>
      <c r="K30" s="17"/>
      <c r="L30" s="17"/>
      <c r="M30" s="17"/>
      <c r="N30" s="4"/>
    </row>
    <row r="31" spans="1:14" x14ac:dyDescent="0.25">
      <c r="A31" s="7"/>
      <c r="B31" s="22"/>
      <c r="C31" s="17"/>
      <c r="D31" s="17"/>
      <c r="E31" s="17"/>
      <c r="F31" s="4"/>
      <c r="I31" s="7"/>
      <c r="J31" s="22"/>
      <c r="K31" s="17"/>
      <c r="L31" s="17"/>
      <c r="M31" s="17"/>
      <c r="N31" s="4"/>
    </row>
    <row r="32" spans="1:14" x14ac:dyDescent="0.25">
      <c r="A32" s="5" t="s">
        <v>29</v>
      </c>
      <c r="B32" s="21"/>
      <c r="C32" s="15"/>
      <c r="D32" s="15"/>
      <c r="E32" s="15"/>
      <c r="F32" s="4"/>
      <c r="I32" s="5" t="s">
        <v>29</v>
      </c>
      <c r="J32" s="21"/>
      <c r="K32" s="15"/>
      <c r="L32" s="15"/>
      <c r="M32" s="15"/>
      <c r="N32" s="4"/>
    </row>
    <row r="33" spans="1:14" ht="15.75" x14ac:dyDescent="0.25">
      <c r="A33" s="7" t="s">
        <v>30</v>
      </c>
      <c r="B33" s="8" t="s">
        <v>31</v>
      </c>
      <c r="C33" s="17"/>
      <c r="D33" s="17"/>
      <c r="E33" s="17"/>
      <c r="F33" s="4"/>
      <c r="I33" s="7" t="s">
        <v>30</v>
      </c>
      <c r="J33" s="8" t="s">
        <v>31</v>
      </c>
      <c r="K33" s="17"/>
      <c r="L33" s="17"/>
      <c r="M33" s="17"/>
      <c r="N33" s="4"/>
    </row>
    <row r="34" spans="1:14" x14ac:dyDescent="0.25">
      <c r="A34" s="7" t="s">
        <v>32</v>
      </c>
      <c r="B34" s="8" t="s">
        <v>33</v>
      </c>
      <c r="C34" s="17"/>
      <c r="D34" s="17"/>
      <c r="E34" s="17"/>
      <c r="F34" s="4"/>
      <c r="I34" s="7" t="s">
        <v>32</v>
      </c>
      <c r="J34" s="8" t="s">
        <v>33</v>
      </c>
      <c r="K34" s="17"/>
      <c r="L34" s="17"/>
      <c r="M34" s="17"/>
      <c r="N34" s="4"/>
    </row>
    <row r="35" spans="1:14" x14ac:dyDescent="0.25">
      <c r="A35" s="7" t="s">
        <v>34</v>
      </c>
      <c r="B35" s="8" t="s">
        <v>35</v>
      </c>
      <c r="C35" s="17"/>
      <c r="D35" s="17"/>
      <c r="E35" s="17"/>
      <c r="F35" s="4"/>
      <c r="I35" s="7" t="s">
        <v>34</v>
      </c>
      <c r="J35" s="8" t="s">
        <v>35</v>
      </c>
      <c r="K35" s="17"/>
      <c r="L35" s="17"/>
      <c r="M35" s="17"/>
      <c r="N35" s="4"/>
    </row>
    <row r="36" spans="1:14" ht="15.75" x14ac:dyDescent="0.25">
      <c r="A36" s="7"/>
      <c r="B36" s="8" t="s">
        <v>36</v>
      </c>
      <c r="C36" s="17"/>
      <c r="D36" s="17"/>
      <c r="E36" s="17"/>
      <c r="F36" s="4"/>
      <c r="I36" s="7"/>
      <c r="J36" s="8" t="s">
        <v>36</v>
      </c>
      <c r="K36" s="17"/>
      <c r="L36" s="17"/>
      <c r="M36" s="17"/>
      <c r="N36" s="4"/>
    </row>
    <row r="37" spans="1:14" x14ac:dyDescent="0.25">
      <c r="A37" s="7" t="s">
        <v>71</v>
      </c>
      <c r="B37" s="8" t="s">
        <v>37</v>
      </c>
      <c r="C37" s="17"/>
      <c r="D37" s="17"/>
      <c r="E37" s="17"/>
      <c r="F37" s="4"/>
      <c r="I37" s="7" t="s">
        <v>71</v>
      </c>
      <c r="J37" s="8" t="s">
        <v>37</v>
      </c>
      <c r="K37" s="17"/>
      <c r="L37" s="17"/>
      <c r="M37" s="17"/>
      <c r="N37" s="4"/>
    </row>
    <row r="38" spans="1:14" ht="15.75" x14ac:dyDescent="0.25">
      <c r="A38" s="7" t="s">
        <v>38</v>
      </c>
      <c r="B38" s="8" t="s">
        <v>39</v>
      </c>
      <c r="C38" s="17"/>
      <c r="D38" s="17"/>
      <c r="E38" s="17"/>
      <c r="F38" s="4"/>
      <c r="I38" s="7" t="s">
        <v>38</v>
      </c>
      <c r="J38" s="8" t="s">
        <v>39</v>
      </c>
      <c r="K38" s="17"/>
      <c r="L38" s="17"/>
      <c r="M38" s="17"/>
      <c r="N38" s="4"/>
    </row>
    <row r="39" spans="1:14" ht="15.75" x14ac:dyDescent="0.25">
      <c r="A39" s="7" t="s">
        <v>40</v>
      </c>
      <c r="B39" s="8" t="s">
        <v>41</v>
      </c>
      <c r="C39" s="17"/>
      <c r="D39" s="17"/>
      <c r="E39" s="17"/>
      <c r="F39" s="4"/>
      <c r="I39" s="7" t="s">
        <v>40</v>
      </c>
      <c r="J39" s="8" t="s">
        <v>41</v>
      </c>
      <c r="K39" s="17"/>
      <c r="L39" s="17"/>
      <c r="M39" s="17"/>
      <c r="N39" s="4"/>
    </row>
    <row r="40" spans="1:14" ht="15.75" x14ac:dyDescent="0.25">
      <c r="A40" s="7" t="s">
        <v>42</v>
      </c>
      <c r="B40" s="8" t="s">
        <v>43</v>
      </c>
      <c r="C40" s="17"/>
      <c r="D40" s="17"/>
      <c r="E40" s="17"/>
      <c r="F40" s="4"/>
      <c r="I40" s="7" t="s">
        <v>42</v>
      </c>
      <c r="J40" s="8" t="s">
        <v>43</v>
      </c>
      <c r="K40" s="17"/>
      <c r="L40" s="17"/>
      <c r="M40" s="17"/>
      <c r="N40" s="4"/>
    </row>
    <row r="43" spans="1:14" x14ac:dyDescent="0.25">
      <c r="A43" s="4"/>
      <c r="B43" s="4"/>
      <c r="C43" s="4"/>
      <c r="D43" s="4"/>
      <c r="E43" s="4"/>
      <c r="I43" s="4"/>
      <c r="J43" s="4"/>
      <c r="K43" s="4"/>
      <c r="L43" s="4"/>
      <c r="M43" s="4"/>
    </row>
    <row r="44" spans="1:14" ht="20.25" x14ac:dyDescent="0.3">
      <c r="A44" s="3" t="s">
        <v>1192</v>
      </c>
      <c r="B44" s="2"/>
      <c r="C44" s="1"/>
      <c r="D44" s="1"/>
      <c r="E44" s="1"/>
      <c r="I44" s="3" t="s">
        <v>1201</v>
      </c>
      <c r="J44" s="2"/>
      <c r="K44" s="1"/>
      <c r="L44" s="1"/>
      <c r="M44" s="1"/>
    </row>
    <row r="45" spans="1:14" ht="15.75" x14ac:dyDescent="0.25">
      <c r="A45" s="2"/>
      <c r="B45" s="2"/>
      <c r="C45" s="4"/>
      <c r="D45" s="4"/>
      <c r="E45" s="4"/>
      <c r="I45" s="2"/>
      <c r="J45" s="2"/>
      <c r="K45" s="4"/>
      <c r="L45" s="4"/>
      <c r="M45" s="4"/>
    </row>
    <row r="46" spans="1:14" x14ac:dyDescent="0.25">
      <c r="A46" s="5" t="s">
        <v>5</v>
      </c>
      <c r="B46" s="6" t="s">
        <v>1185</v>
      </c>
      <c r="C46" s="15"/>
      <c r="D46" s="15"/>
      <c r="E46" s="15"/>
      <c r="I46" s="5" t="s">
        <v>5</v>
      </c>
      <c r="J46" s="6" t="s">
        <v>1185</v>
      </c>
      <c r="K46" s="15"/>
      <c r="L46" s="15"/>
      <c r="M46" s="15"/>
    </row>
    <row r="47" spans="1:14" ht="15.75" x14ac:dyDescent="0.25">
      <c r="A47" s="8" t="s">
        <v>6</v>
      </c>
      <c r="B47" s="8" t="s">
        <v>7</v>
      </c>
      <c r="C47" s="16"/>
      <c r="D47" s="17"/>
      <c r="E47" s="17"/>
      <c r="I47" s="8" t="s">
        <v>6</v>
      </c>
      <c r="J47" s="8" t="s">
        <v>7</v>
      </c>
      <c r="K47" s="16"/>
      <c r="L47" s="17"/>
      <c r="M47" s="17"/>
    </row>
    <row r="48" spans="1:14" ht="15.75" x14ac:dyDescent="0.25">
      <c r="A48" s="8" t="s">
        <v>8</v>
      </c>
      <c r="B48" s="8" t="s">
        <v>64</v>
      </c>
      <c r="C48" s="18"/>
      <c r="D48" s="17"/>
      <c r="E48" s="17"/>
      <c r="I48" s="8" t="s">
        <v>8</v>
      </c>
      <c r="J48" s="8" t="s">
        <v>64</v>
      </c>
      <c r="K48" s="18"/>
      <c r="L48" s="17"/>
      <c r="M48" s="17"/>
    </row>
    <row r="49" spans="1:13" x14ac:dyDescent="0.25">
      <c r="A49" s="8" t="s">
        <v>14</v>
      </c>
      <c r="B49" s="8" t="s">
        <v>15</v>
      </c>
      <c r="C49" s="17"/>
      <c r="D49" s="17"/>
      <c r="E49" s="17"/>
      <c r="I49" s="8" t="s">
        <v>14</v>
      </c>
      <c r="J49" s="8" t="s">
        <v>15</v>
      </c>
      <c r="K49" s="17"/>
      <c r="L49" s="17"/>
      <c r="M49" s="17"/>
    </row>
    <row r="50" spans="1:13" ht="15.75" x14ac:dyDescent="0.25">
      <c r="A50" s="8" t="s">
        <v>1</v>
      </c>
      <c r="B50" s="8" t="s">
        <v>2</v>
      </c>
      <c r="C50" s="18"/>
      <c r="D50" s="17"/>
      <c r="E50" s="17"/>
      <c r="I50" s="8" t="s">
        <v>1</v>
      </c>
      <c r="J50" s="8" t="s">
        <v>2</v>
      </c>
      <c r="K50" s="18"/>
      <c r="L50" s="17"/>
      <c r="M50" s="17"/>
    </row>
    <row r="51" spans="1:13" ht="15.75" x14ac:dyDescent="0.25">
      <c r="A51" s="8" t="s">
        <v>3</v>
      </c>
      <c r="B51" s="8" t="s">
        <v>4</v>
      </c>
      <c r="C51" s="19"/>
      <c r="D51" s="17"/>
      <c r="E51" s="17"/>
      <c r="I51" s="8" t="s">
        <v>3</v>
      </c>
      <c r="J51" s="8" t="s">
        <v>4</v>
      </c>
      <c r="K51" s="19"/>
      <c r="L51" s="17"/>
      <c r="M51" s="17"/>
    </row>
    <row r="52" spans="1:13" ht="15.75" x14ac:dyDescent="0.25">
      <c r="A52" s="8"/>
      <c r="B52" s="8"/>
      <c r="C52" s="19"/>
      <c r="D52" s="17"/>
      <c r="E52" s="17"/>
      <c r="I52" s="8"/>
      <c r="J52" s="8"/>
      <c r="K52" s="19"/>
      <c r="L52" s="17"/>
      <c r="M52" s="17"/>
    </row>
    <row r="53" spans="1:13" ht="15.75" x14ac:dyDescent="0.25">
      <c r="A53" s="21" t="s">
        <v>17</v>
      </c>
      <c r="B53" s="21" t="s">
        <v>23</v>
      </c>
      <c r="C53" s="20"/>
      <c r="D53" s="15"/>
      <c r="E53" s="15"/>
      <c r="I53" s="21" t="s">
        <v>17</v>
      </c>
      <c r="J53" s="21" t="s">
        <v>23</v>
      </c>
      <c r="K53" s="20"/>
      <c r="L53" s="15"/>
      <c r="M53" s="15"/>
    </row>
    <row r="54" spans="1:13" x14ac:dyDescent="0.25">
      <c r="A54" s="8" t="s">
        <v>16</v>
      </c>
      <c r="B54" s="8" t="s">
        <v>1189</v>
      </c>
      <c r="C54" s="17"/>
      <c r="D54" s="17"/>
      <c r="E54" s="17"/>
      <c r="I54" s="8" t="s">
        <v>16</v>
      </c>
      <c r="J54" s="8" t="s">
        <v>1193</v>
      </c>
      <c r="K54" s="17"/>
      <c r="L54" s="17"/>
      <c r="M54" s="17"/>
    </row>
    <row r="55" spans="1:13" x14ac:dyDescent="0.25">
      <c r="A55" s="8" t="s">
        <v>9</v>
      </c>
      <c r="B55" s="8" t="s">
        <v>1190</v>
      </c>
      <c r="C55" s="17"/>
      <c r="D55" s="17"/>
      <c r="E55" s="17"/>
      <c r="I55" s="8" t="s">
        <v>9</v>
      </c>
      <c r="J55" s="8" t="s">
        <v>1190</v>
      </c>
      <c r="K55" s="17"/>
      <c r="L55" s="17"/>
      <c r="M55" s="17"/>
    </row>
    <row r="56" spans="1:13" x14ac:dyDescent="0.25">
      <c r="A56" s="62"/>
      <c r="B56" s="8"/>
      <c r="C56" s="8"/>
      <c r="D56" s="17"/>
      <c r="E56" s="63"/>
      <c r="I56" s="62"/>
      <c r="J56" s="8"/>
      <c r="K56" s="8"/>
      <c r="L56" s="17"/>
      <c r="M56" s="63"/>
    </row>
    <row r="57" spans="1:13" x14ac:dyDescent="0.25">
      <c r="A57" s="27" t="s">
        <v>24</v>
      </c>
      <c r="B57" s="8"/>
      <c r="C57" s="27"/>
      <c r="D57" s="8"/>
      <c r="E57" s="17"/>
      <c r="I57" s="27" t="s">
        <v>24</v>
      </c>
      <c r="J57" s="8"/>
      <c r="K57" s="27"/>
      <c r="L57" s="8"/>
      <c r="M57" s="17"/>
    </row>
    <row r="58" spans="1:13" x14ac:dyDescent="0.25">
      <c r="A58" s="8" t="s">
        <v>10</v>
      </c>
      <c r="B58" s="53" t="s">
        <v>46</v>
      </c>
      <c r="C58" s="8"/>
      <c r="D58" s="53"/>
      <c r="E58" s="17"/>
      <c r="I58" s="8" t="s">
        <v>10</v>
      </c>
      <c r="J58" s="53" t="s">
        <v>46</v>
      </c>
      <c r="K58" s="8"/>
      <c r="L58" s="53"/>
      <c r="M58" s="17"/>
    </row>
    <row r="59" spans="1:13" x14ac:dyDescent="0.25">
      <c r="A59" s="8" t="s">
        <v>25</v>
      </c>
      <c r="B59" s="53" t="s">
        <v>84</v>
      </c>
      <c r="C59" s="8"/>
      <c r="D59" s="53"/>
      <c r="E59" s="17"/>
      <c r="I59" s="8" t="s">
        <v>25</v>
      </c>
      <c r="J59" s="53" t="s">
        <v>84</v>
      </c>
      <c r="K59" s="8"/>
      <c r="L59" s="53"/>
      <c r="M59" s="17"/>
    </row>
    <row r="60" spans="1:13" x14ac:dyDescent="0.25">
      <c r="A60" s="8" t="s">
        <v>11</v>
      </c>
      <c r="B60" s="53" t="s">
        <v>69</v>
      </c>
      <c r="C60" s="8"/>
      <c r="D60" s="53"/>
      <c r="E60" s="17"/>
      <c r="I60" s="8" t="s">
        <v>11</v>
      </c>
      <c r="J60" s="53" t="s">
        <v>69</v>
      </c>
      <c r="K60" s="8"/>
      <c r="L60" s="53"/>
      <c r="M60" s="17"/>
    </row>
    <row r="61" spans="1:13" ht="15.75" x14ac:dyDescent="0.25">
      <c r="A61" s="8" t="s">
        <v>12</v>
      </c>
      <c r="B61" s="53" t="s">
        <v>1191</v>
      </c>
      <c r="C61" s="8"/>
      <c r="D61" s="53"/>
      <c r="E61" s="17"/>
      <c r="I61" s="8" t="s">
        <v>12</v>
      </c>
      <c r="J61" s="53" t="s">
        <v>1191</v>
      </c>
      <c r="K61" s="8"/>
      <c r="L61" s="53"/>
      <c r="M61" s="17"/>
    </row>
    <row r="62" spans="1:13" x14ac:dyDescent="0.25">
      <c r="A62" s="27" t="s">
        <v>13</v>
      </c>
      <c r="B62" s="53"/>
      <c r="C62" s="27"/>
      <c r="D62" s="53"/>
      <c r="E62" s="17"/>
      <c r="I62" s="27" t="s">
        <v>13</v>
      </c>
      <c r="J62" s="53"/>
      <c r="K62" s="27"/>
      <c r="L62" s="53"/>
      <c r="M62" s="17"/>
    </row>
    <row r="63" spans="1:13" x14ac:dyDescent="0.25">
      <c r="A63" s="8" t="s">
        <v>10</v>
      </c>
      <c r="B63" s="53" t="s">
        <v>26</v>
      </c>
      <c r="C63" s="8"/>
      <c r="D63" s="53"/>
      <c r="E63" s="17"/>
      <c r="I63" s="8" t="s">
        <v>10</v>
      </c>
      <c r="J63" s="53" t="s">
        <v>26</v>
      </c>
      <c r="K63" s="8"/>
      <c r="L63" s="53"/>
      <c r="M63" s="17"/>
    </row>
    <row r="64" spans="1:13" x14ac:dyDescent="0.25">
      <c r="A64" s="8" t="s">
        <v>25</v>
      </c>
      <c r="B64" s="53" t="s">
        <v>83</v>
      </c>
      <c r="C64" s="8"/>
      <c r="D64" s="53"/>
      <c r="E64" s="17"/>
      <c r="I64" s="8" t="s">
        <v>25</v>
      </c>
      <c r="J64" s="53" t="s">
        <v>83</v>
      </c>
      <c r="K64" s="8"/>
      <c r="L64" s="53"/>
      <c r="M64" s="17"/>
    </row>
    <row r="65" spans="1:13" x14ac:dyDescent="0.25">
      <c r="A65" s="8" t="s">
        <v>11</v>
      </c>
      <c r="B65" s="53" t="s">
        <v>79</v>
      </c>
      <c r="C65" s="8"/>
      <c r="D65" s="53"/>
      <c r="E65" s="17"/>
      <c r="I65" s="8" t="s">
        <v>11</v>
      </c>
      <c r="J65" s="53" t="s">
        <v>79</v>
      </c>
      <c r="K65" s="8"/>
      <c r="L65" s="53"/>
      <c r="M65" s="17"/>
    </row>
    <row r="66" spans="1:13" x14ac:dyDescent="0.25">
      <c r="A66" s="8" t="s">
        <v>27</v>
      </c>
      <c r="B66" s="53" t="s">
        <v>61</v>
      </c>
      <c r="C66" s="8"/>
      <c r="D66" s="53"/>
      <c r="E66" s="17"/>
      <c r="I66" s="8" t="s">
        <v>27</v>
      </c>
      <c r="J66" s="53" t="s">
        <v>1194</v>
      </c>
      <c r="K66" s="8"/>
      <c r="L66" s="53"/>
      <c r="M66" s="17"/>
    </row>
    <row r="67" spans="1:13" ht="15.75" x14ac:dyDescent="0.25">
      <c r="A67" s="8" t="s">
        <v>12</v>
      </c>
      <c r="B67" s="53" t="s">
        <v>1191</v>
      </c>
      <c r="C67" s="8"/>
      <c r="D67" s="53"/>
      <c r="E67" s="17"/>
      <c r="I67" s="8" t="s">
        <v>12</v>
      </c>
      <c r="J67" s="53" t="s">
        <v>1191</v>
      </c>
      <c r="K67" s="8"/>
      <c r="L67" s="53"/>
      <c r="M67" s="17"/>
    </row>
    <row r="68" spans="1:13" x14ac:dyDescent="0.25">
      <c r="A68" s="27" t="s">
        <v>18</v>
      </c>
      <c r="B68" s="53"/>
      <c r="C68" s="17"/>
      <c r="D68" s="17"/>
      <c r="E68" s="17"/>
      <c r="I68" s="27" t="s">
        <v>18</v>
      </c>
      <c r="J68" s="53"/>
      <c r="K68" s="17"/>
      <c r="L68" s="17"/>
      <c r="M68" s="17"/>
    </row>
    <row r="69" spans="1:13" x14ac:dyDescent="0.25">
      <c r="A69" s="8" t="s">
        <v>28</v>
      </c>
      <c r="B69" s="8" t="s">
        <v>85</v>
      </c>
      <c r="C69" s="17"/>
      <c r="D69" s="17"/>
      <c r="E69" s="17"/>
      <c r="I69" s="8" t="s">
        <v>28</v>
      </c>
      <c r="J69" s="8" t="s">
        <v>1195</v>
      </c>
      <c r="K69" s="17"/>
      <c r="L69" s="17"/>
      <c r="M69" s="17"/>
    </row>
    <row r="70" spans="1:13" x14ac:dyDescent="0.25">
      <c r="A70" s="8" t="s">
        <v>19</v>
      </c>
      <c r="B70" s="8" t="s">
        <v>63</v>
      </c>
      <c r="C70" s="17"/>
      <c r="D70" s="17"/>
      <c r="E70" s="17"/>
      <c r="I70" s="8" t="s">
        <v>19</v>
      </c>
      <c r="J70" s="8" t="s">
        <v>63</v>
      </c>
      <c r="K70" s="17"/>
      <c r="L70" s="17"/>
      <c r="M70" s="17"/>
    </row>
    <row r="71" spans="1:13" x14ac:dyDescent="0.25">
      <c r="A71" s="7"/>
      <c r="B71" s="22"/>
      <c r="C71" s="17"/>
      <c r="D71" s="17"/>
      <c r="E71" s="17"/>
      <c r="I71" s="7"/>
      <c r="J71" s="22"/>
      <c r="K71" s="17"/>
      <c r="L71" s="17"/>
      <c r="M71" s="17"/>
    </row>
    <row r="72" spans="1:13" x14ac:dyDescent="0.25">
      <c r="A72" s="7" t="s">
        <v>72</v>
      </c>
      <c r="B72" s="22"/>
      <c r="C72" s="17"/>
      <c r="D72" s="17"/>
      <c r="E72" s="17"/>
      <c r="I72" s="7" t="s">
        <v>1196</v>
      </c>
      <c r="J72" s="22"/>
      <c r="K72" s="17"/>
      <c r="L72" s="17"/>
      <c r="M72" s="17"/>
    </row>
    <row r="73" spans="1:13" x14ac:dyDescent="0.25">
      <c r="A73" s="7"/>
      <c r="B73" s="22"/>
      <c r="C73" s="17"/>
      <c r="D73" s="17"/>
      <c r="E73" s="17"/>
      <c r="I73" s="7"/>
      <c r="J73" s="22"/>
      <c r="K73" s="17"/>
      <c r="L73" s="17"/>
      <c r="M73" s="17"/>
    </row>
    <row r="74" spans="1:13" x14ac:dyDescent="0.25">
      <c r="A74" s="5" t="s">
        <v>29</v>
      </c>
      <c r="B74" s="21"/>
      <c r="C74" s="15"/>
      <c r="D74" s="15"/>
      <c r="E74" s="15"/>
      <c r="I74" s="5" t="s">
        <v>29</v>
      </c>
      <c r="J74" s="21"/>
      <c r="K74" s="15"/>
      <c r="L74" s="15"/>
      <c r="M74" s="15"/>
    </row>
    <row r="75" spans="1:13" ht="15.75" x14ac:dyDescent="0.25">
      <c r="A75" s="7" t="s">
        <v>30</v>
      </c>
      <c r="B75" s="8" t="s">
        <v>31</v>
      </c>
      <c r="C75" s="17"/>
      <c r="D75" s="17"/>
      <c r="E75" s="17"/>
      <c r="I75" s="7" t="s">
        <v>30</v>
      </c>
      <c r="J75" s="8" t="s">
        <v>31</v>
      </c>
      <c r="K75" s="17"/>
      <c r="L75" s="17"/>
      <c r="M75" s="17"/>
    </row>
    <row r="76" spans="1:13" x14ac:dyDescent="0.25">
      <c r="A76" s="7" t="s">
        <v>32</v>
      </c>
      <c r="B76" s="8" t="s">
        <v>33</v>
      </c>
      <c r="C76" s="17"/>
      <c r="D76" s="17"/>
      <c r="E76" s="17"/>
      <c r="I76" s="7" t="s">
        <v>32</v>
      </c>
      <c r="J76" s="8" t="s">
        <v>33</v>
      </c>
      <c r="K76" s="17"/>
      <c r="L76" s="17"/>
      <c r="M76" s="17"/>
    </row>
    <row r="77" spans="1:13" x14ac:dyDescent="0.25">
      <c r="A77" s="7" t="s">
        <v>34</v>
      </c>
      <c r="B77" s="8" t="s">
        <v>35</v>
      </c>
      <c r="C77" s="17"/>
      <c r="D77" s="17"/>
      <c r="E77" s="17"/>
      <c r="I77" s="7" t="s">
        <v>34</v>
      </c>
      <c r="J77" s="8" t="s">
        <v>35</v>
      </c>
      <c r="K77" s="17"/>
      <c r="L77" s="17"/>
      <c r="M77" s="17"/>
    </row>
    <row r="78" spans="1:13" ht="15.75" x14ac:dyDescent="0.25">
      <c r="A78" s="7"/>
      <c r="B78" s="8" t="s">
        <v>36</v>
      </c>
      <c r="C78" s="17"/>
      <c r="D78" s="17"/>
      <c r="E78" s="17"/>
      <c r="I78" s="7"/>
      <c r="J78" s="8" t="s">
        <v>36</v>
      </c>
      <c r="K78" s="17"/>
      <c r="L78" s="17"/>
      <c r="M78" s="17"/>
    </row>
    <row r="79" spans="1:13" x14ac:dyDescent="0.25">
      <c r="A79" s="7" t="s">
        <v>71</v>
      </c>
      <c r="B79" s="8" t="s">
        <v>37</v>
      </c>
      <c r="C79" s="17"/>
      <c r="D79" s="17"/>
      <c r="E79" s="17"/>
      <c r="I79" s="7" t="s">
        <v>71</v>
      </c>
      <c r="J79" s="8" t="s">
        <v>37</v>
      </c>
      <c r="K79" s="17"/>
      <c r="L79" s="17"/>
      <c r="M79" s="17"/>
    </row>
    <row r="80" spans="1:13" ht="15.75" x14ac:dyDescent="0.25">
      <c r="A80" s="7" t="s">
        <v>38</v>
      </c>
      <c r="B80" s="8" t="s">
        <v>39</v>
      </c>
      <c r="C80" s="17"/>
      <c r="D80" s="17"/>
      <c r="E80" s="17"/>
      <c r="I80" s="7" t="s">
        <v>38</v>
      </c>
      <c r="J80" s="8" t="s">
        <v>39</v>
      </c>
      <c r="K80" s="17"/>
      <c r="L80" s="17"/>
      <c r="M80" s="17"/>
    </row>
    <row r="81" spans="1:13" ht="15.75" x14ac:dyDescent="0.25">
      <c r="A81" s="7" t="s">
        <v>40</v>
      </c>
      <c r="B81" s="8" t="s">
        <v>41</v>
      </c>
      <c r="C81" s="17"/>
      <c r="D81" s="17"/>
      <c r="E81" s="17"/>
      <c r="I81" s="7" t="s">
        <v>40</v>
      </c>
      <c r="J81" s="8" t="s">
        <v>41</v>
      </c>
      <c r="K81" s="17"/>
      <c r="L81" s="17"/>
      <c r="M81" s="17"/>
    </row>
    <row r="82" spans="1:13" ht="15.75" x14ac:dyDescent="0.25">
      <c r="A82" s="7" t="s">
        <v>42</v>
      </c>
      <c r="B82" s="8" t="s">
        <v>43</v>
      </c>
      <c r="C82" s="17"/>
      <c r="D82" s="17"/>
      <c r="E82" s="17"/>
      <c r="I82" s="7" t="s">
        <v>42</v>
      </c>
      <c r="J82" s="8" t="s">
        <v>43</v>
      </c>
      <c r="K82" s="17"/>
      <c r="L82" s="17"/>
      <c r="M82" s="17"/>
    </row>
    <row r="83" spans="1:13" x14ac:dyDescent="0.25">
      <c r="I83" s="7" t="s">
        <v>1197</v>
      </c>
      <c r="J83" s="8" t="s">
        <v>1198</v>
      </c>
      <c r="K83" s="17"/>
      <c r="L83" s="17"/>
      <c r="M83" s="17"/>
    </row>
    <row r="84" spans="1:13" x14ac:dyDescent="0.25">
      <c r="I84" s="7"/>
      <c r="J84" s="8"/>
      <c r="K84" s="17"/>
      <c r="L84" s="17"/>
      <c r="M84" s="17"/>
    </row>
    <row r="85" spans="1:13" x14ac:dyDescent="0.25">
      <c r="I85" s="5" t="s">
        <v>1199</v>
      </c>
      <c r="J85" s="21"/>
      <c r="K85" s="15"/>
      <c r="L85" s="15"/>
      <c r="M85" s="15"/>
    </row>
    <row r="86" spans="1:13" x14ac:dyDescent="0.25">
      <c r="I86" s="7" t="s">
        <v>1200</v>
      </c>
      <c r="J86" s="8"/>
      <c r="K86" s="17"/>
      <c r="L86" s="17"/>
      <c r="M86" s="17"/>
    </row>
  </sheetData>
  <phoneticPr fontId="4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M28"/>
  <sheetViews>
    <sheetView workbookViewId="0">
      <selection activeCell="S11" sqref="S11"/>
    </sheetView>
  </sheetViews>
  <sheetFormatPr defaultColWidth="9.140625" defaultRowHeight="15" x14ac:dyDescent="0.25"/>
  <cols>
    <col min="1" max="1" width="25.7109375" customWidth="1"/>
    <col min="3" max="3" width="14.28515625" customWidth="1"/>
    <col min="4" max="5" width="13.7109375" customWidth="1"/>
    <col min="6" max="6" width="15.7109375" customWidth="1"/>
    <col min="7" max="7" width="13.7109375" customWidth="1"/>
    <col min="8" max="8" width="18.28515625" customWidth="1"/>
    <col min="9" max="12" width="13.7109375" customWidth="1"/>
    <col min="13" max="13" width="14" customWidth="1"/>
  </cols>
  <sheetData>
    <row r="1" spans="1:13" ht="29.45" customHeight="1" x14ac:dyDescent="0.25">
      <c r="A1" s="78" t="s">
        <v>66</v>
      </c>
      <c r="B1" s="83" t="s">
        <v>68</v>
      </c>
      <c r="C1" s="83"/>
      <c r="D1" s="84"/>
    </row>
    <row r="2" spans="1:13" x14ac:dyDescent="0.25">
      <c r="A2" s="34"/>
      <c r="D2" s="79"/>
    </row>
    <row r="3" spans="1:13" x14ac:dyDescent="0.25">
      <c r="A3" s="34"/>
      <c r="B3" t="s">
        <v>49</v>
      </c>
      <c r="D3" s="79"/>
    </row>
    <row r="4" spans="1:13" x14ac:dyDescent="0.25">
      <c r="A4" s="80" t="s">
        <v>59</v>
      </c>
      <c r="B4" s="80" t="s">
        <v>60</v>
      </c>
      <c r="C4" s="80"/>
      <c r="D4" s="81"/>
    </row>
    <row r="5" spans="1:13" ht="15.75" thickBot="1" x14ac:dyDescent="0.3"/>
    <row r="6" spans="1:13" ht="37.5" customHeight="1" thickBot="1" x14ac:dyDescent="0.3">
      <c r="A6" s="35"/>
      <c r="B6" s="36" t="s">
        <v>50</v>
      </c>
      <c r="C6" s="24" t="s">
        <v>91</v>
      </c>
      <c r="D6" s="28" t="s">
        <v>52</v>
      </c>
      <c r="E6" s="23" t="s">
        <v>44</v>
      </c>
      <c r="F6" s="24" t="s">
        <v>81</v>
      </c>
      <c r="G6" s="33" t="s">
        <v>56</v>
      </c>
      <c r="H6" s="24" t="s">
        <v>82</v>
      </c>
      <c r="I6" s="33" t="s">
        <v>56</v>
      </c>
      <c r="J6" s="24" t="s">
        <v>53</v>
      </c>
      <c r="K6" s="28" t="s">
        <v>52</v>
      </c>
      <c r="L6" s="24" t="s">
        <v>44</v>
      </c>
      <c r="M6" s="37" t="s">
        <v>54</v>
      </c>
    </row>
    <row r="7" spans="1:13" x14ac:dyDescent="0.25">
      <c r="A7" s="38" t="s">
        <v>49</v>
      </c>
      <c r="B7" s="39">
        <v>57</v>
      </c>
      <c r="C7" s="40">
        <v>0.70924266675566106</v>
      </c>
      <c r="D7" s="41">
        <v>5.2096876828035306E-5</v>
      </c>
      <c r="E7" s="42">
        <v>1.0999200734683997E-4</v>
      </c>
      <c r="F7" s="57">
        <v>3.3410018220593625E-4</v>
      </c>
      <c r="G7" s="58">
        <v>3.3614877613159165E-4</v>
      </c>
      <c r="H7" s="65">
        <v>2.2257263609282084E-4</v>
      </c>
      <c r="I7" s="66">
        <v>6.9760363644499966E-5</v>
      </c>
      <c r="J7" s="43">
        <v>5.6347486740178261E-2</v>
      </c>
      <c r="K7" s="25">
        <v>1.701661897173123E-4</v>
      </c>
      <c r="L7" s="40">
        <v>1.5150720667163296E-4</v>
      </c>
      <c r="M7" s="44">
        <v>11.172551958925263</v>
      </c>
    </row>
    <row r="8" spans="1:13" ht="30.75" thickBot="1" x14ac:dyDescent="0.3">
      <c r="A8" s="45" t="s">
        <v>70</v>
      </c>
      <c r="B8" s="46"/>
      <c r="C8" s="47">
        <v>0.70917920000000001</v>
      </c>
      <c r="D8" s="48"/>
      <c r="E8" s="49">
        <v>2.0999999999999998E-6</v>
      </c>
      <c r="F8" s="56"/>
      <c r="G8" s="59"/>
      <c r="H8" s="56"/>
      <c r="I8" s="59"/>
      <c r="J8" s="50"/>
      <c r="K8" s="51"/>
      <c r="L8" s="47"/>
      <c r="M8" s="52"/>
    </row>
    <row r="10" spans="1:13" ht="15.6" customHeight="1" x14ac:dyDescent="0.25">
      <c r="A10" s="78" t="s">
        <v>67</v>
      </c>
      <c r="B10" s="83" t="s">
        <v>245</v>
      </c>
      <c r="C10" s="83"/>
      <c r="D10" s="84"/>
    </row>
    <row r="11" spans="1:13" x14ac:dyDescent="0.25">
      <c r="A11" s="34" t="s">
        <v>86</v>
      </c>
      <c r="B11" t="s">
        <v>87</v>
      </c>
      <c r="D11" s="79"/>
    </row>
    <row r="12" spans="1:13" x14ac:dyDescent="0.25">
      <c r="A12" s="34"/>
      <c r="B12" t="s">
        <v>49</v>
      </c>
      <c r="D12" s="79"/>
    </row>
    <row r="13" spans="1:13" x14ac:dyDescent="0.25">
      <c r="A13" s="80" t="s">
        <v>59</v>
      </c>
      <c r="B13" s="80" t="s">
        <v>73</v>
      </c>
      <c r="C13" s="80"/>
      <c r="D13" s="81"/>
    </row>
    <row r="14" spans="1:13" ht="15.75" thickBot="1" x14ac:dyDescent="0.3"/>
    <row r="15" spans="1:13" ht="33.75" thickBot="1" x14ac:dyDescent="0.3">
      <c r="A15" s="35"/>
      <c r="B15" s="36" t="s">
        <v>50</v>
      </c>
      <c r="C15" s="24" t="s">
        <v>51</v>
      </c>
      <c r="D15" s="28" t="s">
        <v>52</v>
      </c>
      <c r="E15" s="23" t="s">
        <v>44</v>
      </c>
      <c r="F15" s="24" t="s">
        <v>81</v>
      </c>
      <c r="G15" s="33" t="s">
        <v>56</v>
      </c>
      <c r="H15" s="24" t="s">
        <v>82</v>
      </c>
      <c r="I15" s="33" t="s">
        <v>56</v>
      </c>
      <c r="J15" s="24" t="s">
        <v>53</v>
      </c>
      <c r="K15" s="28" t="s">
        <v>52</v>
      </c>
      <c r="L15" s="24" t="s">
        <v>44</v>
      </c>
      <c r="M15" s="37" t="s">
        <v>54</v>
      </c>
    </row>
    <row r="16" spans="1:13" x14ac:dyDescent="0.25">
      <c r="A16" s="38" t="s">
        <v>49</v>
      </c>
      <c r="B16" s="39">
        <v>29</v>
      </c>
      <c r="C16" s="40">
        <v>0.71011660130014131</v>
      </c>
      <c r="D16" s="41">
        <v>6.5256036547556566E-5</v>
      </c>
      <c r="E16" s="42">
        <v>3.7465481919152899E-4</v>
      </c>
      <c r="F16" s="60">
        <v>2.9301525343754263E-2</v>
      </c>
      <c r="G16" s="61">
        <v>3.0765677345949333E-2</v>
      </c>
      <c r="H16" s="57">
        <v>3.7850093775398523E-4</v>
      </c>
      <c r="I16" s="58">
        <v>1.1952994635089375E-4</v>
      </c>
      <c r="J16" s="43">
        <v>5.6546434262473876E-2</v>
      </c>
      <c r="K16" s="25">
        <v>2.2724195389446652E-4</v>
      </c>
      <c r="L16" s="40">
        <v>2.7557005032143505E-4</v>
      </c>
      <c r="M16" s="44">
        <v>6.469433415418357</v>
      </c>
    </row>
    <row r="17" spans="1:13" ht="15.75" thickBot="1" x14ac:dyDescent="0.3">
      <c r="A17" s="45" t="s">
        <v>55</v>
      </c>
      <c r="B17" s="46"/>
      <c r="C17" s="47">
        <v>0.70998799999999995</v>
      </c>
      <c r="D17" s="48"/>
      <c r="E17" s="49">
        <v>1.5E-5</v>
      </c>
      <c r="F17" s="56"/>
      <c r="G17" s="59"/>
      <c r="H17" s="56"/>
      <c r="I17" s="59"/>
      <c r="J17" s="50">
        <v>5.6487099999999998E-2</v>
      </c>
      <c r="K17" s="51"/>
      <c r="L17" s="47">
        <v>5.0000000000000002E-5</v>
      </c>
      <c r="M17" s="52"/>
    </row>
    <row r="19" spans="1:13" ht="15.6" customHeight="1" x14ac:dyDescent="0.25">
      <c r="A19" s="78" t="s">
        <v>67</v>
      </c>
      <c r="B19" s="83" t="s">
        <v>88</v>
      </c>
      <c r="C19" s="83"/>
      <c r="D19" s="84"/>
    </row>
    <row r="20" spans="1:13" x14ac:dyDescent="0.25">
      <c r="A20" s="34" t="s">
        <v>86</v>
      </c>
      <c r="B20" t="s">
        <v>89</v>
      </c>
      <c r="D20" s="79"/>
    </row>
    <row r="21" spans="1:13" x14ac:dyDescent="0.25">
      <c r="A21" s="34"/>
      <c r="B21" t="s">
        <v>49</v>
      </c>
      <c r="D21" s="79"/>
    </row>
    <row r="22" spans="1:13" x14ac:dyDescent="0.25">
      <c r="A22" s="80" t="s">
        <v>59</v>
      </c>
      <c r="B22" s="80" t="s">
        <v>73</v>
      </c>
      <c r="C22" s="80"/>
      <c r="D22" s="81"/>
    </row>
    <row r="23" spans="1:13" ht="15.75" thickBot="1" x14ac:dyDescent="0.3"/>
    <row r="24" spans="1:13" ht="33.75" thickBot="1" x14ac:dyDescent="0.3">
      <c r="A24" s="35"/>
      <c r="B24" s="36" t="s">
        <v>50</v>
      </c>
      <c r="C24" s="24" t="s">
        <v>51</v>
      </c>
      <c r="D24" s="28" t="s">
        <v>52</v>
      </c>
      <c r="E24" s="23" t="s">
        <v>44</v>
      </c>
      <c r="F24" s="24" t="s">
        <v>81</v>
      </c>
      <c r="G24" s="33" t="s">
        <v>56</v>
      </c>
      <c r="H24" s="24" t="s">
        <v>82</v>
      </c>
      <c r="I24" s="33" t="s">
        <v>56</v>
      </c>
      <c r="J24" s="24" t="s">
        <v>53</v>
      </c>
      <c r="K24" s="28" t="s">
        <v>52</v>
      </c>
      <c r="L24" s="24" t="s">
        <v>44</v>
      </c>
      <c r="M24" s="37" t="s">
        <v>54</v>
      </c>
    </row>
    <row r="25" spans="1:13" x14ac:dyDescent="0.25">
      <c r="A25" s="38" t="s">
        <v>49</v>
      </c>
      <c r="B25" s="39">
        <v>9</v>
      </c>
      <c r="C25" s="40">
        <v>0.72048868279977385</v>
      </c>
      <c r="D25" s="41">
        <v>1.3739169861584166E-4</v>
      </c>
      <c r="E25" s="42">
        <v>2.5307492379741302E-4</v>
      </c>
      <c r="F25" s="76">
        <v>1.1109022262865052E-2</v>
      </c>
      <c r="G25" s="77">
        <v>9.0683819885189389E-3</v>
      </c>
      <c r="H25" s="57">
        <v>7.4483915743083341E-4</v>
      </c>
      <c r="I25" s="58">
        <v>2.6338597965325076E-4</v>
      </c>
      <c r="J25" s="43">
        <v>5.6700571545790522E-2</v>
      </c>
      <c r="K25" s="25">
        <v>6.353397718435594E-4</v>
      </c>
      <c r="L25" s="40">
        <v>4.1075053458372704E-4</v>
      </c>
      <c r="M25" s="44">
        <v>2.3978031489339982</v>
      </c>
    </row>
    <row r="26" spans="1:13" ht="15.75" thickBot="1" x14ac:dyDescent="0.3">
      <c r="A26" s="45" t="s">
        <v>55</v>
      </c>
      <c r="B26" s="46"/>
      <c r="C26" s="47">
        <v>0.72052499999999997</v>
      </c>
      <c r="D26" s="48"/>
      <c r="E26" s="49">
        <v>9.0000000000000006E-5</v>
      </c>
      <c r="F26" s="56"/>
      <c r="G26" s="59"/>
      <c r="H26" s="56"/>
      <c r="I26" s="59"/>
      <c r="J26" s="50">
        <v>5.6492000000000001E-2</v>
      </c>
      <c r="K26" s="51"/>
      <c r="L26" s="47">
        <v>5.3999999999999998E-5</v>
      </c>
      <c r="M26" s="52"/>
    </row>
    <row r="28" spans="1:13" ht="17.25" x14ac:dyDescent="0.25">
      <c r="A28" s="68" t="s">
        <v>90</v>
      </c>
    </row>
  </sheetData>
  <mergeCells count="3">
    <mergeCell ref="B1:D1"/>
    <mergeCell ref="B10:D10"/>
    <mergeCell ref="B19:D19"/>
  </mergeCells>
  <pageMargins left="0.7" right="0.7" top="0.75" bottom="0.75" header="0.3" footer="0.3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84A6-EEB5-4A50-B03C-4119CB0D7E1A}">
  <dimension ref="A1:N37"/>
  <sheetViews>
    <sheetView topLeftCell="A18" workbookViewId="0">
      <selection activeCell="Q29" sqref="Q29"/>
    </sheetView>
  </sheetViews>
  <sheetFormatPr defaultRowHeight="15" x14ac:dyDescent="0.25"/>
  <cols>
    <col min="3" max="3" width="11.140625" bestFit="1" customWidth="1"/>
    <col min="4" max="4" width="10.140625" bestFit="1" customWidth="1"/>
    <col min="5" max="5" width="11.140625" bestFit="1" customWidth="1"/>
    <col min="7" max="7" width="15.7109375" bestFit="1" customWidth="1"/>
    <col min="8" max="8" width="11.140625" bestFit="1" customWidth="1"/>
    <col min="9" max="9" width="10.140625" bestFit="1" customWidth="1"/>
    <col min="10" max="10" width="11.140625" bestFit="1" customWidth="1"/>
    <col min="12" max="12" width="11.140625" bestFit="1" customWidth="1"/>
    <col min="21" max="21" width="11.140625" bestFit="1" customWidth="1"/>
    <col min="22" max="22" width="10.140625" bestFit="1" customWidth="1"/>
    <col min="23" max="23" width="11.140625" bestFit="1" customWidth="1"/>
    <col min="28" max="28" width="11.140625" bestFit="1" customWidth="1"/>
    <col min="30" max="30" width="11.140625" bestFit="1" customWidth="1"/>
  </cols>
  <sheetData>
    <row r="1" spans="1:14" ht="15" customHeight="1" x14ac:dyDescent="0.25">
      <c r="A1" s="189" t="s">
        <v>66</v>
      </c>
      <c r="B1" s="198" t="s">
        <v>68</v>
      </c>
      <c r="C1" s="198"/>
      <c r="D1" s="199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x14ac:dyDescent="0.25">
      <c r="A2" s="161"/>
      <c r="B2" s="152"/>
      <c r="C2" s="152"/>
      <c r="D2" s="190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1:14" x14ac:dyDescent="0.25">
      <c r="A3" s="161"/>
      <c r="B3" s="152" t="s">
        <v>49</v>
      </c>
      <c r="C3" s="152"/>
      <c r="D3" s="190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x14ac:dyDescent="0.25">
      <c r="A4" s="191" t="s">
        <v>59</v>
      </c>
      <c r="B4" s="191" t="s">
        <v>60</v>
      </c>
      <c r="C4" s="191"/>
      <c r="D4" s="19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4" ht="15.75" thickBot="1" x14ac:dyDescent="0.3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 ht="51" thickBot="1" x14ac:dyDescent="0.3">
      <c r="A6" s="162"/>
      <c r="B6" s="163" t="s">
        <v>50</v>
      </c>
      <c r="C6" s="157" t="s">
        <v>91</v>
      </c>
      <c r="D6" s="159" t="s">
        <v>52</v>
      </c>
      <c r="E6" s="156" t="s">
        <v>44</v>
      </c>
      <c r="F6" s="157" t="s">
        <v>81</v>
      </c>
      <c r="G6" s="160" t="s">
        <v>56</v>
      </c>
      <c r="H6" s="157" t="s">
        <v>82</v>
      </c>
      <c r="I6" s="160" t="s">
        <v>56</v>
      </c>
      <c r="J6" s="157" t="s">
        <v>53</v>
      </c>
      <c r="K6" s="159" t="s">
        <v>52</v>
      </c>
      <c r="L6" s="157" t="s">
        <v>44</v>
      </c>
      <c r="M6" s="159" t="s">
        <v>54</v>
      </c>
      <c r="N6" s="159" t="s">
        <v>1202</v>
      </c>
    </row>
    <row r="7" spans="1:14" x14ac:dyDescent="0.25">
      <c r="A7" s="164" t="s">
        <v>49</v>
      </c>
      <c r="B7" s="165">
        <v>112</v>
      </c>
      <c r="C7" s="166">
        <v>0.7094421093444353</v>
      </c>
      <c r="D7" s="167">
        <v>5.2599767708312885E-5</v>
      </c>
      <c r="E7" s="168">
        <v>1.9413514511371636E-4</v>
      </c>
      <c r="F7" s="179">
        <v>1.8677114692718542E-4</v>
      </c>
      <c r="G7" s="180">
        <v>8.0178343349791799E-5</v>
      </c>
      <c r="H7" s="184">
        <v>2.2692280173632252E-4</v>
      </c>
      <c r="I7" s="185">
        <v>5.8313240575780003E-5</v>
      </c>
      <c r="J7" s="169">
        <v>5.5582675402670929E-2</v>
      </c>
      <c r="K7" s="158">
        <v>9.736918654341843E-5</v>
      </c>
      <c r="L7" s="166">
        <v>1.7732662060805039E-3</v>
      </c>
      <c r="M7" s="194">
        <v>11.09156938147345</v>
      </c>
      <c r="N7" s="193">
        <v>1.3737483280756193E-4</v>
      </c>
    </row>
    <row r="8" spans="1:14" ht="75.75" thickBot="1" x14ac:dyDescent="0.3">
      <c r="A8" s="170" t="s">
        <v>70</v>
      </c>
      <c r="B8" s="171"/>
      <c r="C8" s="172">
        <v>0.70917920000000001</v>
      </c>
      <c r="D8" s="173"/>
      <c r="E8" s="174">
        <v>2.0999999999999998E-6</v>
      </c>
      <c r="F8" s="178"/>
      <c r="G8" s="181"/>
      <c r="H8" s="178"/>
      <c r="I8" s="181"/>
      <c r="J8" s="175"/>
      <c r="K8" s="176"/>
      <c r="L8" s="172"/>
      <c r="M8" s="195"/>
      <c r="N8" s="177"/>
    </row>
    <row r="9" spans="1:14" x14ac:dyDescent="0.2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96"/>
      <c r="N9" s="152"/>
    </row>
    <row r="10" spans="1:14" ht="15" customHeight="1" x14ac:dyDescent="0.25">
      <c r="A10" s="189" t="s">
        <v>67</v>
      </c>
      <c r="B10" s="198" t="s">
        <v>245</v>
      </c>
      <c r="C10" s="198"/>
      <c r="D10" s="199"/>
      <c r="E10" s="152"/>
      <c r="F10" s="152"/>
      <c r="G10" s="152"/>
      <c r="H10" s="152"/>
      <c r="I10" s="152"/>
      <c r="J10" s="152"/>
      <c r="K10" s="152"/>
      <c r="L10" s="152"/>
      <c r="M10" s="196"/>
      <c r="N10" s="152"/>
    </row>
    <row r="11" spans="1:14" x14ac:dyDescent="0.25">
      <c r="A11" s="161" t="s">
        <v>86</v>
      </c>
      <c r="B11" s="152" t="s">
        <v>87</v>
      </c>
      <c r="C11" s="152"/>
      <c r="D11" s="190"/>
      <c r="E11" s="152"/>
      <c r="F11" s="152"/>
      <c r="G11" s="152"/>
      <c r="H11" s="152"/>
      <c r="I11" s="152"/>
      <c r="J11" s="152"/>
      <c r="K11" s="152"/>
      <c r="L11" s="152"/>
      <c r="M11" s="196"/>
      <c r="N11" s="152"/>
    </row>
    <row r="12" spans="1:14" x14ac:dyDescent="0.25">
      <c r="A12" s="161"/>
      <c r="B12" s="152" t="s">
        <v>49</v>
      </c>
      <c r="C12" s="152"/>
      <c r="D12" s="190"/>
      <c r="E12" s="152"/>
      <c r="F12" s="152"/>
      <c r="G12" s="152"/>
      <c r="H12" s="152"/>
      <c r="I12" s="152"/>
      <c r="J12" s="152"/>
      <c r="K12" s="152"/>
      <c r="L12" s="152"/>
      <c r="M12" s="196"/>
      <c r="N12" s="152"/>
    </row>
    <row r="13" spans="1:14" x14ac:dyDescent="0.25">
      <c r="A13" s="191" t="s">
        <v>59</v>
      </c>
      <c r="B13" s="191" t="s">
        <v>73</v>
      </c>
      <c r="C13" s="191"/>
      <c r="D13" s="192"/>
      <c r="E13" s="152"/>
      <c r="F13" s="152"/>
      <c r="G13" s="152"/>
      <c r="H13" s="152"/>
      <c r="I13" s="152"/>
      <c r="J13" s="152"/>
      <c r="K13" s="152"/>
      <c r="L13" s="152"/>
      <c r="M13" s="196"/>
      <c r="N13" s="152"/>
    </row>
    <row r="14" spans="1:14" ht="15.75" thickBot="1" x14ac:dyDescent="0.3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96"/>
      <c r="N14" s="152"/>
    </row>
    <row r="15" spans="1:14" ht="51" thickBot="1" x14ac:dyDescent="0.3">
      <c r="A15" s="162"/>
      <c r="B15" s="163" t="s">
        <v>50</v>
      </c>
      <c r="C15" s="157" t="s">
        <v>51</v>
      </c>
      <c r="D15" s="159" t="s">
        <v>52</v>
      </c>
      <c r="E15" s="156" t="s">
        <v>44</v>
      </c>
      <c r="F15" s="157" t="s">
        <v>81</v>
      </c>
      <c r="G15" s="160" t="s">
        <v>56</v>
      </c>
      <c r="H15" s="157" t="s">
        <v>82</v>
      </c>
      <c r="I15" s="160" t="s">
        <v>56</v>
      </c>
      <c r="J15" s="157" t="s">
        <v>53</v>
      </c>
      <c r="K15" s="159" t="s">
        <v>52</v>
      </c>
      <c r="L15" s="157" t="s">
        <v>44</v>
      </c>
      <c r="M15" s="197" t="s">
        <v>54</v>
      </c>
      <c r="N15" s="159" t="s">
        <v>1202</v>
      </c>
    </row>
    <row r="16" spans="1:14" x14ac:dyDescent="0.25">
      <c r="A16" s="164" t="s">
        <v>49</v>
      </c>
      <c r="B16" s="165">
        <v>34</v>
      </c>
      <c r="C16" s="166">
        <v>0.71028652500662415</v>
      </c>
      <c r="D16" s="167">
        <v>5.9719882136421569E-5</v>
      </c>
      <c r="E16" s="168">
        <v>4.1377285157599355E-4</v>
      </c>
      <c r="F16" s="182">
        <v>2.6681093282925932E-2</v>
      </c>
      <c r="G16" s="183">
        <v>1.98626673733764E-2</v>
      </c>
      <c r="H16" s="179">
        <v>3.9745729719612116E-4</v>
      </c>
      <c r="I16" s="180">
        <v>1.1841854267136928E-4</v>
      </c>
      <c r="J16" s="169">
        <v>5.590088302917072E-2</v>
      </c>
      <c r="K16" s="158">
        <v>1.2050601666274534E-4</v>
      </c>
      <c r="L16" s="166">
        <v>1.6460372946673696E-3</v>
      </c>
      <c r="M16" s="194">
        <v>7.8379413352076064</v>
      </c>
      <c r="N16" s="193">
        <v>2.6329952840903158E-4</v>
      </c>
    </row>
    <row r="17" spans="1:14" ht="30.75" thickBot="1" x14ac:dyDescent="0.3">
      <c r="A17" s="170" t="s">
        <v>55</v>
      </c>
      <c r="B17" s="171"/>
      <c r="C17" s="172">
        <v>0.70998799999999995</v>
      </c>
      <c r="D17" s="173"/>
      <c r="E17" s="174">
        <v>1.5E-5</v>
      </c>
      <c r="F17" s="178"/>
      <c r="G17" s="181"/>
      <c r="H17" s="178"/>
      <c r="I17" s="181"/>
      <c r="J17" s="175">
        <v>5.6487099999999998E-2</v>
      </c>
      <c r="K17" s="176"/>
      <c r="L17" s="172">
        <v>5.0000000000000002E-5</v>
      </c>
      <c r="M17" s="195"/>
      <c r="N17" s="177"/>
    </row>
    <row r="18" spans="1:14" x14ac:dyDescent="0.25">
      <c r="A18" s="152"/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96"/>
      <c r="N18" s="152"/>
    </row>
    <row r="19" spans="1:14" ht="15" customHeight="1" x14ac:dyDescent="0.25">
      <c r="A19" s="189" t="s">
        <v>67</v>
      </c>
      <c r="B19" s="198" t="s">
        <v>88</v>
      </c>
      <c r="C19" s="198"/>
      <c r="D19" s="199"/>
      <c r="E19" s="152"/>
      <c r="F19" s="152"/>
      <c r="G19" s="152"/>
      <c r="H19" s="152"/>
      <c r="I19" s="152"/>
      <c r="J19" s="152"/>
      <c r="K19" s="152"/>
      <c r="L19" s="152"/>
      <c r="M19" s="196"/>
      <c r="N19" s="152"/>
    </row>
    <row r="20" spans="1:14" x14ac:dyDescent="0.25">
      <c r="A20" s="161" t="s">
        <v>86</v>
      </c>
      <c r="B20" s="152" t="s">
        <v>89</v>
      </c>
      <c r="C20" s="152"/>
      <c r="D20" s="190"/>
      <c r="E20" s="152"/>
      <c r="F20" s="152"/>
      <c r="G20" s="152"/>
      <c r="H20" s="152"/>
      <c r="I20" s="152"/>
      <c r="J20" s="152"/>
      <c r="K20" s="152"/>
      <c r="L20" s="152"/>
      <c r="M20" s="196"/>
      <c r="N20" s="152"/>
    </row>
    <row r="21" spans="1:14" x14ac:dyDescent="0.25">
      <c r="A21" s="161"/>
      <c r="B21" s="152" t="s">
        <v>49</v>
      </c>
      <c r="C21" s="152"/>
      <c r="D21" s="190"/>
      <c r="E21" s="152"/>
      <c r="F21" s="152"/>
      <c r="G21" s="152"/>
      <c r="H21" s="152"/>
      <c r="I21" s="152"/>
      <c r="J21" s="152"/>
      <c r="K21" s="152"/>
      <c r="L21" s="152"/>
      <c r="M21" s="196"/>
      <c r="N21" s="152"/>
    </row>
    <row r="22" spans="1:14" x14ac:dyDescent="0.25">
      <c r="A22" s="191" t="s">
        <v>59</v>
      </c>
      <c r="B22" s="191" t="s">
        <v>73</v>
      </c>
      <c r="C22" s="191"/>
      <c r="D22" s="192"/>
      <c r="E22" s="152"/>
      <c r="F22" s="152"/>
      <c r="G22" s="152"/>
      <c r="H22" s="152"/>
      <c r="I22" s="152"/>
      <c r="J22" s="152"/>
      <c r="K22" s="152"/>
      <c r="L22" s="152"/>
      <c r="M22" s="196"/>
      <c r="N22" s="152"/>
    </row>
    <row r="23" spans="1:14" ht="15.75" thickBot="1" x14ac:dyDescent="0.3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96"/>
      <c r="N23" s="152"/>
    </row>
    <row r="24" spans="1:14" ht="51" thickBot="1" x14ac:dyDescent="0.3">
      <c r="A24" s="162"/>
      <c r="B24" s="163" t="s">
        <v>50</v>
      </c>
      <c r="C24" s="157" t="s">
        <v>51</v>
      </c>
      <c r="D24" s="159" t="s">
        <v>52</v>
      </c>
      <c r="E24" s="156" t="s">
        <v>44</v>
      </c>
      <c r="F24" s="157" t="s">
        <v>81</v>
      </c>
      <c r="G24" s="160" t="s">
        <v>56</v>
      </c>
      <c r="H24" s="157" t="s">
        <v>82</v>
      </c>
      <c r="I24" s="160" t="s">
        <v>56</v>
      </c>
      <c r="J24" s="157" t="s">
        <v>53</v>
      </c>
      <c r="K24" s="159" t="s">
        <v>52</v>
      </c>
      <c r="L24" s="157" t="s">
        <v>44</v>
      </c>
      <c r="M24" s="197" t="s">
        <v>54</v>
      </c>
      <c r="N24" s="159" t="s">
        <v>1202</v>
      </c>
    </row>
    <row r="25" spans="1:14" x14ac:dyDescent="0.25">
      <c r="A25" s="164" t="s">
        <v>49</v>
      </c>
      <c r="B25" s="165">
        <v>12</v>
      </c>
      <c r="C25" s="166">
        <v>0.72041575603758157</v>
      </c>
      <c r="D25" s="167">
        <v>2.037622130837144E-4</v>
      </c>
      <c r="E25" s="168">
        <v>8.8364176209755683E-4</v>
      </c>
      <c r="F25" s="187">
        <v>9.3938061312648681E-3</v>
      </c>
      <c r="G25" s="188">
        <v>1.0999377508765958E-2</v>
      </c>
      <c r="H25" s="179">
        <v>8.1830887850403288E-4</v>
      </c>
      <c r="I25" s="180">
        <v>4.6370843436371959E-4</v>
      </c>
      <c r="J25" s="169">
        <v>5.6129183040757147E-2</v>
      </c>
      <c r="K25" s="158">
        <v>5.4796105651583001E-4</v>
      </c>
      <c r="L25" s="166">
        <v>1.977252655419245E-3</v>
      </c>
      <c r="M25" s="194">
        <v>2.1217753567698425</v>
      </c>
      <c r="N25" s="193">
        <v>6.5535127420987029E-4</v>
      </c>
    </row>
    <row r="26" spans="1:14" ht="30.75" thickBot="1" x14ac:dyDescent="0.3">
      <c r="A26" s="170" t="s">
        <v>55</v>
      </c>
      <c r="B26" s="171"/>
      <c r="C26" s="172">
        <v>0.72052499999999997</v>
      </c>
      <c r="D26" s="173"/>
      <c r="E26" s="174">
        <v>9.0000000000000006E-5</v>
      </c>
      <c r="F26" s="178"/>
      <c r="G26" s="181"/>
      <c r="H26" s="178"/>
      <c r="I26" s="181"/>
      <c r="J26" s="175">
        <v>5.6492000000000001E-2</v>
      </c>
      <c r="K26" s="176"/>
      <c r="L26" s="172">
        <v>5.3999999999999998E-5</v>
      </c>
      <c r="M26" s="176"/>
      <c r="N26" s="177"/>
    </row>
    <row r="27" spans="1:14" x14ac:dyDescent="0.25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96"/>
      <c r="N27" s="152"/>
    </row>
    <row r="28" spans="1:14" ht="15" customHeight="1" x14ac:dyDescent="0.25">
      <c r="A28" s="189" t="s">
        <v>67</v>
      </c>
      <c r="B28" s="198" t="s">
        <v>1203</v>
      </c>
      <c r="C28" s="198"/>
      <c r="D28" s="199"/>
      <c r="E28" s="152"/>
      <c r="F28" s="152"/>
      <c r="G28" s="152"/>
      <c r="H28" s="152"/>
      <c r="I28" s="152"/>
      <c r="J28" s="152"/>
      <c r="K28" s="152"/>
      <c r="L28" s="152"/>
      <c r="M28" s="196"/>
      <c r="N28" s="152"/>
    </row>
    <row r="29" spans="1:14" x14ac:dyDescent="0.25">
      <c r="A29" s="161" t="s">
        <v>86</v>
      </c>
      <c r="B29" s="152" t="s">
        <v>1204</v>
      </c>
      <c r="C29" s="152"/>
      <c r="D29" s="190"/>
      <c r="E29" s="152"/>
      <c r="F29" s="152"/>
      <c r="G29" s="152"/>
      <c r="H29" s="152"/>
      <c r="I29" s="152"/>
      <c r="J29" s="152"/>
      <c r="K29" s="152"/>
      <c r="L29" s="152"/>
      <c r="M29" s="196"/>
      <c r="N29" s="152"/>
    </row>
    <row r="30" spans="1:14" x14ac:dyDescent="0.25">
      <c r="A30" s="161"/>
      <c r="B30" s="152" t="s">
        <v>49</v>
      </c>
      <c r="C30" s="152"/>
      <c r="D30" s="190"/>
      <c r="E30" s="152"/>
      <c r="F30" s="152"/>
      <c r="G30" s="152"/>
      <c r="H30" s="152"/>
      <c r="I30" s="152"/>
      <c r="J30" s="152"/>
      <c r="K30" s="152"/>
      <c r="L30" s="152"/>
      <c r="M30" s="196"/>
      <c r="N30" s="152"/>
    </row>
    <row r="31" spans="1:14" x14ac:dyDescent="0.25">
      <c r="A31" s="191" t="s">
        <v>59</v>
      </c>
      <c r="B31" s="191" t="s">
        <v>73</v>
      </c>
      <c r="C31" s="191"/>
      <c r="D31" s="192"/>
      <c r="E31" s="152"/>
      <c r="F31" s="152"/>
      <c r="G31" s="152"/>
      <c r="H31" s="152"/>
      <c r="I31" s="152"/>
      <c r="J31" s="152"/>
      <c r="K31" s="152"/>
      <c r="L31" s="152"/>
      <c r="M31" s="196"/>
      <c r="N31" s="152"/>
    </row>
    <row r="32" spans="1:14" ht="15.75" thickBot="1" x14ac:dyDescent="0.3">
      <c r="A32" s="152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96"/>
      <c r="N32" s="152"/>
    </row>
    <row r="33" spans="1:14" ht="51" thickBot="1" x14ac:dyDescent="0.3">
      <c r="A33" s="162"/>
      <c r="B33" s="163" t="s">
        <v>50</v>
      </c>
      <c r="C33" s="157" t="s">
        <v>51</v>
      </c>
      <c r="D33" s="159" t="s">
        <v>52</v>
      </c>
      <c r="E33" s="156" t="s">
        <v>44</v>
      </c>
      <c r="F33" s="157" t="s">
        <v>81</v>
      </c>
      <c r="G33" s="160" t="s">
        <v>56</v>
      </c>
      <c r="H33" s="157" t="s">
        <v>82</v>
      </c>
      <c r="I33" s="160" t="s">
        <v>56</v>
      </c>
      <c r="J33" s="157" t="s">
        <v>53</v>
      </c>
      <c r="K33" s="159" t="s">
        <v>52</v>
      </c>
      <c r="L33" s="157" t="s">
        <v>44</v>
      </c>
      <c r="M33" s="197" t="s">
        <v>54</v>
      </c>
      <c r="N33" s="159" t="s">
        <v>1202</v>
      </c>
    </row>
    <row r="34" spans="1:14" x14ac:dyDescent="0.25">
      <c r="A34" s="164" t="s">
        <v>49</v>
      </c>
      <c r="B34" s="165">
        <v>74</v>
      </c>
      <c r="C34" s="166">
        <v>0.70908363128068208</v>
      </c>
      <c r="D34" s="167">
        <v>3.39743475099806E-5</v>
      </c>
      <c r="E34" s="168">
        <v>1.9683033679252556E-4</v>
      </c>
      <c r="F34" s="182">
        <v>1.7853540317826566E-3</v>
      </c>
      <c r="G34" s="183">
        <v>5.4563816449863301E-4</v>
      </c>
      <c r="H34" s="179">
        <v>2.8228225654628066E-4</v>
      </c>
      <c r="I34" s="180">
        <v>4.4141721040785269E-5</v>
      </c>
      <c r="J34" s="169">
        <v>5.5436875069877399E-2</v>
      </c>
      <c r="K34" s="158">
        <v>5.184521407591129E-5</v>
      </c>
      <c r="L34" s="166">
        <v>1.8413784413687814E-3</v>
      </c>
      <c r="M34" s="194">
        <v>18.350348799587927</v>
      </c>
      <c r="N34" s="193">
        <v>2.5185950848001385E-4</v>
      </c>
    </row>
    <row r="35" spans="1:14" ht="75.75" thickBot="1" x14ac:dyDescent="0.3">
      <c r="A35" s="170" t="s">
        <v>70</v>
      </c>
      <c r="B35" s="171"/>
      <c r="C35" s="172">
        <v>0.70917920000000001</v>
      </c>
      <c r="D35" s="173"/>
      <c r="E35" s="174">
        <v>2.0999999999999998E-6</v>
      </c>
      <c r="F35" s="178"/>
      <c r="G35" s="181"/>
      <c r="H35" s="178"/>
      <c r="I35" s="181"/>
      <c r="J35" s="175"/>
      <c r="K35" s="176"/>
      <c r="L35" s="172"/>
      <c r="M35" s="195"/>
      <c r="N35" s="177"/>
    </row>
    <row r="36" spans="1:14" x14ac:dyDescent="0.25">
      <c r="A36" s="152"/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</row>
    <row r="37" spans="1:14" ht="17.25" x14ac:dyDescent="0.25">
      <c r="A37" s="186" t="s">
        <v>90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E6B0-BC70-4AE7-9237-AEBBD0C7F53F}">
  <dimension ref="A1:N30"/>
  <sheetViews>
    <sheetView workbookViewId="0">
      <selection activeCell="S9" sqref="S9"/>
    </sheetView>
  </sheetViews>
  <sheetFormatPr defaultRowHeight="15" x14ac:dyDescent="0.25"/>
  <cols>
    <col min="3" max="3" width="11.140625" bestFit="1" customWidth="1"/>
    <col min="4" max="4" width="10.140625" bestFit="1" customWidth="1"/>
    <col min="5" max="5" width="11.140625" bestFit="1" customWidth="1"/>
    <col min="10" max="10" width="11.140625" bestFit="1" customWidth="1"/>
    <col min="12" max="12" width="11.140625" bestFit="1" customWidth="1"/>
  </cols>
  <sheetData>
    <row r="1" spans="1:14" x14ac:dyDescent="0.25">
      <c r="A1" s="189" t="s">
        <v>66</v>
      </c>
      <c r="B1" s="83" t="s">
        <v>68</v>
      </c>
      <c r="C1" s="83"/>
      <c r="D1" s="84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x14ac:dyDescent="0.25">
      <c r="A2" s="161"/>
      <c r="B2" s="152"/>
      <c r="C2" s="152"/>
      <c r="D2" s="190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1:14" x14ac:dyDescent="0.25">
      <c r="A3" s="161"/>
      <c r="B3" s="152" t="s">
        <v>49</v>
      </c>
      <c r="C3" s="152"/>
      <c r="D3" s="190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x14ac:dyDescent="0.25">
      <c r="A4" s="191" t="s">
        <v>59</v>
      </c>
      <c r="B4" s="191" t="s">
        <v>60</v>
      </c>
      <c r="C4" s="191"/>
      <c r="D4" s="19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4" ht="15.75" thickBot="1" x14ac:dyDescent="0.3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 ht="54" thickBot="1" x14ac:dyDescent="0.3">
      <c r="A6" s="162"/>
      <c r="B6" s="163" t="s">
        <v>50</v>
      </c>
      <c r="C6" s="157" t="s">
        <v>91</v>
      </c>
      <c r="D6" s="159" t="s">
        <v>52</v>
      </c>
      <c r="E6" s="156" t="s">
        <v>44</v>
      </c>
      <c r="F6" s="157" t="s">
        <v>81</v>
      </c>
      <c r="G6" s="160" t="s">
        <v>56</v>
      </c>
      <c r="H6" s="157" t="s">
        <v>82</v>
      </c>
      <c r="I6" s="160" t="s">
        <v>56</v>
      </c>
      <c r="J6" s="157" t="s">
        <v>53</v>
      </c>
      <c r="K6" s="159" t="s">
        <v>52</v>
      </c>
      <c r="L6" s="157" t="s">
        <v>44</v>
      </c>
      <c r="M6" s="159" t="s">
        <v>54</v>
      </c>
      <c r="N6" s="159" t="s">
        <v>1202</v>
      </c>
    </row>
    <row r="7" spans="1:14" x14ac:dyDescent="0.25">
      <c r="A7" s="164" t="s">
        <v>49</v>
      </c>
      <c r="B7" s="165">
        <v>84</v>
      </c>
      <c r="C7" s="166">
        <v>0.70924309896899285</v>
      </c>
      <c r="D7" s="167">
        <v>4.5950092221272271E-5</v>
      </c>
      <c r="E7" s="168">
        <v>9.5139542742013429E-4</v>
      </c>
      <c r="F7" s="179">
        <v>2.8428780639936816E-4</v>
      </c>
      <c r="G7" s="180">
        <v>3.5527761176643361E-4</v>
      </c>
      <c r="H7" s="179">
        <v>2.0254940545326433E-4</v>
      </c>
      <c r="I7" s="185">
        <v>3.1084485248392421E-5</v>
      </c>
      <c r="J7" s="169">
        <v>5.6367239366487798E-2</v>
      </c>
      <c r="K7" s="158">
        <v>9.389007044213548E-5</v>
      </c>
      <c r="L7" s="166">
        <v>2.0488018531282919E-4</v>
      </c>
      <c r="M7" s="194">
        <v>14.517971376565253</v>
      </c>
      <c r="N7" s="130">
        <v>3.9595638492856048E-4</v>
      </c>
    </row>
    <row r="8" spans="1:14" ht="75.75" thickBot="1" x14ac:dyDescent="0.3">
      <c r="A8" s="170" t="s">
        <v>70</v>
      </c>
      <c r="B8" s="171"/>
      <c r="C8" s="172">
        <v>0.70917920000000001</v>
      </c>
      <c r="D8" s="173"/>
      <c r="E8" s="174">
        <v>2.0999999999999998E-6</v>
      </c>
      <c r="F8" s="178"/>
      <c r="G8" s="181"/>
      <c r="H8" s="178"/>
      <c r="I8" s="181"/>
      <c r="J8" s="175"/>
      <c r="K8" s="176"/>
      <c r="L8" s="172"/>
      <c r="M8" s="195"/>
      <c r="N8" s="177"/>
    </row>
    <row r="9" spans="1:14" x14ac:dyDescent="0.2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96"/>
      <c r="N9" s="152"/>
    </row>
    <row r="10" spans="1:14" x14ac:dyDescent="0.25">
      <c r="A10" s="189" t="s">
        <v>67</v>
      </c>
      <c r="B10" s="83" t="s">
        <v>245</v>
      </c>
      <c r="C10" s="83"/>
      <c r="D10" s="84"/>
      <c r="E10" s="152"/>
      <c r="F10" s="152"/>
      <c r="G10" s="152"/>
      <c r="H10" s="152"/>
      <c r="I10" s="152"/>
      <c r="J10" s="152"/>
      <c r="K10" s="152"/>
      <c r="L10" s="152"/>
      <c r="M10" s="196"/>
      <c r="N10" s="152"/>
    </row>
    <row r="11" spans="1:14" x14ac:dyDescent="0.25">
      <c r="A11" s="161" t="s">
        <v>86</v>
      </c>
      <c r="B11" s="152" t="s">
        <v>87</v>
      </c>
      <c r="C11" s="152"/>
      <c r="D11" s="190"/>
      <c r="E11" s="152"/>
      <c r="F11" s="152"/>
      <c r="G11" s="152"/>
      <c r="H11" s="152"/>
      <c r="I11" s="152"/>
      <c r="J11" s="152"/>
      <c r="K11" s="152"/>
      <c r="L11" s="152"/>
      <c r="M11" s="196"/>
      <c r="N11" s="152"/>
    </row>
    <row r="12" spans="1:14" x14ac:dyDescent="0.25">
      <c r="A12" s="161"/>
      <c r="B12" s="152" t="s">
        <v>49</v>
      </c>
      <c r="C12" s="152"/>
      <c r="D12" s="190"/>
      <c r="E12" s="152"/>
      <c r="F12" s="152"/>
      <c r="G12" s="152"/>
      <c r="H12" s="152"/>
      <c r="I12" s="152"/>
      <c r="J12" s="152"/>
      <c r="K12" s="152"/>
      <c r="L12" s="152"/>
      <c r="M12" s="196"/>
      <c r="N12" s="152"/>
    </row>
    <row r="13" spans="1:14" x14ac:dyDescent="0.25">
      <c r="A13" s="191" t="s">
        <v>59</v>
      </c>
      <c r="B13" s="191" t="s">
        <v>73</v>
      </c>
      <c r="C13" s="191"/>
      <c r="D13" s="192"/>
      <c r="E13" s="152"/>
      <c r="F13" s="152"/>
      <c r="G13" s="152"/>
      <c r="H13" s="152"/>
      <c r="I13" s="152"/>
      <c r="J13" s="152"/>
      <c r="K13" s="152"/>
      <c r="L13" s="152"/>
      <c r="M13" s="196"/>
      <c r="N13" s="152"/>
    </row>
    <row r="14" spans="1:14" ht="15.75" thickBot="1" x14ac:dyDescent="0.3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96"/>
      <c r="N14" s="152"/>
    </row>
    <row r="15" spans="1:14" ht="54" thickBot="1" x14ac:dyDescent="0.3">
      <c r="A15" s="162"/>
      <c r="B15" s="163" t="s">
        <v>50</v>
      </c>
      <c r="C15" s="157" t="s">
        <v>51</v>
      </c>
      <c r="D15" s="159" t="s">
        <v>52</v>
      </c>
      <c r="E15" s="156" t="s">
        <v>44</v>
      </c>
      <c r="F15" s="157" t="s">
        <v>81</v>
      </c>
      <c r="G15" s="160" t="s">
        <v>56</v>
      </c>
      <c r="H15" s="157" t="s">
        <v>82</v>
      </c>
      <c r="I15" s="160" t="s">
        <v>56</v>
      </c>
      <c r="J15" s="157" t="s">
        <v>53</v>
      </c>
      <c r="K15" s="159" t="s">
        <v>52</v>
      </c>
      <c r="L15" s="157" t="s">
        <v>44</v>
      </c>
      <c r="M15" s="197" t="s">
        <v>54</v>
      </c>
      <c r="N15" s="159" t="s">
        <v>1202</v>
      </c>
    </row>
    <row r="16" spans="1:14" x14ac:dyDescent="0.25">
      <c r="A16" s="164" t="s">
        <v>49</v>
      </c>
      <c r="B16" s="165">
        <v>26</v>
      </c>
      <c r="C16" s="166">
        <v>0.71016012861096867</v>
      </c>
      <c r="D16" s="167">
        <v>5.2948667784235178E-5</v>
      </c>
      <c r="E16" s="168">
        <v>1.5317737961405054E-4</v>
      </c>
      <c r="F16" s="182">
        <v>2.7438321938644875E-2</v>
      </c>
      <c r="G16" s="183">
        <v>1.3420960265792335E-2</v>
      </c>
      <c r="H16" s="179">
        <v>3.7376172084082368E-4</v>
      </c>
      <c r="I16" s="180">
        <v>6.9040918331852161E-5</v>
      </c>
      <c r="J16" s="169">
        <v>5.6521613955682559E-2</v>
      </c>
      <c r="K16" s="158">
        <v>1.2483596794406047E-4</v>
      </c>
      <c r="L16" s="166">
        <v>1.6994519075259204E-4</v>
      </c>
      <c r="M16" s="194">
        <v>8.2112677585436238</v>
      </c>
      <c r="N16" s="130">
        <v>3.3239614027369619E-4</v>
      </c>
    </row>
    <row r="17" spans="1:14" ht="30.75" thickBot="1" x14ac:dyDescent="0.3">
      <c r="A17" s="170" t="s">
        <v>55</v>
      </c>
      <c r="B17" s="171"/>
      <c r="C17" s="172">
        <v>0.70998799999999995</v>
      </c>
      <c r="D17" s="173"/>
      <c r="E17" s="174">
        <v>1.5E-5</v>
      </c>
      <c r="F17" s="178"/>
      <c r="G17" s="181"/>
      <c r="H17" s="178"/>
      <c r="I17" s="181"/>
      <c r="J17" s="175">
        <v>5.6487099999999998E-2</v>
      </c>
      <c r="K17" s="176"/>
      <c r="L17" s="172">
        <v>5.0000000000000002E-5</v>
      </c>
      <c r="M17" s="195"/>
      <c r="N17" s="177"/>
    </row>
    <row r="18" spans="1:14" x14ac:dyDescent="0.25">
      <c r="A18" s="152"/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96"/>
      <c r="N18" s="152"/>
    </row>
    <row r="19" spans="1:14" x14ac:dyDescent="0.25">
      <c r="A19" s="189" t="s">
        <v>67</v>
      </c>
      <c r="B19" s="83" t="s">
        <v>1205</v>
      </c>
      <c r="C19" s="83"/>
      <c r="D19" s="84"/>
      <c r="E19" s="152"/>
      <c r="F19" s="152"/>
      <c r="G19" s="152"/>
      <c r="H19" s="152"/>
      <c r="I19" s="152"/>
      <c r="J19" s="152"/>
      <c r="K19" s="152"/>
      <c r="L19" s="152"/>
      <c r="M19" s="196"/>
      <c r="N19" s="152"/>
    </row>
    <row r="20" spans="1:14" x14ac:dyDescent="0.25">
      <c r="A20" s="161" t="s">
        <v>86</v>
      </c>
      <c r="B20" s="152" t="s">
        <v>1206</v>
      </c>
      <c r="C20" s="152"/>
      <c r="D20" s="190"/>
      <c r="E20" s="152"/>
      <c r="F20" s="152"/>
      <c r="G20" s="152"/>
      <c r="H20" s="152"/>
      <c r="I20" s="152"/>
      <c r="J20" s="152"/>
      <c r="K20" s="152"/>
      <c r="L20" s="152"/>
      <c r="M20" s="196"/>
      <c r="N20" s="152"/>
    </row>
    <row r="21" spans="1:14" x14ac:dyDescent="0.25">
      <c r="A21" s="161"/>
      <c r="B21" s="152" t="s">
        <v>49</v>
      </c>
      <c r="C21" s="152"/>
      <c r="D21" s="190"/>
      <c r="E21" s="152"/>
      <c r="F21" s="152"/>
      <c r="G21" s="152"/>
      <c r="H21" s="152"/>
      <c r="I21" s="152"/>
      <c r="J21" s="152"/>
      <c r="K21" s="152"/>
      <c r="L21" s="152"/>
      <c r="M21" s="196"/>
      <c r="N21" s="152"/>
    </row>
    <row r="22" spans="1:14" x14ac:dyDescent="0.25">
      <c r="A22" s="191" t="s">
        <v>59</v>
      </c>
      <c r="B22" s="191" t="s">
        <v>73</v>
      </c>
      <c r="C22" s="191"/>
      <c r="D22" s="192"/>
      <c r="E22" s="152"/>
      <c r="F22" s="152"/>
      <c r="G22" s="152"/>
      <c r="H22" s="152"/>
      <c r="I22" s="152"/>
      <c r="J22" s="152"/>
      <c r="K22" s="152"/>
      <c r="L22" s="152"/>
      <c r="M22" s="196"/>
      <c r="N22" s="152"/>
    </row>
    <row r="23" spans="1:14" ht="15.75" thickBot="1" x14ac:dyDescent="0.3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96"/>
      <c r="N23" s="152"/>
    </row>
    <row r="24" spans="1:14" ht="54" thickBot="1" x14ac:dyDescent="0.3">
      <c r="A24" s="162"/>
      <c r="B24" s="163" t="s">
        <v>50</v>
      </c>
      <c r="C24" s="157" t="s">
        <v>51</v>
      </c>
      <c r="D24" s="159" t="s">
        <v>52</v>
      </c>
      <c r="E24" s="156" t="s">
        <v>44</v>
      </c>
      <c r="F24" s="157" t="s">
        <v>81</v>
      </c>
      <c r="G24" s="160" t="s">
        <v>56</v>
      </c>
      <c r="H24" s="157" t="s">
        <v>82</v>
      </c>
      <c r="I24" s="160" t="s">
        <v>56</v>
      </c>
      <c r="J24" s="157" t="s">
        <v>53</v>
      </c>
      <c r="K24" s="159" t="s">
        <v>52</v>
      </c>
      <c r="L24" s="157" t="s">
        <v>44</v>
      </c>
      <c r="M24" s="197" t="s">
        <v>54</v>
      </c>
      <c r="N24" s="159" t="s">
        <v>1202</v>
      </c>
    </row>
    <row r="25" spans="1:14" x14ac:dyDescent="0.25">
      <c r="A25" s="164" t="s">
        <v>49</v>
      </c>
      <c r="B25" s="165">
        <v>66</v>
      </c>
      <c r="C25" s="166">
        <v>0.70904103864306367</v>
      </c>
      <c r="D25" s="167">
        <v>3.014238833540428E-5</v>
      </c>
      <c r="E25" s="168">
        <v>5.8341624963675235E-5</v>
      </c>
      <c r="F25" s="182">
        <v>1.8562996198575703E-3</v>
      </c>
      <c r="G25" s="183">
        <v>5.1355658455965727E-4</v>
      </c>
      <c r="H25" s="179">
        <v>2.6357688973881747E-4</v>
      </c>
      <c r="I25" s="180">
        <v>2.9925531684158274E-5</v>
      </c>
      <c r="J25" s="169">
        <v>5.6299379776781656E-2</v>
      </c>
      <c r="K25" s="158">
        <v>5.1416551733179472E-5</v>
      </c>
      <c r="L25" s="166">
        <v>1.6904586339686872E-4</v>
      </c>
      <c r="M25" s="194">
        <v>19.779071791838994</v>
      </c>
      <c r="N25" s="130">
        <v>2.5317219407703241E-4</v>
      </c>
    </row>
    <row r="26" spans="1:14" ht="30.75" thickBot="1" x14ac:dyDescent="0.3">
      <c r="A26" s="170" t="s">
        <v>55</v>
      </c>
      <c r="B26" s="171"/>
      <c r="C26" s="172">
        <v>0.70915467499999996</v>
      </c>
      <c r="D26" s="173"/>
      <c r="E26" s="174">
        <v>6.4999999999999996E-6</v>
      </c>
      <c r="F26" s="178"/>
      <c r="G26" s="181"/>
      <c r="H26" s="178"/>
      <c r="I26" s="181"/>
      <c r="J26" s="175"/>
      <c r="K26" s="176"/>
      <c r="L26" s="172"/>
      <c r="M26" s="195"/>
      <c r="N26" s="177"/>
    </row>
    <row r="27" spans="1:14" x14ac:dyDescent="0.25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96"/>
      <c r="N27" s="152"/>
    </row>
    <row r="28" spans="1:14" x14ac:dyDescent="0.25">
      <c r="A28" s="152"/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</row>
    <row r="29" spans="1:14" ht="17.25" x14ac:dyDescent="0.25">
      <c r="A29" s="186" t="s">
        <v>90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</row>
    <row r="30" spans="1:14" x14ac:dyDescent="0.25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</row>
  </sheetData>
  <mergeCells count="3">
    <mergeCell ref="B1:D1"/>
    <mergeCell ref="B10:D10"/>
    <mergeCell ref="B19:D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3B231-F407-4D13-ADD8-069D6F8A08F3}">
  <dimension ref="A1:N37"/>
  <sheetViews>
    <sheetView tabSelected="1" topLeftCell="A51" workbookViewId="0">
      <selection activeCell="F60" sqref="F60"/>
    </sheetView>
  </sheetViews>
  <sheetFormatPr defaultRowHeight="15" x14ac:dyDescent="0.25"/>
  <cols>
    <col min="4" max="4" width="11.140625" bestFit="1" customWidth="1"/>
    <col min="5" max="5" width="10.140625" bestFit="1" customWidth="1"/>
    <col min="6" max="6" width="11.140625" bestFit="1" customWidth="1"/>
    <col min="7" max="7" width="10.85546875" bestFit="1" customWidth="1"/>
    <col min="13" max="13" width="11.140625" bestFit="1" customWidth="1"/>
    <col min="14" max="14" width="10.85546875" bestFit="1" customWidth="1"/>
  </cols>
  <sheetData>
    <row r="1" spans="1:14" x14ac:dyDescent="0.25">
      <c r="A1" s="152" t="s">
        <v>66</v>
      </c>
      <c r="B1" s="136" t="s">
        <v>68</v>
      </c>
      <c r="C1" s="136"/>
      <c r="D1" s="136"/>
      <c r="E1" s="152"/>
      <c r="F1" s="152"/>
      <c r="G1" s="152"/>
      <c r="H1" s="152"/>
      <c r="I1" s="152"/>
      <c r="J1" s="154"/>
      <c r="K1" s="154"/>
      <c r="L1" s="152"/>
      <c r="M1" s="152"/>
      <c r="N1" s="154"/>
    </row>
    <row r="2" spans="1:14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4"/>
      <c r="K2" s="154"/>
      <c r="L2" s="152"/>
      <c r="M2" s="152"/>
      <c r="N2" s="154"/>
    </row>
    <row r="3" spans="1:14" x14ac:dyDescent="0.25">
      <c r="A3" s="152"/>
      <c r="B3" s="152" t="s">
        <v>49</v>
      </c>
      <c r="C3" s="152"/>
      <c r="D3" s="152"/>
      <c r="E3" s="152"/>
      <c r="F3" s="152"/>
      <c r="G3" s="152"/>
      <c r="H3" s="152"/>
      <c r="I3" s="152"/>
      <c r="J3" s="154"/>
      <c r="K3" s="154"/>
      <c r="L3" s="152"/>
      <c r="M3" s="152"/>
      <c r="N3" s="154"/>
    </row>
    <row r="4" spans="1:14" x14ac:dyDescent="0.25">
      <c r="A4" s="152" t="s">
        <v>59</v>
      </c>
      <c r="B4" s="152" t="s">
        <v>60</v>
      </c>
      <c r="C4" s="152"/>
      <c r="D4" s="152"/>
      <c r="E4" s="152"/>
      <c r="F4" s="152"/>
      <c r="G4" s="152"/>
      <c r="H4" s="152"/>
      <c r="I4" s="152"/>
      <c r="J4" s="154"/>
      <c r="K4" s="154"/>
      <c r="L4" s="152"/>
      <c r="M4" s="152"/>
      <c r="N4" s="154"/>
    </row>
    <row r="5" spans="1:14" ht="15.75" thickBot="1" x14ac:dyDescent="0.3">
      <c r="A5" s="152"/>
      <c r="B5" s="152"/>
      <c r="C5" s="152"/>
      <c r="D5" s="152"/>
      <c r="E5" s="152"/>
      <c r="F5" s="152"/>
      <c r="G5" s="152"/>
      <c r="H5" s="152"/>
      <c r="I5" s="152"/>
      <c r="J5" s="154"/>
      <c r="K5" s="154"/>
      <c r="L5" s="152"/>
      <c r="M5" s="152"/>
      <c r="N5" s="154"/>
    </row>
    <row r="6" spans="1:14" ht="51" thickBot="1" x14ac:dyDescent="0.3">
      <c r="A6" s="125"/>
      <c r="B6" s="124" t="s">
        <v>50</v>
      </c>
      <c r="C6" s="124" t="s">
        <v>54</v>
      </c>
      <c r="D6" s="124" t="s">
        <v>1207</v>
      </c>
      <c r="E6" s="124" t="s">
        <v>52</v>
      </c>
      <c r="F6" s="124" t="s">
        <v>44</v>
      </c>
      <c r="G6" s="124" t="s">
        <v>1208</v>
      </c>
      <c r="H6" s="124" t="s">
        <v>52</v>
      </c>
      <c r="I6" s="124" t="s">
        <v>81</v>
      </c>
      <c r="J6" s="124" t="s">
        <v>52</v>
      </c>
      <c r="K6" s="123" t="s">
        <v>53</v>
      </c>
      <c r="L6" s="123" t="s">
        <v>52</v>
      </c>
      <c r="M6" s="124" t="s">
        <v>44</v>
      </c>
      <c r="N6" s="122" t="s">
        <v>1202</v>
      </c>
    </row>
    <row r="7" spans="1:14" ht="15.75" thickTop="1" x14ac:dyDescent="0.25">
      <c r="A7" s="121" t="s">
        <v>49</v>
      </c>
      <c r="B7" s="151">
        <v>103</v>
      </c>
      <c r="C7" s="120">
        <v>6.0036994874460401</v>
      </c>
      <c r="D7" s="128">
        <v>0.70977097806081579</v>
      </c>
      <c r="E7" s="132">
        <v>7.1308809379130872E-5</v>
      </c>
      <c r="F7" s="152"/>
      <c r="G7" s="98">
        <f>42.6577619444302/1000000</f>
        <v>4.26577619444302E-5</v>
      </c>
      <c r="H7" s="98">
        <f>2.03036730001946/1000000</f>
        <v>2.0303673000194598E-6</v>
      </c>
      <c r="I7" s="132">
        <v>2.0417772382110339E-4</v>
      </c>
      <c r="J7" s="132">
        <v>8.3133910125746254E-6</v>
      </c>
      <c r="K7" s="154">
        <v>5.5443475464853113E-2</v>
      </c>
      <c r="L7" s="154">
        <v>1.1095807207315502E-4</v>
      </c>
      <c r="M7" s="155"/>
      <c r="N7" s="133">
        <v>3.4871907136176856E-6</v>
      </c>
    </row>
    <row r="8" spans="1:14" ht="75.75" thickBot="1" x14ac:dyDescent="0.3">
      <c r="A8" s="129" t="s">
        <v>70</v>
      </c>
      <c r="B8" s="135"/>
      <c r="C8" s="127"/>
      <c r="D8" s="148">
        <v>0.70917920000000001</v>
      </c>
      <c r="E8" s="127"/>
      <c r="F8" s="148">
        <v>2.0999999999999998E-6</v>
      </c>
      <c r="G8" s="148"/>
      <c r="H8" s="148"/>
      <c r="I8" s="148"/>
      <c r="J8" s="145"/>
      <c r="K8" s="143"/>
      <c r="L8" s="148"/>
      <c r="M8" s="141"/>
      <c r="N8" s="139"/>
    </row>
    <row r="9" spans="1:14" x14ac:dyDescent="0.25">
      <c r="A9" s="152"/>
      <c r="B9" s="152"/>
      <c r="C9" s="152"/>
      <c r="D9" s="152"/>
      <c r="E9" s="152"/>
      <c r="F9" s="152"/>
      <c r="G9" s="152"/>
      <c r="H9" s="152"/>
      <c r="I9" s="152"/>
      <c r="J9" s="154"/>
      <c r="K9" s="154"/>
      <c r="L9" s="152"/>
      <c r="M9" s="196"/>
      <c r="N9" s="154"/>
    </row>
    <row r="10" spans="1:14" x14ac:dyDescent="0.25">
      <c r="A10" s="152" t="s">
        <v>67</v>
      </c>
      <c r="B10" s="136" t="s">
        <v>245</v>
      </c>
      <c r="C10" s="136"/>
      <c r="D10" s="136"/>
      <c r="E10" s="152"/>
      <c r="F10" s="152"/>
      <c r="G10" s="152"/>
      <c r="H10" s="152"/>
      <c r="I10" s="152"/>
      <c r="J10" s="154"/>
      <c r="K10" s="154"/>
      <c r="L10" s="152"/>
      <c r="M10" s="196"/>
      <c r="N10" s="154"/>
    </row>
    <row r="11" spans="1:14" x14ac:dyDescent="0.25">
      <c r="A11" s="152" t="s">
        <v>86</v>
      </c>
      <c r="B11" s="152" t="s">
        <v>87</v>
      </c>
      <c r="C11" s="152"/>
      <c r="D11" s="152"/>
      <c r="E11" s="152"/>
      <c r="F11" s="152"/>
      <c r="G11" s="152"/>
      <c r="H11" s="152"/>
      <c r="I11" s="152"/>
      <c r="J11" s="154"/>
      <c r="K11" s="154"/>
      <c r="L11" s="152"/>
      <c r="M11" s="196"/>
      <c r="N11" s="154"/>
    </row>
    <row r="12" spans="1:14" x14ac:dyDescent="0.25">
      <c r="A12" s="152"/>
      <c r="B12" s="152" t="s">
        <v>49</v>
      </c>
      <c r="C12" s="152"/>
      <c r="D12" s="152"/>
      <c r="E12" s="152"/>
      <c r="F12" s="152"/>
      <c r="G12" s="152"/>
      <c r="H12" s="152"/>
      <c r="I12" s="152"/>
      <c r="J12" s="154"/>
      <c r="K12" s="154"/>
      <c r="L12" s="152"/>
      <c r="M12" s="196"/>
      <c r="N12" s="154"/>
    </row>
    <row r="13" spans="1:14" x14ac:dyDescent="0.25">
      <c r="A13" s="152" t="s">
        <v>59</v>
      </c>
      <c r="B13" s="152" t="s">
        <v>73</v>
      </c>
      <c r="C13" s="152"/>
      <c r="D13" s="152"/>
      <c r="E13" s="152"/>
      <c r="F13" s="152"/>
      <c r="G13" s="152"/>
      <c r="H13" s="152"/>
      <c r="I13" s="152"/>
      <c r="J13" s="154"/>
      <c r="K13" s="154"/>
      <c r="L13" s="152"/>
      <c r="M13" s="196"/>
      <c r="N13" s="154"/>
    </row>
    <row r="14" spans="1:14" ht="15.75" thickBot="1" x14ac:dyDescent="0.3">
      <c r="A14" s="152"/>
      <c r="B14" s="152"/>
      <c r="C14" s="152"/>
      <c r="D14" s="152"/>
      <c r="E14" s="152"/>
      <c r="F14" s="152"/>
      <c r="G14" s="152"/>
      <c r="H14" s="152"/>
      <c r="I14" s="152"/>
      <c r="J14" s="154"/>
      <c r="K14" s="154"/>
      <c r="L14" s="152"/>
      <c r="M14" s="196"/>
      <c r="N14" s="154"/>
    </row>
    <row r="15" spans="1:14" ht="54" thickBot="1" x14ac:dyDescent="0.3">
      <c r="A15" s="125"/>
      <c r="B15" s="124" t="s">
        <v>50</v>
      </c>
      <c r="C15" s="124" t="s">
        <v>54</v>
      </c>
      <c r="D15" s="124" t="s">
        <v>1209</v>
      </c>
      <c r="E15" s="124" t="s">
        <v>52</v>
      </c>
      <c r="F15" s="124" t="s">
        <v>44</v>
      </c>
      <c r="G15" s="124" t="s">
        <v>82</v>
      </c>
      <c r="H15" s="124" t="s">
        <v>52</v>
      </c>
      <c r="I15" s="124" t="s">
        <v>81</v>
      </c>
      <c r="J15" s="124" t="s">
        <v>52</v>
      </c>
      <c r="K15" s="123" t="s">
        <v>53</v>
      </c>
      <c r="L15" s="123" t="s">
        <v>52</v>
      </c>
      <c r="M15" s="124" t="s">
        <v>44</v>
      </c>
      <c r="N15" s="122" t="s">
        <v>1202</v>
      </c>
    </row>
    <row r="16" spans="1:14" ht="15.75" thickTop="1" x14ac:dyDescent="0.25">
      <c r="A16" s="121" t="s">
        <v>49</v>
      </c>
      <c r="B16" s="151">
        <v>72</v>
      </c>
      <c r="C16" s="137">
        <v>2.4413340337877925</v>
      </c>
      <c r="D16" s="155">
        <v>0.71000237165146018</v>
      </c>
      <c r="E16" s="155">
        <v>2.6479698722967148E-5</v>
      </c>
      <c r="F16" s="152"/>
      <c r="G16" s="126">
        <v>6.46947433341394E-5</v>
      </c>
      <c r="H16" s="126">
        <v>8.0702540880479369E-6</v>
      </c>
      <c r="I16" s="98">
        <v>3.4862422852370796E-2</v>
      </c>
      <c r="J16" s="126">
        <v>2.2503234674637372E-3</v>
      </c>
      <c r="K16" s="131">
        <v>5.5558669428280423E-2</v>
      </c>
      <c r="L16" s="154">
        <v>1.1598612482299733E-4</v>
      </c>
      <c r="M16" s="152"/>
      <c r="N16" s="134">
        <v>8.2754639503819353E-5</v>
      </c>
    </row>
    <row r="17" spans="1:14" ht="30.75" thickBot="1" x14ac:dyDescent="0.3">
      <c r="A17" s="129" t="s">
        <v>55</v>
      </c>
      <c r="B17" s="135"/>
      <c r="C17" s="127"/>
      <c r="D17" s="148">
        <v>0.70998799999999995</v>
      </c>
      <c r="E17" s="148"/>
      <c r="F17" s="148">
        <v>1.5E-5</v>
      </c>
      <c r="G17" s="145"/>
      <c r="H17" s="145"/>
      <c r="I17" s="145"/>
      <c r="J17" s="150"/>
      <c r="K17" s="145">
        <v>5.6487099999999998E-2</v>
      </c>
      <c r="L17" s="127"/>
      <c r="M17" s="148">
        <v>5.0000000000000002E-5</v>
      </c>
      <c r="N17" s="139"/>
    </row>
    <row r="18" spans="1:14" x14ac:dyDescent="0.25">
      <c r="A18" s="152"/>
      <c r="B18" s="152"/>
      <c r="C18" s="152"/>
      <c r="D18" s="152"/>
      <c r="E18" s="152"/>
      <c r="F18" s="152"/>
      <c r="G18" s="152"/>
      <c r="H18" s="152"/>
      <c r="I18" s="152"/>
      <c r="J18" s="154"/>
      <c r="K18" s="154"/>
      <c r="L18" s="152"/>
      <c r="M18" s="196"/>
      <c r="N18" s="154"/>
    </row>
    <row r="19" spans="1:14" x14ac:dyDescent="0.25">
      <c r="A19" s="152" t="s">
        <v>67</v>
      </c>
      <c r="B19" s="136" t="s">
        <v>1205</v>
      </c>
      <c r="C19" s="136"/>
      <c r="D19" s="136"/>
      <c r="E19" s="152"/>
      <c r="F19" s="152"/>
      <c r="G19" s="152"/>
      <c r="H19" s="152"/>
      <c r="I19" s="152"/>
      <c r="J19" s="154"/>
      <c r="K19" s="154"/>
      <c r="L19" s="152"/>
      <c r="M19" s="196"/>
      <c r="N19" s="154"/>
    </row>
    <row r="20" spans="1:14" x14ac:dyDescent="0.25">
      <c r="A20" s="152" t="s">
        <v>86</v>
      </c>
      <c r="B20" s="152" t="s">
        <v>1206</v>
      </c>
      <c r="C20" s="152"/>
      <c r="D20" s="152"/>
      <c r="E20" s="152"/>
      <c r="F20" s="152"/>
      <c r="G20" s="152"/>
      <c r="H20" s="152"/>
      <c r="I20" s="152"/>
      <c r="J20" s="154"/>
      <c r="K20" s="154"/>
      <c r="L20" s="152"/>
      <c r="M20" s="196"/>
      <c r="N20" s="154"/>
    </row>
    <row r="21" spans="1:14" x14ac:dyDescent="0.25">
      <c r="A21" s="152"/>
      <c r="B21" s="152" t="s">
        <v>49</v>
      </c>
      <c r="C21" s="152"/>
      <c r="D21" s="152"/>
      <c r="E21" s="152"/>
      <c r="F21" s="152"/>
      <c r="G21" s="152"/>
      <c r="H21" s="152"/>
      <c r="I21" s="152"/>
      <c r="J21" s="154"/>
      <c r="K21" s="154"/>
      <c r="L21" s="152"/>
      <c r="M21" s="196"/>
      <c r="N21" s="154"/>
    </row>
    <row r="22" spans="1:14" x14ac:dyDescent="0.25">
      <c r="A22" s="152" t="s">
        <v>59</v>
      </c>
      <c r="B22" s="152" t="s">
        <v>73</v>
      </c>
      <c r="C22" s="152"/>
      <c r="D22" s="152"/>
      <c r="E22" s="152"/>
      <c r="F22" s="152"/>
      <c r="G22" s="152"/>
      <c r="H22" s="152"/>
      <c r="I22" s="152"/>
      <c r="J22" s="154"/>
      <c r="K22" s="154"/>
      <c r="L22" s="152"/>
      <c r="M22" s="196"/>
      <c r="N22" s="154"/>
    </row>
    <row r="23" spans="1:14" ht="15.75" thickBot="1" x14ac:dyDescent="0.3">
      <c r="A23" s="152"/>
      <c r="B23" s="152"/>
      <c r="C23" s="152"/>
      <c r="D23" s="152"/>
      <c r="E23" s="152"/>
      <c r="F23" s="152"/>
      <c r="G23" s="152"/>
      <c r="H23" s="152"/>
      <c r="I23" s="152"/>
      <c r="J23" s="154"/>
      <c r="K23" s="154"/>
      <c r="L23" s="152"/>
      <c r="M23" s="196"/>
      <c r="N23" s="154"/>
    </row>
    <row r="24" spans="1:14" ht="54" thickBot="1" x14ac:dyDescent="0.3">
      <c r="A24" s="125"/>
      <c r="B24" s="124" t="s">
        <v>50</v>
      </c>
      <c r="C24" s="124" t="s">
        <v>54</v>
      </c>
      <c r="D24" s="124" t="s">
        <v>1210</v>
      </c>
      <c r="E24" s="124" t="s">
        <v>52</v>
      </c>
      <c r="F24" s="124" t="s">
        <v>44</v>
      </c>
      <c r="G24" s="124" t="s">
        <v>82</v>
      </c>
      <c r="H24" s="124" t="s">
        <v>52</v>
      </c>
      <c r="I24" s="124" t="s">
        <v>81</v>
      </c>
      <c r="J24" s="124" t="s">
        <v>52</v>
      </c>
      <c r="K24" s="123" t="s">
        <v>53</v>
      </c>
      <c r="L24" s="123" t="s">
        <v>52</v>
      </c>
      <c r="M24" s="124" t="s">
        <v>44</v>
      </c>
      <c r="N24" s="122" t="s">
        <v>1202</v>
      </c>
    </row>
    <row r="25" spans="1:14" ht="15.75" thickTop="1" x14ac:dyDescent="0.25">
      <c r="A25" s="121" t="s">
        <v>49</v>
      </c>
      <c r="B25" s="151">
        <v>72</v>
      </c>
      <c r="C25" s="54">
        <v>5.5021380318571804</v>
      </c>
      <c r="D25" s="153">
        <v>0.70907996752288249</v>
      </c>
      <c r="E25" s="147">
        <v>3.45154862960486E-5</v>
      </c>
      <c r="F25" s="152"/>
      <c r="G25" s="144">
        <v>4.8846546980701814E-5</v>
      </c>
      <c r="H25" s="98">
        <v>3.8839390386053513E-6</v>
      </c>
      <c r="I25" s="98">
        <v>1.5204502866890076E-3</v>
      </c>
      <c r="J25" s="126">
        <v>3.8696993445178284E-5</v>
      </c>
      <c r="K25" s="131">
        <v>5.5313221939611114E-2</v>
      </c>
      <c r="L25" s="154">
        <v>1.278924258562329E-4</v>
      </c>
      <c r="M25" s="152"/>
      <c r="N25" s="142">
        <v>6.2525475855254589E-5</v>
      </c>
    </row>
    <row r="26" spans="1:14" ht="30.75" thickBot="1" x14ac:dyDescent="0.3">
      <c r="A26" s="129" t="s">
        <v>55</v>
      </c>
      <c r="B26" s="135"/>
      <c r="C26" s="127"/>
      <c r="D26" s="148">
        <v>0.70915467499999996</v>
      </c>
      <c r="E26" s="148"/>
      <c r="F26" s="148">
        <v>6.4999999999999996E-6</v>
      </c>
      <c r="G26" s="148"/>
      <c r="H26" s="148"/>
      <c r="I26" s="148"/>
      <c r="J26" s="145"/>
      <c r="K26" s="143"/>
      <c r="L26" s="148"/>
      <c r="M26" s="141"/>
      <c r="N26" s="139"/>
    </row>
    <row r="27" spans="1:14" x14ac:dyDescent="0.25">
      <c r="A27" s="152"/>
      <c r="B27" s="152"/>
      <c r="C27" s="152"/>
      <c r="D27" s="152"/>
      <c r="E27" s="152"/>
      <c r="F27" s="152"/>
      <c r="G27" s="152"/>
      <c r="H27" s="152"/>
      <c r="I27" s="152"/>
      <c r="J27" s="154"/>
      <c r="K27" s="154"/>
      <c r="L27" s="152"/>
      <c r="M27" s="196"/>
      <c r="N27" s="154"/>
    </row>
    <row r="28" spans="1:14" x14ac:dyDescent="0.25">
      <c r="A28" s="152" t="s">
        <v>67</v>
      </c>
      <c r="B28" s="136" t="s">
        <v>1211</v>
      </c>
      <c r="C28" s="136"/>
      <c r="D28" s="136"/>
      <c r="E28" s="152"/>
      <c r="F28" s="152"/>
      <c r="G28" s="152"/>
      <c r="H28" s="152"/>
      <c r="I28" s="152"/>
      <c r="J28" s="154"/>
      <c r="K28" s="154"/>
      <c r="L28" s="152"/>
      <c r="M28" s="196"/>
      <c r="N28" s="154"/>
    </row>
    <row r="29" spans="1:14" x14ac:dyDescent="0.25">
      <c r="A29" s="152" t="s">
        <v>86</v>
      </c>
      <c r="B29" s="152" t="s">
        <v>1212</v>
      </c>
      <c r="C29" s="152" t="s">
        <v>1213</v>
      </c>
      <c r="D29" s="152"/>
      <c r="E29" s="152"/>
      <c r="F29" s="152"/>
      <c r="G29" s="152"/>
      <c r="H29" s="152"/>
      <c r="I29" s="152"/>
      <c r="J29" s="154"/>
      <c r="K29" s="154"/>
      <c r="L29" s="152"/>
      <c r="M29" s="196"/>
      <c r="N29" s="154"/>
    </row>
    <row r="30" spans="1:14" x14ac:dyDescent="0.25">
      <c r="A30" s="152"/>
      <c r="B30" s="152" t="s">
        <v>49</v>
      </c>
      <c r="C30" s="152"/>
      <c r="D30" s="152"/>
      <c r="E30" s="152"/>
      <c r="F30" s="152"/>
      <c r="G30" s="152"/>
      <c r="H30" s="152"/>
      <c r="I30" s="152"/>
      <c r="J30" s="154"/>
      <c r="K30" s="154"/>
      <c r="L30" s="152"/>
      <c r="M30" s="196"/>
      <c r="N30" s="154"/>
    </row>
    <row r="31" spans="1:14" x14ac:dyDescent="0.25">
      <c r="A31" s="152" t="s">
        <v>59</v>
      </c>
      <c r="B31" s="152" t="s">
        <v>73</v>
      </c>
      <c r="C31" s="152"/>
      <c r="D31" s="152"/>
      <c r="E31" s="152"/>
      <c r="F31" s="152"/>
      <c r="G31" s="152"/>
      <c r="H31" s="152"/>
      <c r="I31" s="152"/>
      <c r="J31" s="154"/>
      <c r="K31" s="154"/>
      <c r="L31" s="152"/>
      <c r="M31" s="196"/>
      <c r="N31" s="154"/>
    </row>
    <row r="32" spans="1:14" ht="15.75" thickBot="1" x14ac:dyDescent="0.3">
      <c r="A32" s="152"/>
      <c r="B32" s="152"/>
      <c r="C32" s="152"/>
      <c r="D32" s="152"/>
      <c r="E32" s="152"/>
      <c r="F32" s="152"/>
      <c r="G32" s="152"/>
      <c r="H32" s="152"/>
      <c r="I32" s="152"/>
      <c r="J32" s="154"/>
      <c r="K32" s="154"/>
      <c r="L32" s="152"/>
      <c r="M32" s="196"/>
      <c r="N32" s="154"/>
    </row>
    <row r="33" spans="1:14" ht="54" thickBot="1" x14ac:dyDescent="0.3">
      <c r="A33" s="125"/>
      <c r="B33" s="124" t="s">
        <v>50</v>
      </c>
      <c r="C33" s="124" t="s">
        <v>54</v>
      </c>
      <c r="D33" s="124" t="s">
        <v>1209</v>
      </c>
      <c r="E33" s="124" t="s">
        <v>52</v>
      </c>
      <c r="F33" s="124" t="s">
        <v>44</v>
      </c>
      <c r="G33" s="124" t="s">
        <v>82</v>
      </c>
      <c r="H33" s="124" t="s">
        <v>52</v>
      </c>
      <c r="I33" s="124" t="s">
        <v>81</v>
      </c>
      <c r="J33" s="124" t="s">
        <v>52</v>
      </c>
      <c r="K33" s="123" t="s">
        <v>53</v>
      </c>
      <c r="L33" s="123" t="s">
        <v>52</v>
      </c>
      <c r="M33" s="124" t="s">
        <v>44</v>
      </c>
      <c r="N33" s="122" t="s">
        <v>1202</v>
      </c>
    </row>
    <row r="34" spans="1:14" ht="15.75" thickTop="1" x14ac:dyDescent="0.25">
      <c r="A34" s="121" t="s">
        <v>49</v>
      </c>
      <c r="B34" s="151">
        <v>18</v>
      </c>
      <c r="C34" s="137">
        <v>0.80529548640126747</v>
      </c>
      <c r="D34" s="147">
        <v>0.70347808484264207</v>
      </c>
      <c r="E34" s="147">
        <v>4.0560368732317612E-4</v>
      </c>
      <c r="F34" s="152"/>
      <c r="G34" s="144">
        <v>1.9491845623760743E-4</v>
      </c>
      <c r="H34" s="126">
        <v>3.9549494026092181E-5</v>
      </c>
      <c r="I34" s="140">
        <v>0.46716714537912513</v>
      </c>
      <c r="J34" s="138">
        <v>2.2738919183856825E-2</v>
      </c>
      <c r="K34" s="149">
        <v>5.534768844915712E-2</v>
      </c>
      <c r="L34" s="131">
        <v>7.2523012341237591E-4</v>
      </c>
      <c r="M34" s="152"/>
      <c r="N34" s="146">
        <v>5.1844344360817335E-2</v>
      </c>
    </row>
    <row r="35" spans="1:14" ht="45.75" thickBot="1" x14ac:dyDescent="0.3">
      <c r="A35" s="129" t="s">
        <v>1214</v>
      </c>
      <c r="B35" s="135"/>
      <c r="C35" s="127"/>
      <c r="D35" s="148">
        <v>0.70500300000000005</v>
      </c>
      <c r="E35" s="148"/>
      <c r="F35" s="148">
        <v>7.9999999999999996E-6</v>
      </c>
      <c r="G35" s="148"/>
      <c r="H35" s="148"/>
      <c r="I35" s="148"/>
      <c r="J35" s="150"/>
      <c r="K35" s="145"/>
      <c r="L35" s="127"/>
      <c r="M35" s="148"/>
      <c r="N35" s="139"/>
    </row>
    <row r="36" spans="1:14" x14ac:dyDescent="0.25">
      <c r="A36" s="152"/>
      <c r="B36" s="152"/>
      <c r="C36" s="152"/>
      <c r="D36" s="152"/>
      <c r="E36" s="152"/>
      <c r="F36" s="152"/>
      <c r="G36" s="152"/>
      <c r="H36" s="152"/>
      <c r="I36" s="152"/>
      <c r="J36" s="154"/>
      <c r="K36" s="154"/>
      <c r="L36" s="152"/>
      <c r="M36" s="152"/>
      <c r="N36" s="154"/>
    </row>
    <row r="37" spans="1:14" ht="17.25" x14ac:dyDescent="0.25">
      <c r="A37" s="186" t="s">
        <v>90</v>
      </c>
      <c r="B37" s="152"/>
      <c r="C37" s="152"/>
      <c r="D37" s="152"/>
      <c r="E37" s="152"/>
      <c r="F37" s="152"/>
      <c r="G37" s="152"/>
      <c r="H37" s="152"/>
      <c r="I37" s="152"/>
      <c r="J37" s="154"/>
      <c r="K37" s="154"/>
      <c r="L37" s="152"/>
      <c r="M37" s="152"/>
      <c r="N37" s="154"/>
    </row>
  </sheetData>
  <mergeCells count="4">
    <mergeCell ref="B1:D1"/>
    <mergeCell ref="B10:D10"/>
    <mergeCell ref="B19:D19"/>
    <mergeCell ref="B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sample list and line spacing</vt:lpstr>
      <vt:lpstr>samples_AT1-74</vt:lpstr>
      <vt:lpstr>samples_AT75-77</vt:lpstr>
      <vt:lpstr>Instrument settings</vt:lpstr>
      <vt:lpstr>standards_2022_04</vt:lpstr>
      <vt:lpstr>standards_2022_09</vt:lpstr>
      <vt:lpstr>standards_2023_03</vt:lpstr>
      <vt:lpstr>standards_2023_09</vt:lpstr>
    </vt:vector>
  </TitlesOfParts>
  <Company>Naturhistoriska riksmuseet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Schmitt</dc:creator>
  <cp:lastModifiedBy>Anna Tornberg</cp:lastModifiedBy>
  <cp:lastPrinted>2022-07-27T12:30:16Z</cp:lastPrinted>
  <dcterms:created xsi:type="dcterms:W3CDTF">2015-10-22T08:24:21Z</dcterms:created>
  <dcterms:modified xsi:type="dcterms:W3CDTF">2026-08-24T11:43:40Z</dcterms:modified>
</cp:coreProperties>
</file>