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Revised version Light verb\"/>
    </mc:Choice>
  </mc:AlternateContent>
  <xr:revisionPtr revIDLastSave="0" documentId="8_{193172D2-0E6D-477E-9789-82AB06D832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ummary" sheetId="1" r:id="rId1"/>
    <sheet name="Candidate Data" sheetId="2" r:id="rId2"/>
    <sheet name="Screening Exclusions" sheetId="3" r:id="rId3"/>
    <sheet name="Codebook" sheetId="4" r:id="rId4"/>
    <sheet name="Audit Log" sheetId="5" r:id="rId5"/>
    <sheet name="Source Notes" sheetId="6" r:id="rId6"/>
    <sheet name="Reliability Template" sheetId="7" r:id="rId7"/>
    <sheet name="Provenance Checklist" sheetId="8" r:id="rId8"/>
    <sheet name="Borrowing Protocol" sheetId="9" r:id="rId9"/>
    <sheet name="Host Opportunities" sheetId="10" r:id="rId10"/>
    <sheet name="Archive Evidence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0" l="1"/>
  <c r="E4" i="10"/>
  <c r="E3" i="10"/>
  <c r="E2" i="10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J4" i="8"/>
  <c r="J3" i="8"/>
  <c r="J2" i="8"/>
  <c r="J42" i="7"/>
  <c r="I42" i="7"/>
  <c r="H42" i="7"/>
  <c r="J41" i="7"/>
  <c r="I41" i="7"/>
  <c r="H41" i="7"/>
  <c r="J40" i="7"/>
  <c r="I40" i="7"/>
  <c r="H40" i="7"/>
  <c r="J39" i="7"/>
  <c r="I39" i="7"/>
  <c r="H39" i="7"/>
  <c r="J38" i="7"/>
  <c r="I38" i="7"/>
  <c r="H38" i="7"/>
  <c r="J37" i="7"/>
  <c r="I37" i="7"/>
  <c r="H37" i="7"/>
  <c r="J36" i="7"/>
  <c r="I36" i="7"/>
  <c r="H36" i="7"/>
  <c r="J35" i="7"/>
  <c r="I35" i="7"/>
  <c r="H35" i="7"/>
  <c r="J34" i="7"/>
  <c r="I34" i="7"/>
  <c r="H34" i="7"/>
  <c r="J33" i="7"/>
  <c r="I33" i="7"/>
  <c r="H33" i="7"/>
  <c r="J32" i="7"/>
  <c r="I32" i="7"/>
  <c r="H32" i="7"/>
  <c r="J31" i="7"/>
  <c r="I31" i="7"/>
  <c r="H31" i="7"/>
  <c r="J30" i="7"/>
  <c r="I30" i="7"/>
  <c r="H30" i="7"/>
  <c r="J29" i="7"/>
  <c r="I29" i="7"/>
  <c r="H29" i="7"/>
  <c r="J28" i="7"/>
  <c r="I28" i="7"/>
  <c r="H28" i="7"/>
  <c r="J27" i="7"/>
  <c r="I27" i="7"/>
  <c r="H27" i="7"/>
  <c r="J26" i="7"/>
  <c r="I26" i="7"/>
  <c r="H26" i="7"/>
  <c r="J25" i="7"/>
  <c r="I25" i="7"/>
  <c r="H25" i="7"/>
  <c r="J24" i="7"/>
  <c r="I24" i="7"/>
  <c r="H24" i="7"/>
  <c r="J23" i="7"/>
  <c r="I23" i="7"/>
  <c r="H23" i="7"/>
  <c r="J22" i="7"/>
  <c r="I22" i="7"/>
  <c r="H22" i="7"/>
  <c r="J21" i="7"/>
  <c r="I21" i="7"/>
  <c r="H21" i="7"/>
  <c r="J20" i="7"/>
  <c r="I20" i="7"/>
  <c r="H20" i="7"/>
  <c r="J19" i="7"/>
  <c r="I19" i="7"/>
  <c r="H19" i="7"/>
  <c r="J18" i="7"/>
  <c r="I18" i="7"/>
  <c r="H18" i="7"/>
  <c r="J17" i="7"/>
  <c r="I17" i="7"/>
  <c r="H17" i="7"/>
  <c r="J16" i="7"/>
  <c r="I16" i="7"/>
  <c r="H16" i="7"/>
  <c r="J15" i="7"/>
  <c r="I15" i="7"/>
  <c r="H15" i="7"/>
  <c r="J14" i="7"/>
  <c r="I14" i="7"/>
  <c r="H14" i="7"/>
  <c r="J13" i="7"/>
  <c r="I13" i="7"/>
  <c r="H13" i="7"/>
  <c r="J12" i="7"/>
  <c r="I12" i="7"/>
  <c r="H12" i="7"/>
  <c r="J11" i="7"/>
  <c r="I11" i="7"/>
  <c r="H11" i="7"/>
  <c r="J10" i="7"/>
  <c r="I10" i="7"/>
  <c r="H10" i="7"/>
  <c r="J9" i="7"/>
  <c r="I9" i="7"/>
  <c r="H9" i="7"/>
  <c r="J8" i="7"/>
  <c r="I8" i="7"/>
  <c r="H8" i="7"/>
  <c r="J7" i="7"/>
  <c r="I7" i="7"/>
  <c r="H7" i="7"/>
  <c r="J6" i="7"/>
  <c r="I6" i="7"/>
  <c r="H6" i="7"/>
  <c r="J5" i="7"/>
  <c r="I5" i="7"/>
  <c r="H5" i="7"/>
  <c r="J4" i="7"/>
  <c r="I4" i="7"/>
  <c r="H4" i="7"/>
  <c r="J3" i="7"/>
  <c r="I3" i="7"/>
  <c r="H3" i="7"/>
  <c r="J2" i="7"/>
  <c r="I2" i="7"/>
  <c r="H2" i="7"/>
  <c r="B10" i="1"/>
  <c r="B9" i="1"/>
  <c r="B8" i="1"/>
  <c r="F7" i="1"/>
  <c r="E7" i="1"/>
  <c r="B7" i="1"/>
  <c r="F6" i="1"/>
  <c r="E6" i="1"/>
  <c r="B6" i="1"/>
  <c r="F5" i="1"/>
  <c r="E5" i="1"/>
  <c r="B5" i="1"/>
</calcChain>
</file>

<file path=xl/sharedStrings.xml><?xml version="1.0" encoding="utf-8"?>
<sst xmlns="http://schemas.openxmlformats.org/spreadsheetml/2006/main" count="1253" uniqueCount="483">
  <si>
    <t>Supplementary Data File S2: Pashto-English Predicate Candidate Audit</t>
  </si>
  <si>
    <t>Forty-one screened predicate candidates linked to the complete retained interlinear Appendix A in Supplementary Data File S1 by source-paragraph identifiers.</t>
  </si>
  <si>
    <t>Audit metric</t>
  </si>
  <si>
    <t>Value</t>
  </si>
  <si>
    <t>Host</t>
  </si>
  <si>
    <t>Core n</t>
  </si>
  <si>
    <t>Sensitivity-inclusive n</t>
  </si>
  <si>
    <t>All candidates</t>
  </si>
  <si>
    <t>kaw</t>
  </si>
  <si>
    <t>Core analytical set</t>
  </si>
  <si>
    <t>keg/shw</t>
  </si>
  <si>
    <t>Sensitivity candidates</t>
  </si>
  <si>
    <t>copula</t>
  </si>
  <si>
    <t>Excluded candidates</t>
  </si>
  <si>
    <t>Hosted candidates (core + sensitivity)</t>
  </si>
  <si>
    <t>Hosted candidates with overt English finite morphology</t>
  </si>
  <si>
    <t>Interpretive conclusion</t>
  </si>
  <si>
    <t>The analytical dataset contains 40 hosted predicate candidates: 35 Core and 5 Sensitivity. Candidate Data retains one additional non-target string with Exclude status, producing a transparent 41-row screening record. None of the 40 hosted candidates carries overt English finite morphology. Core host frequencies are kaw 29, keg/shw 5, and copula 1. Available programme/reference metadata support high-confidence mapping for 22 screened strings; 19 lack exact programme-level mapping. Counts describe the retained appendix inventory and are not host-preference estimates.</t>
  </si>
  <si>
    <t>Unavailable or future-verification fields</t>
  </si>
  <si>
    <t>The original extraction retained English-containing sentences from Pashto broadcasts rather than a URL-linked, exhaustive video transcript. The archive therefore does not preserve original YouTube links, broadcast/access dates, timestamps, total transcribed word count, audio/Toolbox files, complete mappings for 19 candidates, or independent coder decisions. These fields are marked unavailable and are not inferred.</t>
  </si>
  <si>
    <t>token_id</t>
  </si>
  <si>
    <t>source_file</t>
  </si>
  <si>
    <t>source_paragraph</t>
  </si>
  <si>
    <t>programme_or_clip</t>
  </si>
  <si>
    <t>speaker_id</t>
  </si>
  <si>
    <t>timestamp</t>
  </si>
  <si>
    <t>el_surface</t>
  </si>
  <si>
    <t>el_lemma</t>
  </si>
  <si>
    <t>surface_morphology</t>
  </si>
  <si>
    <t>host_class</t>
  </si>
  <si>
    <t>syntactic_function</t>
  </si>
  <si>
    <t>analysis_status</t>
  </si>
  <si>
    <t>include_core</t>
  </si>
  <si>
    <t>overt_english_finite_morphology</t>
  </si>
  <si>
    <t>tam_agreement_locus</t>
  </si>
  <si>
    <t>morpheme_line</t>
  </si>
  <si>
    <t>gloss_line</t>
  </si>
  <si>
    <t>free_translation</t>
  </si>
  <si>
    <t>coding_rationale</t>
  </si>
  <si>
    <t>verification_flag</t>
  </si>
  <si>
    <t>APPX-001</t>
  </si>
  <si>
    <t>retained interlinear Appendix A</t>
  </si>
  <si>
    <t>Peace, prosperity and development</t>
  </si>
  <si>
    <t>Archive ref 0001</t>
  </si>
  <si>
    <t>Unavailable in retained archive</t>
  </si>
  <si>
    <t>collapse</t>
  </si>
  <si>
    <t>bare</t>
  </si>
  <si>
    <t>lexical verbal predicate candidate</t>
  </si>
  <si>
    <t>Core</t>
  </si>
  <si>
    <t>Yes</t>
  </si>
  <si>
    <t>No</t>
  </si>
  <si>
    <t>Pashto host / not on English element</t>
  </si>
  <si>
    <t>Nu [IP [NP pura system] [VP collapse shi]]</t>
  </si>
  <si>
    <t>then complete system collapse COP.PRS.PFV.3SG</t>
  </si>
  <si>
    <t>Then the complete system collapsed.</t>
  </si>
  <si>
    <t>English-origin lexical predicate with Pashto light verb/copula carrying visible morphology.</t>
  </si>
  <si>
    <t>Checked against retained interlinear Appendix A; original audio and Toolbox files unavailable for additional verification</t>
  </si>
  <si>
    <t>APPX-002</t>
  </si>
  <si>
    <t>Khyber Club 1: media role</t>
  </si>
  <si>
    <t>Archive ref 0001-Caller1</t>
  </si>
  <si>
    <t>play</t>
  </si>
  <si>
    <t>Media [IP[NP negative role] hu [V play kawi]]</t>
  </si>
  <si>
    <t>media.NOM negative role indeed play do.PRS.IPFV.3SG</t>
  </si>
  <si>
    <t>Mediaindeed plays a negative role.</t>
  </si>
  <si>
    <t>APPX-003</t>
  </si>
  <si>
    <t>discuss</t>
  </si>
  <si>
    <t>da k dase sez -una [VP[PP[pa [NP dase forum] bande] [V discuss do.PRS.IPFV.3SG VP-internal [[ PP [NP]] [V]] a. PP-internal [ P [NP] P] b. NP-internal [AN] b. V-internal [V light verb] nu aya [VP[NP da yaw h image] [V hayi]]</t>
  </si>
  <si>
    <t>DM.PROX if such.NOM thing -PL at such fourm in.OBL discuss Kawi]] then if DM.PROX one.M.SG good image show.PRS.IPFV.3SG</t>
  </si>
  <si>
    <t>If such things are discussed on such a forum then, does it give us a good image?</t>
  </si>
  <si>
    <t>APPX-004</t>
  </si>
  <si>
    <t>Archive ref 0005-M3</t>
  </si>
  <si>
    <t>start</t>
  </si>
  <si>
    <t>[V start karo]]</t>
  </si>
  <si>
    <t>start do.PRS.PRF.1PL</t>
  </si>
  <si>
    <t>In villages we can start education with the help of TV</t>
  </si>
  <si>
    <t>APPX-005</t>
  </si>
  <si>
    <t>share</t>
  </si>
  <si>
    <t>ma way che taso sra [VP[NP hapal ideas] [V share ku]]</t>
  </si>
  <si>
    <t>1SG.OBJ want. COMP 2PL with.OBL REC ideas share do.PRS.PFV.1PL</t>
  </si>
  <si>
    <t>I want that I should share my ideas with you</t>
  </si>
  <si>
    <t>APPX-006</t>
  </si>
  <si>
    <t>Archive ref 0007</t>
  </si>
  <si>
    <t>apply</t>
  </si>
  <si>
    <t>da Islam VP[NP toul golden rule] ba halta [V apply wi]]</t>
  </si>
  <si>
    <t>of Islam all.DET golden rule CL.FUT DEM.DIST apply COP.PRS.IPFV.3PL</t>
  </si>
  <si>
    <t>All golden rule of Islam will be applied there</t>
  </si>
  <si>
    <t>APPX-007</t>
  </si>
  <si>
    <t>Electronic media</t>
  </si>
  <si>
    <t>Archive ref 0008</t>
  </si>
  <si>
    <t>target</t>
  </si>
  <si>
    <t>pa de ke monga [VP [NP youth] [V target ka -wu]]</t>
  </si>
  <si>
    <t>at MED.PROX in.OBL POSS.1PL.NOM youth target do.PRS.IPFV -1PL</t>
  </si>
  <si>
    <t>In this we target the youth</t>
  </si>
  <si>
    <t>APPX-008</t>
  </si>
  <si>
    <t>media de ke [VP [NP dair important role] [V play kawi]]</t>
  </si>
  <si>
    <t>media.NOM MED.PROX in.OBL very important role play do.PRS.IPFV.3SG</t>
  </si>
  <si>
    <t>Media plays a very important in it</t>
  </si>
  <si>
    <t>APPX-009</t>
  </si>
  <si>
    <t>Archive ref 0009-F1</t>
  </si>
  <si>
    <t>[VP [PP da previous caller] habara za [PP viewer sra] [V share kawam]]</t>
  </si>
  <si>
    <t>Of previous caller talk 1SG.NOM viewer with.OBL share PRS.IPFV.1SG</t>
  </si>
  <si>
    <t>I will share the point of view of the previous caller with the audience</t>
  </si>
  <si>
    <t>APPX-010</t>
  </si>
  <si>
    <t>exaggerate</t>
  </si>
  <si>
    <t>hu aghwi dase [V exaggerate kawi -na]</t>
  </si>
  <si>
    <t>indeed 3PL.DIST such exaggerate do.PRS.IPFV -not</t>
  </si>
  <si>
    <t>Indeed they do not exaggerate like that</t>
  </si>
  <si>
    <t>APPX-011</t>
  </si>
  <si>
    <t>da [VP[V start kawal] [V pakar di]]</t>
  </si>
  <si>
    <t>DEM.PROX start do.PRS.IMP.M.3SG need COP.PRS.IPFV.3PL</t>
  </si>
  <si>
    <t>It is important to start this</t>
  </si>
  <si>
    <t>APPX-012</t>
  </si>
  <si>
    <t>Archive ref 0012-M1</t>
  </si>
  <si>
    <t>call</t>
  </si>
  <si>
    <t>Che taa ma ta[VP [PP live show ke] [V call wa -ku]]</t>
  </si>
  <si>
    <t>COMP 2SG.OBJ 1SG.OBJ to live show in.OBL call IPFV -do.PRS.PRF.1SG</t>
  </si>
  <si>
    <t>I am very happy that you called me in a live show</t>
  </si>
  <si>
    <t>APPX-013</t>
  </si>
  <si>
    <t>Archive ref 0015</t>
  </si>
  <si>
    <t>balance</t>
  </si>
  <si>
    <t>bare/adjectival</t>
  </si>
  <si>
    <t>category-ambiguous predicate</t>
  </si>
  <si>
    <t>Sensitivity</t>
  </si>
  <si>
    <t>Sensitivity only</t>
  </si>
  <si>
    <t>staso [VP [NP answer] [V balance sho]]</t>
  </si>
  <si>
    <t>GEN.2PL answer balance COP.PST.PRF.1PL</t>
  </si>
  <si>
    <t>Your answer had become balanced</t>
  </si>
  <si>
    <t>Possible adjective/result-state/multiword participle; retain for sensitivity analysis, not core count.</t>
  </si>
  <si>
    <t>APPX-014</t>
  </si>
  <si>
    <t>provide</t>
  </si>
  <si>
    <t>che monga [VP [NP entertainment] [V provide kawu]]</t>
  </si>
  <si>
    <t>COMP POSS.1PL.NOM entertainment provide do.PRS.IPFV.1PL</t>
  </si>
  <si>
    <t>That we are providing entertainment</t>
  </si>
  <si>
    <t>APPX-015</t>
  </si>
  <si>
    <t>portray</t>
  </si>
  <si>
    <t>[VP Portray kawle shi]]</t>
  </si>
  <si>
    <t>portray do.PRS.IMP COP.PRS.PFV.3SG</t>
  </si>
  <si>
    <t>Being a channel that how much it can portray it best</t>
  </si>
  <si>
    <t>APPX-016</t>
  </si>
  <si>
    <t>add</t>
  </si>
  <si>
    <t>da Ajab [VP[PP pa defense ke] za [noure habare] [V add kawum]]</t>
  </si>
  <si>
    <t>of Ajab at defense in.OBL 1SG.NOM more words add do.PRS.IPFV.1SG</t>
  </si>
  <si>
    <t>In defense of Ajab I am going to add more words</t>
  </si>
  <si>
    <t>APPX-017</t>
  </si>
  <si>
    <t>link</t>
  </si>
  <si>
    <t>[VP[NP da training] ba monga snaga [V link kawu]]</t>
  </si>
  <si>
    <t>DEM.PROX training CL.FUT POSS.1PL.NOM how link do.PRS.IPFV.1PL</t>
  </si>
  <si>
    <t>How can we link this training?</t>
  </si>
  <si>
    <t>APPX-018</t>
  </si>
  <si>
    <t>depend</t>
  </si>
  <si>
    <t>da pa de [VP depend kai] che d aghwi [VP[ NP mental capacity] sumra [V daa]]</t>
  </si>
  <si>
    <t>DEM.PROX at it depend do.PRS.IPFV.3SG COMP of 3PL.DIST mental capacity how much COP.PRS.IPFV.F.3SG</t>
  </si>
  <si>
    <t>It depends on this that how much mental capacity they have</t>
  </si>
  <si>
    <t>APPX-019</t>
  </si>
  <si>
    <t>divert</t>
  </si>
  <si>
    <t>dagha sezona d aghwi [VP [NP mind] [V divert kai]]</t>
  </si>
  <si>
    <t>DEM.PROX things of 3PL.DIST mind divirt do.PRS.IPFV.3SG</t>
  </si>
  <si>
    <t>These things divert their minds</t>
  </si>
  <si>
    <t>APPX-020</t>
  </si>
  <si>
    <t>My right (women issues)</t>
  </si>
  <si>
    <t>Archive ref 0029</t>
  </si>
  <si>
    <t>arrange</t>
  </si>
  <si>
    <t>bia mong de la [VP [NP agha type trainings] [V arrange kawu]]do.PRS.IPFV.1PL</t>
  </si>
  <si>
    <t>then 1PL.NOM DEM.PROX.F.3SG for DEM.MID.F type trainings arrange</t>
  </si>
  <si>
    <t>Then we arrange for them that type of training</t>
  </si>
  <si>
    <t>APPX-021</t>
  </si>
  <si>
    <t>The use of tuition in education</t>
  </si>
  <si>
    <t>Archive ref 003-M</t>
  </si>
  <si>
    <t>missing</t>
  </si>
  <si>
    <t>-ing/adjectival</t>
  </si>
  <si>
    <t>[Vmissing wo]</t>
  </si>
  <si>
    <t>missing COP.PST.IPFV.3SG</t>
  </si>
  <si>
    <t>That Ajab Khan was missing from one or two programs</t>
  </si>
  <si>
    <t>APPX-022</t>
  </si>
  <si>
    <t>forward</t>
  </si>
  <si>
    <t>[VP[NP dair ziath applications] mo [V forward kari di]]</t>
  </si>
  <si>
    <t>very many applications CL.1PL forward do.PRS.PFV.3PL COP.PRS.IPFV.3PL</t>
  </si>
  <si>
    <t>We have forwarded too many applications</t>
  </si>
  <si>
    <t>APPX-023</t>
  </si>
  <si>
    <t>kala che aghwi ta agha [VP [NP facilities] [V provide kari]]</t>
  </si>
  <si>
    <t>when COMP 3PL.DIST to MID.F.3SG facilities provide do.PRS.PFV.3PL</t>
  </si>
  <si>
    <t>When they are provided with those facilities</t>
  </si>
  <si>
    <t>APPX-024</t>
  </si>
  <si>
    <t>computerize</t>
  </si>
  <si>
    <t>[NP Agha tula survey] bia [V computerize shwa]]</t>
  </si>
  <si>
    <t>MID.F.3SG all survey then computerize COP.PST.PFV.3SG</t>
  </si>
  <si>
    <t>Then all of the survey will become computerized</t>
  </si>
  <si>
    <t>APPX-025</t>
  </si>
  <si>
    <t>show</t>
  </si>
  <si>
    <t>[V show kare]]</t>
  </si>
  <si>
    <t>show do.PRS.PFV</t>
  </si>
  <si>
    <t>Somehow they have not shown some seriousness</t>
  </si>
  <si>
    <t>APPX-026</t>
  </si>
  <si>
    <t>Khyber Club 1</t>
  </si>
  <si>
    <t>Archive ref 012-M3</t>
  </si>
  <si>
    <t>che [VP[ PP da de format] ba sanga [V start kaw -o]]</t>
  </si>
  <si>
    <t>COMP of DEM.PROX format CL.FUT how start do.PRE.IMP -1PL</t>
  </si>
  <si>
    <t>You should say to the dear audience that how we will start this format</t>
  </si>
  <si>
    <t>APPX-027</t>
  </si>
  <si>
    <t>appreciate</t>
  </si>
  <si>
    <t>ta [V appreciate kawole]</t>
  </si>
  <si>
    <t>2SG.ABS appreciate do.PST.IPFV.2SG</t>
  </si>
  <si>
    <t>If I was your teacher, I would have appreciated you</t>
  </si>
  <si>
    <t>APPX-028</t>
  </si>
  <si>
    <t>Archive ref 014-F1</t>
  </si>
  <si>
    <t>prepare</t>
  </si>
  <si>
    <t>motion verb</t>
  </si>
  <si>
    <t>non-light-verb predicate candidate</t>
  </si>
  <si>
    <t>Exclude</t>
  </si>
  <si>
    <t>za [VP [PP class ta] [VP [V prepare] ra- zam]]</t>
  </si>
  <si>
    <t>1SG.NOM class to.OBL prepare 1SG- come.PRS.PFV.1SG</t>
  </si>
  <si>
    <t>I come prepared to the class</t>
  </si>
  <si>
    <t>English form occurs with a motion verb rather than the target light-verb/copular integration pattern.</t>
  </si>
  <si>
    <t>APPX-029</t>
  </si>
  <si>
    <t>Archive ref 014-M3</t>
  </si>
  <si>
    <t>divide</t>
  </si>
  <si>
    <t>che [VP[PP dwa groups ke] mong [V divide kr -o]]</t>
  </si>
  <si>
    <t>COMP two groups in.OBL 1PL.NOM divide do.PRS -1PL</t>
  </si>
  <si>
    <t>That we have devided into two groups</t>
  </si>
  <si>
    <t>APPX-030</t>
  </si>
  <si>
    <t>Archive ref 017-M1</t>
  </si>
  <si>
    <t>brought up</t>
  </si>
  <si>
    <t>-ed multiword</t>
  </si>
  <si>
    <t>che da aghwi h [V brought up washi]</t>
  </si>
  <si>
    <t>COMP of 3PL.DIST good brought up become.PRS.PFV.3PL</t>
  </si>
  <si>
    <t>That they should have best brought up</t>
  </si>
  <si>
    <t>APPX-031</t>
  </si>
  <si>
    <t>Archive ref 018-M3</t>
  </si>
  <si>
    <t>conclude</t>
  </si>
  <si>
    <t>za ba da habare [V conclude kum]</t>
  </si>
  <si>
    <t>1SG.NOM CL.FUT DEM.PROX discussions.NOM conclude do.PRS.PFV.1SG</t>
  </si>
  <si>
    <t>I will conclud this discussion</t>
  </si>
  <si>
    <t>APPX-032</t>
  </si>
  <si>
    <t>[V add kaw -um]]</t>
  </si>
  <si>
    <t>add do.PST.IPFV -1sg</t>
  </si>
  <si>
    <t>Even in this I am going to add an interesting news</t>
  </si>
  <si>
    <t>APPX-033</t>
  </si>
  <si>
    <t>decide</t>
  </si>
  <si>
    <t>La ter -usa [VP[ NP topic]naday [V decide sha -way]]</t>
  </si>
  <si>
    <t>of.PRF till -now.ADV topicnotCOP.PRS.IPFV.M.3SG decide happen.PST.PRF -3SG</t>
  </si>
  <si>
    <t>Till now the topic has not been decided</t>
  </si>
  <si>
    <t>APPX-034</t>
  </si>
  <si>
    <t>Archive ref 031-M3</t>
  </si>
  <si>
    <t>use</t>
  </si>
  <si>
    <t>da hr sook [V use kawi]]</t>
  </si>
  <si>
    <t>ADV.PROX each person use do.PRS.IPFV.3SG</t>
  </si>
  <si>
    <t>It is used by everybody</t>
  </si>
  <si>
    <t>APPX-035</t>
  </si>
  <si>
    <t>Archive ref 033-M2</t>
  </si>
  <si>
    <t>release</t>
  </si>
  <si>
    <t>Halaq wayi [VP[NP cassette] [V release shwa]]</t>
  </si>
  <si>
    <t>people say.PRS.PFV cassette release COP.PST.PFV.3SG</t>
  </si>
  <si>
    <t>People say that the cassette has been released</t>
  </si>
  <si>
    <t>APPX-036</t>
  </si>
  <si>
    <t>Archive ref 034-M3</t>
  </si>
  <si>
    <t>da computer [VP [NP all over the world] [V use kegi]]</t>
  </si>
  <si>
    <t>ADV.PROX computer all over the world use become.PRS.IPFV.3SG</t>
  </si>
  <si>
    <t>The computer is used all over the world</t>
  </si>
  <si>
    <t>APPX-037</t>
  </si>
  <si>
    <t>Archive ref 035-M3</t>
  </si>
  <si>
    <t>connected</t>
  </si>
  <si>
    <t>-ed/adjectival</t>
  </si>
  <si>
    <t>monga agha halaq -o sra [V connected yu]</t>
  </si>
  <si>
    <t>1PL DM.MID people -OBL with connected COP.PRS.IPFV.1PL</t>
  </si>
  <si>
    <t>We are connected with those people</t>
  </si>
  <si>
    <t>APPX-038</t>
  </si>
  <si>
    <t>Archive ref 036-Caller</t>
  </si>
  <si>
    <t>clear</t>
  </si>
  <si>
    <t>[PP pa colleges ke] [VP[NP concept muncept] [V na clear kegi]]</t>
  </si>
  <si>
    <t>at colleges in.OBL concept muncept not clear become.PRS.IPFV.3SG</t>
  </si>
  <si>
    <t>In college, the concept is not going to become clear</t>
  </si>
  <si>
    <t>APPX-039</t>
  </si>
  <si>
    <t>Archive ref 036-M2</t>
  </si>
  <si>
    <t>attach</t>
  </si>
  <si>
    <t>agha za computer sra [V na attach kawum]</t>
  </si>
  <si>
    <t>DM.MID 1SG computer with not attach do.PRS.IPFV.1SG</t>
  </si>
  <si>
    <t>I am not going to attach that with the computer</t>
  </si>
  <si>
    <t>APPX-040</t>
  </si>
  <si>
    <t>Archive ref 039-M1</t>
  </si>
  <si>
    <t>support</t>
  </si>
  <si>
    <t>ke [V support kari]]</t>
  </si>
  <si>
    <t>in.OBL support do.PRS.PFV.3PL</t>
  </si>
  <si>
    <t>It is needed that mother and father should support him in it</t>
  </si>
  <si>
    <t>APPX-041</t>
  </si>
  <si>
    <t>avail</t>
  </si>
  <si>
    <t>da yaw sahulathday aw[V availkawolpakar di]</t>
  </si>
  <si>
    <t>ofone.M.SGfacilityCOP.PRS.IPFV.M.3SGand availdoneedCOP.PRS.IPFV.3PL</t>
  </si>
  <si>
    <t>It is a facility and it should be availed</t>
  </si>
  <si>
    <t>exclusion_id</t>
  </si>
  <si>
    <t>english_item</t>
  </si>
  <si>
    <t>overt_nominal_diagnostic</t>
  </si>
  <si>
    <t>screening_decision</t>
  </si>
  <si>
    <t>EXCL-NP-001</t>
  </si>
  <si>
    <t>study</t>
  </si>
  <si>
    <t>che [VP [NP youth] [NP hpala study] [V na kawi]]</t>
  </si>
  <si>
    <t>COMP youth own study not do.PRS.IPFV.3SG</t>
  </si>
  <si>
    <t>… that the youth are not doing their study.</t>
  </si>
  <si>
    <t>Possessive/determiner embedding; source annotation marks hpala study as [NP DET N].</t>
  </si>
  <si>
    <t>Overt nominal complement of kaw; outside predicate-candidate inventory.</t>
  </si>
  <si>
    <t>EXCL-NP-002</t>
  </si>
  <si>
    <t>analysis</t>
  </si>
  <si>
    <t>agha [VP [NP hapal analysis] [V na kawi]]</t>
  </si>
  <si>
    <t>3SG.DIST own analysis not do.PRS.IPFV.3SG</t>
  </si>
  <si>
    <t>He is not doing his own analysis.</t>
  </si>
  <si>
    <t>Possessive/determiner embedding; source annotation marks hapal analysis as [NP DET N].</t>
  </si>
  <si>
    <t>EXCL-NP-003</t>
  </si>
  <si>
    <t>table talk</t>
  </si>
  <si>
    <t>da us taso [VP [NP table talk] [V kaw-e]]</t>
  </si>
  <si>
    <t>DEM.PROX now 2PL table talk do.PRS.IPFV-2PL</t>
  </si>
  <si>
    <t>Now you are doing table talk.</t>
  </si>
  <si>
    <t>Compound-noun structure; source annotation marks table talk as [NP].</t>
  </si>
  <si>
    <t>EXCL-NP-004</t>
  </si>
  <si>
    <t>discussion</t>
  </si>
  <si>
    <t>[NP discussion] [V kare day]</t>
  </si>
  <si>
    <t>discussion do.PRS.PFV COP.PRS.IPFV.M.3SG</t>
  </si>
  <si>
    <t>Even in our meetings we have done discussions on that.</t>
  </si>
  <si>
    <t>Derived English noun in -ion; source annotation marks discussion as [NP].</t>
  </si>
  <si>
    <t>Overt nominal complement; outside predicate-candidate inventory.</t>
  </si>
  <si>
    <t>EXCL-NP-005</t>
  </si>
  <si>
    <t>Monga [VP [NP jointly discussion] [V kaw-o]]</t>
  </si>
  <si>
    <t>1PL jointly discussion do.PRE.IMP-3SG</t>
  </si>
  <si>
    <t>We would choose a topic and discuss it jointly.</t>
  </si>
  <si>
    <t>Derived English noun in -ion; source annotation marks the constituent as [NP].</t>
  </si>
  <si>
    <t>EXCL-NP-006</t>
  </si>
  <si>
    <t>calls</t>
  </si>
  <si>
    <t>taso pa de bande mong ta [VP [NP calls] [V kawl-e shai]]</t>
  </si>
  <si>
    <t>2PL.NOM at DEM.PROX LOC 1PL to calls do.PST.IPFV-2PL COP.PRS.2PL</t>
  </si>
  <si>
    <t>You can call us about this.</t>
  </si>
  <si>
    <t>English plural -s; source annotation marks calls as [NP].</t>
  </si>
  <si>
    <t>Field</t>
  </si>
  <si>
    <t>Definition / coding rule</t>
  </si>
  <si>
    <t>Stable identifier assigned during this audit.</t>
  </si>
  <si>
    <t>Paragraph index in retained interlinear Appendix A; used only for source localisation.</t>
  </si>
  <si>
    <t>Populated only for 22 high-confidence retained research-archive textual matches; otherwise blank.</t>
  </si>
  <si>
    <t>Archive reference code where a high-confidence match exists; not a verified unique speaker identifier.</t>
  </si>
  <si>
    <t>Not retained in the available research archive; timestamps are not used as an analytical variable because the study examines structural function rather than temporal occurrence.</t>
  </si>
  <si>
    <t>Observable English form: bare, -ing/adjectival, -ed/adjectival, etc.</t>
  </si>
  <si>
    <t>kaw; keg/shw; copula; or non-target motion verb.</t>
  </si>
  <si>
    <t>Clear English-origin lexical predicate with a Pashto host carrying visible morphology.</t>
  </si>
  <si>
    <t>Category-ambiguous adjective/result state/multiword participle; analyse separately.</t>
  </si>
  <si>
    <t>Does not instantiate the target light-verb/copular integration construction.</t>
  </si>
  <si>
    <t>Overt nominal NP exclusion</t>
  </si>
  <si>
    <t>Exclude when possessive/determiner embedding, plural marking, compound-noun structure, derived nominal morphology, and/or retained constituent annotation identifies an overt NP complement of kaw.</t>
  </si>
  <si>
    <t>English -ing boundary</t>
  </si>
  <si>
    <t>An attested -ing form remains Sensitivity unless additional diagnostics establish categorical nominality; no unattested -ing example is entered in Candidate Data.</t>
  </si>
  <si>
    <t>Yes only when the English element itself overtly realises tense/agreement. Bare form is not automatically an infinitive.</t>
  </si>
  <si>
    <t>Language/form on which visible tense, aspect, and agreement occur.</t>
  </si>
  <si>
    <t>Records the completed appendix-text check and states that original audio/Toolbox files are unavailable for additional verification.</t>
  </si>
  <si>
    <t>Step</t>
  </si>
  <si>
    <t>Action</t>
  </si>
  <si>
    <t>Result</t>
  </si>
  <si>
    <t>1</t>
  </si>
  <si>
    <t>Read all 1,147 paragraphs in Appendix A</t>
  </si>
  <si>
    <t>English-containing interlinear examples preserved; no source text overwritten.</t>
  </si>
  <si>
    <t>2</t>
  </si>
  <si>
    <t>Located English-origin predicate candidates and nearby light-verb annotations</t>
  </si>
  <si>
    <t>41 candidates reconstructed.</t>
  </si>
  <si>
    <t>3</t>
  </si>
  <si>
    <t>Separated clear predicates from category-ambiguous and non-target cases</t>
  </si>
  <si>
    <t>35 Core; 5 Sensitivity; 1 Exclude.</t>
  </si>
  <si>
    <t>4</t>
  </si>
  <si>
    <t>Coded visible English finiteness</t>
  </si>
  <si>
    <t>0 of 40 hosted candidates carry overt English finite morphology.</t>
  </si>
  <si>
    <t>5</t>
  </si>
  <si>
    <t>Cross-checked candidates against retained programme/reference metadata</t>
  </si>
  <si>
    <t>22 high-confidence programme/reference mappings; 19 lack exact programme mapping.</t>
  </si>
  <si>
    <t>6</t>
  </si>
  <si>
    <t>Ran overt-NP boundary scan</t>
  </si>
  <si>
    <t>Six NP + kaw sequences recorded in Screening Exclusions rather than silently omitted.</t>
  </si>
  <si>
    <t>7</t>
  </si>
  <si>
    <t>Inferential rule</t>
  </si>
  <si>
    <t>Treat counts as appendix frequencies; no prevalence, reliability, borrowing-status, or host-preference inference.</t>
  </si>
  <si>
    <t>Source item</t>
  </si>
  <si>
    <t>Detail</t>
  </si>
  <si>
    <t>Primary retained source</t>
  </si>
  <si>
    <t>Supplementary Data File S1: Complete Retained Interlinear Appendix A (source paragraph numbering preserved)</t>
  </si>
  <si>
    <t>Supplementary source</t>
  </si>
  <si>
    <t>Retained programme/reference metadata</t>
  </si>
  <si>
    <t>Location</t>
  </si>
  <si>
    <t>Retained interlinear Appendix A and study methodology records</t>
  </si>
  <si>
    <t>Structure</t>
  </si>
  <si>
    <t>Morpheme tier, gloss tier, free translation, constituent labels, sample design, clip inventory, and archive reference convention</t>
  </si>
  <si>
    <t>High-confidence mapping</t>
  </si>
  <si>
    <t>22 of 41 screened strings matched to retained programme/reference metadata</t>
  </si>
  <si>
    <t>Extraction boundary</t>
  </si>
  <si>
    <t>Only sentences containing English-origin material were selected from the Pashto videos; Pashto-only sentences were outside the original code-switching analysis</t>
  </si>
  <si>
    <t>Archival limitation</t>
  </si>
  <si>
    <t>Original YouTube links, timestamps, complete token concordance, audio files, and independent coder records were not preserved</t>
  </si>
  <si>
    <t>Verification completed</t>
  </si>
  <si>
    <t>All 41 candidates and six NP exclusions checked against the retained interlinear Appendix A</t>
  </si>
  <si>
    <t>Verification unavailable</t>
  </si>
  <si>
    <t>Original audio and Toolbox files are unavailable for additional verification</t>
  </si>
  <si>
    <t>coder_1_status</t>
  </si>
  <si>
    <t>coder_1_function</t>
  </si>
  <si>
    <t>coder_1_host</t>
  </si>
  <si>
    <t>coder_2_status</t>
  </si>
  <si>
    <t>coder_2_function</t>
  </si>
  <si>
    <t>coder_2_host</t>
  </si>
  <si>
    <t>status_agree</t>
  </si>
  <si>
    <t>function_agree</t>
  </si>
  <si>
    <t>host_agree</t>
  </si>
  <si>
    <t>adjudicated_status</t>
  </si>
  <si>
    <t>adjudication_reason</t>
  </si>
  <si>
    <t>programme</t>
  </si>
  <si>
    <t>archive_reference</t>
  </si>
  <si>
    <t>speaker_pseudonym</t>
  </si>
  <si>
    <t>broadcast_date</t>
  </si>
  <si>
    <t>access_date</t>
  </si>
  <si>
    <t>audio_verified</t>
  </si>
  <si>
    <t>toolbox_verified</t>
  </si>
  <si>
    <t>mapping_complete</t>
  </si>
  <si>
    <t>notes</t>
  </si>
  <si>
    <t>Original YouTube link and timestamp not preserved; do not infer.</t>
  </si>
  <si>
    <t>Diagnostic</t>
  </si>
  <si>
    <t>Operational question</t>
  </si>
  <si>
    <t>Evidence required</t>
  </si>
  <si>
    <t>Current status</t>
  </si>
  <si>
    <t>Cross-speaker recurrence</t>
  </si>
  <si>
    <t>Does the lemma recur across speakers/programmes?</t>
  </si>
  <si>
    <t>Speaker- and programme-linked concordance</t>
  </si>
  <si>
    <t>Phonological integration</t>
  </si>
  <si>
    <t>Does audio show stable Pashto accommodation?</t>
  </si>
  <si>
    <t>Audio coding by two analysts</t>
  </si>
  <si>
    <t>Conventionality</t>
  </si>
  <si>
    <t>Is the item established in community use?</t>
  </si>
  <si>
    <t>Dictionary, corpus, and judgments</t>
  </si>
  <si>
    <t>Pashto equivalent</t>
  </si>
  <si>
    <t>Is a conventional Pashto equivalent available?</t>
  </si>
  <si>
    <t>Parallel corpus/elicitation</t>
  </si>
  <si>
    <t>Morphosyntactic integration</t>
  </si>
  <si>
    <t>Does it enter a productive Pashto construction?</t>
  </si>
  <si>
    <t>Token-level morphology/host coding</t>
  </si>
  <si>
    <t>Partly observable</t>
  </si>
  <si>
    <t>Discourse specificity</t>
  </si>
  <si>
    <t>Is use quoted, contrastive, or topic-triggered?</t>
  </si>
  <si>
    <t>Expanded discourse context</t>
  </si>
  <si>
    <t>Decision rule</t>
  </si>
  <si>
    <t>Classify after converging diagnostics; otherwise Unresolved.</t>
  </si>
  <si>
    <t>Completed evidence above</t>
  </si>
  <si>
    <t>Unresolved</t>
  </si>
  <si>
    <t>Host class</t>
  </si>
  <si>
    <t>Eligible context definition</t>
  </si>
  <si>
    <t>Observed Core n</t>
  </si>
  <si>
    <t>Eligible opportunities n</t>
  </si>
  <si>
    <t>Rate</t>
  </si>
  <si>
    <t>Interpretation</t>
  </si>
  <si>
    <t>Transitive/causative or activity contexts</t>
  </si>
  <si>
    <t>Descriptive count; opportunity denominator unavailable</t>
  </si>
  <si>
    <t>Intransitive/change-of-state contexts</t>
  </si>
  <si>
    <t>Property/state contexts</t>
  </si>
  <si>
    <t>TOTAL</t>
  </si>
  <si>
    <t>All eligible predicate opportunities</t>
  </si>
  <si>
    <t>Do not infer preference from raw counts</t>
  </si>
  <si>
    <t>Evidence item</t>
  </si>
  <si>
    <t>Confirmed information</t>
  </si>
  <si>
    <t>Editorial consequence</t>
  </si>
  <si>
    <t>Article scope</t>
  </si>
  <si>
    <t>Exclusively AVT Khyber public-broadcast material; no privately elicited data included</t>
  </si>
  <si>
    <t>Defines the present dataset independently within the retained research archive</t>
  </si>
  <si>
    <t>Broadcast sample</t>
  </si>
  <si>
    <t>35 AVT Khyber clips/about 12 hours screened; 25/about 8 hours retained</t>
  </si>
  <si>
    <t>Documents purposive sampling frame</t>
  </si>
  <si>
    <t>Programmes</t>
  </si>
  <si>
    <t>Khyber Club, Khyber News/Watch, Nun Sahar, Khpal Etwar</t>
  </si>
  <si>
    <t>Supports programme-level dataset description</t>
  </si>
  <si>
    <t>Topics</t>
  </si>
  <si>
    <t>Political, social, cultural, education, employment, health, women rights</t>
  </si>
  <si>
    <t>Supports domain description</t>
  </si>
  <si>
    <t>Broadcast speakers</t>
  </si>
  <si>
    <t>Clip table reports aggregate gender/counts</t>
  </si>
  <si>
    <t>Does not supply unique speaker IDs</t>
  </si>
  <si>
    <t>Transcription</t>
  </si>
  <si>
    <t>Roman script; Toolbox; morpheme, gloss, free-translation layers</t>
  </si>
  <si>
    <t>Confirms transcription workflow</t>
  </si>
  <si>
    <t>References</t>
  </si>
  <si>
    <t>Each selected sentence assigned a recording/speaker reference code</t>
  </si>
  <si>
    <t>22 high-confidence candidate mappings populated; 19 lack exact programme mapping</t>
  </si>
  <si>
    <t>Selection</t>
  </si>
  <si>
    <t>Mixing-rich, intelligible, educated-speaker broadcast material purposively selected</t>
  </si>
  <si>
    <t>No broadcast prevalence inference</t>
  </si>
  <si>
    <t>Archival limits</t>
  </si>
  <si>
    <t>Original YouTube links, dates, timestamps, word count, complete concordance, recordings, and coder sheets not preserved</t>
  </si>
  <si>
    <t>Report fields as unavailable rather than inferred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</si>
</sst>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>
    <font>
      <sz val="11"/>
      <name val="Carlito"/>
    </font>
    <font>
      <b/>
      <sz val="11"/>
      <color rgb="FFFFFFFF"/>
      <name val="Carlito"/>
    </font>
    <font>
      <sz val="11"/>
      <color rgb="FF202020"/>
      <name val="Carlito"/>
    </font>
    <font>
      <b/>
      <sz val="11"/>
      <color rgb="FF1F4E78"/>
      <name val="Carlito"/>
    </font>
    <font>
      <b/>
      <sz val="11"/>
      <color rgb="FF7F6000"/>
      <name val="Carlito"/>
    </font>
    <font>
      <b/>
      <sz val="18"/>
      <color rgb="FFFFFFFF"/>
      <name val="Carlito"/>
    </font>
    <font>
      <i/>
      <sz val="11"/>
      <color rgb="FF27496D"/>
      <name val="Carlito"/>
    </font>
    <font>
      <sz val="11"/>
      <color rgb="FF7F6000"/>
      <name val="Carlito"/>
    </font>
    <font>
      <sz val="11"/>
      <color rgb="FF9C0006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7F9FB"/>
      </patternFill>
    </fill>
    <fill>
      <patternFill patternType="solid">
        <fgColor rgb="FF7F6000"/>
      </patternFill>
    </fill>
    <fill>
      <patternFill patternType="solid">
        <fgColor rgb="FFFFF8E8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FFF2CC"/>
      </patternFill>
    </fill>
    <fill>
      <patternFill patternType="solid">
        <fgColor rgb="FFFCE4D6"/>
      </patternFill>
    </fill>
  </fills>
  <borders count="14">
    <border>
      <left/>
      <right/>
      <top/>
      <bottom/>
      <diagonal/>
    </border>
    <border>
      <left style="thin">
        <color rgb="FF163A5C"/>
      </left>
      <right/>
      <top style="thin">
        <color rgb="FF163A5C"/>
      </top>
      <bottom style="thin">
        <color rgb="FF163A5C"/>
      </bottom>
      <diagonal/>
    </border>
    <border>
      <left/>
      <right/>
      <top style="thin">
        <color rgb="FF163A5C"/>
      </top>
      <bottom style="thin">
        <color rgb="FF163A5C"/>
      </bottom>
      <diagonal/>
    </border>
    <border>
      <left/>
      <right style="thin">
        <color rgb="FF163A5C"/>
      </right>
      <top style="thin">
        <color rgb="FF163A5C"/>
      </top>
      <bottom style="thin">
        <color rgb="FF163A5C"/>
      </bottom>
      <diagonal/>
    </border>
    <border>
      <left/>
      <right/>
      <top/>
      <bottom style="thin">
        <color rgb="FFE3E8ED"/>
      </bottom>
      <diagonal/>
    </border>
    <border>
      <left/>
      <right/>
      <top style="thin">
        <color rgb="FFE3E8ED"/>
      </top>
      <bottom style="thin">
        <color rgb="FFE3E8ED"/>
      </bottom>
      <diagonal/>
    </border>
    <border>
      <left/>
      <right/>
      <top style="thin">
        <color rgb="FFE3E8ED"/>
      </top>
      <bottom/>
      <diagonal/>
    </border>
    <border>
      <left style="thin">
        <color rgb="FF5F4800"/>
      </left>
      <right/>
      <top style="thin">
        <color rgb="FF5F4800"/>
      </top>
      <bottom style="thin">
        <color rgb="FF5F4800"/>
      </bottom>
      <diagonal/>
    </border>
    <border>
      <left/>
      <right/>
      <top style="thin">
        <color rgb="FF5F4800"/>
      </top>
      <bottom style="thin">
        <color rgb="FF5F4800"/>
      </bottom>
      <diagonal/>
    </border>
    <border>
      <left/>
      <right style="thin">
        <color rgb="FF5F4800"/>
      </right>
      <top style="thin">
        <color rgb="FF5F4800"/>
      </top>
      <bottom style="thin">
        <color rgb="FF5F4800"/>
      </bottom>
      <diagonal/>
    </border>
    <border>
      <left/>
      <right/>
      <top/>
      <bottom style="thin">
        <color rgb="FFE8DDC7"/>
      </bottom>
      <diagonal/>
    </border>
    <border>
      <left/>
      <right/>
      <top style="thin">
        <color rgb="FFE8DDC7"/>
      </top>
      <bottom style="thin">
        <color rgb="FFE8DDC7"/>
      </bottom>
      <diagonal/>
    </border>
    <border>
      <left/>
      <right/>
      <top style="thin">
        <color rgb="FFE8DDC7"/>
      </top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1" fontId="2" fillId="3" borderId="4" xfId="0" applyNumberFormat="1" applyFont="1" applyFill="1" applyBorder="1" applyAlignment="1">
      <alignment vertical="top" wrapText="1"/>
    </xf>
    <xf numFmtId="1" fontId="2" fillId="3" borderId="5" xfId="0" applyNumberFormat="1" applyFont="1" applyFill="1" applyBorder="1" applyAlignment="1">
      <alignment vertical="top" wrapText="1"/>
    </xf>
    <xf numFmtId="1" fontId="2" fillId="3" borderId="6" xfId="0" applyNumberFormat="1" applyFont="1" applyFill="1" applyBorder="1" applyAlignment="1">
      <alignment vertical="top" wrapText="1"/>
    </xf>
    <xf numFmtId="0" fontId="1" fillId="4" borderId="7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5" borderId="10" xfId="0" applyFont="1" applyFill="1" applyBorder="1" applyAlignment="1">
      <alignment vertical="top" wrapText="1"/>
    </xf>
    <xf numFmtId="0" fontId="2" fillId="5" borderId="11" xfId="0" applyFont="1" applyFill="1" applyBorder="1" applyAlignment="1">
      <alignment vertical="top" wrapText="1"/>
    </xf>
    <xf numFmtId="0" fontId="2" fillId="5" borderId="12" xfId="0" applyFont="1" applyFill="1" applyBorder="1" applyAlignment="1">
      <alignment vertical="top" wrapText="1"/>
    </xf>
    <xf numFmtId="0" fontId="4" fillId="5" borderId="10" xfId="0" applyFont="1" applyFill="1" applyBorder="1" applyAlignment="1">
      <alignment vertical="top" wrapText="1"/>
    </xf>
    <xf numFmtId="0" fontId="4" fillId="5" borderId="11" xfId="0" applyFont="1" applyFill="1" applyBorder="1" applyAlignment="1">
      <alignment vertical="top" wrapText="1"/>
    </xf>
    <xf numFmtId="0" fontId="4" fillId="5" borderId="12" xfId="0" applyFont="1" applyFill="1" applyBorder="1" applyAlignment="1">
      <alignment vertical="top" wrapText="1"/>
    </xf>
    <xf numFmtId="1" fontId="2" fillId="5" borderId="10" xfId="0" applyNumberFormat="1" applyFont="1" applyFill="1" applyBorder="1" applyAlignment="1">
      <alignment vertical="top" wrapText="1"/>
    </xf>
    <xf numFmtId="1" fontId="2" fillId="5" borderId="11" xfId="0" applyNumberFormat="1" applyFont="1" applyFill="1" applyBorder="1" applyAlignment="1">
      <alignment vertical="top" wrapText="1"/>
    </xf>
    <xf numFmtId="1" fontId="2" fillId="5" borderId="12" xfId="0" applyNumberFormat="1" applyFont="1" applyFill="1" applyBorder="1" applyAlignment="1">
      <alignment vertical="top" wrapText="1"/>
    </xf>
    <xf numFmtId="0" fontId="1" fillId="8" borderId="13" xfId="0" applyFont="1" applyFill="1" applyBorder="1"/>
    <xf numFmtId="0" fontId="0" fillId="0" borderId="13" xfId="0" applyBorder="1"/>
    <xf numFmtId="1" fontId="3" fillId="0" borderId="13" xfId="0" applyNumberFormat="1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2" borderId="0" xfId="0" applyFont="1" applyFill="1" applyAlignment="1">
      <alignment wrapText="1"/>
    </xf>
    <xf numFmtId="0" fontId="0" fillId="0" borderId="13" xfId="0" applyBorder="1" applyAlignment="1">
      <alignment wrapText="1"/>
    </xf>
    <xf numFmtId="164" fontId="0" fillId="0" borderId="13" xfId="0" applyNumberFormat="1" applyBorder="1" applyAlignment="1">
      <alignment wrapText="1"/>
    </xf>
    <xf numFmtId="0" fontId="1" fillId="2" borderId="0" xfId="0" applyFont="1" applyFill="1"/>
    <xf numFmtId="0" fontId="0" fillId="0" borderId="0" xfId="0"/>
    <xf numFmtId="0" fontId="1" fillId="4" borderId="0" xfId="0" applyFont="1" applyFill="1"/>
    <xf numFmtId="0" fontId="6" fillId="7" borderId="0" xfId="0" applyFont="1" applyFill="1" applyAlignment="1">
      <alignment wrapText="1"/>
    </xf>
    <xf numFmtId="0" fontId="7" fillId="9" borderId="0" xfId="0" applyFont="1" applyFill="1" applyAlignment="1">
      <alignment vertical="top" wrapText="1"/>
    </xf>
    <xf numFmtId="0" fontId="5" fillId="6" borderId="0" xfId="0" applyFont="1" applyFill="1" applyAlignment="1">
      <alignment vertical="center"/>
    </xf>
    <xf numFmtId="0" fontId="8" fillId="10" borderId="0" xfId="0" applyFont="1" applyFill="1" applyAlignment="1">
      <alignment vertical="top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CE4D6"/>
        </patternFill>
      </fill>
    </dxf>
    <dxf>
      <font>
        <color rgb="FF7F6000"/>
      </font>
      <fill>
        <patternFill>
          <bgColor rgb="FFFFF2CC"/>
        </patternFill>
      </fill>
    </dxf>
    <dxf>
      <font>
        <color rgb="FF385723"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andidateDataTable" displayName="CandidateDataTable" ref="A1:T42" totalsRowShown="0">
  <tableColumns count="20">
    <tableColumn id="1" xr3:uid="{00000000-0010-0000-0000-000001000000}" name="token_id"/>
    <tableColumn id="2" xr3:uid="{00000000-0010-0000-0000-000002000000}" name="source_file"/>
    <tableColumn id="3" xr3:uid="{00000000-0010-0000-0000-000003000000}" name="source_paragraph"/>
    <tableColumn id="4" xr3:uid="{00000000-0010-0000-0000-000004000000}" name="programme_or_clip"/>
    <tableColumn id="5" xr3:uid="{00000000-0010-0000-0000-000005000000}" name="speaker_id"/>
    <tableColumn id="6" xr3:uid="{00000000-0010-0000-0000-000006000000}" name="timestamp"/>
    <tableColumn id="7" xr3:uid="{00000000-0010-0000-0000-000007000000}" name="el_surface"/>
    <tableColumn id="8" xr3:uid="{00000000-0010-0000-0000-000008000000}" name="el_lemma"/>
    <tableColumn id="9" xr3:uid="{00000000-0010-0000-0000-000009000000}" name="surface_morphology"/>
    <tableColumn id="10" xr3:uid="{00000000-0010-0000-0000-00000A000000}" name="host_class"/>
    <tableColumn id="11" xr3:uid="{00000000-0010-0000-0000-00000B000000}" name="syntactic_function"/>
    <tableColumn id="12" xr3:uid="{00000000-0010-0000-0000-00000C000000}" name="analysis_status"/>
    <tableColumn id="13" xr3:uid="{00000000-0010-0000-0000-00000D000000}" name="include_core"/>
    <tableColumn id="14" xr3:uid="{00000000-0010-0000-0000-00000E000000}" name="overt_english_finite_morphology"/>
    <tableColumn id="15" xr3:uid="{00000000-0010-0000-0000-00000F000000}" name="tam_agreement_locus"/>
    <tableColumn id="16" xr3:uid="{00000000-0010-0000-0000-000010000000}" name="morpheme_line"/>
    <tableColumn id="17" xr3:uid="{00000000-0010-0000-0000-000011000000}" name="gloss_line"/>
    <tableColumn id="18" xr3:uid="{00000000-0010-0000-0000-000012000000}" name="free_translation"/>
    <tableColumn id="19" xr3:uid="{00000000-0010-0000-0000-000013000000}" name="coding_rationale"/>
    <tableColumn id="20" xr3:uid="{00000000-0010-0000-0000-000014000000}" name="verification_flag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creeningExclusionsTable" displayName="ScreeningExclusionsTable" ref="A1:H7" totalsRowShown="0">
  <tableColumns count="8">
    <tableColumn id="1" xr3:uid="{00000000-0010-0000-0100-000001000000}" name="exclusion_id"/>
    <tableColumn id="2" xr3:uid="{00000000-0010-0000-0100-000002000000}" name="source_paragraph"/>
    <tableColumn id="3" xr3:uid="{00000000-0010-0000-0100-000003000000}" name="english_item"/>
    <tableColumn id="4" xr3:uid="{00000000-0010-0000-0100-000004000000}" name="morpheme_line"/>
    <tableColumn id="5" xr3:uid="{00000000-0010-0000-0100-000005000000}" name="gloss_line"/>
    <tableColumn id="6" xr3:uid="{00000000-0010-0000-0100-000006000000}" name="free_translation"/>
    <tableColumn id="7" xr3:uid="{00000000-0010-0000-0100-000007000000}" name="overt_nominal_diagnostic"/>
    <tableColumn id="8" xr3:uid="{00000000-0010-0000-0100-000008000000}" name="screening_decis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workbookViewId="0">
      <selection sqref="A1:H1"/>
    </sheetView>
  </sheetViews>
  <sheetFormatPr defaultRowHeight="14.25"/>
  <cols>
    <col min="1" max="1" width="36" customWidth="1"/>
    <col min="2" max="3" width="16" customWidth="1"/>
    <col min="4" max="4" width="18" customWidth="1"/>
    <col min="5" max="8" width="16" customWidth="1"/>
  </cols>
  <sheetData>
    <row r="1" spans="1:8" ht="32.1" customHeight="1">
      <c r="A1" s="46" t="s">
        <v>0</v>
      </c>
      <c r="B1" s="42"/>
      <c r="C1" s="42"/>
      <c r="D1" s="42"/>
      <c r="E1" s="42"/>
      <c r="F1" s="42"/>
      <c r="G1" s="42"/>
      <c r="H1" s="42"/>
    </row>
    <row r="2" spans="1:8" ht="27.95" customHeight="1">
      <c r="A2" s="44" t="s">
        <v>1</v>
      </c>
      <c r="B2" s="42"/>
      <c r="C2" s="42"/>
      <c r="D2" s="42"/>
      <c r="E2" s="42"/>
      <c r="F2" s="42"/>
      <c r="G2" s="42"/>
      <c r="H2" s="42"/>
    </row>
    <row r="4" spans="1:8" ht="15">
      <c r="A4" s="32" t="s">
        <v>2</v>
      </c>
      <c r="B4" s="32" t="s">
        <v>3</v>
      </c>
      <c r="D4" s="32" t="s">
        <v>4</v>
      </c>
      <c r="E4" s="32" t="s">
        <v>5</v>
      </c>
      <c r="F4" s="32" t="s">
        <v>6</v>
      </c>
    </row>
    <row r="5" spans="1:8" ht="15">
      <c r="A5" s="33" t="s">
        <v>7</v>
      </c>
      <c r="B5" s="34">
        <f>COUNTA('Candidate Data'!$A$2:$A$42)</f>
        <v>41</v>
      </c>
      <c r="D5" s="33" t="s">
        <v>8</v>
      </c>
      <c r="E5" s="34">
        <f>COUNTIFS('Candidate Data'!$J$2:$J$42,D5,'Candidate Data'!$L$2:$L$42,"Core")</f>
        <v>29</v>
      </c>
      <c r="F5" s="34">
        <f>COUNTIFS('Candidate Data'!$J$2:$J$42,D5,'Candidate Data'!$L$2:$L$42,"&lt;&gt;Exclude")</f>
        <v>29</v>
      </c>
    </row>
    <row r="6" spans="1:8" ht="15">
      <c r="A6" s="33" t="s">
        <v>9</v>
      </c>
      <c r="B6" s="34">
        <f>COUNTIF('Candidate Data'!$L$2:$L$42,"Core")</f>
        <v>35</v>
      </c>
      <c r="D6" s="33" t="s">
        <v>10</v>
      </c>
      <c r="E6" s="34">
        <f>COUNTIFS('Candidate Data'!$J$2:$J$42,D6,'Candidate Data'!$L$2:$L$42,"Core")</f>
        <v>5</v>
      </c>
      <c r="F6" s="34">
        <f>COUNTIFS('Candidate Data'!$J$2:$J$42,D6,'Candidate Data'!$L$2:$L$42,"&lt;&gt;Exclude")</f>
        <v>8</v>
      </c>
    </row>
    <row r="7" spans="1:8" ht="15">
      <c r="A7" s="33" t="s">
        <v>11</v>
      </c>
      <c r="B7" s="34">
        <f>COUNTIF('Candidate Data'!$L$2:$L$42,"Sensitivity")</f>
        <v>5</v>
      </c>
      <c r="D7" s="33" t="s">
        <v>12</v>
      </c>
      <c r="E7" s="34">
        <f>COUNTIFS('Candidate Data'!$J$2:$J$42,D7,'Candidate Data'!$L$2:$L$42,"Core")</f>
        <v>1</v>
      </c>
      <c r="F7" s="34">
        <f>COUNTIFS('Candidate Data'!$J$2:$J$42,D7,'Candidate Data'!$L$2:$L$42,"&lt;&gt;Exclude")</f>
        <v>3</v>
      </c>
    </row>
    <row r="8" spans="1:8" ht="15">
      <c r="A8" s="33" t="s">
        <v>13</v>
      </c>
      <c r="B8" s="34">
        <f>COUNTIF('Candidate Data'!$L$2:$L$42,"Exclude")</f>
        <v>1</v>
      </c>
    </row>
    <row r="9" spans="1:8" ht="15">
      <c r="A9" s="33" t="s">
        <v>14</v>
      </c>
      <c r="B9" s="34">
        <f>COUNTIF('Candidate Data'!$M$2:$M$42,"&lt;&gt;No")</f>
        <v>40</v>
      </c>
    </row>
    <row r="10" spans="1:8" ht="15">
      <c r="A10" s="33" t="s">
        <v>15</v>
      </c>
      <c r="B10" s="34">
        <f>COUNTIFS('Candidate Data'!$M$2:$M$42,"&lt;&gt;No",'Candidate Data'!$N$2:$N$42,"Yes")</f>
        <v>0</v>
      </c>
    </row>
    <row r="12" spans="1:8" ht="15">
      <c r="A12" s="41" t="s">
        <v>16</v>
      </c>
      <c r="B12" s="42"/>
      <c r="C12" s="42"/>
      <c r="D12" s="42"/>
      <c r="E12" s="42"/>
      <c r="F12" s="42"/>
      <c r="G12" s="42"/>
      <c r="H12" s="42"/>
    </row>
    <row r="13" spans="1:8">
      <c r="A13" s="45" t="s">
        <v>17</v>
      </c>
      <c r="B13" s="42"/>
      <c r="C13" s="42"/>
      <c r="D13" s="42"/>
      <c r="E13" s="42"/>
      <c r="F13" s="42"/>
      <c r="G13" s="42"/>
      <c r="H13" s="42"/>
    </row>
    <row r="14" spans="1:8">
      <c r="A14" s="42"/>
      <c r="B14" s="42"/>
      <c r="C14" s="42"/>
      <c r="D14" s="42"/>
      <c r="E14" s="42"/>
      <c r="F14" s="42"/>
      <c r="G14" s="42"/>
      <c r="H14" s="42"/>
    </row>
    <row r="15" spans="1:8">
      <c r="A15" s="42"/>
      <c r="B15" s="42"/>
      <c r="C15" s="42"/>
      <c r="D15" s="42"/>
      <c r="E15" s="42"/>
      <c r="F15" s="42"/>
      <c r="G15" s="42"/>
      <c r="H15" s="42"/>
    </row>
    <row r="16" spans="1:8">
      <c r="A16" s="42"/>
      <c r="B16" s="42"/>
      <c r="C16" s="42"/>
      <c r="D16" s="42"/>
      <c r="E16" s="42"/>
      <c r="F16" s="42"/>
      <c r="G16" s="42"/>
      <c r="H16" s="42"/>
    </row>
    <row r="18" spans="1:8" ht="15">
      <c r="A18" s="43" t="s">
        <v>18</v>
      </c>
      <c r="B18" s="42"/>
      <c r="C18" s="42"/>
      <c r="D18" s="42"/>
      <c r="E18" s="42"/>
      <c r="F18" s="42"/>
      <c r="G18" s="42"/>
      <c r="H18" s="42"/>
    </row>
    <row r="19" spans="1:8">
      <c r="A19" s="47" t="s">
        <v>19</v>
      </c>
      <c r="B19" s="42"/>
      <c r="C19" s="42"/>
      <c r="D19" s="42"/>
      <c r="E19" s="42"/>
      <c r="F19" s="42"/>
      <c r="G19" s="42"/>
      <c r="H19" s="42"/>
    </row>
    <row r="20" spans="1:8">
      <c r="A20" s="42"/>
      <c r="B20" s="42"/>
      <c r="C20" s="42"/>
      <c r="D20" s="42"/>
      <c r="E20" s="42"/>
      <c r="F20" s="42"/>
      <c r="G20" s="42"/>
      <c r="H20" s="42"/>
    </row>
    <row r="21" spans="1:8">
      <c r="A21" s="42"/>
      <c r="B21" s="42"/>
      <c r="C21" s="42"/>
      <c r="D21" s="42"/>
      <c r="E21" s="42"/>
      <c r="F21" s="42"/>
      <c r="G21" s="42"/>
      <c r="H21" s="42"/>
    </row>
    <row r="22" spans="1:8">
      <c r="A22" s="42"/>
      <c r="B22" s="42"/>
      <c r="C22" s="42"/>
      <c r="D22" s="42"/>
      <c r="E22" s="42"/>
      <c r="F22" s="42"/>
      <c r="G22" s="42"/>
      <c r="H22" s="42"/>
    </row>
  </sheetData>
  <mergeCells count="6">
    <mergeCell ref="A19:H22"/>
    <mergeCell ref="A12:H12"/>
    <mergeCell ref="A18:H18"/>
    <mergeCell ref="A2:H2"/>
    <mergeCell ref="A13:H16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showGridLines="0" workbookViewId="0"/>
  </sheetViews>
  <sheetFormatPr defaultRowHeight="14.25"/>
  <cols>
    <col min="1" max="1" width="13" customWidth="1"/>
    <col min="2" max="2" width="27" customWidth="1"/>
    <col min="3" max="3" width="12" customWidth="1"/>
    <col min="4" max="4" width="18" customWidth="1"/>
    <col min="5" max="5" width="15" customWidth="1"/>
    <col min="6" max="6" width="14" customWidth="1"/>
    <col min="7" max="8" width="15" customWidth="1"/>
    <col min="9" max="9" width="19" customWidth="1"/>
    <col min="10" max="10" width="14" customWidth="1"/>
    <col min="11" max="11" width="27" customWidth="1"/>
    <col min="12" max="12" width="14" customWidth="1"/>
    <col min="13" max="13" width="16" customWidth="1"/>
    <col min="14" max="14" width="18" customWidth="1"/>
    <col min="15" max="15" width="28" customWidth="1"/>
    <col min="16" max="17" width="46" customWidth="1"/>
    <col min="18" max="18" width="42" customWidth="1"/>
    <col min="19" max="19" width="48" customWidth="1"/>
    <col min="20" max="20" width="34" customWidth="1"/>
  </cols>
  <sheetData>
    <row r="1" spans="1:20" ht="33.950000000000003" customHeight="1">
      <c r="A1" s="2" t="s">
        <v>20</v>
      </c>
      <c r="B1" s="3" t="s">
        <v>21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27</v>
      </c>
      <c r="I1" s="3" t="s">
        <v>28</v>
      </c>
      <c r="J1" s="3" t="s">
        <v>29</v>
      </c>
      <c r="K1" s="3" t="s">
        <v>30</v>
      </c>
      <c r="L1" s="3" t="s">
        <v>31</v>
      </c>
      <c r="M1" s="3" t="s">
        <v>32</v>
      </c>
      <c r="N1" s="3" t="s">
        <v>33</v>
      </c>
      <c r="O1" s="3" t="s">
        <v>34</v>
      </c>
      <c r="P1" s="3" t="s">
        <v>35</v>
      </c>
      <c r="Q1" s="3" t="s">
        <v>36</v>
      </c>
      <c r="R1" s="3" t="s">
        <v>37</v>
      </c>
      <c r="S1" s="3" t="s">
        <v>38</v>
      </c>
      <c r="T1" s="4" t="s">
        <v>39</v>
      </c>
    </row>
    <row r="2" spans="1:20" ht="57">
      <c r="A2" s="11" t="s">
        <v>40</v>
      </c>
      <c r="B2" s="8" t="s">
        <v>41</v>
      </c>
      <c r="C2" s="14">
        <v>2</v>
      </c>
      <c r="D2" s="8" t="s">
        <v>42</v>
      </c>
      <c r="E2" s="8" t="s">
        <v>43</v>
      </c>
      <c r="F2" s="8" t="s">
        <v>44</v>
      </c>
      <c r="G2" s="5" t="s">
        <v>45</v>
      </c>
      <c r="H2" s="5" t="s">
        <v>45</v>
      </c>
      <c r="I2" s="5" t="s">
        <v>46</v>
      </c>
      <c r="J2" s="5" t="s">
        <v>10</v>
      </c>
      <c r="K2" s="5" t="s">
        <v>47</v>
      </c>
      <c r="L2" s="5" t="s">
        <v>48</v>
      </c>
      <c r="M2" s="5" t="s">
        <v>49</v>
      </c>
      <c r="N2" s="5" t="s">
        <v>50</v>
      </c>
      <c r="O2" s="5" t="s">
        <v>51</v>
      </c>
      <c r="P2" s="5" t="s">
        <v>52</v>
      </c>
      <c r="Q2" s="5" t="s">
        <v>53</v>
      </c>
      <c r="R2" s="5" t="s">
        <v>54</v>
      </c>
      <c r="S2" s="5" t="s">
        <v>55</v>
      </c>
      <c r="T2" s="5" t="s">
        <v>56</v>
      </c>
    </row>
    <row r="3" spans="1:20" ht="57">
      <c r="A3" s="12" t="s">
        <v>57</v>
      </c>
      <c r="B3" s="9" t="s">
        <v>41</v>
      </c>
      <c r="C3" s="15">
        <v>9</v>
      </c>
      <c r="D3" s="9" t="s">
        <v>58</v>
      </c>
      <c r="E3" s="9" t="s">
        <v>59</v>
      </c>
      <c r="F3" s="9" t="s">
        <v>44</v>
      </c>
      <c r="G3" s="6" t="s">
        <v>60</v>
      </c>
      <c r="H3" s="6" t="s">
        <v>60</v>
      </c>
      <c r="I3" s="6" t="s">
        <v>46</v>
      </c>
      <c r="J3" s="6" t="s">
        <v>8</v>
      </c>
      <c r="K3" s="6" t="s">
        <v>47</v>
      </c>
      <c r="L3" s="6" t="s">
        <v>48</v>
      </c>
      <c r="M3" s="6" t="s">
        <v>49</v>
      </c>
      <c r="N3" s="6" t="s">
        <v>50</v>
      </c>
      <c r="O3" s="6" t="s">
        <v>51</v>
      </c>
      <c r="P3" s="6" t="s">
        <v>61</v>
      </c>
      <c r="Q3" s="6" t="s">
        <v>62</v>
      </c>
      <c r="R3" s="6" t="s">
        <v>63</v>
      </c>
      <c r="S3" s="6" t="s">
        <v>55</v>
      </c>
      <c r="T3" s="6" t="s">
        <v>56</v>
      </c>
    </row>
    <row r="4" spans="1:20" ht="71.25">
      <c r="A4" s="12" t="s">
        <v>64</v>
      </c>
      <c r="B4" s="9" t="s">
        <v>41</v>
      </c>
      <c r="C4" s="15">
        <v>57</v>
      </c>
      <c r="D4" s="9" t="s">
        <v>44</v>
      </c>
      <c r="E4" s="9" t="s">
        <v>44</v>
      </c>
      <c r="F4" s="9" t="s">
        <v>44</v>
      </c>
      <c r="G4" s="6" t="s">
        <v>65</v>
      </c>
      <c r="H4" s="6" t="s">
        <v>65</v>
      </c>
      <c r="I4" s="6" t="s">
        <v>46</v>
      </c>
      <c r="J4" s="6" t="s">
        <v>8</v>
      </c>
      <c r="K4" s="6" t="s">
        <v>47</v>
      </c>
      <c r="L4" s="6" t="s">
        <v>48</v>
      </c>
      <c r="M4" s="6" t="s">
        <v>49</v>
      </c>
      <c r="N4" s="6" t="s">
        <v>50</v>
      </c>
      <c r="O4" s="6" t="s">
        <v>51</v>
      </c>
      <c r="P4" s="6" t="s">
        <v>66</v>
      </c>
      <c r="Q4" s="6" t="s">
        <v>67</v>
      </c>
      <c r="R4" s="6" t="s">
        <v>68</v>
      </c>
      <c r="S4" s="6" t="s">
        <v>55</v>
      </c>
      <c r="T4" s="6" t="s">
        <v>56</v>
      </c>
    </row>
    <row r="5" spans="1:20" ht="57">
      <c r="A5" s="12" t="s">
        <v>69</v>
      </c>
      <c r="B5" s="9" t="s">
        <v>41</v>
      </c>
      <c r="C5" s="15">
        <v>89</v>
      </c>
      <c r="D5" s="9" t="s">
        <v>58</v>
      </c>
      <c r="E5" s="9" t="s">
        <v>70</v>
      </c>
      <c r="F5" s="9" t="s">
        <v>44</v>
      </c>
      <c r="G5" s="6" t="s">
        <v>71</v>
      </c>
      <c r="H5" s="6" t="s">
        <v>71</v>
      </c>
      <c r="I5" s="6" t="s">
        <v>46</v>
      </c>
      <c r="J5" s="6" t="s">
        <v>8</v>
      </c>
      <c r="K5" s="6" t="s">
        <v>47</v>
      </c>
      <c r="L5" s="6" t="s">
        <v>48</v>
      </c>
      <c r="M5" s="6" t="s">
        <v>49</v>
      </c>
      <c r="N5" s="6" t="s">
        <v>50</v>
      </c>
      <c r="O5" s="6" t="s">
        <v>51</v>
      </c>
      <c r="P5" s="6" t="s">
        <v>72</v>
      </c>
      <c r="Q5" s="6" t="s">
        <v>73</v>
      </c>
      <c r="R5" s="6" t="s">
        <v>74</v>
      </c>
      <c r="S5" s="6" t="s">
        <v>55</v>
      </c>
      <c r="T5" s="6" t="s">
        <v>56</v>
      </c>
    </row>
    <row r="6" spans="1:20" ht="57">
      <c r="A6" s="12" t="s">
        <v>75</v>
      </c>
      <c r="B6" s="9" t="s">
        <v>41</v>
      </c>
      <c r="C6" s="15">
        <v>103</v>
      </c>
      <c r="D6" s="9" t="s">
        <v>44</v>
      </c>
      <c r="E6" s="9" t="s">
        <v>44</v>
      </c>
      <c r="F6" s="9" t="s">
        <v>44</v>
      </c>
      <c r="G6" s="6" t="s">
        <v>76</v>
      </c>
      <c r="H6" s="6" t="s">
        <v>76</v>
      </c>
      <c r="I6" s="6" t="s">
        <v>46</v>
      </c>
      <c r="J6" s="6" t="s">
        <v>8</v>
      </c>
      <c r="K6" s="6" t="s">
        <v>47</v>
      </c>
      <c r="L6" s="6" t="s">
        <v>48</v>
      </c>
      <c r="M6" s="6" t="s">
        <v>49</v>
      </c>
      <c r="N6" s="6" t="s">
        <v>50</v>
      </c>
      <c r="O6" s="6" t="s">
        <v>51</v>
      </c>
      <c r="P6" s="6" t="s">
        <v>77</v>
      </c>
      <c r="Q6" s="6" t="s">
        <v>78</v>
      </c>
      <c r="R6" s="6" t="s">
        <v>79</v>
      </c>
      <c r="S6" s="6" t="s">
        <v>55</v>
      </c>
      <c r="T6" s="6" t="s">
        <v>56</v>
      </c>
    </row>
    <row r="7" spans="1:20" ht="57">
      <c r="A7" s="12" t="s">
        <v>80</v>
      </c>
      <c r="B7" s="9" t="s">
        <v>41</v>
      </c>
      <c r="C7" s="15">
        <v>110</v>
      </c>
      <c r="D7" s="9" t="s">
        <v>42</v>
      </c>
      <c r="E7" s="9" t="s">
        <v>81</v>
      </c>
      <c r="F7" s="9" t="s">
        <v>44</v>
      </c>
      <c r="G7" s="6" t="s">
        <v>82</v>
      </c>
      <c r="H7" s="6" t="s">
        <v>82</v>
      </c>
      <c r="I7" s="6" t="s">
        <v>46</v>
      </c>
      <c r="J7" s="6" t="s">
        <v>12</v>
      </c>
      <c r="K7" s="6" t="s">
        <v>47</v>
      </c>
      <c r="L7" s="6" t="s">
        <v>48</v>
      </c>
      <c r="M7" s="6" t="s">
        <v>49</v>
      </c>
      <c r="N7" s="6" t="s">
        <v>50</v>
      </c>
      <c r="O7" s="6" t="s">
        <v>51</v>
      </c>
      <c r="P7" s="6" t="s">
        <v>83</v>
      </c>
      <c r="Q7" s="6" t="s">
        <v>84</v>
      </c>
      <c r="R7" s="6" t="s">
        <v>85</v>
      </c>
      <c r="S7" s="6" t="s">
        <v>55</v>
      </c>
      <c r="T7" s="6" t="s">
        <v>56</v>
      </c>
    </row>
    <row r="8" spans="1:20" ht="57">
      <c r="A8" s="12" t="s">
        <v>86</v>
      </c>
      <c r="B8" s="9" t="s">
        <v>41</v>
      </c>
      <c r="C8" s="15">
        <v>131</v>
      </c>
      <c r="D8" s="9" t="s">
        <v>87</v>
      </c>
      <c r="E8" s="9" t="s">
        <v>88</v>
      </c>
      <c r="F8" s="9" t="s">
        <v>44</v>
      </c>
      <c r="G8" s="6" t="s">
        <v>89</v>
      </c>
      <c r="H8" s="6" t="s">
        <v>89</v>
      </c>
      <c r="I8" s="6" t="s">
        <v>46</v>
      </c>
      <c r="J8" s="6" t="s">
        <v>8</v>
      </c>
      <c r="K8" s="6" t="s">
        <v>47</v>
      </c>
      <c r="L8" s="6" t="s">
        <v>48</v>
      </c>
      <c r="M8" s="6" t="s">
        <v>49</v>
      </c>
      <c r="N8" s="6" t="s">
        <v>50</v>
      </c>
      <c r="O8" s="6" t="s">
        <v>51</v>
      </c>
      <c r="P8" s="6" t="s">
        <v>90</v>
      </c>
      <c r="Q8" s="6" t="s">
        <v>91</v>
      </c>
      <c r="R8" s="6" t="s">
        <v>92</v>
      </c>
      <c r="S8" s="6" t="s">
        <v>55</v>
      </c>
      <c r="T8" s="6" t="s">
        <v>56</v>
      </c>
    </row>
    <row r="9" spans="1:20" ht="57">
      <c r="A9" s="12" t="s">
        <v>93</v>
      </c>
      <c r="B9" s="9" t="s">
        <v>41</v>
      </c>
      <c r="C9" s="15">
        <v>151</v>
      </c>
      <c r="D9" s="9" t="s">
        <v>44</v>
      </c>
      <c r="E9" s="9" t="s">
        <v>44</v>
      </c>
      <c r="F9" s="9" t="s">
        <v>44</v>
      </c>
      <c r="G9" s="6" t="s">
        <v>60</v>
      </c>
      <c r="H9" s="6" t="s">
        <v>60</v>
      </c>
      <c r="I9" s="6" t="s">
        <v>46</v>
      </c>
      <c r="J9" s="6" t="s">
        <v>8</v>
      </c>
      <c r="K9" s="6" t="s">
        <v>47</v>
      </c>
      <c r="L9" s="6" t="s">
        <v>48</v>
      </c>
      <c r="M9" s="6" t="s">
        <v>49</v>
      </c>
      <c r="N9" s="6" t="s">
        <v>50</v>
      </c>
      <c r="O9" s="6" t="s">
        <v>51</v>
      </c>
      <c r="P9" s="6" t="s">
        <v>94</v>
      </c>
      <c r="Q9" s="6" t="s">
        <v>95</v>
      </c>
      <c r="R9" s="6" t="s">
        <v>96</v>
      </c>
      <c r="S9" s="6" t="s">
        <v>55</v>
      </c>
      <c r="T9" s="6" t="s">
        <v>56</v>
      </c>
    </row>
    <row r="10" spans="1:20" ht="57">
      <c r="A10" s="12" t="s">
        <v>97</v>
      </c>
      <c r="B10" s="9" t="s">
        <v>41</v>
      </c>
      <c r="C10" s="15">
        <v>158</v>
      </c>
      <c r="D10" s="9" t="s">
        <v>58</v>
      </c>
      <c r="E10" s="9" t="s">
        <v>98</v>
      </c>
      <c r="F10" s="9" t="s">
        <v>44</v>
      </c>
      <c r="G10" s="6" t="s">
        <v>76</v>
      </c>
      <c r="H10" s="6" t="s">
        <v>76</v>
      </c>
      <c r="I10" s="6" t="s">
        <v>46</v>
      </c>
      <c r="J10" s="6" t="s">
        <v>8</v>
      </c>
      <c r="K10" s="6" t="s">
        <v>47</v>
      </c>
      <c r="L10" s="6" t="s">
        <v>48</v>
      </c>
      <c r="M10" s="6" t="s">
        <v>49</v>
      </c>
      <c r="N10" s="6" t="s">
        <v>50</v>
      </c>
      <c r="O10" s="6" t="s">
        <v>51</v>
      </c>
      <c r="P10" s="6" t="s">
        <v>99</v>
      </c>
      <c r="Q10" s="6" t="s">
        <v>100</v>
      </c>
      <c r="R10" s="6" t="s">
        <v>101</v>
      </c>
      <c r="S10" s="6" t="s">
        <v>55</v>
      </c>
      <c r="T10" s="6" t="s">
        <v>56</v>
      </c>
    </row>
    <row r="11" spans="1:20" ht="57">
      <c r="A11" s="12" t="s">
        <v>102</v>
      </c>
      <c r="B11" s="9" t="s">
        <v>41</v>
      </c>
      <c r="C11" s="15">
        <v>208</v>
      </c>
      <c r="D11" s="9" t="s">
        <v>44</v>
      </c>
      <c r="E11" s="9" t="s">
        <v>44</v>
      </c>
      <c r="F11" s="9" t="s">
        <v>44</v>
      </c>
      <c r="G11" s="6" t="s">
        <v>103</v>
      </c>
      <c r="H11" s="6" t="s">
        <v>103</v>
      </c>
      <c r="I11" s="6" t="s">
        <v>46</v>
      </c>
      <c r="J11" s="6" t="s">
        <v>8</v>
      </c>
      <c r="K11" s="6" t="s">
        <v>47</v>
      </c>
      <c r="L11" s="6" t="s">
        <v>48</v>
      </c>
      <c r="M11" s="6" t="s">
        <v>49</v>
      </c>
      <c r="N11" s="6" t="s">
        <v>50</v>
      </c>
      <c r="O11" s="6" t="s">
        <v>51</v>
      </c>
      <c r="P11" s="6" t="s">
        <v>104</v>
      </c>
      <c r="Q11" s="6" t="s">
        <v>105</v>
      </c>
      <c r="R11" s="6" t="s">
        <v>106</v>
      </c>
      <c r="S11" s="6" t="s">
        <v>55</v>
      </c>
      <c r="T11" s="6" t="s">
        <v>56</v>
      </c>
    </row>
    <row r="12" spans="1:20" ht="57">
      <c r="A12" s="12" t="s">
        <v>107</v>
      </c>
      <c r="B12" s="9" t="s">
        <v>41</v>
      </c>
      <c r="C12" s="15">
        <v>216</v>
      </c>
      <c r="D12" s="9" t="s">
        <v>44</v>
      </c>
      <c r="E12" s="9" t="s">
        <v>44</v>
      </c>
      <c r="F12" s="9" t="s">
        <v>44</v>
      </c>
      <c r="G12" s="6" t="s">
        <v>71</v>
      </c>
      <c r="H12" s="6" t="s">
        <v>71</v>
      </c>
      <c r="I12" s="6" t="s">
        <v>46</v>
      </c>
      <c r="J12" s="6" t="s">
        <v>8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108</v>
      </c>
      <c r="Q12" s="6" t="s">
        <v>109</v>
      </c>
      <c r="R12" s="6" t="s">
        <v>110</v>
      </c>
      <c r="S12" s="6" t="s">
        <v>55</v>
      </c>
      <c r="T12" s="6" t="s">
        <v>56</v>
      </c>
    </row>
    <row r="13" spans="1:20" ht="57">
      <c r="A13" s="12" t="s">
        <v>111</v>
      </c>
      <c r="B13" s="9" t="s">
        <v>41</v>
      </c>
      <c r="C13" s="15">
        <v>223</v>
      </c>
      <c r="D13" s="9" t="s">
        <v>58</v>
      </c>
      <c r="E13" s="9" t="s">
        <v>112</v>
      </c>
      <c r="F13" s="9" t="s">
        <v>44</v>
      </c>
      <c r="G13" s="6" t="s">
        <v>113</v>
      </c>
      <c r="H13" s="6" t="s">
        <v>113</v>
      </c>
      <c r="I13" s="6" t="s">
        <v>46</v>
      </c>
      <c r="J13" s="6" t="s">
        <v>8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114</v>
      </c>
      <c r="Q13" s="6" t="s">
        <v>115</v>
      </c>
      <c r="R13" s="6" t="s">
        <v>116</v>
      </c>
      <c r="S13" s="6" t="s">
        <v>55</v>
      </c>
      <c r="T13" s="6" t="s">
        <v>56</v>
      </c>
    </row>
    <row r="14" spans="1:20" ht="57">
      <c r="A14" s="12" t="s">
        <v>117</v>
      </c>
      <c r="B14" s="9" t="s">
        <v>41</v>
      </c>
      <c r="C14" s="15">
        <v>258</v>
      </c>
      <c r="D14" s="9" t="s">
        <v>87</v>
      </c>
      <c r="E14" s="9" t="s">
        <v>118</v>
      </c>
      <c r="F14" s="9" t="s">
        <v>44</v>
      </c>
      <c r="G14" s="6" t="s">
        <v>119</v>
      </c>
      <c r="H14" s="6" t="s">
        <v>119</v>
      </c>
      <c r="I14" s="6" t="s">
        <v>120</v>
      </c>
      <c r="J14" s="6" t="s">
        <v>10</v>
      </c>
      <c r="K14" s="6" t="s">
        <v>121</v>
      </c>
      <c r="L14" s="6" t="s">
        <v>122</v>
      </c>
      <c r="M14" s="6" t="s">
        <v>123</v>
      </c>
      <c r="N14" s="6" t="s">
        <v>50</v>
      </c>
      <c r="O14" s="6" t="s">
        <v>51</v>
      </c>
      <c r="P14" s="6" t="s">
        <v>124</v>
      </c>
      <c r="Q14" s="6" t="s">
        <v>125</v>
      </c>
      <c r="R14" s="6" t="s">
        <v>126</v>
      </c>
      <c r="S14" s="6" t="s">
        <v>127</v>
      </c>
      <c r="T14" s="6" t="s">
        <v>56</v>
      </c>
    </row>
    <row r="15" spans="1:20" ht="57">
      <c r="A15" s="12" t="s">
        <v>128</v>
      </c>
      <c r="B15" s="9" t="s">
        <v>41</v>
      </c>
      <c r="C15" s="15">
        <v>304</v>
      </c>
      <c r="D15" s="9" t="s">
        <v>44</v>
      </c>
      <c r="E15" s="9" t="s">
        <v>44</v>
      </c>
      <c r="F15" s="9" t="s">
        <v>44</v>
      </c>
      <c r="G15" s="6" t="s">
        <v>129</v>
      </c>
      <c r="H15" s="6" t="s">
        <v>129</v>
      </c>
      <c r="I15" s="6" t="s">
        <v>46</v>
      </c>
      <c r="J15" s="6" t="s">
        <v>8</v>
      </c>
      <c r="K15" s="6" t="s">
        <v>47</v>
      </c>
      <c r="L15" s="6" t="s">
        <v>48</v>
      </c>
      <c r="M15" s="6" t="s">
        <v>49</v>
      </c>
      <c r="N15" s="6" t="s">
        <v>50</v>
      </c>
      <c r="O15" s="6" t="s">
        <v>51</v>
      </c>
      <c r="P15" s="6" t="s">
        <v>130</v>
      </c>
      <c r="Q15" s="6" t="s">
        <v>131</v>
      </c>
      <c r="R15" s="6" t="s">
        <v>132</v>
      </c>
      <c r="S15" s="6" t="s">
        <v>55</v>
      </c>
      <c r="T15" s="6" t="s">
        <v>56</v>
      </c>
    </row>
    <row r="16" spans="1:20" ht="57">
      <c r="A16" s="12" t="s">
        <v>133</v>
      </c>
      <c r="B16" s="9" t="s">
        <v>41</v>
      </c>
      <c r="C16" s="15">
        <v>361</v>
      </c>
      <c r="D16" s="9" t="s">
        <v>44</v>
      </c>
      <c r="E16" s="9" t="s">
        <v>44</v>
      </c>
      <c r="F16" s="9" t="s">
        <v>44</v>
      </c>
      <c r="G16" s="6" t="s">
        <v>134</v>
      </c>
      <c r="H16" s="6" t="s">
        <v>134</v>
      </c>
      <c r="I16" s="6" t="s">
        <v>46</v>
      </c>
      <c r="J16" s="6" t="s">
        <v>8</v>
      </c>
      <c r="K16" s="6" t="s">
        <v>47</v>
      </c>
      <c r="L16" s="6" t="s">
        <v>48</v>
      </c>
      <c r="M16" s="6" t="s">
        <v>49</v>
      </c>
      <c r="N16" s="6" t="s">
        <v>50</v>
      </c>
      <c r="O16" s="6" t="s">
        <v>51</v>
      </c>
      <c r="P16" s="6" t="s">
        <v>135</v>
      </c>
      <c r="Q16" s="6" t="s">
        <v>136</v>
      </c>
      <c r="R16" s="6" t="s">
        <v>137</v>
      </c>
      <c r="S16" s="6" t="s">
        <v>55</v>
      </c>
      <c r="T16" s="6" t="s">
        <v>56</v>
      </c>
    </row>
    <row r="17" spans="1:20" ht="57">
      <c r="A17" s="12" t="s">
        <v>138</v>
      </c>
      <c r="B17" s="9" t="s">
        <v>41</v>
      </c>
      <c r="C17" s="15">
        <v>401</v>
      </c>
      <c r="D17" s="9" t="s">
        <v>44</v>
      </c>
      <c r="E17" s="9" t="s">
        <v>44</v>
      </c>
      <c r="F17" s="9" t="s">
        <v>44</v>
      </c>
      <c r="G17" s="6" t="s">
        <v>139</v>
      </c>
      <c r="H17" s="6" t="s">
        <v>139</v>
      </c>
      <c r="I17" s="6" t="s">
        <v>46</v>
      </c>
      <c r="J17" s="6" t="s">
        <v>8</v>
      </c>
      <c r="K17" s="6" t="s">
        <v>47</v>
      </c>
      <c r="L17" s="6" t="s">
        <v>48</v>
      </c>
      <c r="M17" s="6" t="s">
        <v>49</v>
      </c>
      <c r="N17" s="6" t="s">
        <v>50</v>
      </c>
      <c r="O17" s="6" t="s">
        <v>51</v>
      </c>
      <c r="P17" s="6" t="s">
        <v>140</v>
      </c>
      <c r="Q17" s="6" t="s">
        <v>141</v>
      </c>
      <c r="R17" s="6" t="s">
        <v>142</v>
      </c>
      <c r="S17" s="6" t="s">
        <v>55</v>
      </c>
      <c r="T17" s="6" t="s">
        <v>56</v>
      </c>
    </row>
    <row r="18" spans="1:20" ht="57">
      <c r="A18" s="12" t="s">
        <v>143</v>
      </c>
      <c r="B18" s="9" t="s">
        <v>41</v>
      </c>
      <c r="C18" s="15">
        <v>408</v>
      </c>
      <c r="D18" s="9" t="s">
        <v>44</v>
      </c>
      <c r="E18" s="9" t="s">
        <v>44</v>
      </c>
      <c r="F18" s="9" t="s">
        <v>44</v>
      </c>
      <c r="G18" s="6" t="s">
        <v>144</v>
      </c>
      <c r="H18" s="6" t="s">
        <v>144</v>
      </c>
      <c r="I18" s="6" t="s">
        <v>46</v>
      </c>
      <c r="J18" s="6" t="s">
        <v>8</v>
      </c>
      <c r="K18" s="6" t="s">
        <v>47</v>
      </c>
      <c r="L18" s="6" t="s">
        <v>48</v>
      </c>
      <c r="M18" s="6" t="s">
        <v>49</v>
      </c>
      <c r="N18" s="6" t="s">
        <v>50</v>
      </c>
      <c r="O18" s="6" t="s">
        <v>51</v>
      </c>
      <c r="P18" s="6" t="s">
        <v>145</v>
      </c>
      <c r="Q18" s="6" t="s">
        <v>146</v>
      </c>
      <c r="R18" s="6" t="s">
        <v>147</v>
      </c>
      <c r="S18" s="6" t="s">
        <v>55</v>
      </c>
      <c r="T18" s="6" t="s">
        <v>56</v>
      </c>
    </row>
    <row r="19" spans="1:20" ht="57">
      <c r="A19" s="12" t="s">
        <v>148</v>
      </c>
      <c r="B19" s="9" t="s">
        <v>41</v>
      </c>
      <c r="C19" s="15">
        <v>436</v>
      </c>
      <c r="D19" s="9" t="s">
        <v>44</v>
      </c>
      <c r="E19" s="9" t="s">
        <v>44</v>
      </c>
      <c r="F19" s="9" t="s">
        <v>44</v>
      </c>
      <c r="G19" s="6" t="s">
        <v>149</v>
      </c>
      <c r="H19" s="6" t="s">
        <v>149</v>
      </c>
      <c r="I19" s="6" t="s">
        <v>46</v>
      </c>
      <c r="J19" s="6" t="s">
        <v>8</v>
      </c>
      <c r="K19" s="6" t="s">
        <v>47</v>
      </c>
      <c r="L19" s="6" t="s">
        <v>48</v>
      </c>
      <c r="M19" s="6" t="s">
        <v>49</v>
      </c>
      <c r="N19" s="6" t="s">
        <v>50</v>
      </c>
      <c r="O19" s="6" t="s">
        <v>51</v>
      </c>
      <c r="P19" s="6" t="s">
        <v>150</v>
      </c>
      <c r="Q19" s="6" t="s">
        <v>151</v>
      </c>
      <c r="R19" s="6" t="s">
        <v>152</v>
      </c>
      <c r="S19" s="6" t="s">
        <v>55</v>
      </c>
      <c r="T19" s="6" t="s">
        <v>56</v>
      </c>
    </row>
    <row r="20" spans="1:20" ht="57">
      <c r="A20" s="12" t="s">
        <v>153</v>
      </c>
      <c r="B20" s="9" t="s">
        <v>41</v>
      </c>
      <c r="C20" s="15">
        <v>445</v>
      </c>
      <c r="D20" s="9" t="s">
        <v>44</v>
      </c>
      <c r="E20" s="9" t="s">
        <v>44</v>
      </c>
      <c r="F20" s="9" t="s">
        <v>44</v>
      </c>
      <c r="G20" s="6" t="s">
        <v>154</v>
      </c>
      <c r="H20" s="6" t="s">
        <v>154</v>
      </c>
      <c r="I20" s="6" t="s">
        <v>46</v>
      </c>
      <c r="J20" s="6" t="s">
        <v>8</v>
      </c>
      <c r="K20" s="6" t="s">
        <v>47</v>
      </c>
      <c r="L20" s="6" t="s">
        <v>48</v>
      </c>
      <c r="M20" s="6" t="s">
        <v>49</v>
      </c>
      <c r="N20" s="6" t="s">
        <v>50</v>
      </c>
      <c r="O20" s="6" t="s">
        <v>51</v>
      </c>
      <c r="P20" s="6" t="s">
        <v>155</v>
      </c>
      <c r="Q20" s="6" t="s">
        <v>156</v>
      </c>
      <c r="R20" s="6" t="s">
        <v>157</v>
      </c>
      <c r="S20" s="6" t="s">
        <v>55</v>
      </c>
      <c r="T20" s="6" t="s">
        <v>56</v>
      </c>
    </row>
    <row r="21" spans="1:20" ht="57">
      <c r="A21" s="12" t="s">
        <v>158</v>
      </c>
      <c r="B21" s="9" t="s">
        <v>41</v>
      </c>
      <c r="C21" s="15">
        <v>459</v>
      </c>
      <c r="D21" s="9" t="s">
        <v>159</v>
      </c>
      <c r="E21" s="9" t="s">
        <v>160</v>
      </c>
      <c r="F21" s="9" t="s">
        <v>44</v>
      </c>
      <c r="G21" s="6" t="s">
        <v>161</v>
      </c>
      <c r="H21" s="6" t="s">
        <v>161</v>
      </c>
      <c r="I21" s="6" t="s">
        <v>46</v>
      </c>
      <c r="J21" s="6" t="s">
        <v>8</v>
      </c>
      <c r="K21" s="6" t="s">
        <v>47</v>
      </c>
      <c r="L21" s="6" t="s">
        <v>48</v>
      </c>
      <c r="M21" s="6" t="s">
        <v>49</v>
      </c>
      <c r="N21" s="6" t="s">
        <v>50</v>
      </c>
      <c r="O21" s="6" t="s">
        <v>51</v>
      </c>
      <c r="P21" s="6" t="s">
        <v>162</v>
      </c>
      <c r="Q21" s="6" t="s">
        <v>163</v>
      </c>
      <c r="R21" s="6" t="s">
        <v>164</v>
      </c>
      <c r="S21" s="6" t="s">
        <v>55</v>
      </c>
      <c r="T21" s="6" t="s">
        <v>56</v>
      </c>
    </row>
    <row r="22" spans="1:20" ht="57">
      <c r="A22" s="12" t="s">
        <v>165</v>
      </c>
      <c r="B22" s="9" t="s">
        <v>41</v>
      </c>
      <c r="C22" s="15">
        <v>470</v>
      </c>
      <c r="D22" s="9" t="s">
        <v>166</v>
      </c>
      <c r="E22" s="9" t="s">
        <v>167</v>
      </c>
      <c r="F22" s="9" t="s">
        <v>44</v>
      </c>
      <c r="G22" s="6" t="s">
        <v>168</v>
      </c>
      <c r="H22" s="6" t="s">
        <v>168</v>
      </c>
      <c r="I22" s="6" t="s">
        <v>169</v>
      </c>
      <c r="J22" s="6" t="s">
        <v>12</v>
      </c>
      <c r="K22" s="6" t="s">
        <v>121</v>
      </c>
      <c r="L22" s="6" t="s">
        <v>122</v>
      </c>
      <c r="M22" s="6" t="s">
        <v>123</v>
      </c>
      <c r="N22" s="6" t="s">
        <v>50</v>
      </c>
      <c r="O22" s="6" t="s">
        <v>51</v>
      </c>
      <c r="P22" s="6" t="s">
        <v>170</v>
      </c>
      <c r="Q22" s="6" t="s">
        <v>171</v>
      </c>
      <c r="R22" s="6" t="s">
        <v>172</v>
      </c>
      <c r="S22" s="6" t="s">
        <v>127</v>
      </c>
      <c r="T22" s="6" t="s">
        <v>56</v>
      </c>
    </row>
    <row r="23" spans="1:20" ht="57">
      <c r="A23" s="12" t="s">
        <v>173</v>
      </c>
      <c r="B23" s="9" t="s">
        <v>41</v>
      </c>
      <c r="C23" s="15">
        <v>484</v>
      </c>
      <c r="D23" s="9" t="s">
        <v>44</v>
      </c>
      <c r="E23" s="9" t="s">
        <v>44</v>
      </c>
      <c r="F23" s="9" t="s">
        <v>44</v>
      </c>
      <c r="G23" s="6" t="s">
        <v>174</v>
      </c>
      <c r="H23" s="6" t="s">
        <v>174</v>
      </c>
      <c r="I23" s="6" t="s">
        <v>46</v>
      </c>
      <c r="J23" s="6" t="s">
        <v>8</v>
      </c>
      <c r="K23" s="6" t="s">
        <v>47</v>
      </c>
      <c r="L23" s="6" t="s">
        <v>48</v>
      </c>
      <c r="M23" s="6" t="s">
        <v>49</v>
      </c>
      <c r="N23" s="6" t="s">
        <v>50</v>
      </c>
      <c r="O23" s="6" t="s">
        <v>51</v>
      </c>
      <c r="P23" s="6" t="s">
        <v>175</v>
      </c>
      <c r="Q23" s="6" t="s">
        <v>176</v>
      </c>
      <c r="R23" s="6" t="s">
        <v>177</v>
      </c>
      <c r="S23" s="6" t="s">
        <v>55</v>
      </c>
      <c r="T23" s="6" t="s">
        <v>56</v>
      </c>
    </row>
    <row r="24" spans="1:20" ht="57">
      <c r="A24" s="12" t="s">
        <v>178</v>
      </c>
      <c r="B24" s="9" t="s">
        <v>41</v>
      </c>
      <c r="C24" s="15">
        <v>507</v>
      </c>
      <c r="D24" s="9" t="s">
        <v>44</v>
      </c>
      <c r="E24" s="9" t="s">
        <v>44</v>
      </c>
      <c r="F24" s="9" t="s">
        <v>44</v>
      </c>
      <c r="G24" s="6" t="s">
        <v>129</v>
      </c>
      <c r="H24" s="6" t="s">
        <v>129</v>
      </c>
      <c r="I24" s="6" t="s">
        <v>46</v>
      </c>
      <c r="J24" s="6" t="s">
        <v>8</v>
      </c>
      <c r="K24" s="6" t="s">
        <v>47</v>
      </c>
      <c r="L24" s="6" t="s">
        <v>48</v>
      </c>
      <c r="M24" s="6" t="s">
        <v>49</v>
      </c>
      <c r="N24" s="6" t="s">
        <v>50</v>
      </c>
      <c r="O24" s="6" t="s">
        <v>51</v>
      </c>
      <c r="P24" s="6" t="s">
        <v>179</v>
      </c>
      <c r="Q24" s="6" t="s">
        <v>180</v>
      </c>
      <c r="R24" s="6" t="s">
        <v>181</v>
      </c>
      <c r="S24" s="6" t="s">
        <v>55</v>
      </c>
      <c r="T24" s="6" t="s">
        <v>56</v>
      </c>
    </row>
    <row r="25" spans="1:20" ht="57">
      <c r="A25" s="12" t="s">
        <v>182</v>
      </c>
      <c r="B25" s="9" t="s">
        <v>41</v>
      </c>
      <c r="C25" s="15">
        <v>531</v>
      </c>
      <c r="D25" s="9" t="s">
        <v>44</v>
      </c>
      <c r="E25" s="9" t="s">
        <v>44</v>
      </c>
      <c r="F25" s="9" t="s">
        <v>44</v>
      </c>
      <c r="G25" s="6" t="s">
        <v>183</v>
      </c>
      <c r="H25" s="6" t="s">
        <v>183</v>
      </c>
      <c r="I25" s="6" t="s">
        <v>46</v>
      </c>
      <c r="J25" s="6" t="s">
        <v>10</v>
      </c>
      <c r="K25" s="6" t="s">
        <v>47</v>
      </c>
      <c r="L25" s="6" t="s">
        <v>48</v>
      </c>
      <c r="M25" s="6" t="s">
        <v>49</v>
      </c>
      <c r="N25" s="6" t="s">
        <v>50</v>
      </c>
      <c r="O25" s="6" t="s">
        <v>51</v>
      </c>
      <c r="P25" s="6" t="s">
        <v>184</v>
      </c>
      <c r="Q25" s="6" t="s">
        <v>185</v>
      </c>
      <c r="R25" s="6" t="s">
        <v>186</v>
      </c>
      <c r="S25" s="6" t="s">
        <v>55</v>
      </c>
      <c r="T25" s="6" t="s">
        <v>56</v>
      </c>
    </row>
    <row r="26" spans="1:20" ht="57">
      <c r="A26" s="12" t="s">
        <v>187</v>
      </c>
      <c r="B26" s="9" t="s">
        <v>41</v>
      </c>
      <c r="C26" s="15">
        <v>556</v>
      </c>
      <c r="D26" s="9" t="s">
        <v>44</v>
      </c>
      <c r="E26" s="9" t="s">
        <v>44</v>
      </c>
      <c r="F26" s="9" t="s">
        <v>44</v>
      </c>
      <c r="G26" s="6" t="s">
        <v>188</v>
      </c>
      <c r="H26" s="6" t="s">
        <v>188</v>
      </c>
      <c r="I26" s="6" t="s">
        <v>46</v>
      </c>
      <c r="J26" s="6" t="s">
        <v>8</v>
      </c>
      <c r="K26" s="6" t="s">
        <v>47</v>
      </c>
      <c r="L26" s="6" t="s">
        <v>48</v>
      </c>
      <c r="M26" s="6" t="s">
        <v>49</v>
      </c>
      <c r="N26" s="6" t="s">
        <v>50</v>
      </c>
      <c r="O26" s="6" t="s">
        <v>51</v>
      </c>
      <c r="P26" s="6" t="s">
        <v>189</v>
      </c>
      <c r="Q26" s="6" t="s">
        <v>190</v>
      </c>
      <c r="R26" s="6" t="s">
        <v>191</v>
      </c>
      <c r="S26" s="6" t="s">
        <v>55</v>
      </c>
      <c r="T26" s="6" t="s">
        <v>56</v>
      </c>
    </row>
    <row r="27" spans="1:20" ht="57">
      <c r="A27" s="12" t="s">
        <v>192</v>
      </c>
      <c r="B27" s="9" t="s">
        <v>41</v>
      </c>
      <c r="C27" s="15">
        <v>716</v>
      </c>
      <c r="D27" s="9" t="s">
        <v>193</v>
      </c>
      <c r="E27" s="9" t="s">
        <v>194</v>
      </c>
      <c r="F27" s="9" t="s">
        <v>44</v>
      </c>
      <c r="G27" s="6" t="s">
        <v>71</v>
      </c>
      <c r="H27" s="6" t="s">
        <v>71</v>
      </c>
      <c r="I27" s="6" t="s">
        <v>46</v>
      </c>
      <c r="J27" s="6" t="s">
        <v>8</v>
      </c>
      <c r="K27" s="6" t="s">
        <v>47</v>
      </c>
      <c r="L27" s="6" t="s">
        <v>48</v>
      </c>
      <c r="M27" s="6" t="s">
        <v>49</v>
      </c>
      <c r="N27" s="6" t="s">
        <v>50</v>
      </c>
      <c r="O27" s="6" t="s">
        <v>51</v>
      </c>
      <c r="P27" s="6" t="s">
        <v>195</v>
      </c>
      <c r="Q27" s="6" t="s">
        <v>196</v>
      </c>
      <c r="R27" s="6" t="s">
        <v>197</v>
      </c>
      <c r="S27" s="6" t="s">
        <v>55</v>
      </c>
      <c r="T27" s="6" t="s">
        <v>56</v>
      </c>
    </row>
    <row r="28" spans="1:20" ht="57">
      <c r="A28" s="12" t="s">
        <v>198</v>
      </c>
      <c r="B28" s="9" t="s">
        <v>41</v>
      </c>
      <c r="C28" s="15">
        <v>731</v>
      </c>
      <c r="D28" s="9" t="s">
        <v>44</v>
      </c>
      <c r="E28" s="9" t="s">
        <v>44</v>
      </c>
      <c r="F28" s="9" t="s">
        <v>44</v>
      </c>
      <c r="G28" s="6" t="s">
        <v>199</v>
      </c>
      <c r="H28" s="6" t="s">
        <v>199</v>
      </c>
      <c r="I28" s="6" t="s">
        <v>46</v>
      </c>
      <c r="J28" s="6" t="s">
        <v>8</v>
      </c>
      <c r="K28" s="6" t="s">
        <v>47</v>
      </c>
      <c r="L28" s="6" t="s">
        <v>48</v>
      </c>
      <c r="M28" s="6" t="s">
        <v>49</v>
      </c>
      <c r="N28" s="6" t="s">
        <v>50</v>
      </c>
      <c r="O28" s="6" t="s">
        <v>51</v>
      </c>
      <c r="P28" s="6" t="s">
        <v>200</v>
      </c>
      <c r="Q28" s="6" t="s">
        <v>201</v>
      </c>
      <c r="R28" s="6" t="s">
        <v>202</v>
      </c>
      <c r="S28" s="6" t="s">
        <v>55</v>
      </c>
      <c r="T28" s="6" t="s">
        <v>56</v>
      </c>
    </row>
    <row r="29" spans="1:20" ht="57">
      <c r="A29" s="12" t="s">
        <v>203</v>
      </c>
      <c r="B29" s="9" t="s">
        <v>41</v>
      </c>
      <c r="C29" s="15">
        <v>738</v>
      </c>
      <c r="D29" s="9" t="s">
        <v>166</v>
      </c>
      <c r="E29" s="9" t="s">
        <v>204</v>
      </c>
      <c r="F29" s="9" t="s">
        <v>44</v>
      </c>
      <c r="G29" s="6" t="s">
        <v>205</v>
      </c>
      <c r="H29" s="6" t="s">
        <v>205</v>
      </c>
      <c r="I29" s="6" t="s">
        <v>46</v>
      </c>
      <c r="J29" s="6" t="s">
        <v>206</v>
      </c>
      <c r="K29" s="6" t="s">
        <v>207</v>
      </c>
      <c r="L29" s="6" t="s">
        <v>208</v>
      </c>
      <c r="M29" s="6" t="s">
        <v>50</v>
      </c>
      <c r="N29" s="6" t="s">
        <v>50</v>
      </c>
      <c r="O29" s="6" t="s">
        <v>51</v>
      </c>
      <c r="P29" s="6" t="s">
        <v>209</v>
      </c>
      <c r="Q29" s="6" t="s">
        <v>210</v>
      </c>
      <c r="R29" s="6" t="s">
        <v>211</v>
      </c>
      <c r="S29" s="6" t="s">
        <v>212</v>
      </c>
      <c r="T29" s="6" t="s">
        <v>56</v>
      </c>
    </row>
    <row r="30" spans="1:20" ht="57">
      <c r="A30" s="12" t="s">
        <v>213</v>
      </c>
      <c r="B30" s="9" t="s">
        <v>41</v>
      </c>
      <c r="C30" s="15">
        <v>745</v>
      </c>
      <c r="D30" s="9" t="s">
        <v>193</v>
      </c>
      <c r="E30" s="9" t="s">
        <v>214</v>
      </c>
      <c r="F30" s="9" t="s">
        <v>44</v>
      </c>
      <c r="G30" s="6" t="s">
        <v>215</v>
      </c>
      <c r="H30" s="6" t="s">
        <v>215</v>
      </c>
      <c r="I30" s="6" t="s">
        <v>46</v>
      </c>
      <c r="J30" s="6" t="s">
        <v>8</v>
      </c>
      <c r="K30" s="6" t="s">
        <v>47</v>
      </c>
      <c r="L30" s="6" t="s">
        <v>48</v>
      </c>
      <c r="M30" s="6" t="s">
        <v>49</v>
      </c>
      <c r="N30" s="6" t="s">
        <v>50</v>
      </c>
      <c r="O30" s="6" t="s">
        <v>51</v>
      </c>
      <c r="P30" s="6" t="s">
        <v>216</v>
      </c>
      <c r="Q30" s="6" t="s">
        <v>217</v>
      </c>
      <c r="R30" s="6" t="s">
        <v>218</v>
      </c>
      <c r="S30" s="6" t="s">
        <v>55</v>
      </c>
      <c r="T30" s="6" t="s">
        <v>56</v>
      </c>
    </row>
    <row r="31" spans="1:20" ht="57">
      <c r="A31" s="12" t="s">
        <v>219</v>
      </c>
      <c r="B31" s="9" t="s">
        <v>41</v>
      </c>
      <c r="C31" s="15">
        <v>773</v>
      </c>
      <c r="D31" s="9" t="s">
        <v>166</v>
      </c>
      <c r="E31" s="9" t="s">
        <v>220</v>
      </c>
      <c r="F31" s="9" t="s">
        <v>44</v>
      </c>
      <c r="G31" s="6" t="s">
        <v>221</v>
      </c>
      <c r="H31" s="6" t="s">
        <v>221</v>
      </c>
      <c r="I31" s="6" t="s">
        <v>222</v>
      </c>
      <c r="J31" s="6" t="s">
        <v>10</v>
      </c>
      <c r="K31" s="6" t="s">
        <v>121</v>
      </c>
      <c r="L31" s="6" t="s">
        <v>122</v>
      </c>
      <c r="M31" s="6" t="s">
        <v>123</v>
      </c>
      <c r="N31" s="6" t="s">
        <v>50</v>
      </c>
      <c r="O31" s="6" t="s">
        <v>51</v>
      </c>
      <c r="P31" s="6" t="s">
        <v>223</v>
      </c>
      <c r="Q31" s="6" t="s">
        <v>224</v>
      </c>
      <c r="R31" s="6" t="s">
        <v>225</v>
      </c>
      <c r="S31" s="6" t="s">
        <v>127</v>
      </c>
      <c r="T31" s="6" t="s">
        <v>56</v>
      </c>
    </row>
    <row r="32" spans="1:20" ht="57">
      <c r="A32" s="12" t="s">
        <v>226</v>
      </c>
      <c r="B32" s="9" t="s">
        <v>41</v>
      </c>
      <c r="C32" s="15">
        <v>794</v>
      </c>
      <c r="D32" s="9" t="s">
        <v>166</v>
      </c>
      <c r="E32" s="9" t="s">
        <v>227</v>
      </c>
      <c r="F32" s="9" t="s">
        <v>44</v>
      </c>
      <c r="G32" s="6" t="s">
        <v>228</v>
      </c>
      <c r="H32" s="6" t="s">
        <v>228</v>
      </c>
      <c r="I32" s="6" t="s">
        <v>46</v>
      </c>
      <c r="J32" s="6" t="s">
        <v>8</v>
      </c>
      <c r="K32" s="6" t="s">
        <v>47</v>
      </c>
      <c r="L32" s="6" t="s">
        <v>48</v>
      </c>
      <c r="M32" s="6" t="s">
        <v>49</v>
      </c>
      <c r="N32" s="6" t="s">
        <v>50</v>
      </c>
      <c r="O32" s="6" t="s">
        <v>51</v>
      </c>
      <c r="P32" s="6" t="s">
        <v>229</v>
      </c>
      <c r="Q32" s="6" t="s">
        <v>230</v>
      </c>
      <c r="R32" s="6" t="s">
        <v>231</v>
      </c>
      <c r="S32" s="6" t="s">
        <v>55</v>
      </c>
      <c r="T32" s="6" t="s">
        <v>56</v>
      </c>
    </row>
    <row r="33" spans="1:20" ht="57">
      <c r="A33" s="12" t="s">
        <v>232</v>
      </c>
      <c r="B33" s="9" t="s">
        <v>41</v>
      </c>
      <c r="C33" s="15">
        <v>853</v>
      </c>
      <c r="D33" s="9" t="s">
        <v>44</v>
      </c>
      <c r="E33" s="9" t="s">
        <v>44</v>
      </c>
      <c r="F33" s="9" t="s">
        <v>44</v>
      </c>
      <c r="G33" s="6" t="s">
        <v>139</v>
      </c>
      <c r="H33" s="6" t="s">
        <v>139</v>
      </c>
      <c r="I33" s="6" t="s">
        <v>46</v>
      </c>
      <c r="J33" s="6" t="s">
        <v>8</v>
      </c>
      <c r="K33" s="6" t="s">
        <v>47</v>
      </c>
      <c r="L33" s="6" t="s">
        <v>48</v>
      </c>
      <c r="M33" s="6" t="s">
        <v>49</v>
      </c>
      <c r="N33" s="6" t="s">
        <v>50</v>
      </c>
      <c r="O33" s="6" t="s">
        <v>51</v>
      </c>
      <c r="P33" s="6" t="s">
        <v>233</v>
      </c>
      <c r="Q33" s="6" t="s">
        <v>234</v>
      </c>
      <c r="R33" s="6" t="s">
        <v>235</v>
      </c>
      <c r="S33" s="6" t="s">
        <v>55</v>
      </c>
      <c r="T33" s="6" t="s">
        <v>56</v>
      </c>
    </row>
    <row r="34" spans="1:20" ht="57">
      <c r="A34" s="12" t="s">
        <v>236</v>
      </c>
      <c r="B34" s="9" t="s">
        <v>41</v>
      </c>
      <c r="C34" s="15">
        <v>860</v>
      </c>
      <c r="D34" s="9" t="s">
        <v>44</v>
      </c>
      <c r="E34" s="9" t="s">
        <v>44</v>
      </c>
      <c r="F34" s="9" t="s">
        <v>44</v>
      </c>
      <c r="G34" s="6" t="s">
        <v>237</v>
      </c>
      <c r="H34" s="6" t="s">
        <v>237</v>
      </c>
      <c r="I34" s="6" t="s">
        <v>46</v>
      </c>
      <c r="J34" s="6" t="s">
        <v>10</v>
      </c>
      <c r="K34" s="6" t="s">
        <v>47</v>
      </c>
      <c r="L34" s="6" t="s">
        <v>48</v>
      </c>
      <c r="M34" s="6" t="s">
        <v>49</v>
      </c>
      <c r="N34" s="6" t="s">
        <v>50</v>
      </c>
      <c r="O34" s="6" t="s">
        <v>51</v>
      </c>
      <c r="P34" s="6" t="s">
        <v>238</v>
      </c>
      <c r="Q34" s="6" t="s">
        <v>239</v>
      </c>
      <c r="R34" s="6" t="s">
        <v>240</v>
      </c>
      <c r="S34" s="6" t="s">
        <v>55</v>
      </c>
      <c r="T34" s="6" t="s">
        <v>56</v>
      </c>
    </row>
    <row r="35" spans="1:20" ht="57">
      <c r="A35" s="12" t="s">
        <v>241</v>
      </c>
      <c r="B35" s="9" t="s">
        <v>41</v>
      </c>
      <c r="C35" s="15">
        <v>1010</v>
      </c>
      <c r="D35" s="9" t="s">
        <v>193</v>
      </c>
      <c r="E35" s="9" t="s">
        <v>242</v>
      </c>
      <c r="F35" s="9" t="s">
        <v>44</v>
      </c>
      <c r="G35" s="6" t="s">
        <v>243</v>
      </c>
      <c r="H35" s="6" t="s">
        <v>243</v>
      </c>
      <c r="I35" s="6" t="s">
        <v>46</v>
      </c>
      <c r="J35" s="6" t="s">
        <v>8</v>
      </c>
      <c r="K35" s="6" t="s">
        <v>47</v>
      </c>
      <c r="L35" s="6" t="s">
        <v>48</v>
      </c>
      <c r="M35" s="6" t="s">
        <v>49</v>
      </c>
      <c r="N35" s="6" t="s">
        <v>50</v>
      </c>
      <c r="O35" s="6" t="s">
        <v>51</v>
      </c>
      <c r="P35" s="6" t="s">
        <v>244</v>
      </c>
      <c r="Q35" s="6" t="s">
        <v>245</v>
      </c>
      <c r="R35" s="6" t="s">
        <v>246</v>
      </c>
      <c r="S35" s="6" t="s">
        <v>55</v>
      </c>
      <c r="T35" s="6" t="s">
        <v>56</v>
      </c>
    </row>
    <row r="36" spans="1:20" ht="57">
      <c r="A36" s="12" t="s">
        <v>247</v>
      </c>
      <c r="B36" s="9" t="s">
        <v>41</v>
      </c>
      <c r="C36" s="15">
        <v>1040</v>
      </c>
      <c r="D36" s="9" t="s">
        <v>193</v>
      </c>
      <c r="E36" s="9" t="s">
        <v>248</v>
      </c>
      <c r="F36" s="9" t="s">
        <v>44</v>
      </c>
      <c r="G36" s="6" t="s">
        <v>249</v>
      </c>
      <c r="H36" s="6" t="s">
        <v>249</v>
      </c>
      <c r="I36" s="6" t="s">
        <v>46</v>
      </c>
      <c r="J36" s="6" t="s">
        <v>10</v>
      </c>
      <c r="K36" s="6" t="s">
        <v>47</v>
      </c>
      <c r="L36" s="6" t="s">
        <v>48</v>
      </c>
      <c r="M36" s="6" t="s">
        <v>49</v>
      </c>
      <c r="N36" s="6" t="s">
        <v>50</v>
      </c>
      <c r="O36" s="6" t="s">
        <v>51</v>
      </c>
      <c r="P36" s="6" t="s">
        <v>250</v>
      </c>
      <c r="Q36" s="6" t="s">
        <v>251</v>
      </c>
      <c r="R36" s="6" t="s">
        <v>252</v>
      </c>
      <c r="S36" s="6" t="s">
        <v>55</v>
      </c>
      <c r="T36" s="6" t="s">
        <v>56</v>
      </c>
    </row>
    <row r="37" spans="1:20" ht="57">
      <c r="A37" s="12" t="s">
        <v>253</v>
      </c>
      <c r="B37" s="9" t="s">
        <v>41</v>
      </c>
      <c r="C37" s="15">
        <v>1054</v>
      </c>
      <c r="D37" s="9" t="s">
        <v>193</v>
      </c>
      <c r="E37" s="9" t="s">
        <v>254</v>
      </c>
      <c r="F37" s="9" t="s">
        <v>44</v>
      </c>
      <c r="G37" s="6" t="s">
        <v>243</v>
      </c>
      <c r="H37" s="6" t="s">
        <v>243</v>
      </c>
      <c r="I37" s="6" t="s">
        <v>46</v>
      </c>
      <c r="J37" s="6" t="s">
        <v>10</v>
      </c>
      <c r="K37" s="6" t="s">
        <v>47</v>
      </c>
      <c r="L37" s="6" t="s">
        <v>48</v>
      </c>
      <c r="M37" s="6" t="s">
        <v>49</v>
      </c>
      <c r="N37" s="6" t="s">
        <v>50</v>
      </c>
      <c r="O37" s="6" t="s">
        <v>51</v>
      </c>
      <c r="P37" s="6" t="s">
        <v>255</v>
      </c>
      <c r="Q37" s="6" t="s">
        <v>256</v>
      </c>
      <c r="R37" s="6" t="s">
        <v>257</v>
      </c>
      <c r="S37" s="6" t="s">
        <v>55</v>
      </c>
      <c r="T37" s="6" t="s">
        <v>56</v>
      </c>
    </row>
    <row r="38" spans="1:20" ht="57">
      <c r="A38" s="12" t="s">
        <v>258</v>
      </c>
      <c r="B38" s="9" t="s">
        <v>41</v>
      </c>
      <c r="C38" s="15">
        <v>1077</v>
      </c>
      <c r="D38" s="9" t="s">
        <v>193</v>
      </c>
      <c r="E38" s="9" t="s">
        <v>259</v>
      </c>
      <c r="F38" s="9" t="s">
        <v>44</v>
      </c>
      <c r="G38" s="6" t="s">
        <v>260</v>
      </c>
      <c r="H38" s="6" t="s">
        <v>260</v>
      </c>
      <c r="I38" s="6" t="s">
        <v>261</v>
      </c>
      <c r="J38" s="6" t="s">
        <v>12</v>
      </c>
      <c r="K38" s="6" t="s">
        <v>121</v>
      </c>
      <c r="L38" s="6" t="s">
        <v>122</v>
      </c>
      <c r="M38" s="6" t="s">
        <v>123</v>
      </c>
      <c r="N38" s="6" t="s">
        <v>50</v>
      </c>
      <c r="O38" s="6" t="s">
        <v>51</v>
      </c>
      <c r="P38" s="6" t="s">
        <v>262</v>
      </c>
      <c r="Q38" s="6" t="s">
        <v>263</v>
      </c>
      <c r="R38" s="6" t="s">
        <v>264</v>
      </c>
      <c r="S38" s="6" t="s">
        <v>127</v>
      </c>
      <c r="T38" s="6" t="s">
        <v>56</v>
      </c>
    </row>
    <row r="39" spans="1:20" ht="57">
      <c r="A39" s="12" t="s">
        <v>265</v>
      </c>
      <c r="B39" s="9" t="s">
        <v>41</v>
      </c>
      <c r="C39" s="15">
        <v>1084</v>
      </c>
      <c r="D39" s="9" t="s">
        <v>166</v>
      </c>
      <c r="E39" s="9" t="s">
        <v>266</v>
      </c>
      <c r="F39" s="9" t="s">
        <v>44</v>
      </c>
      <c r="G39" s="6" t="s">
        <v>267</v>
      </c>
      <c r="H39" s="6" t="s">
        <v>267</v>
      </c>
      <c r="I39" s="6" t="s">
        <v>120</v>
      </c>
      <c r="J39" s="6" t="s">
        <v>10</v>
      </c>
      <c r="K39" s="6" t="s">
        <v>121</v>
      </c>
      <c r="L39" s="6" t="s">
        <v>122</v>
      </c>
      <c r="M39" s="6" t="s">
        <v>123</v>
      </c>
      <c r="N39" s="6" t="s">
        <v>50</v>
      </c>
      <c r="O39" s="6" t="s">
        <v>51</v>
      </c>
      <c r="P39" s="6" t="s">
        <v>268</v>
      </c>
      <c r="Q39" s="6" t="s">
        <v>269</v>
      </c>
      <c r="R39" s="6" t="s">
        <v>270</v>
      </c>
      <c r="S39" s="6" t="s">
        <v>127</v>
      </c>
      <c r="T39" s="6" t="s">
        <v>56</v>
      </c>
    </row>
    <row r="40" spans="1:20" ht="57">
      <c r="A40" s="12" t="s">
        <v>271</v>
      </c>
      <c r="B40" s="9" t="s">
        <v>41</v>
      </c>
      <c r="C40" s="15">
        <v>1091</v>
      </c>
      <c r="D40" s="9" t="s">
        <v>193</v>
      </c>
      <c r="E40" s="9" t="s">
        <v>272</v>
      </c>
      <c r="F40" s="9" t="s">
        <v>44</v>
      </c>
      <c r="G40" s="6" t="s">
        <v>273</v>
      </c>
      <c r="H40" s="6" t="s">
        <v>273</v>
      </c>
      <c r="I40" s="6" t="s">
        <v>46</v>
      </c>
      <c r="J40" s="6" t="s">
        <v>8</v>
      </c>
      <c r="K40" s="6" t="s">
        <v>47</v>
      </c>
      <c r="L40" s="6" t="s">
        <v>48</v>
      </c>
      <c r="M40" s="6" t="s">
        <v>49</v>
      </c>
      <c r="N40" s="6" t="s">
        <v>50</v>
      </c>
      <c r="O40" s="6" t="s">
        <v>51</v>
      </c>
      <c r="P40" s="6" t="s">
        <v>274</v>
      </c>
      <c r="Q40" s="6" t="s">
        <v>275</v>
      </c>
      <c r="R40" s="6" t="s">
        <v>276</v>
      </c>
      <c r="S40" s="6" t="s">
        <v>55</v>
      </c>
      <c r="T40" s="6" t="s">
        <v>56</v>
      </c>
    </row>
    <row r="41" spans="1:20" ht="57">
      <c r="A41" s="12" t="s">
        <v>277</v>
      </c>
      <c r="B41" s="9" t="s">
        <v>41</v>
      </c>
      <c r="C41" s="15">
        <v>1135</v>
      </c>
      <c r="D41" s="9" t="s">
        <v>166</v>
      </c>
      <c r="E41" s="9" t="s">
        <v>278</v>
      </c>
      <c r="F41" s="9" t="s">
        <v>44</v>
      </c>
      <c r="G41" s="6" t="s">
        <v>279</v>
      </c>
      <c r="H41" s="6" t="s">
        <v>279</v>
      </c>
      <c r="I41" s="6" t="s">
        <v>46</v>
      </c>
      <c r="J41" s="6" t="s">
        <v>8</v>
      </c>
      <c r="K41" s="6" t="s">
        <v>47</v>
      </c>
      <c r="L41" s="6" t="s">
        <v>48</v>
      </c>
      <c r="M41" s="6" t="s">
        <v>49</v>
      </c>
      <c r="N41" s="6" t="s">
        <v>50</v>
      </c>
      <c r="O41" s="6" t="s">
        <v>51</v>
      </c>
      <c r="P41" s="6" t="s">
        <v>280</v>
      </c>
      <c r="Q41" s="6" t="s">
        <v>281</v>
      </c>
      <c r="R41" s="6" t="s">
        <v>282</v>
      </c>
      <c r="S41" s="6" t="s">
        <v>55</v>
      </c>
      <c r="T41" s="6" t="s">
        <v>56</v>
      </c>
    </row>
    <row r="42" spans="1:20" ht="57">
      <c r="A42" s="13" t="s">
        <v>283</v>
      </c>
      <c r="B42" s="10" t="s">
        <v>41</v>
      </c>
      <c r="C42" s="16">
        <v>1142</v>
      </c>
      <c r="D42" s="10" t="s">
        <v>44</v>
      </c>
      <c r="E42" s="10" t="s">
        <v>44</v>
      </c>
      <c r="F42" s="10" t="s">
        <v>44</v>
      </c>
      <c r="G42" s="7" t="s">
        <v>284</v>
      </c>
      <c r="H42" s="7" t="s">
        <v>284</v>
      </c>
      <c r="I42" s="7" t="s">
        <v>46</v>
      </c>
      <c r="J42" s="7" t="s">
        <v>8</v>
      </c>
      <c r="K42" s="7" t="s">
        <v>47</v>
      </c>
      <c r="L42" s="7" t="s">
        <v>48</v>
      </c>
      <c r="M42" s="7" t="s">
        <v>49</v>
      </c>
      <c r="N42" s="7" t="s">
        <v>50</v>
      </c>
      <c r="O42" s="7" t="s">
        <v>51</v>
      </c>
      <c r="P42" s="7" t="s">
        <v>285</v>
      </c>
      <c r="Q42" s="7" t="s">
        <v>286</v>
      </c>
      <c r="R42" s="7" t="s">
        <v>287</v>
      </c>
      <c r="S42" s="7" t="s">
        <v>55</v>
      </c>
      <c r="T42" s="7" t="s">
        <v>56</v>
      </c>
    </row>
  </sheetData>
  <conditionalFormatting sqref="L2:L42">
    <cfRule type="containsText" dxfId="2" priority="1" operator="containsText" text="Core"/>
    <cfRule type="containsText" dxfId="1" priority="2" operator="containsText" text="Sensitivity"/>
    <cfRule type="containsText" dxfId="0" priority="3" operator="containsText" text="Exclude"/>
  </conditionalFormatting>
  <dataValidations count="3">
    <dataValidation type="list" sqref="L2:L42" xr:uid="{00000000-0002-0000-0100-000000000000}">
      <formula1>"Core,Sensitivity,Exclude"</formula1>
    </dataValidation>
    <dataValidation type="list" sqref="M2:M42" xr:uid="{00000000-0002-0000-0100-000001000000}">
      <formula1>"Yes,Sensitivity only,No"</formula1>
    </dataValidation>
    <dataValidation type="list" sqref="N2:N42" xr:uid="{00000000-0002-0000-0100-000002000000}">
      <formula1>"No,Yes,Uncertain"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showGridLines="0" workbookViewId="0"/>
  </sheetViews>
  <sheetFormatPr defaultRowHeight="14.25"/>
  <cols>
    <col min="1" max="1" width="17" customWidth="1"/>
    <col min="2" max="2" width="16" customWidth="1"/>
    <col min="3" max="3" width="18" customWidth="1"/>
    <col min="4" max="4" width="50" customWidth="1"/>
    <col min="5" max="6" width="42" customWidth="1"/>
    <col min="7" max="7" width="55" customWidth="1"/>
    <col min="8" max="8" width="48" customWidth="1"/>
  </cols>
  <sheetData>
    <row r="1" spans="1:8" ht="33.950000000000003" customHeight="1">
      <c r="A1" s="17" t="s">
        <v>288</v>
      </c>
      <c r="B1" s="18" t="s">
        <v>22</v>
      </c>
      <c r="C1" s="18" t="s">
        <v>289</v>
      </c>
      <c r="D1" s="18" t="s">
        <v>35</v>
      </c>
      <c r="E1" s="18" t="s">
        <v>36</v>
      </c>
      <c r="F1" s="18" t="s">
        <v>37</v>
      </c>
      <c r="G1" s="18" t="s">
        <v>290</v>
      </c>
      <c r="H1" s="19" t="s">
        <v>291</v>
      </c>
    </row>
    <row r="2" spans="1:8" ht="28.5">
      <c r="A2" s="26" t="s">
        <v>292</v>
      </c>
      <c r="B2" s="29">
        <v>185</v>
      </c>
      <c r="C2" s="23" t="s">
        <v>293</v>
      </c>
      <c r="D2" s="20" t="s">
        <v>294</v>
      </c>
      <c r="E2" s="20" t="s">
        <v>295</v>
      </c>
      <c r="F2" s="20" t="s">
        <v>296</v>
      </c>
      <c r="G2" s="20" t="s">
        <v>297</v>
      </c>
      <c r="H2" s="20" t="s">
        <v>298</v>
      </c>
    </row>
    <row r="3" spans="1:8" ht="28.5">
      <c r="A3" s="27" t="s">
        <v>299</v>
      </c>
      <c r="B3" s="30">
        <v>201</v>
      </c>
      <c r="C3" s="24" t="s">
        <v>300</v>
      </c>
      <c r="D3" s="21" t="s">
        <v>301</v>
      </c>
      <c r="E3" s="21" t="s">
        <v>302</v>
      </c>
      <c r="F3" s="21" t="s">
        <v>303</v>
      </c>
      <c r="G3" s="21" t="s">
        <v>304</v>
      </c>
      <c r="H3" s="21" t="s">
        <v>298</v>
      </c>
    </row>
    <row r="4" spans="1:8" ht="28.5">
      <c r="A4" s="27" t="s">
        <v>305</v>
      </c>
      <c r="B4" s="30">
        <v>297</v>
      </c>
      <c r="C4" s="24" t="s">
        <v>306</v>
      </c>
      <c r="D4" s="21" t="s">
        <v>307</v>
      </c>
      <c r="E4" s="21" t="s">
        <v>308</v>
      </c>
      <c r="F4" s="21" t="s">
        <v>309</v>
      </c>
      <c r="G4" s="21" t="s">
        <v>310</v>
      </c>
      <c r="H4" s="21" t="s">
        <v>298</v>
      </c>
    </row>
    <row r="5" spans="1:8" ht="28.5">
      <c r="A5" s="27" t="s">
        <v>311</v>
      </c>
      <c r="B5" s="30">
        <v>517</v>
      </c>
      <c r="C5" s="24" t="s">
        <v>312</v>
      </c>
      <c r="D5" s="21" t="s">
        <v>313</v>
      </c>
      <c r="E5" s="21" t="s">
        <v>314</v>
      </c>
      <c r="F5" s="21" t="s">
        <v>315</v>
      </c>
      <c r="G5" s="21" t="s">
        <v>316</v>
      </c>
      <c r="H5" s="21" t="s">
        <v>317</v>
      </c>
    </row>
    <row r="6" spans="1:8" ht="28.5">
      <c r="A6" s="27" t="s">
        <v>318</v>
      </c>
      <c r="B6" s="30">
        <v>652</v>
      </c>
      <c r="C6" s="24" t="s">
        <v>312</v>
      </c>
      <c r="D6" s="21" t="s">
        <v>319</v>
      </c>
      <c r="E6" s="21" t="s">
        <v>320</v>
      </c>
      <c r="F6" s="21" t="s">
        <v>321</v>
      </c>
      <c r="G6" s="21" t="s">
        <v>322</v>
      </c>
      <c r="H6" s="21" t="s">
        <v>298</v>
      </c>
    </row>
    <row r="7" spans="1:8" ht="28.5">
      <c r="A7" s="28" t="s">
        <v>323</v>
      </c>
      <c r="B7" s="31">
        <v>751</v>
      </c>
      <c r="C7" s="25" t="s">
        <v>324</v>
      </c>
      <c r="D7" s="22" t="s">
        <v>325</v>
      </c>
      <c r="E7" s="22" t="s">
        <v>326</v>
      </c>
      <c r="F7" s="22" t="s">
        <v>327</v>
      </c>
      <c r="G7" s="22" t="s">
        <v>328</v>
      </c>
      <c r="H7" s="22" t="s">
        <v>298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6"/>
  <sheetViews>
    <sheetView showGridLines="0" workbookViewId="0"/>
  </sheetViews>
  <sheetFormatPr defaultRowHeight="14.25"/>
  <cols>
    <col min="1" max="1" width="30" customWidth="1"/>
    <col min="2" max="2" width="95" customWidth="1"/>
  </cols>
  <sheetData>
    <row r="1" spans="1:2" ht="15">
      <c r="A1" s="1" t="s">
        <v>329</v>
      </c>
      <c r="B1" s="1" t="s">
        <v>330</v>
      </c>
    </row>
    <row r="2" spans="1:2">
      <c r="A2" s="35" t="s">
        <v>20</v>
      </c>
      <c r="B2" s="35" t="s">
        <v>331</v>
      </c>
    </row>
    <row r="3" spans="1:2">
      <c r="A3" s="36" t="s">
        <v>22</v>
      </c>
      <c r="B3" s="36" t="s">
        <v>332</v>
      </c>
    </row>
    <row r="4" spans="1:2">
      <c r="A4" s="36" t="s">
        <v>23</v>
      </c>
      <c r="B4" s="36" t="s">
        <v>333</v>
      </c>
    </row>
    <row r="5" spans="1:2">
      <c r="A5" s="36" t="s">
        <v>24</v>
      </c>
      <c r="B5" s="36" t="s">
        <v>334</v>
      </c>
    </row>
    <row r="6" spans="1:2" ht="28.5">
      <c r="A6" s="36" t="s">
        <v>25</v>
      </c>
      <c r="B6" s="36" t="s">
        <v>335</v>
      </c>
    </row>
    <row r="7" spans="1:2">
      <c r="A7" s="36" t="s">
        <v>28</v>
      </c>
      <c r="B7" s="36" t="s">
        <v>336</v>
      </c>
    </row>
    <row r="8" spans="1:2">
      <c r="A8" s="36" t="s">
        <v>29</v>
      </c>
      <c r="B8" s="36" t="s">
        <v>337</v>
      </c>
    </row>
    <row r="9" spans="1:2">
      <c r="A9" s="36" t="s">
        <v>48</v>
      </c>
      <c r="B9" s="36" t="s">
        <v>338</v>
      </c>
    </row>
    <row r="10" spans="1:2">
      <c r="A10" s="36" t="s">
        <v>122</v>
      </c>
      <c r="B10" s="36" t="s">
        <v>339</v>
      </c>
    </row>
    <row r="11" spans="1:2">
      <c r="A11" s="36" t="s">
        <v>208</v>
      </c>
      <c r="B11" s="36" t="s">
        <v>340</v>
      </c>
    </row>
    <row r="12" spans="1:2" ht="28.5">
      <c r="A12" s="36" t="s">
        <v>341</v>
      </c>
      <c r="B12" s="36" t="s">
        <v>342</v>
      </c>
    </row>
    <row r="13" spans="1:2" ht="28.5">
      <c r="A13" s="36" t="s">
        <v>343</v>
      </c>
      <c r="B13" s="36" t="s">
        <v>344</v>
      </c>
    </row>
    <row r="14" spans="1:2" ht="28.5">
      <c r="A14" s="36" t="s">
        <v>33</v>
      </c>
      <c r="B14" s="36" t="s">
        <v>345</v>
      </c>
    </row>
    <row r="15" spans="1:2">
      <c r="A15" s="36" t="s">
        <v>34</v>
      </c>
      <c r="B15" s="36" t="s">
        <v>346</v>
      </c>
    </row>
    <row r="16" spans="1:2" ht="28.5">
      <c r="A16" s="37" t="s">
        <v>39</v>
      </c>
      <c r="B16" s="37" t="s">
        <v>347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showGridLines="0" workbookViewId="0"/>
  </sheetViews>
  <sheetFormatPr defaultRowHeight="14.25"/>
  <cols>
    <col min="1" max="1" width="10" customWidth="1"/>
    <col min="2" max="2" width="48" customWidth="1"/>
    <col min="3" max="3" width="75" customWidth="1"/>
  </cols>
  <sheetData>
    <row r="1" spans="1:3" ht="15">
      <c r="A1" s="1" t="s">
        <v>348</v>
      </c>
      <c r="B1" s="1" t="s">
        <v>349</v>
      </c>
      <c r="C1" s="1" t="s">
        <v>350</v>
      </c>
    </row>
    <row r="2" spans="1:3">
      <c r="A2" s="35" t="s">
        <v>351</v>
      </c>
      <c r="B2" s="35" t="s">
        <v>352</v>
      </c>
      <c r="C2" s="35" t="s">
        <v>353</v>
      </c>
    </row>
    <row r="3" spans="1:3" ht="28.5">
      <c r="A3" s="36" t="s">
        <v>354</v>
      </c>
      <c r="B3" s="36" t="s">
        <v>355</v>
      </c>
      <c r="C3" s="36" t="s">
        <v>356</v>
      </c>
    </row>
    <row r="4" spans="1:3" ht="28.5">
      <c r="A4" s="36" t="s">
        <v>357</v>
      </c>
      <c r="B4" s="36" t="s">
        <v>358</v>
      </c>
      <c r="C4" s="36" t="s">
        <v>359</v>
      </c>
    </row>
    <row r="5" spans="1:3">
      <c r="A5" s="36" t="s">
        <v>360</v>
      </c>
      <c r="B5" s="36" t="s">
        <v>361</v>
      </c>
      <c r="C5" s="36" t="s">
        <v>362</v>
      </c>
    </row>
    <row r="6" spans="1:3" ht="28.5">
      <c r="A6" s="36" t="s">
        <v>363</v>
      </c>
      <c r="B6" s="36" t="s">
        <v>364</v>
      </c>
      <c r="C6" s="36" t="s">
        <v>365</v>
      </c>
    </row>
    <row r="7" spans="1:3">
      <c r="A7" s="36" t="s">
        <v>366</v>
      </c>
      <c r="B7" s="36" t="s">
        <v>367</v>
      </c>
      <c r="C7" s="36" t="s">
        <v>368</v>
      </c>
    </row>
    <row r="8" spans="1:3" ht="28.5">
      <c r="A8" s="37" t="s">
        <v>369</v>
      </c>
      <c r="B8" s="37" t="s">
        <v>370</v>
      </c>
      <c r="C8" s="37" t="s">
        <v>371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0"/>
  <sheetViews>
    <sheetView showGridLines="0" workbookViewId="0"/>
  </sheetViews>
  <sheetFormatPr defaultRowHeight="14.25"/>
  <cols>
    <col min="1" max="1" width="28" customWidth="1"/>
    <col min="2" max="2" width="90" customWidth="1"/>
  </cols>
  <sheetData>
    <row r="1" spans="1:2" ht="15">
      <c r="A1" s="1" t="s">
        <v>372</v>
      </c>
      <c r="B1" s="1" t="s">
        <v>373</v>
      </c>
    </row>
    <row r="2" spans="1:2" ht="28.5">
      <c r="A2" s="35" t="s">
        <v>374</v>
      </c>
      <c r="B2" s="35" t="s">
        <v>375</v>
      </c>
    </row>
    <row r="3" spans="1:2">
      <c r="A3" s="36" t="s">
        <v>376</v>
      </c>
      <c r="B3" s="36" t="s">
        <v>377</v>
      </c>
    </row>
    <row r="4" spans="1:2">
      <c r="A4" s="36" t="s">
        <v>378</v>
      </c>
      <c r="B4" s="36" t="s">
        <v>379</v>
      </c>
    </row>
    <row r="5" spans="1:2" ht="28.5">
      <c r="A5" s="36" t="s">
        <v>380</v>
      </c>
      <c r="B5" s="36" t="s">
        <v>381</v>
      </c>
    </row>
    <row r="6" spans="1:2">
      <c r="A6" s="36" t="s">
        <v>382</v>
      </c>
      <c r="B6" s="36" t="s">
        <v>383</v>
      </c>
    </row>
    <row r="7" spans="1:2" ht="28.5">
      <c r="A7" s="36" t="s">
        <v>384</v>
      </c>
      <c r="B7" s="36" t="s">
        <v>385</v>
      </c>
    </row>
    <row r="8" spans="1:2" ht="28.5">
      <c r="A8" s="36" t="s">
        <v>386</v>
      </c>
      <c r="B8" s="36" t="s">
        <v>387</v>
      </c>
    </row>
    <row r="9" spans="1:2">
      <c r="A9" s="36" t="s">
        <v>388</v>
      </c>
      <c r="B9" s="36" t="s">
        <v>389</v>
      </c>
    </row>
    <row r="10" spans="1:2">
      <c r="A10" s="37" t="s">
        <v>390</v>
      </c>
      <c r="B10" s="37" t="s">
        <v>391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2"/>
  <sheetViews>
    <sheetView showGridLines="0" workbookViewId="0"/>
  </sheetViews>
  <sheetFormatPr defaultRowHeight="14.25"/>
  <cols>
    <col min="1" max="11" width="20" customWidth="1"/>
    <col min="12" max="12" width="42" customWidth="1"/>
  </cols>
  <sheetData>
    <row r="1" spans="1:12" ht="15">
      <c r="A1" s="38" t="s">
        <v>20</v>
      </c>
      <c r="B1" s="38" t="s">
        <v>392</v>
      </c>
      <c r="C1" s="38" t="s">
        <v>393</v>
      </c>
      <c r="D1" s="38" t="s">
        <v>394</v>
      </c>
      <c r="E1" s="38" t="s">
        <v>395</v>
      </c>
      <c r="F1" s="38" t="s">
        <v>396</v>
      </c>
      <c r="G1" s="38" t="s">
        <v>397</v>
      </c>
      <c r="H1" s="38" t="s">
        <v>398</v>
      </c>
      <c r="I1" s="38" t="s">
        <v>399</v>
      </c>
      <c r="J1" s="38" t="s">
        <v>400</v>
      </c>
      <c r="K1" s="38" t="s">
        <v>401</v>
      </c>
      <c r="L1" s="38" t="s">
        <v>402</v>
      </c>
    </row>
    <row r="2" spans="1:12">
      <c r="A2" s="35" t="s">
        <v>40</v>
      </c>
      <c r="B2" s="35"/>
      <c r="C2" s="35"/>
      <c r="D2" s="35"/>
      <c r="E2" s="35"/>
      <c r="F2" s="35"/>
      <c r="G2" s="35"/>
      <c r="H2" s="35" t="str">
        <f t="shared" ref="H2:H42" si="0">IF(OR(B2="",E2=""),"Pending",IF(B2=E2,"Yes","No"))</f>
        <v>Pending</v>
      </c>
      <c r="I2" s="35" t="str">
        <f t="shared" ref="I2:I42" si="1">IF(OR(C2="",F2=""),"Pending",IF(C2=F2,"Yes","No"))</f>
        <v>Pending</v>
      </c>
      <c r="J2" s="35" t="str">
        <f t="shared" ref="J2:J42" si="2">IF(OR(D2="",G2=""),"Pending",IF(D2=G2,"Yes","No"))</f>
        <v>Pending</v>
      </c>
      <c r="K2" s="35"/>
      <c r="L2" s="35"/>
    </row>
    <row r="3" spans="1:12">
      <c r="A3" s="36" t="s">
        <v>57</v>
      </c>
      <c r="B3" s="36"/>
      <c r="C3" s="36"/>
      <c r="D3" s="36"/>
      <c r="E3" s="36"/>
      <c r="F3" s="36"/>
      <c r="G3" s="36"/>
      <c r="H3" s="36" t="str">
        <f t="shared" si="0"/>
        <v>Pending</v>
      </c>
      <c r="I3" s="36" t="str">
        <f t="shared" si="1"/>
        <v>Pending</v>
      </c>
      <c r="J3" s="36" t="str">
        <f t="shared" si="2"/>
        <v>Pending</v>
      </c>
      <c r="K3" s="36"/>
      <c r="L3" s="36"/>
    </row>
    <row r="4" spans="1:12">
      <c r="A4" s="36" t="s">
        <v>64</v>
      </c>
      <c r="B4" s="36"/>
      <c r="C4" s="36"/>
      <c r="D4" s="36"/>
      <c r="E4" s="36"/>
      <c r="F4" s="36"/>
      <c r="G4" s="36"/>
      <c r="H4" s="36" t="str">
        <f t="shared" si="0"/>
        <v>Pending</v>
      </c>
      <c r="I4" s="36" t="str">
        <f t="shared" si="1"/>
        <v>Pending</v>
      </c>
      <c r="J4" s="36" t="str">
        <f t="shared" si="2"/>
        <v>Pending</v>
      </c>
      <c r="K4" s="36"/>
      <c r="L4" s="36"/>
    </row>
    <row r="5" spans="1:12">
      <c r="A5" s="36" t="s">
        <v>69</v>
      </c>
      <c r="B5" s="36"/>
      <c r="C5" s="36"/>
      <c r="D5" s="36"/>
      <c r="E5" s="36"/>
      <c r="F5" s="36"/>
      <c r="G5" s="36"/>
      <c r="H5" s="36" t="str">
        <f t="shared" si="0"/>
        <v>Pending</v>
      </c>
      <c r="I5" s="36" t="str">
        <f t="shared" si="1"/>
        <v>Pending</v>
      </c>
      <c r="J5" s="36" t="str">
        <f t="shared" si="2"/>
        <v>Pending</v>
      </c>
      <c r="K5" s="36"/>
      <c r="L5" s="36"/>
    </row>
    <row r="6" spans="1:12">
      <c r="A6" s="36" t="s">
        <v>75</v>
      </c>
      <c r="B6" s="36"/>
      <c r="C6" s="36"/>
      <c r="D6" s="36"/>
      <c r="E6" s="36"/>
      <c r="F6" s="36"/>
      <c r="G6" s="36"/>
      <c r="H6" s="36" t="str">
        <f t="shared" si="0"/>
        <v>Pending</v>
      </c>
      <c r="I6" s="36" t="str">
        <f t="shared" si="1"/>
        <v>Pending</v>
      </c>
      <c r="J6" s="36" t="str">
        <f t="shared" si="2"/>
        <v>Pending</v>
      </c>
      <c r="K6" s="36"/>
      <c r="L6" s="36"/>
    </row>
    <row r="7" spans="1:12">
      <c r="A7" s="36" t="s">
        <v>80</v>
      </c>
      <c r="B7" s="36"/>
      <c r="C7" s="36"/>
      <c r="D7" s="36"/>
      <c r="E7" s="36"/>
      <c r="F7" s="36"/>
      <c r="G7" s="36"/>
      <c r="H7" s="36" t="str">
        <f t="shared" si="0"/>
        <v>Pending</v>
      </c>
      <c r="I7" s="36" t="str">
        <f t="shared" si="1"/>
        <v>Pending</v>
      </c>
      <c r="J7" s="36" t="str">
        <f t="shared" si="2"/>
        <v>Pending</v>
      </c>
      <c r="K7" s="36"/>
      <c r="L7" s="36"/>
    </row>
    <row r="8" spans="1:12">
      <c r="A8" s="36" t="s">
        <v>86</v>
      </c>
      <c r="B8" s="36"/>
      <c r="C8" s="36"/>
      <c r="D8" s="36"/>
      <c r="E8" s="36"/>
      <c r="F8" s="36"/>
      <c r="G8" s="36"/>
      <c r="H8" s="36" t="str">
        <f t="shared" si="0"/>
        <v>Pending</v>
      </c>
      <c r="I8" s="36" t="str">
        <f t="shared" si="1"/>
        <v>Pending</v>
      </c>
      <c r="J8" s="36" t="str">
        <f t="shared" si="2"/>
        <v>Pending</v>
      </c>
      <c r="K8" s="36"/>
      <c r="L8" s="36"/>
    </row>
    <row r="9" spans="1:12">
      <c r="A9" s="36" t="s">
        <v>93</v>
      </c>
      <c r="B9" s="36"/>
      <c r="C9" s="36"/>
      <c r="D9" s="36"/>
      <c r="E9" s="36"/>
      <c r="F9" s="36"/>
      <c r="G9" s="36"/>
      <c r="H9" s="36" t="str">
        <f t="shared" si="0"/>
        <v>Pending</v>
      </c>
      <c r="I9" s="36" t="str">
        <f t="shared" si="1"/>
        <v>Pending</v>
      </c>
      <c r="J9" s="36" t="str">
        <f t="shared" si="2"/>
        <v>Pending</v>
      </c>
      <c r="K9" s="36"/>
      <c r="L9" s="36"/>
    </row>
    <row r="10" spans="1:12">
      <c r="A10" s="36" t="s">
        <v>97</v>
      </c>
      <c r="B10" s="36"/>
      <c r="C10" s="36"/>
      <c r="D10" s="36"/>
      <c r="E10" s="36"/>
      <c r="F10" s="36"/>
      <c r="G10" s="36"/>
      <c r="H10" s="36" t="str">
        <f t="shared" si="0"/>
        <v>Pending</v>
      </c>
      <c r="I10" s="36" t="str">
        <f t="shared" si="1"/>
        <v>Pending</v>
      </c>
      <c r="J10" s="36" t="str">
        <f t="shared" si="2"/>
        <v>Pending</v>
      </c>
      <c r="K10" s="36"/>
      <c r="L10" s="36"/>
    </row>
    <row r="11" spans="1:12">
      <c r="A11" s="36" t="s">
        <v>102</v>
      </c>
      <c r="B11" s="36"/>
      <c r="C11" s="36"/>
      <c r="D11" s="36"/>
      <c r="E11" s="36"/>
      <c r="F11" s="36"/>
      <c r="G11" s="36"/>
      <c r="H11" s="36" t="str">
        <f t="shared" si="0"/>
        <v>Pending</v>
      </c>
      <c r="I11" s="36" t="str">
        <f t="shared" si="1"/>
        <v>Pending</v>
      </c>
      <c r="J11" s="36" t="str">
        <f t="shared" si="2"/>
        <v>Pending</v>
      </c>
      <c r="K11" s="36"/>
      <c r="L11" s="36"/>
    </row>
    <row r="12" spans="1:12">
      <c r="A12" s="36" t="s">
        <v>107</v>
      </c>
      <c r="B12" s="36"/>
      <c r="C12" s="36"/>
      <c r="D12" s="36"/>
      <c r="E12" s="36"/>
      <c r="F12" s="36"/>
      <c r="G12" s="36"/>
      <c r="H12" s="36" t="str">
        <f t="shared" si="0"/>
        <v>Pending</v>
      </c>
      <c r="I12" s="36" t="str">
        <f t="shared" si="1"/>
        <v>Pending</v>
      </c>
      <c r="J12" s="36" t="str">
        <f t="shared" si="2"/>
        <v>Pending</v>
      </c>
      <c r="K12" s="36"/>
      <c r="L12" s="36"/>
    </row>
    <row r="13" spans="1:12">
      <c r="A13" s="36" t="s">
        <v>111</v>
      </c>
      <c r="B13" s="36"/>
      <c r="C13" s="36"/>
      <c r="D13" s="36"/>
      <c r="E13" s="36"/>
      <c r="F13" s="36"/>
      <c r="G13" s="36"/>
      <c r="H13" s="36" t="str">
        <f t="shared" si="0"/>
        <v>Pending</v>
      </c>
      <c r="I13" s="36" t="str">
        <f t="shared" si="1"/>
        <v>Pending</v>
      </c>
      <c r="J13" s="36" t="str">
        <f t="shared" si="2"/>
        <v>Pending</v>
      </c>
      <c r="K13" s="36"/>
      <c r="L13" s="36"/>
    </row>
    <row r="14" spans="1:12">
      <c r="A14" s="36" t="s">
        <v>117</v>
      </c>
      <c r="B14" s="36"/>
      <c r="C14" s="36"/>
      <c r="D14" s="36"/>
      <c r="E14" s="36"/>
      <c r="F14" s="36"/>
      <c r="G14" s="36"/>
      <c r="H14" s="36" t="str">
        <f t="shared" si="0"/>
        <v>Pending</v>
      </c>
      <c r="I14" s="36" t="str">
        <f t="shared" si="1"/>
        <v>Pending</v>
      </c>
      <c r="J14" s="36" t="str">
        <f t="shared" si="2"/>
        <v>Pending</v>
      </c>
      <c r="K14" s="36"/>
      <c r="L14" s="36"/>
    </row>
    <row r="15" spans="1:12">
      <c r="A15" s="36" t="s">
        <v>128</v>
      </c>
      <c r="B15" s="36"/>
      <c r="C15" s="36"/>
      <c r="D15" s="36"/>
      <c r="E15" s="36"/>
      <c r="F15" s="36"/>
      <c r="G15" s="36"/>
      <c r="H15" s="36" t="str">
        <f t="shared" si="0"/>
        <v>Pending</v>
      </c>
      <c r="I15" s="36" t="str">
        <f t="shared" si="1"/>
        <v>Pending</v>
      </c>
      <c r="J15" s="36" t="str">
        <f t="shared" si="2"/>
        <v>Pending</v>
      </c>
      <c r="K15" s="36"/>
      <c r="L15" s="36"/>
    </row>
    <row r="16" spans="1:12">
      <c r="A16" s="36" t="s">
        <v>133</v>
      </c>
      <c r="B16" s="36"/>
      <c r="C16" s="36"/>
      <c r="D16" s="36"/>
      <c r="E16" s="36"/>
      <c r="F16" s="36"/>
      <c r="G16" s="36"/>
      <c r="H16" s="36" t="str">
        <f t="shared" si="0"/>
        <v>Pending</v>
      </c>
      <c r="I16" s="36" t="str">
        <f t="shared" si="1"/>
        <v>Pending</v>
      </c>
      <c r="J16" s="36" t="str">
        <f t="shared" si="2"/>
        <v>Pending</v>
      </c>
      <c r="K16" s="36"/>
      <c r="L16" s="36"/>
    </row>
    <row r="17" spans="1:12">
      <c r="A17" s="36" t="s">
        <v>138</v>
      </c>
      <c r="B17" s="36"/>
      <c r="C17" s="36"/>
      <c r="D17" s="36"/>
      <c r="E17" s="36"/>
      <c r="F17" s="36"/>
      <c r="G17" s="36"/>
      <c r="H17" s="36" t="str">
        <f t="shared" si="0"/>
        <v>Pending</v>
      </c>
      <c r="I17" s="36" t="str">
        <f t="shared" si="1"/>
        <v>Pending</v>
      </c>
      <c r="J17" s="36" t="str">
        <f t="shared" si="2"/>
        <v>Pending</v>
      </c>
      <c r="K17" s="36"/>
      <c r="L17" s="36"/>
    </row>
    <row r="18" spans="1:12">
      <c r="A18" s="36" t="s">
        <v>143</v>
      </c>
      <c r="B18" s="36"/>
      <c r="C18" s="36"/>
      <c r="D18" s="36"/>
      <c r="E18" s="36"/>
      <c r="F18" s="36"/>
      <c r="G18" s="36"/>
      <c r="H18" s="36" t="str">
        <f t="shared" si="0"/>
        <v>Pending</v>
      </c>
      <c r="I18" s="36" t="str">
        <f t="shared" si="1"/>
        <v>Pending</v>
      </c>
      <c r="J18" s="36" t="str">
        <f t="shared" si="2"/>
        <v>Pending</v>
      </c>
      <c r="K18" s="36"/>
      <c r="L18" s="36"/>
    </row>
    <row r="19" spans="1:12">
      <c r="A19" s="36" t="s">
        <v>148</v>
      </c>
      <c r="B19" s="36"/>
      <c r="C19" s="36"/>
      <c r="D19" s="36"/>
      <c r="E19" s="36"/>
      <c r="F19" s="36"/>
      <c r="G19" s="36"/>
      <c r="H19" s="36" t="str">
        <f t="shared" si="0"/>
        <v>Pending</v>
      </c>
      <c r="I19" s="36" t="str">
        <f t="shared" si="1"/>
        <v>Pending</v>
      </c>
      <c r="J19" s="36" t="str">
        <f t="shared" si="2"/>
        <v>Pending</v>
      </c>
      <c r="K19" s="36"/>
      <c r="L19" s="36"/>
    </row>
    <row r="20" spans="1:12">
      <c r="A20" s="36" t="s">
        <v>153</v>
      </c>
      <c r="B20" s="36"/>
      <c r="C20" s="36"/>
      <c r="D20" s="36"/>
      <c r="E20" s="36"/>
      <c r="F20" s="36"/>
      <c r="G20" s="36"/>
      <c r="H20" s="36" t="str">
        <f t="shared" si="0"/>
        <v>Pending</v>
      </c>
      <c r="I20" s="36" t="str">
        <f t="shared" si="1"/>
        <v>Pending</v>
      </c>
      <c r="J20" s="36" t="str">
        <f t="shared" si="2"/>
        <v>Pending</v>
      </c>
      <c r="K20" s="36"/>
      <c r="L20" s="36"/>
    </row>
    <row r="21" spans="1:12">
      <c r="A21" s="36" t="s">
        <v>158</v>
      </c>
      <c r="B21" s="36"/>
      <c r="C21" s="36"/>
      <c r="D21" s="36"/>
      <c r="E21" s="36"/>
      <c r="F21" s="36"/>
      <c r="G21" s="36"/>
      <c r="H21" s="36" t="str">
        <f t="shared" si="0"/>
        <v>Pending</v>
      </c>
      <c r="I21" s="36" t="str">
        <f t="shared" si="1"/>
        <v>Pending</v>
      </c>
      <c r="J21" s="36" t="str">
        <f t="shared" si="2"/>
        <v>Pending</v>
      </c>
      <c r="K21" s="36"/>
      <c r="L21" s="36"/>
    </row>
    <row r="22" spans="1:12">
      <c r="A22" s="36" t="s">
        <v>165</v>
      </c>
      <c r="B22" s="36"/>
      <c r="C22" s="36"/>
      <c r="D22" s="36"/>
      <c r="E22" s="36"/>
      <c r="F22" s="36"/>
      <c r="G22" s="36"/>
      <c r="H22" s="36" t="str">
        <f t="shared" si="0"/>
        <v>Pending</v>
      </c>
      <c r="I22" s="36" t="str">
        <f t="shared" si="1"/>
        <v>Pending</v>
      </c>
      <c r="J22" s="36" t="str">
        <f t="shared" si="2"/>
        <v>Pending</v>
      </c>
      <c r="K22" s="36"/>
      <c r="L22" s="36"/>
    </row>
    <row r="23" spans="1:12">
      <c r="A23" s="36" t="s">
        <v>173</v>
      </c>
      <c r="B23" s="36"/>
      <c r="C23" s="36"/>
      <c r="D23" s="36"/>
      <c r="E23" s="36"/>
      <c r="F23" s="36"/>
      <c r="G23" s="36"/>
      <c r="H23" s="36" t="str">
        <f t="shared" si="0"/>
        <v>Pending</v>
      </c>
      <c r="I23" s="36" t="str">
        <f t="shared" si="1"/>
        <v>Pending</v>
      </c>
      <c r="J23" s="36" t="str">
        <f t="shared" si="2"/>
        <v>Pending</v>
      </c>
      <c r="K23" s="36"/>
      <c r="L23" s="36"/>
    </row>
    <row r="24" spans="1:12">
      <c r="A24" s="36" t="s">
        <v>178</v>
      </c>
      <c r="B24" s="36"/>
      <c r="C24" s="36"/>
      <c r="D24" s="36"/>
      <c r="E24" s="36"/>
      <c r="F24" s="36"/>
      <c r="G24" s="36"/>
      <c r="H24" s="36" t="str">
        <f t="shared" si="0"/>
        <v>Pending</v>
      </c>
      <c r="I24" s="36" t="str">
        <f t="shared" si="1"/>
        <v>Pending</v>
      </c>
      <c r="J24" s="36" t="str">
        <f t="shared" si="2"/>
        <v>Pending</v>
      </c>
      <c r="K24" s="36"/>
      <c r="L24" s="36"/>
    </row>
    <row r="25" spans="1:12">
      <c r="A25" s="36" t="s">
        <v>182</v>
      </c>
      <c r="B25" s="36"/>
      <c r="C25" s="36"/>
      <c r="D25" s="36"/>
      <c r="E25" s="36"/>
      <c r="F25" s="36"/>
      <c r="G25" s="36"/>
      <c r="H25" s="36" t="str">
        <f t="shared" si="0"/>
        <v>Pending</v>
      </c>
      <c r="I25" s="36" t="str">
        <f t="shared" si="1"/>
        <v>Pending</v>
      </c>
      <c r="J25" s="36" t="str">
        <f t="shared" si="2"/>
        <v>Pending</v>
      </c>
      <c r="K25" s="36"/>
      <c r="L25" s="36"/>
    </row>
    <row r="26" spans="1:12">
      <c r="A26" s="36" t="s">
        <v>187</v>
      </c>
      <c r="B26" s="36"/>
      <c r="C26" s="36"/>
      <c r="D26" s="36"/>
      <c r="E26" s="36"/>
      <c r="F26" s="36"/>
      <c r="G26" s="36"/>
      <c r="H26" s="36" t="str">
        <f t="shared" si="0"/>
        <v>Pending</v>
      </c>
      <c r="I26" s="36" t="str">
        <f t="shared" si="1"/>
        <v>Pending</v>
      </c>
      <c r="J26" s="36" t="str">
        <f t="shared" si="2"/>
        <v>Pending</v>
      </c>
      <c r="K26" s="36"/>
      <c r="L26" s="36"/>
    </row>
    <row r="27" spans="1:12">
      <c r="A27" s="36" t="s">
        <v>192</v>
      </c>
      <c r="B27" s="36"/>
      <c r="C27" s="36"/>
      <c r="D27" s="36"/>
      <c r="E27" s="36"/>
      <c r="F27" s="36"/>
      <c r="G27" s="36"/>
      <c r="H27" s="36" t="str">
        <f t="shared" si="0"/>
        <v>Pending</v>
      </c>
      <c r="I27" s="36" t="str">
        <f t="shared" si="1"/>
        <v>Pending</v>
      </c>
      <c r="J27" s="36" t="str">
        <f t="shared" si="2"/>
        <v>Pending</v>
      </c>
      <c r="K27" s="36"/>
      <c r="L27" s="36"/>
    </row>
    <row r="28" spans="1:12">
      <c r="A28" s="36" t="s">
        <v>198</v>
      </c>
      <c r="B28" s="36"/>
      <c r="C28" s="36"/>
      <c r="D28" s="36"/>
      <c r="E28" s="36"/>
      <c r="F28" s="36"/>
      <c r="G28" s="36"/>
      <c r="H28" s="36" t="str">
        <f t="shared" si="0"/>
        <v>Pending</v>
      </c>
      <c r="I28" s="36" t="str">
        <f t="shared" si="1"/>
        <v>Pending</v>
      </c>
      <c r="J28" s="36" t="str">
        <f t="shared" si="2"/>
        <v>Pending</v>
      </c>
      <c r="K28" s="36"/>
      <c r="L28" s="36"/>
    </row>
    <row r="29" spans="1:12">
      <c r="A29" s="36" t="s">
        <v>203</v>
      </c>
      <c r="B29" s="36"/>
      <c r="C29" s="36"/>
      <c r="D29" s="36"/>
      <c r="E29" s="36"/>
      <c r="F29" s="36"/>
      <c r="G29" s="36"/>
      <c r="H29" s="36" t="str">
        <f t="shared" si="0"/>
        <v>Pending</v>
      </c>
      <c r="I29" s="36" t="str">
        <f t="shared" si="1"/>
        <v>Pending</v>
      </c>
      <c r="J29" s="36" t="str">
        <f t="shared" si="2"/>
        <v>Pending</v>
      </c>
      <c r="K29" s="36"/>
      <c r="L29" s="36"/>
    </row>
    <row r="30" spans="1:12">
      <c r="A30" s="36" t="s">
        <v>213</v>
      </c>
      <c r="B30" s="36"/>
      <c r="C30" s="36"/>
      <c r="D30" s="36"/>
      <c r="E30" s="36"/>
      <c r="F30" s="36"/>
      <c r="G30" s="36"/>
      <c r="H30" s="36" t="str">
        <f t="shared" si="0"/>
        <v>Pending</v>
      </c>
      <c r="I30" s="36" t="str">
        <f t="shared" si="1"/>
        <v>Pending</v>
      </c>
      <c r="J30" s="36" t="str">
        <f t="shared" si="2"/>
        <v>Pending</v>
      </c>
      <c r="K30" s="36"/>
      <c r="L30" s="36"/>
    </row>
    <row r="31" spans="1:12">
      <c r="A31" s="36" t="s">
        <v>219</v>
      </c>
      <c r="B31" s="36"/>
      <c r="C31" s="36"/>
      <c r="D31" s="36"/>
      <c r="E31" s="36"/>
      <c r="F31" s="36"/>
      <c r="G31" s="36"/>
      <c r="H31" s="36" t="str">
        <f t="shared" si="0"/>
        <v>Pending</v>
      </c>
      <c r="I31" s="36" t="str">
        <f t="shared" si="1"/>
        <v>Pending</v>
      </c>
      <c r="J31" s="36" t="str">
        <f t="shared" si="2"/>
        <v>Pending</v>
      </c>
      <c r="K31" s="36"/>
      <c r="L31" s="36"/>
    </row>
    <row r="32" spans="1:12">
      <c r="A32" s="36" t="s">
        <v>226</v>
      </c>
      <c r="B32" s="36"/>
      <c r="C32" s="36"/>
      <c r="D32" s="36"/>
      <c r="E32" s="36"/>
      <c r="F32" s="36"/>
      <c r="G32" s="36"/>
      <c r="H32" s="36" t="str">
        <f t="shared" si="0"/>
        <v>Pending</v>
      </c>
      <c r="I32" s="36" t="str">
        <f t="shared" si="1"/>
        <v>Pending</v>
      </c>
      <c r="J32" s="36" t="str">
        <f t="shared" si="2"/>
        <v>Pending</v>
      </c>
      <c r="K32" s="36"/>
      <c r="L32" s="36"/>
    </row>
    <row r="33" spans="1:12">
      <c r="A33" s="36" t="s">
        <v>232</v>
      </c>
      <c r="B33" s="36"/>
      <c r="C33" s="36"/>
      <c r="D33" s="36"/>
      <c r="E33" s="36"/>
      <c r="F33" s="36"/>
      <c r="G33" s="36"/>
      <c r="H33" s="36" t="str">
        <f t="shared" si="0"/>
        <v>Pending</v>
      </c>
      <c r="I33" s="36" t="str">
        <f t="shared" si="1"/>
        <v>Pending</v>
      </c>
      <c r="J33" s="36" t="str">
        <f t="shared" si="2"/>
        <v>Pending</v>
      </c>
      <c r="K33" s="36"/>
      <c r="L33" s="36"/>
    </row>
    <row r="34" spans="1:12">
      <c r="A34" s="36" t="s">
        <v>236</v>
      </c>
      <c r="B34" s="36"/>
      <c r="C34" s="36"/>
      <c r="D34" s="36"/>
      <c r="E34" s="36"/>
      <c r="F34" s="36"/>
      <c r="G34" s="36"/>
      <c r="H34" s="36" t="str">
        <f t="shared" si="0"/>
        <v>Pending</v>
      </c>
      <c r="I34" s="36" t="str">
        <f t="shared" si="1"/>
        <v>Pending</v>
      </c>
      <c r="J34" s="36" t="str">
        <f t="shared" si="2"/>
        <v>Pending</v>
      </c>
      <c r="K34" s="36"/>
      <c r="L34" s="36"/>
    </row>
    <row r="35" spans="1:12">
      <c r="A35" s="36" t="s">
        <v>241</v>
      </c>
      <c r="B35" s="36"/>
      <c r="C35" s="36"/>
      <c r="D35" s="36"/>
      <c r="E35" s="36"/>
      <c r="F35" s="36"/>
      <c r="G35" s="36"/>
      <c r="H35" s="36" t="str">
        <f t="shared" si="0"/>
        <v>Pending</v>
      </c>
      <c r="I35" s="36" t="str">
        <f t="shared" si="1"/>
        <v>Pending</v>
      </c>
      <c r="J35" s="36" t="str">
        <f t="shared" si="2"/>
        <v>Pending</v>
      </c>
      <c r="K35" s="36"/>
      <c r="L35" s="36"/>
    </row>
    <row r="36" spans="1:12">
      <c r="A36" s="36" t="s">
        <v>247</v>
      </c>
      <c r="B36" s="36"/>
      <c r="C36" s="36"/>
      <c r="D36" s="36"/>
      <c r="E36" s="36"/>
      <c r="F36" s="36"/>
      <c r="G36" s="36"/>
      <c r="H36" s="36" t="str">
        <f t="shared" si="0"/>
        <v>Pending</v>
      </c>
      <c r="I36" s="36" t="str">
        <f t="shared" si="1"/>
        <v>Pending</v>
      </c>
      <c r="J36" s="36" t="str">
        <f t="shared" si="2"/>
        <v>Pending</v>
      </c>
      <c r="K36" s="36"/>
      <c r="L36" s="36"/>
    </row>
    <row r="37" spans="1:12">
      <c r="A37" s="36" t="s">
        <v>253</v>
      </c>
      <c r="B37" s="36"/>
      <c r="C37" s="36"/>
      <c r="D37" s="36"/>
      <c r="E37" s="36"/>
      <c r="F37" s="36"/>
      <c r="G37" s="36"/>
      <c r="H37" s="36" t="str">
        <f t="shared" si="0"/>
        <v>Pending</v>
      </c>
      <c r="I37" s="36" t="str">
        <f t="shared" si="1"/>
        <v>Pending</v>
      </c>
      <c r="J37" s="36" t="str">
        <f t="shared" si="2"/>
        <v>Pending</v>
      </c>
      <c r="K37" s="36"/>
      <c r="L37" s="36"/>
    </row>
    <row r="38" spans="1:12">
      <c r="A38" s="36" t="s">
        <v>258</v>
      </c>
      <c r="B38" s="36"/>
      <c r="C38" s="36"/>
      <c r="D38" s="36"/>
      <c r="E38" s="36"/>
      <c r="F38" s="36"/>
      <c r="G38" s="36"/>
      <c r="H38" s="36" t="str">
        <f t="shared" si="0"/>
        <v>Pending</v>
      </c>
      <c r="I38" s="36" t="str">
        <f t="shared" si="1"/>
        <v>Pending</v>
      </c>
      <c r="J38" s="36" t="str">
        <f t="shared" si="2"/>
        <v>Pending</v>
      </c>
      <c r="K38" s="36"/>
      <c r="L38" s="36"/>
    </row>
    <row r="39" spans="1:12">
      <c r="A39" s="36" t="s">
        <v>265</v>
      </c>
      <c r="B39" s="36"/>
      <c r="C39" s="36"/>
      <c r="D39" s="36"/>
      <c r="E39" s="36"/>
      <c r="F39" s="36"/>
      <c r="G39" s="36"/>
      <c r="H39" s="36" t="str">
        <f t="shared" si="0"/>
        <v>Pending</v>
      </c>
      <c r="I39" s="36" t="str">
        <f t="shared" si="1"/>
        <v>Pending</v>
      </c>
      <c r="J39" s="36" t="str">
        <f t="shared" si="2"/>
        <v>Pending</v>
      </c>
      <c r="K39" s="36"/>
      <c r="L39" s="36"/>
    </row>
    <row r="40" spans="1:12">
      <c r="A40" s="36" t="s">
        <v>271</v>
      </c>
      <c r="B40" s="36"/>
      <c r="C40" s="36"/>
      <c r="D40" s="36"/>
      <c r="E40" s="36"/>
      <c r="F40" s="36"/>
      <c r="G40" s="36"/>
      <c r="H40" s="36" t="str">
        <f t="shared" si="0"/>
        <v>Pending</v>
      </c>
      <c r="I40" s="36" t="str">
        <f t="shared" si="1"/>
        <v>Pending</v>
      </c>
      <c r="J40" s="36" t="str">
        <f t="shared" si="2"/>
        <v>Pending</v>
      </c>
      <c r="K40" s="36"/>
      <c r="L40" s="36"/>
    </row>
    <row r="41" spans="1:12">
      <c r="A41" s="36" t="s">
        <v>277</v>
      </c>
      <c r="B41" s="36"/>
      <c r="C41" s="36"/>
      <c r="D41" s="36"/>
      <c r="E41" s="36"/>
      <c r="F41" s="36"/>
      <c r="G41" s="36"/>
      <c r="H41" s="36" t="str">
        <f t="shared" si="0"/>
        <v>Pending</v>
      </c>
      <c r="I41" s="36" t="str">
        <f t="shared" si="1"/>
        <v>Pending</v>
      </c>
      <c r="J41" s="36" t="str">
        <f t="shared" si="2"/>
        <v>Pending</v>
      </c>
      <c r="K41" s="36"/>
      <c r="L41" s="36"/>
    </row>
    <row r="42" spans="1:12">
      <c r="A42" s="37" t="s">
        <v>283</v>
      </c>
      <c r="B42" s="37"/>
      <c r="C42" s="37"/>
      <c r="D42" s="37"/>
      <c r="E42" s="37"/>
      <c r="F42" s="37"/>
      <c r="G42" s="37"/>
      <c r="H42" s="37" t="str">
        <f t="shared" si="0"/>
        <v>Pending</v>
      </c>
      <c r="I42" s="37" t="str">
        <f t="shared" si="1"/>
        <v>Pending</v>
      </c>
      <c r="J42" s="37" t="str">
        <f t="shared" si="2"/>
        <v>Pending</v>
      </c>
      <c r="K42" s="37"/>
      <c r="L42" s="3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2"/>
  <sheetViews>
    <sheetView showGridLines="0" workbookViewId="0"/>
  </sheetViews>
  <sheetFormatPr defaultRowHeight="14.25"/>
  <cols>
    <col min="1" max="2" width="19" customWidth="1"/>
    <col min="3" max="3" width="32" customWidth="1"/>
    <col min="4" max="10" width="19" customWidth="1"/>
    <col min="11" max="11" width="48" customWidth="1"/>
  </cols>
  <sheetData>
    <row r="1" spans="1:11" ht="30">
      <c r="A1" s="38" t="s">
        <v>20</v>
      </c>
      <c r="B1" s="38" t="s">
        <v>403</v>
      </c>
      <c r="C1" s="38" t="s">
        <v>404</v>
      </c>
      <c r="D1" s="38" t="s">
        <v>25</v>
      </c>
      <c r="E1" s="38" t="s">
        <v>405</v>
      </c>
      <c r="F1" s="38" t="s">
        <v>406</v>
      </c>
      <c r="G1" s="38" t="s">
        <v>407</v>
      </c>
      <c r="H1" s="38" t="s">
        <v>408</v>
      </c>
      <c r="I1" s="38" t="s">
        <v>409</v>
      </c>
      <c r="J1" s="38" t="s">
        <v>410</v>
      </c>
      <c r="K1" s="38" t="s">
        <v>411</v>
      </c>
    </row>
    <row r="2" spans="1:11" ht="28.5">
      <c r="A2" s="35" t="s">
        <v>40</v>
      </c>
      <c r="B2" s="35" t="s">
        <v>42</v>
      </c>
      <c r="C2" s="35" t="s">
        <v>43</v>
      </c>
      <c r="D2" s="35"/>
      <c r="E2" s="35"/>
      <c r="F2" s="35"/>
      <c r="G2" s="35"/>
      <c r="H2" s="35"/>
      <c r="I2" s="35"/>
      <c r="J2" s="35" t="str">
        <f t="shared" ref="J2:J42" si="0">IF(COUNTA(B2:I2)=8,"Yes","No")</f>
        <v>No</v>
      </c>
      <c r="K2" s="35" t="s">
        <v>412</v>
      </c>
    </row>
    <row r="3" spans="1:11" ht="28.5">
      <c r="A3" s="36" t="s">
        <v>57</v>
      </c>
      <c r="B3" s="36" t="s">
        <v>58</v>
      </c>
      <c r="C3" s="36" t="s">
        <v>59</v>
      </c>
      <c r="D3" s="36"/>
      <c r="E3" s="36"/>
      <c r="F3" s="36"/>
      <c r="G3" s="36"/>
      <c r="H3" s="36"/>
      <c r="I3" s="36"/>
      <c r="J3" s="36" t="str">
        <f t="shared" si="0"/>
        <v>No</v>
      </c>
      <c r="K3" s="36" t="s">
        <v>412</v>
      </c>
    </row>
    <row r="4" spans="1:11" ht="28.5">
      <c r="A4" s="36" t="s">
        <v>64</v>
      </c>
      <c r="B4" s="36" t="s">
        <v>44</v>
      </c>
      <c r="C4" s="36" t="s">
        <v>44</v>
      </c>
      <c r="D4" s="36"/>
      <c r="E4" s="36"/>
      <c r="F4" s="36"/>
      <c r="G4" s="36"/>
      <c r="H4" s="36"/>
      <c r="I4" s="36"/>
      <c r="J4" s="36" t="str">
        <f t="shared" si="0"/>
        <v>No</v>
      </c>
      <c r="K4" s="36" t="s">
        <v>412</v>
      </c>
    </row>
    <row r="5" spans="1:11" ht="28.5">
      <c r="A5" s="36" t="s">
        <v>69</v>
      </c>
      <c r="B5" s="36" t="s">
        <v>58</v>
      </c>
      <c r="C5" s="36" t="s">
        <v>70</v>
      </c>
      <c r="D5" s="36"/>
      <c r="E5" s="36"/>
      <c r="F5" s="36"/>
      <c r="G5" s="36"/>
      <c r="H5" s="36"/>
      <c r="I5" s="36"/>
      <c r="J5" s="36" t="str">
        <f t="shared" si="0"/>
        <v>No</v>
      </c>
      <c r="K5" s="36" t="s">
        <v>412</v>
      </c>
    </row>
    <row r="6" spans="1:11" ht="28.5">
      <c r="A6" s="36" t="s">
        <v>75</v>
      </c>
      <c r="B6" s="36" t="s">
        <v>44</v>
      </c>
      <c r="C6" s="36" t="s">
        <v>44</v>
      </c>
      <c r="D6" s="36"/>
      <c r="E6" s="36"/>
      <c r="F6" s="36"/>
      <c r="G6" s="36"/>
      <c r="H6" s="36"/>
      <c r="I6" s="36"/>
      <c r="J6" s="36" t="str">
        <f t="shared" si="0"/>
        <v>No</v>
      </c>
      <c r="K6" s="36" t="s">
        <v>412</v>
      </c>
    </row>
    <row r="7" spans="1:11" ht="28.5">
      <c r="A7" s="36" t="s">
        <v>80</v>
      </c>
      <c r="B7" s="36" t="s">
        <v>42</v>
      </c>
      <c r="C7" s="36" t="s">
        <v>81</v>
      </c>
      <c r="D7" s="36"/>
      <c r="E7" s="36"/>
      <c r="F7" s="36"/>
      <c r="G7" s="36"/>
      <c r="H7" s="36"/>
      <c r="I7" s="36"/>
      <c r="J7" s="36" t="str">
        <f t="shared" si="0"/>
        <v>No</v>
      </c>
      <c r="K7" s="36" t="s">
        <v>412</v>
      </c>
    </row>
    <row r="8" spans="1:11" ht="28.5">
      <c r="A8" s="36" t="s">
        <v>86</v>
      </c>
      <c r="B8" s="36" t="s">
        <v>87</v>
      </c>
      <c r="C8" s="36" t="s">
        <v>88</v>
      </c>
      <c r="D8" s="36"/>
      <c r="E8" s="36"/>
      <c r="F8" s="36"/>
      <c r="G8" s="36"/>
      <c r="H8" s="36"/>
      <c r="I8" s="36"/>
      <c r="J8" s="36" t="str">
        <f t="shared" si="0"/>
        <v>No</v>
      </c>
      <c r="K8" s="36" t="s">
        <v>412</v>
      </c>
    </row>
    <row r="9" spans="1:11" ht="28.5">
      <c r="A9" s="36" t="s">
        <v>93</v>
      </c>
      <c r="B9" s="36" t="s">
        <v>44</v>
      </c>
      <c r="C9" s="36" t="s">
        <v>44</v>
      </c>
      <c r="D9" s="36"/>
      <c r="E9" s="36"/>
      <c r="F9" s="36"/>
      <c r="G9" s="36"/>
      <c r="H9" s="36"/>
      <c r="I9" s="36"/>
      <c r="J9" s="36" t="str">
        <f t="shared" si="0"/>
        <v>No</v>
      </c>
      <c r="K9" s="36" t="s">
        <v>412</v>
      </c>
    </row>
    <row r="10" spans="1:11" ht="28.5">
      <c r="A10" s="36" t="s">
        <v>97</v>
      </c>
      <c r="B10" s="36" t="s">
        <v>58</v>
      </c>
      <c r="C10" s="36" t="s">
        <v>98</v>
      </c>
      <c r="D10" s="36"/>
      <c r="E10" s="36"/>
      <c r="F10" s="36"/>
      <c r="G10" s="36"/>
      <c r="H10" s="36"/>
      <c r="I10" s="36"/>
      <c r="J10" s="36" t="str">
        <f t="shared" si="0"/>
        <v>No</v>
      </c>
      <c r="K10" s="36" t="s">
        <v>412</v>
      </c>
    </row>
    <row r="11" spans="1:11" ht="28.5">
      <c r="A11" s="36" t="s">
        <v>102</v>
      </c>
      <c r="B11" s="36" t="s">
        <v>44</v>
      </c>
      <c r="C11" s="36" t="s">
        <v>44</v>
      </c>
      <c r="D11" s="36"/>
      <c r="E11" s="36"/>
      <c r="F11" s="36"/>
      <c r="G11" s="36"/>
      <c r="H11" s="36"/>
      <c r="I11" s="36"/>
      <c r="J11" s="36" t="str">
        <f t="shared" si="0"/>
        <v>No</v>
      </c>
      <c r="K11" s="36" t="s">
        <v>412</v>
      </c>
    </row>
    <row r="12" spans="1:11" ht="28.5">
      <c r="A12" s="36" t="s">
        <v>107</v>
      </c>
      <c r="B12" s="36" t="s">
        <v>44</v>
      </c>
      <c r="C12" s="36" t="s">
        <v>44</v>
      </c>
      <c r="D12" s="36"/>
      <c r="E12" s="36"/>
      <c r="F12" s="36"/>
      <c r="G12" s="36"/>
      <c r="H12" s="36"/>
      <c r="I12" s="36"/>
      <c r="J12" s="36" t="str">
        <f t="shared" si="0"/>
        <v>No</v>
      </c>
      <c r="K12" s="36" t="s">
        <v>412</v>
      </c>
    </row>
    <row r="13" spans="1:11" ht="28.5">
      <c r="A13" s="36" t="s">
        <v>111</v>
      </c>
      <c r="B13" s="36" t="s">
        <v>58</v>
      </c>
      <c r="C13" s="36" t="s">
        <v>112</v>
      </c>
      <c r="D13" s="36"/>
      <c r="E13" s="36"/>
      <c r="F13" s="36"/>
      <c r="G13" s="36"/>
      <c r="H13" s="36"/>
      <c r="I13" s="36"/>
      <c r="J13" s="36" t="str">
        <f t="shared" si="0"/>
        <v>No</v>
      </c>
      <c r="K13" s="36" t="s">
        <v>412</v>
      </c>
    </row>
    <row r="14" spans="1:11" ht="28.5">
      <c r="A14" s="36" t="s">
        <v>117</v>
      </c>
      <c r="B14" s="36" t="s">
        <v>87</v>
      </c>
      <c r="C14" s="36" t="s">
        <v>118</v>
      </c>
      <c r="D14" s="36"/>
      <c r="E14" s="36"/>
      <c r="F14" s="36"/>
      <c r="G14" s="36"/>
      <c r="H14" s="36"/>
      <c r="I14" s="36"/>
      <c r="J14" s="36" t="str">
        <f t="shared" si="0"/>
        <v>No</v>
      </c>
      <c r="K14" s="36" t="s">
        <v>412</v>
      </c>
    </row>
    <row r="15" spans="1:11" ht="28.5">
      <c r="A15" s="36" t="s">
        <v>128</v>
      </c>
      <c r="B15" s="36" t="s">
        <v>44</v>
      </c>
      <c r="C15" s="36" t="s">
        <v>44</v>
      </c>
      <c r="D15" s="36"/>
      <c r="E15" s="36"/>
      <c r="F15" s="36"/>
      <c r="G15" s="36"/>
      <c r="H15" s="36"/>
      <c r="I15" s="36"/>
      <c r="J15" s="36" t="str">
        <f t="shared" si="0"/>
        <v>No</v>
      </c>
      <c r="K15" s="36" t="s">
        <v>412</v>
      </c>
    </row>
    <row r="16" spans="1:11" ht="28.5">
      <c r="A16" s="36" t="s">
        <v>133</v>
      </c>
      <c r="B16" s="36" t="s">
        <v>44</v>
      </c>
      <c r="C16" s="36" t="s">
        <v>44</v>
      </c>
      <c r="D16" s="36"/>
      <c r="E16" s="36"/>
      <c r="F16" s="36"/>
      <c r="G16" s="36"/>
      <c r="H16" s="36"/>
      <c r="I16" s="36"/>
      <c r="J16" s="36" t="str">
        <f t="shared" si="0"/>
        <v>No</v>
      </c>
      <c r="K16" s="36" t="s">
        <v>412</v>
      </c>
    </row>
    <row r="17" spans="1:11" ht="28.5">
      <c r="A17" s="36" t="s">
        <v>138</v>
      </c>
      <c r="B17" s="36" t="s">
        <v>44</v>
      </c>
      <c r="C17" s="36" t="s">
        <v>44</v>
      </c>
      <c r="D17" s="36"/>
      <c r="E17" s="36"/>
      <c r="F17" s="36"/>
      <c r="G17" s="36"/>
      <c r="H17" s="36"/>
      <c r="I17" s="36"/>
      <c r="J17" s="36" t="str">
        <f t="shared" si="0"/>
        <v>No</v>
      </c>
      <c r="K17" s="36" t="s">
        <v>412</v>
      </c>
    </row>
    <row r="18" spans="1:11" ht="28.5">
      <c r="A18" s="36" t="s">
        <v>143</v>
      </c>
      <c r="B18" s="36" t="s">
        <v>44</v>
      </c>
      <c r="C18" s="36" t="s">
        <v>44</v>
      </c>
      <c r="D18" s="36"/>
      <c r="E18" s="36"/>
      <c r="F18" s="36"/>
      <c r="G18" s="36"/>
      <c r="H18" s="36"/>
      <c r="I18" s="36"/>
      <c r="J18" s="36" t="str">
        <f t="shared" si="0"/>
        <v>No</v>
      </c>
      <c r="K18" s="36" t="s">
        <v>412</v>
      </c>
    </row>
    <row r="19" spans="1:11" ht="28.5">
      <c r="A19" s="36" t="s">
        <v>148</v>
      </c>
      <c r="B19" s="36" t="s">
        <v>44</v>
      </c>
      <c r="C19" s="36" t="s">
        <v>44</v>
      </c>
      <c r="D19" s="36"/>
      <c r="E19" s="36"/>
      <c r="F19" s="36"/>
      <c r="G19" s="36"/>
      <c r="H19" s="36"/>
      <c r="I19" s="36"/>
      <c r="J19" s="36" t="str">
        <f t="shared" si="0"/>
        <v>No</v>
      </c>
      <c r="K19" s="36" t="s">
        <v>412</v>
      </c>
    </row>
    <row r="20" spans="1:11" ht="28.5">
      <c r="A20" s="36" t="s">
        <v>153</v>
      </c>
      <c r="B20" s="36" t="s">
        <v>44</v>
      </c>
      <c r="C20" s="36" t="s">
        <v>44</v>
      </c>
      <c r="D20" s="36"/>
      <c r="E20" s="36"/>
      <c r="F20" s="36"/>
      <c r="G20" s="36"/>
      <c r="H20" s="36"/>
      <c r="I20" s="36"/>
      <c r="J20" s="36" t="str">
        <f t="shared" si="0"/>
        <v>No</v>
      </c>
      <c r="K20" s="36" t="s">
        <v>412</v>
      </c>
    </row>
    <row r="21" spans="1:11" ht="28.5">
      <c r="A21" s="36" t="s">
        <v>158</v>
      </c>
      <c r="B21" s="36" t="s">
        <v>159</v>
      </c>
      <c r="C21" s="36" t="s">
        <v>160</v>
      </c>
      <c r="D21" s="36"/>
      <c r="E21" s="36"/>
      <c r="F21" s="36"/>
      <c r="G21" s="36"/>
      <c r="H21" s="36"/>
      <c r="I21" s="36"/>
      <c r="J21" s="36" t="str">
        <f t="shared" si="0"/>
        <v>No</v>
      </c>
      <c r="K21" s="36" t="s">
        <v>412</v>
      </c>
    </row>
    <row r="22" spans="1:11" ht="28.5">
      <c r="A22" s="36" t="s">
        <v>165</v>
      </c>
      <c r="B22" s="36" t="s">
        <v>166</v>
      </c>
      <c r="C22" s="36" t="s">
        <v>167</v>
      </c>
      <c r="D22" s="36"/>
      <c r="E22" s="36"/>
      <c r="F22" s="36"/>
      <c r="G22" s="36"/>
      <c r="H22" s="36"/>
      <c r="I22" s="36"/>
      <c r="J22" s="36" t="str">
        <f t="shared" si="0"/>
        <v>No</v>
      </c>
      <c r="K22" s="36" t="s">
        <v>412</v>
      </c>
    </row>
    <row r="23" spans="1:11" ht="28.5">
      <c r="A23" s="36" t="s">
        <v>173</v>
      </c>
      <c r="B23" s="36" t="s">
        <v>44</v>
      </c>
      <c r="C23" s="36" t="s">
        <v>44</v>
      </c>
      <c r="D23" s="36"/>
      <c r="E23" s="36"/>
      <c r="F23" s="36"/>
      <c r="G23" s="36"/>
      <c r="H23" s="36"/>
      <c r="I23" s="36"/>
      <c r="J23" s="36" t="str">
        <f t="shared" si="0"/>
        <v>No</v>
      </c>
      <c r="K23" s="36" t="s">
        <v>412</v>
      </c>
    </row>
    <row r="24" spans="1:11" ht="28.5">
      <c r="A24" s="36" t="s">
        <v>178</v>
      </c>
      <c r="B24" s="36" t="s">
        <v>44</v>
      </c>
      <c r="C24" s="36" t="s">
        <v>44</v>
      </c>
      <c r="D24" s="36"/>
      <c r="E24" s="36"/>
      <c r="F24" s="36"/>
      <c r="G24" s="36"/>
      <c r="H24" s="36"/>
      <c r="I24" s="36"/>
      <c r="J24" s="36" t="str">
        <f t="shared" si="0"/>
        <v>No</v>
      </c>
      <c r="K24" s="36" t="s">
        <v>412</v>
      </c>
    </row>
    <row r="25" spans="1:11" ht="28.5">
      <c r="A25" s="36" t="s">
        <v>182</v>
      </c>
      <c r="B25" s="36" t="s">
        <v>44</v>
      </c>
      <c r="C25" s="36" t="s">
        <v>44</v>
      </c>
      <c r="D25" s="36"/>
      <c r="E25" s="36"/>
      <c r="F25" s="36"/>
      <c r="G25" s="36"/>
      <c r="H25" s="36"/>
      <c r="I25" s="36"/>
      <c r="J25" s="36" t="str">
        <f t="shared" si="0"/>
        <v>No</v>
      </c>
      <c r="K25" s="36" t="s">
        <v>412</v>
      </c>
    </row>
    <row r="26" spans="1:11" ht="28.5">
      <c r="A26" s="36" t="s">
        <v>187</v>
      </c>
      <c r="B26" s="36" t="s">
        <v>44</v>
      </c>
      <c r="C26" s="36" t="s">
        <v>44</v>
      </c>
      <c r="D26" s="36"/>
      <c r="E26" s="36"/>
      <c r="F26" s="36"/>
      <c r="G26" s="36"/>
      <c r="H26" s="36"/>
      <c r="I26" s="36"/>
      <c r="J26" s="36" t="str">
        <f t="shared" si="0"/>
        <v>No</v>
      </c>
      <c r="K26" s="36" t="s">
        <v>412</v>
      </c>
    </row>
    <row r="27" spans="1:11" ht="28.5">
      <c r="A27" s="36" t="s">
        <v>192</v>
      </c>
      <c r="B27" s="36" t="s">
        <v>193</v>
      </c>
      <c r="C27" s="36" t="s">
        <v>194</v>
      </c>
      <c r="D27" s="36"/>
      <c r="E27" s="36"/>
      <c r="F27" s="36"/>
      <c r="G27" s="36"/>
      <c r="H27" s="36"/>
      <c r="I27" s="36"/>
      <c r="J27" s="36" t="str">
        <f t="shared" si="0"/>
        <v>No</v>
      </c>
      <c r="K27" s="36" t="s">
        <v>412</v>
      </c>
    </row>
    <row r="28" spans="1:11" ht="28.5">
      <c r="A28" s="36" t="s">
        <v>198</v>
      </c>
      <c r="B28" s="36" t="s">
        <v>44</v>
      </c>
      <c r="C28" s="36" t="s">
        <v>44</v>
      </c>
      <c r="D28" s="36"/>
      <c r="E28" s="36"/>
      <c r="F28" s="36"/>
      <c r="G28" s="36"/>
      <c r="H28" s="36"/>
      <c r="I28" s="36"/>
      <c r="J28" s="36" t="str">
        <f t="shared" si="0"/>
        <v>No</v>
      </c>
      <c r="K28" s="36" t="s">
        <v>412</v>
      </c>
    </row>
    <row r="29" spans="1:11" ht="28.5">
      <c r="A29" s="36" t="s">
        <v>203</v>
      </c>
      <c r="B29" s="36" t="s">
        <v>166</v>
      </c>
      <c r="C29" s="36" t="s">
        <v>204</v>
      </c>
      <c r="D29" s="36"/>
      <c r="E29" s="36"/>
      <c r="F29" s="36"/>
      <c r="G29" s="36"/>
      <c r="H29" s="36"/>
      <c r="I29" s="36"/>
      <c r="J29" s="36" t="str">
        <f t="shared" si="0"/>
        <v>No</v>
      </c>
      <c r="K29" s="36" t="s">
        <v>412</v>
      </c>
    </row>
    <row r="30" spans="1:11" ht="28.5">
      <c r="A30" s="36" t="s">
        <v>213</v>
      </c>
      <c r="B30" s="36" t="s">
        <v>193</v>
      </c>
      <c r="C30" s="36" t="s">
        <v>214</v>
      </c>
      <c r="D30" s="36"/>
      <c r="E30" s="36"/>
      <c r="F30" s="36"/>
      <c r="G30" s="36"/>
      <c r="H30" s="36"/>
      <c r="I30" s="36"/>
      <c r="J30" s="36" t="str">
        <f t="shared" si="0"/>
        <v>No</v>
      </c>
      <c r="K30" s="36" t="s">
        <v>412</v>
      </c>
    </row>
    <row r="31" spans="1:11" ht="28.5">
      <c r="A31" s="36" t="s">
        <v>219</v>
      </c>
      <c r="B31" s="36" t="s">
        <v>166</v>
      </c>
      <c r="C31" s="36" t="s">
        <v>220</v>
      </c>
      <c r="D31" s="36"/>
      <c r="E31" s="36"/>
      <c r="F31" s="36"/>
      <c r="G31" s="36"/>
      <c r="H31" s="36"/>
      <c r="I31" s="36"/>
      <c r="J31" s="36" t="str">
        <f t="shared" si="0"/>
        <v>No</v>
      </c>
      <c r="K31" s="36" t="s">
        <v>412</v>
      </c>
    </row>
    <row r="32" spans="1:11" ht="28.5">
      <c r="A32" s="36" t="s">
        <v>226</v>
      </c>
      <c r="B32" s="36" t="s">
        <v>166</v>
      </c>
      <c r="C32" s="36" t="s">
        <v>227</v>
      </c>
      <c r="D32" s="36"/>
      <c r="E32" s="36"/>
      <c r="F32" s="36"/>
      <c r="G32" s="36"/>
      <c r="H32" s="36"/>
      <c r="I32" s="36"/>
      <c r="J32" s="36" t="str">
        <f t="shared" si="0"/>
        <v>No</v>
      </c>
      <c r="K32" s="36" t="s">
        <v>412</v>
      </c>
    </row>
    <row r="33" spans="1:11" ht="28.5">
      <c r="A33" s="36" t="s">
        <v>232</v>
      </c>
      <c r="B33" s="36" t="s">
        <v>44</v>
      </c>
      <c r="C33" s="36" t="s">
        <v>44</v>
      </c>
      <c r="D33" s="36"/>
      <c r="E33" s="36"/>
      <c r="F33" s="36"/>
      <c r="G33" s="36"/>
      <c r="H33" s="36"/>
      <c r="I33" s="36"/>
      <c r="J33" s="36" t="str">
        <f t="shared" si="0"/>
        <v>No</v>
      </c>
      <c r="K33" s="36" t="s">
        <v>412</v>
      </c>
    </row>
    <row r="34" spans="1:11" ht="28.5">
      <c r="A34" s="36" t="s">
        <v>236</v>
      </c>
      <c r="B34" s="36" t="s">
        <v>44</v>
      </c>
      <c r="C34" s="36" t="s">
        <v>44</v>
      </c>
      <c r="D34" s="36"/>
      <c r="E34" s="36"/>
      <c r="F34" s="36"/>
      <c r="G34" s="36"/>
      <c r="H34" s="36"/>
      <c r="I34" s="36"/>
      <c r="J34" s="36" t="str">
        <f t="shared" si="0"/>
        <v>No</v>
      </c>
      <c r="K34" s="36" t="s">
        <v>412</v>
      </c>
    </row>
    <row r="35" spans="1:11" ht="28.5">
      <c r="A35" s="36" t="s">
        <v>241</v>
      </c>
      <c r="B35" s="36" t="s">
        <v>193</v>
      </c>
      <c r="C35" s="36" t="s">
        <v>242</v>
      </c>
      <c r="D35" s="36"/>
      <c r="E35" s="36"/>
      <c r="F35" s="36"/>
      <c r="G35" s="36"/>
      <c r="H35" s="36"/>
      <c r="I35" s="36"/>
      <c r="J35" s="36" t="str">
        <f t="shared" si="0"/>
        <v>No</v>
      </c>
      <c r="K35" s="36" t="s">
        <v>412</v>
      </c>
    </row>
    <row r="36" spans="1:11" ht="28.5">
      <c r="A36" s="36" t="s">
        <v>247</v>
      </c>
      <c r="B36" s="36" t="s">
        <v>193</v>
      </c>
      <c r="C36" s="36" t="s">
        <v>248</v>
      </c>
      <c r="D36" s="36"/>
      <c r="E36" s="36"/>
      <c r="F36" s="36"/>
      <c r="G36" s="36"/>
      <c r="H36" s="36"/>
      <c r="I36" s="36"/>
      <c r="J36" s="36" t="str">
        <f t="shared" si="0"/>
        <v>No</v>
      </c>
      <c r="K36" s="36" t="s">
        <v>412</v>
      </c>
    </row>
    <row r="37" spans="1:11" ht="28.5">
      <c r="A37" s="36" t="s">
        <v>253</v>
      </c>
      <c r="B37" s="36" t="s">
        <v>193</v>
      </c>
      <c r="C37" s="36" t="s">
        <v>254</v>
      </c>
      <c r="D37" s="36"/>
      <c r="E37" s="36"/>
      <c r="F37" s="36"/>
      <c r="G37" s="36"/>
      <c r="H37" s="36"/>
      <c r="I37" s="36"/>
      <c r="J37" s="36" t="str">
        <f t="shared" si="0"/>
        <v>No</v>
      </c>
      <c r="K37" s="36" t="s">
        <v>412</v>
      </c>
    </row>
    <row r="38" spans="1:11" ht="28.5">
      <c r="A38" s="36" t="s">
        <v>258</v>
      </c>
      <c r="B38" s="36" t="s">
        <v>193</v>
      </c>
      <c r="C38" s="36" t="s">
        <v>259</v>
      </c>
      <c r="D38" s="36"/>
      <c r="E38" s="36"/>
      <c r="F38" s="36"/>
      <c r="G38" s="36"/>
      <c r="H38" s="36"/>
      <c r="I38" s="36"/>
      <c r="J38" s="36" t="str">
        <f t="shared" si="0"/>
        <v>No</v>
      </c>
      <c r="K38" s="36" t="s">
        <v>412</v>
      </c>
    </row>
    <row r="39" spans="1:11" ht="28.5">
      <c r="A39" s="36" t="s">
        <v>265</v>
      </c>
      <c r="B39" s="36" t="s">
        <v>166</v>
      </c>
      <c r="C39" s="36" t="s">
        <v>266</v>
      </c>
      <c r="D39" s="36"/>
      <c r="E39" s="36"/>
      <c r="F39" s="36"/>
      <c r="G39" s="36"/>
      <c r="H39" s="36"/>
      <c r="I39" s="36"/>
      <c r="J39" s="36" t="str">
        <f t="shared" si="0"/>
        <v>No</v>
      </c>
      <c r="K39" s="36" t="s">
        <v>412</v>
      </c>
    </row>
    <row r="40" spans="1:11" ht="28.5">
      <c r="A40" s="36" t="s">
        <v>271</v>
      </c>
      <c r="B40" s="36" t="s">
        <v>193</v>
      </c>
      <c r="C40" s="36" t="s">
        <v>272</v>
      </c>
      <c r="D40" s="36"/>
      <c r="E40" s="36"/>
      <c r="F40" s="36"/>
      <c r="G40" s="36"/>
      <c r="H40" s="36"/>
      <c r="I40" s="36"/>
      <c r="J40" s="36" t="str">
        <f t="shared" si="0"/>
        <v>No</v>
      </c>
      <c r="K40" s="36" t="s">
        <v>412</v>
      </c>
    </row>
    <row r="41" spans="1:11" ht="28.5">
      <c r="A41" s="36" t="s">
        <v>277</v>
      </c>
      <c r="B41" s="36" t="s">
        <v>166</v>
      </c>
      <c r="C41" s="36" t="s">
        <v>278</v>
      </c>
      <c r="D41" s="36"/>
      <c r="E41" s="36"/>
      <c r="F41" s="36"/>
      <c r="G41" s="36"/>
      <c r="H41" s="36"/>
      <c r="I41" s="36"/>
      <c r="J41" s="36" t="str">
        <f t="shared" si="0"/>
        <v>No</v>
      </c>
      <c r="K41" s="36" t="s">
        <v>412</v>
      </c>
    </row>
    <row r="42" spans="1:11" ht="28.5">
      <c r="A42" s="37" t="s">
        <v>283</v>
      </c>
      <c r="B42" s="37" t="s">
        <v>44</v>
      </c>
      <c r="C42" s="37" t="s">
        <v>44</v>
      </c>
      <c r="D42" s="37"/>
      <c r="E42" s="37"/>
      <c r="F42" s="37"/>
      <c r="G42" s="37"/>
      <c r="H42" s="37"/>
      <c r="I42" s="37"/>
      <c r="J42" s="37" t="str">
        <f t="shared" si="0"/>
        <v>No</v>
      </c>
      <c r="K42" s="37" t="s">
        <v>412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8"/>
  <sheetViews>
    <sheetView showGridLines="0" workbookViewId="0"/>
  </sheetViews>
  <sheetFormatPr defaultRowHeight="14.25"/>
  <cols>
    <col min="1" max="1" width="24" customWidth="1"/>
    <col min="2" max="3" width="48" customWidth="1"/>
    <col min="4" max="4" width="20" customWidth="1"/>
  </cols>
  <sheetData>
    <row r="1" spans="1:4" ht="15">
      <c r="A1" s="1" t="s">
        <v>413</v>
      </c>
      <c r="B1" s="1" t="s">
        <v>414</v>
      </c>
      <c r="C1" s="1" t="s">
        <v>415</v>
      </c>
      <c r="D1" s="1" t="s">
        <v>416</v>
      </c>
    </row>
    <row r="2" spans="1:4" ht="28.5">
      <c r="A2" s="35" t="s">
        <v>417</v>
      </c>
      <c r="B2" s="35" t="s">
        <v>418</v>
      </c>
      <c r="C2" s="35" t="s">
        <v>419</v>
      </c>
      <c r="D2" s="35" t="s">
        <v>44</v>
      </c>
    </row>
    <row r="3" spans="1:4" ht="28.5">
      <c r="A3" s="36" t="s">
        <v>420</v>
      </c>
      <c r="B3" s="36" t="s">
        <v>421</v>
      </c>
      <c r="C3" s="36" t="s">
        <v>422</v>
      </c>
      <c r="D3" s="36" t="s">
        <v>44</v>
      </c>
    </row>
    <row r="4" spans="1:4" ht="28.5">
      <c r="A4" s="36" t="s">
        <v>423</v>
      </c>
      <c r="B4" s="36" t="s">
        <v>424</v>
      </c>
      <c r="C4" s="36" t="s">
        <v>425</v>
      </c>
      <c r="D4" s="36" t="s">
        <v>44</v>
      </c>
    </row>
    <row r="5" spans="1:4" ht="28.5">
      <c r="A5" s="36" t="s">
        <v>426</v>
      </c>
      <c r="B5" s="36" t="s">
        <v>427</v>
      </c>
      <c r="C5" s="36" t="s">
        <v>428</v>
      </c>
      <c r="D5" s="36" t="s">
        <v>44</v>
      </c>
    </row>
    <row r="6" spans="1:4">
      <c r="A6" s="36" t="s">
        <v>429</v>
      </c>
      <c r="B6" s="36" t="s">
        <v>430</v>
      </c>
      <c r="C6" s="36" t="s">
        <v>431</v>
      </c>
      <c r="D6" s="36" t="s">
        <v>432</v>
      </c>
    </row>
    <row r="7" spans="1:4" ht="28.5">
      <c r="A7" s="36" t="s">
        <v>433</v>
      </c>
      <c r="B7" s="36" t="s">
        <v>434</v>
      </c>
      <c r="C7" s="36" t="s">
        <v>435</v>
      </c>
      <c r="D7" s="36" t="s">
        <v>44</v>
      </c>
    </row>
    <row r="8" spans="1:4" ht="28.5">
      <c r="A8" s="37" t="s">
        <v>436</v>
      </c>
      <c r="B8" s="37" t="s">
        <v>437</v>
      </c>
      <c r="C8" s="37" t="s">
        <v>438</v>
      </c>
      <c r="D8" s="37" t="s">
        <v>439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"/>
  <sheetViews>
    <sheetView showGridLines="0" workbookViewId="0"/>
  </sheetViews>
  <sheetFormatPr defaultRowHeight="14.25"/>
  <cols>
    <col min="1" max="1" width="18" customWidth="1"/>
    <col min="2" max="2" width="46" customWidth="1"/>
    <col min="6" max="6" width="42" customWidth="1"/>
  </cols>
  <sheetData>
    <row r="1" spans="1:6" ht="45">
      <c r="A1" s="38" t="s">
        <v>440</v>
      </c>
      <c r="B1" s="38" t="s">
        <v>441</v>
      </c>
      <c r="C1" s="38" t="s">
        <v>442</v>
      </c>
      <c r="D1" s="38" t="s">
        <v>443</v>
      </c>
      <c r="E1" s="38" t="s">
        <v>444</v>
      </c>
      <c r="F1" s="38" t="s">
        <v>445</v>
      </c>
    </row>
    <row r="2" spans="1:6" ht="28.5">
      <c r="A2" s="39" t="s">
        <v>8</v>
      </c>
      <c r="B2" s="39" t="s">
        <v>446</v>
      </c>
      <c r="C2" s="39">
        <v>29</v>
      </c>
      <c r="D2" s="39"/>
      <c r="E2" s="40" t="str">
        <f>IF(D2="","",C2/D2)</f>
        <v/>
      </c>
      <c r="F2" s="39" t="s">
        <v>447</v>
      </c>
    </row>
    <row r="3" spans="1:6" ht="28.5">
      <c r="A3" s="39" t="s">
        <v>10</v>
      </c>
      <c r="B3" s="39" t="s">
        <v>448</v>
      </c>
      <c r="C3" s="39">
        <v>5</v>
      </c>
      <c r="D3" s="39"/>
      <c r="E3" s="40" t="str">
        <f>IF(D3="","",C3/D3)</f>
        <v/>
      </c>
      <c r="F3" s="39" t="s">
        <v>447</v>
      </c>
    </row>
    <row r="4" spans="1:6" ht="28.5">
      <c r="A4" s="39" t="s">
        <v>12</v>
      </c>
      <c r="B4" s="39" t="s">
        <v>449</v>
      </c>
      <c r="C4" s="39">
        <v>1</v>
      </c>
      <c r="D4" s="39"/>
      <c r="E4" s="40" t="str">
        <f>IF(D4="","",C4/D4)</f>
        <v/>
      </c>
      <c r="F4" s="39" t="s">
        <v>447</v>
      </c>
    </row>
    <row r="5" spans="1:6">
      <c r="A5" s="39" t="s">
        <v>450</v>
      </c>
      <c r="B5" s="39" t="s">
        <v>451</v>
      </c>
      <c r="C5" s="39">
        <v>35</v>
      </c>
      <c r="D5" s="39"/>
      <c r="E5" s="40" t="str">
        <f>IF(D5="","",C5/D5)</f>
        <v/>
      </c>
      <c r="F5" s="39" t="s">
        <v>452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0"/>
  <sheetViews>
    <sheetView showGridLines="0" workbookViewId="0"/>
  </sheetViews>
  <sheetFormatPr defaultRowHeight="14.25"/>
  <cols>
    <col min="1" max="1" width="24" customWidth="1"/>
    <col min="2" max="2" width="64" customWidth="1"/>
    <col min="3" max="3" width="54" customWidth="1"/>
  </cols>
  <sheetData>
    <row r="1" spans="1:3" ht="15">
      <c r="A1" s="38" t="s">
        <v>453</v>
      </c>
      <c r="B1" s="38" t="s">
        <v>454</v>
      </c>
      <c r="C1" s="38" t="s">
        <v>455</v>
      </c>
    </row>
    <row r="2" spans="1:3" ht="28.5">
      <c r="A2" s="35" t="s">
        <v>456</v>
      </c>
      <c r="B2" s="35" t="s">
        <v>457</v>
      </c>
      <c r="C2" s="35" t="s">
        <v>458</v>
      </c>
    </row>
    <row r="3" spans="1:3">
      <c r="A3" s="36" t="s">
        <v>459</v>
      </c>
      <c r="B3" s="36" t="s">
        <v>460</v>
      </c>
      <c r="C3" s="36" t="s">
        <v>461</v>
      </c>
    </row>
    <row r="4" spans="1:3">
      <c r="A4" s="36" t="s">
        <v>462</v>
      </c>
      <c r="B4" s="36" t="s">
        <v>463</v>
      </c>
      <c r="C4" s="36" t="s">
        <v>464</v>
      </c>
    </row>
    <row r="5" spans="1:3">
      <c r="A5" s="36" t="s">
        <v>465</v>
      </c>
      <c r="B5" s="36" t="s">
        <v>466</v>
      </c>
      <c r="C5" s="36" t="s">
        <v>467</v>
      </c>
    </row>
    <row r="6" spans="1:3">
      <c r="A6" s="36" t="s">
        <v>468</v>
      </c>
      <c r="B6" s="36" t="s">
        <v>469</v>
      </c>
      <c r="C6" s="36" t="s">
        <v>470</v>
      </c>
    </row>
    <row r="7" spans="1:3">
      <c r="A7" s="36" t="s">
        <v>471</v>
      </c>
      <c r="B7" s="36" t="s">
        <v>472</v>
      </c>
      <c r="C7" s="36" t="s">
        <v>473</v>
      </c>
    </row>
    <row r="8" spans="1:3" ht="28.5">
      <c r="A8" s="36" t="s">
        <v>474</v>
      </c>
      <c r="B8" s="36" t="s">
        <v>475</v>
      </c>
      <c r="C8" s="36" t="s">
        <v>476</v>
      </c>
    </row>
    <row r="9" spans="1:3" ht="28.5">
      <c r="A9" s="36" t="s">
        <v>477</v>
      </c>
      <c r="B9" s="36" t="s">
        <v>478</v>
      </c>
      <c r="C9" s="36" t="s">
        <v>479</v>
      </c>
    </row>
    <row r="10" spans="1:3" ht="28.5">
      <c r="A10" s="37" t="s">
        <v>480</v>
      </c>
      <c r="B10" s="37" t="s">
        <v>481</v>
      </c>
      <c r="C10" s="37" t="s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Candidate Data</vt:lpstr>
      <vt:lpstr>Screening Exclusions</vt:lpstr>
      <vt:lpstr>Codebook</vt:lpstr>
      <vt:lpstr>Audit Log</vt:lpstr>
      <vt:lpstr>Source Notes</vt:lpstr>
      <vt:lpstr>Reliability Template</vt:lpstr>
      <vt:lpstr>Provenance Checklist</vt:lpstr>
      <vt:lpstr>Borrowing Protocol</vt:lpstr>
      <vt:lpstr>Host Opportunities</vt:lpstr>
      <vt:lpstr>Archive Evidence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Arshad Khan</cp:lastModifiedBy>
  <dcterms:created xsi:type="dcterms:W3CDTF">2026-08-30T08:45:34Z</dcterms:created>
  <dcterms:modified xsi:type="dcterms:W3CDTF">2026-08-30T09:24:22Z</dcterms:modified>
</cp:coreProperties>
</file>