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SU-2023\NMSU 2025\PUBLICATION ISSUE\IQBAL\NM RPS Article\DISCOVER SUSTAINABILITY-SPRINGER NATURE\DATA SET_ VERIFIED\"/>
    </mc:Choice>
  </mc:AlternateContent>
  <xr:revisionPtr revIDLastSave="0" documentId="13_ncr:1_{E46F037A-6244-4159-8988-695DAC323A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ta_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9" i="1" l="1"/>
  <c r="T29" i="1"/>
  <c r="R29" i="1"/>
  <c r="S29" i="1" s="1"/>
  <c r="Q29" i="1"/>
  <c r="O29" i="1"/>
  <c r="M29" i="1"/>
  <c r="L29" i="1"/>
  <c r="K29" i="1"/>
  <c r="J29" i="1"/>
  <c r="I29" i="1"/>
  <c r="N29" i="1" s="1"/>
  <c r="U28" i="1"/>
  <c r="T28" i="1"/>
  <c r="R28" i="1"/>
  <c r="S28" i="1" s="1"/>
  <c r="Q28" i="1"/>
  <c r="O28" i="1"/>
  <c r="M28" i="1"/>
  <c r="L28" i="1"/>
  <c r="K28" i="1"/>
  <c r="J28" i="1"/>
  <c r="I28" i="1"/>
  <c r="N28" i="1" s="1"/>
  <c r="U27" i="1"/>
  <c r="T27" i="1"/>
  <c r="R27" i="1"/>
  <c r="S27" i="1" s="1"/>
  <c r="Q27" i="1"/>
  <c r="O27" i="1"/>
  <c r="M27" i="1"/>
  <c r="L27" i="1"/>
  <c r="K27" i="1"/>
  <c r="J27" i="1"/>
  <c r="I27" i="1"/>
  <c r="N27" i="1" s="1"/>
  <c r="U26" i="1"/>
  <c r="T26" i="1"/>
  <c r="R26" i="1"/>
  <c r="S26" i="1" s="1"/>
  <c r="Q26" i="1"/>
  <c r="O26" i="1"/>
  <c r="M26" i="1"/>
  <c r="L26" i="1"/>
  <c r="K26" i="1"/>
  <c r="J26" i="1"/>
  <c r="I26" i="1"/>
  <c r="N26" i="1" s="1"/>
  <c r="U25" i="1"/>
  <c r="T25" i="1"/>
  <c r="R25" i="1"/>
  <c r="S25" i="1" s="1"/>
  <c r="Q25" i="1"/>
  <c r="O25" i="1"/>
  <c r="M25" i="1"/>
  <c r="L25" i="1"/>
  <c r="K25" i="1"/>
  <c r="J25" i="1"/>
  <c r="I25" i="1"/>
  <c r="N25" i="1" s="1"/>
  <c r="U24" i="1"/>
  <c r="T24" i="1"/>
  <c r="R24" i="1"/>
  <c r="S24" i="1" s="1"/>
  <c r="Q24" i="1"/>
  <c r="O24" i="1"/>
  <c r="M24" i="1"/>
  <c r="L24" i="1"/>
  <c r="K24" i="1"/>
  <c r="J24" i="1"/>
  <c r="I24" i="1"/>
  <c r="N24" i="1" s="1"/>
  <c r="U23" i="1"/>
  <c r="T23" i="1"/>
  <c r="R23" i="1"/>
  <c r="S23" i="1" s="1"/>
  <c r="Q23" i="1"/>
  <c r="O23" i="1"/>
  <c r="M23" i="1"/>
  <c r="L23" i="1"/>
  <c r="K23" i="1"/>
  <c r="J23" i="1"/>
  <c r="I23" i="1"/>
  <c r="N23" i="1" s="1"/>
  <c r="U22" i="1"/>
  <c r="T22" i="1"/>
  <c r="R22" i="1"/>
  <c r="S22" i="1" s="1"/>
  <c r="Q22" i="1"/>
  <c r="O22" i="1"/>
  <c r="M22" i="1"/>
  <c r="L22" i="1"/>
  <c r="K22" i="1"/>
  <c r="J22" i="1"/>
  <c r="I22" i="1"/>
  <c r="N22" i="1" s="1"/>
  <c r="U21" i="1"/>
  <c r="T21" i="1"/>
  <c r="R21" i="1"/>
  <c r="S21" i="1" s="1"/>
  <c r="Q21" i="1"/>
  <c r="O21" i="1"/>
  <c r="M21" i="1"/>
  <c r="L21" i="1"/>
  <c r="K21" i="1"/>
  <c r="J21" i="1"/>
  <c r="I21" i="1"/>
  <c r="N21" i="1" s="1"/>
  <c r="U20" i="1"/>
  <c r="T20" i="1"/>
  <c r="R20" i="1"/>
  <c r="S20" i="1" s="1"/>
  <c r="Q20" i="1"/>
  <c r="O20" i="1"/>
  <c r="M20" i="1"/>
  <c r="L20" i="1"/>
  <c r="K20" i="1"/>
  <c r="J20" i="1"/>
  <c r="I20" i="1"/>
  <c r="N20" i="1" s="1"/>
  <c r="U19" i="1"/>
  <c r="T19" i="1"/>
  <c r="R19" i="1"/>
  <c r="S19" i="1" s="1"/>
  <c r="Q19" i="1"/>
  <c r="O19" i="1"/>
  <c r="M19" i="1"/>
  <c r="L19" i="1"/>
  <c r="K19" i="1"/>
  <c r="J19" i="1"/>
  <c r="I19" i="1"/>
  <c r="N19" i="1" s="1"/>
  <c r="U18" i="1"/>
  <c r="T18" i="1"/>
  <c r="R18" i="1"/>
  <c r="S18" i="1" s="1"/>
  <c r="Q18" i="1"/>
  <c r="O18" i="1"/>
  <c r="M18" i="1"/>
  <c r="L18" i="1"/>
  <c r="K18" i="1"/>
  <c r="J18" i="1"/>
  <c r="I18" i="1"/>
  <c r="N18" i="1" s="1"/>
  <c r="U17" i="1"/>
  <c r="T17" i="1"/>
  <c r="R17" i="1"/>
  <c r="S17" i="1" s="1"/>
  <c r="Q17" i="1"/>
  <c r="O17" i="1"/>
  <c r="M17" i="1"/>
  <c r="L17" i="1"/>
  <c r="K17" i="1"/>
  <c r="J17" i="1"/>
  <c r="I17" i="1"/>
  <c r="N17" i="1" s="1"/>
  <c r="U16" i="1"/>
  <c r="T16" i="1"/>
  <c r="R16" i="1"/>
  <c r="S16" i="1" s="1"/>
  <c r="Q16" i="1"/>
  <c r="O16" i="1"/>
  <c r="M16" i="1"/>
  <c r="L16" i="1"/>
  <c r="K16" i="1"/>
  <c r="J16" i="1"/>
  <c r="I16" i="1"/>
  <c r="N16" i="1" s="1"/>
  <c r="U15" i="1"/>
  <c r="T15" i="1"/>
  <c r="R15" i="1"/>
  <c r="S15" i="1" s="1"/>
  <c r="Q15" i="1"/>
  <c r="O15" i="1"/>
  <c r="M15" i="1"/>
  <c r="L15" i="1"/>
  <c r="K15" i="1"/>
  <c r="J15" i="1"/>
  <c r="I15" i="1"/>
  <c r="N15" i="1" s="1"/>
  <c r="U14" i="1"/>
  <c r="T14" i="1"/>
  <c r="R14" i="1"/>
  <c r="S14" i="1" s="1"/>
  <c r="Q14" i="1"/>
  <c r="O14" i="1"/>
  <c r="M14" i="1"/>
  <c r="L14" i="1"/>
  <c r="K14" i="1"/>
  <c r="J14" i="1"/>
  <c r="I14" i="1"/>
  <c r="N14" i="1" s="1"/>
  <c r="U13" i="1"/>
  <c r="T13" i="1"/>
  <c r="R13" i="1"/>
  <c r="S13" i="1" s="1"/>
  <c r="Q13" i="1"/>
  <c r="O13" i="1"/>
  <c r="M13" i="1"/>
  <c r="L13" i="1"/>
  <c r="K13" i="1"/>
  <c r="J13" i="1"/>
  <c r="I13" i="1"/>
  <c r="N13" i="1" s="1"/>
  <c r="U12" i="1"/>
  <c r="T12" i="1"/>
  <c r="R12" i="1"/>
  <c r="S12" i="1" s="1"/>
  <c r="Q12" i="1"/>
  <c r="O12" i="1"/>
  <c r="M12" i="1"/>
  <c r="L12" i="1"/>
  <c r="K12" i="1"/>
  <c r="J12" i="1"/>
  <c r="I12" i="1"/>
  <c r="N12" i="1" s="1"/>
  <c r="U11" i="1"/>
  <c r="T11" i="1"/>
  <c r="R11" i="1"/>
  <c r="S11" i="1" s="1"/>
  <c r="Q11" i="1"/>
  <c r="O11" i="1"/>
  <c r="M11" i="1"/>
  <c r="L11" i="1"/>
  <c r="K11" i="1"/>
  <c r="J11" i="1"/>
  <c r="I11" i="1"/>
  <c r="N11" i="1" s="1"/>
  <c r="U10" i="1"/>
  <c r="T10" i="1"/>
  <c r="R10" i="1"/>
  <c r="S10" i="1" s="1"/>
  <c r="Q10" i="1"/>
  <c r="O10" i="1"/>
  <c r="M10" i="1"/>
  <c r="L10" i="1"/>
  <c r="K10" i="1"/>
  <c r="J10" i="1"/>
  <c r="I10" i="1"/>
  <c r="N10" i="1" s="1"/>
  <c r="U9" i="1"/>
  <c r="T9" i="1"/>
  <c r="R9" i="1"/>
  <c r="S9" i="1" s="1"/>
  <c r="Q9" i="1"/>
  <c r="O9" i="1"/>
  <c r="M9" i="1"/>
  <c r="L9" i="1"/>
  <c r="K9" i="1"/>
  <c r="J9" i="1"/>
  <c r="I9" i="1"/>
  <c r="N9" i="1" s="1"/>
  <c r="U8" i="1"/>
  <c r="T8" i="1"/>
  <c r="R8" i="1"/>
  <c r="S8" i="1" s="1"/>
  <c r="Q8" i="1"/>
  <c r="O8" i="1"/>
  <c r="M8" i="1"/>
  <c r="L8" i="1"/>
  <c r="K8" i="1"/>
  <c r="J8" i="1"/>
  <c r="I8" i="1"/>
  <c r="N8" i="1" s="1"/>
  <c r="U7" i="1"/>
  <c r="T7" i="1"/>
  <c r="R7" i="1"/>
  <c r="S7" i="1" s="1"/>
  <c r="Q7" i="1"/>
  <c r="O7" i="1"/>
  <c r="M7" i="1"/>
  <c r="L7" i="1"/>
  <c r="K7" i="1"/>
  <c r="J7" i="1"/>
  <c r="I7" i="1"/>
  <c r="N7" i="1" s="1"/>
  <c r="U6" i="1"/>
  <c r="T6" i="1"/>
  <c r="R6" i="1"/>
  <c r="S6" i="1" s="1"/>
  <c r="Q6" i="1"/>
  <c r="O6" i="1"/>
  <c r="M6" i="1"/>
  <c r="L6" i="1"/>
  <c r="K6" i="1"/>
  <c r="J6" i="1"/>
  <c r="I6" i="1"/>
  <c r="N6" i="1" s="1"/>
  <c r="U5" i="1"/>
  <c r="T5" i="1"/>
  <c r="R5" i="1"/>
  <c r="S5" i="1" s="1"/>
  <c r="Q5" i="1"/>
  <c r="O5" i="1"/>
  <c r="M5" i="1"/>
  <c r="L5" i="1"/>
  <c r="K5" i="1"/>
  <c r="J5" i="1"/>
  <c r="I5" i="1"/>
  <c r="N5" i="1" s="1"/>
  <c r="U4" i="1"/>
  <c r="T4" i="1"/>
  <c r="R4" i="1"/>
  <c r="S4" i="1" s="1"/>
  <c r="Q4" i="1"/>
  <c r="O4" i="1"/>
  <c r="M4" i="1"/>
  <c r="L4" i="1"/>
  <c r="K4" i="1"/>
  <c r="J4" i="1"/>
  <c r="I4" i="1"/>
  <c r="N4" i="1" s="1"/>
  <c r="U3" i="1"/>
  <c r="T3" i="1"/>
  <c r="R3" i="1"/>
  <c r="S3" i="1" s="1"/>
  <c r="Q3" i="1"/>
  <c r="O3" i="1"/>
  <c r="M3" i="1"/>
  <c r="L3" i="1"/>
  <c r="K3" i="1"/>
  <c r="J3" i="1"/>
  <c r="I3" i="1"/>
  <c r="N3" i="1" s="1"/>
  <c r="T2" i="1"/>
  <c r="S2" i="1"/>
  <c r="R2" i="1"/>
  <c r="Q2" i="1"/>
  <c r="M2" i="1"/>
  <c r="L2" i="1"/>
  <c r="K2" i="1"/>
  <c r="J2" i="1"/>
  <c r="I2" i="1"/>
</calcChain>
</file>

<file path=xl/sharedStrings.xml><?xml version="1.0" encoding="utf-8"?>
<sst xmlns="http://schemas.openxmlformats.org/spreadsheetml/2006/main" count="21" uniqueCount="21">
  <si>
    <t>year</t>
  </si>
  <si>
    <t>rgsp_mil2017</t>
  </si>
  <si>
    <t>employment_thous</t>
  </si>
  <si>
    <t>population_thous</t>
  </si>
  <si>
    <t>elec_price_cpkwh</t>
  </si>
  <si>
    <t>renew_gen_mwh</t>
  </si>
  <si>
    <t>inflation_pct</t>
  </si>
  <si>
    <t>rps_pct</t>
  </si>
  <si>
    <t>ln_rgsp</t>
  </si>
  <si>
    <t>ln_emp</t>
  </si>
  <si>
    <t>ln_pop</t>
  </si>
  <si>
    <t>ln_ep</t>
  </si>
  <si>
    <t>ln_reg</t>
  </si>
  <si>
    <t>d_ln_rgsp</t>
  </si>
  <si>
    <t>d_rps</t>
  </si>
  <si>
    <t>us_rgdp_bil2017</t>
  </si>
  <si>
    <t>ln_us_rgdp</t>
  </si>
  <si>
    <t>nm_us_rgdp_share_pct</t>
  </si>
  <si>
    <t>ln_nm_us_share</t>
  </si>
  <si>
    <t>post2020</t>
  </si>
  <si>
    <t>policy_tighten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</si>
</sst>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,##0.0000"/>
  </numFmts>
  <fonts count="4">
    <font>
      <sz val="11"/>
      <name val="Carlito"/>
    </font>
    <font>
      <sz val="11"/>
      <color theme="1"/>
      <name val="Carlito"/>
    </font>
    <font>
      <b/>
      <sz val="11"/>
      <color theme="1"/>
      <name val="Carlito"/>
    </font>
    <font>
      <sz val="11"/>
      <color rgb="FFFF0000"/>
      <name val="Carlit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1" fontId="0" fillId="2" borderId="1" xfId="0" applyNumberFormat="1" applyFill="1" applyBorder="1"/>
    <xf numFmtId="164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165" fontId="0" fillId="3" borderId="1" xfId="0" applyNumberFormat="1" applyFill="1" applyBorder="1"/>
    <xf numFmtId="0" fontId="0" fillId="3" borderId="1" xfId="0" applyFill="1" applyBorder="1"/>
    <xf numFmtId="0" fontId="2" fillId="4" borderId="1" xfId="0" applyFont="1" applyFill="1" applyBorder="1" applyAlignment="1">
      <alignment horizontal="center" vertical="center"/>
    </xf>
    <xf numFmtId="165" fontId="0" fillId="4" borderId="1" xfId="0" applyNumberFormat="1" applyFill="1" applyBorder="1"/>
    <xf numFmtId="0" fontId="0" fillId="4" borderId="1" xfId="0" applyFill="1" applyBorder="1"/>
    <xf numFmtId="1" fontId="0" fillId="5" borderId="1" xfId="0" applyNumberFormat="1" applyFill="1" applyBorder="1"/>
    <xf numFmtId="165" fontId="3" fillId="3" borderId="1" xfId="0" applyNumberFormat="1" applyFont="1" applyFill="1" applyBorder="1"/>
    <xf numFmtId="0" fontId="2" fillId="6" borderId="1" xfId="0" applyFont="1" applyFill="1" applyBorder="1" applyAlignment="1">
      <alignment horizontal="center" vertical="center"/>
    </xf>
    <xf numFmtId="164" fontId="0" fillId="6" borderId="1" xfId="0" applyNumberFormat="1" applyFill="1" applyBorder="1"/>
    <xf numFmtId="0" fontId="0" fillId="6" borderId="1" xfId="0" applyFill="1" applyBorder="1"/>
  </cellXfs>
  <cellStyles count="1">
    <cellStyle name="Normal" xfId="0" builtinId="0"/>
  </cellStyles>
  <dxfs count="10"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rlito"/>
        <scheme val="none"/>
      </font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NM_ARDL_Data" displayName="NM_ARDL_Data" ref="A1:H29" totalsRowShown="0" headerRowDxfId="9" dataDxfId="8">
  <tableColumns count="8">
    <tableColumn id="1" xr3:uid="{00000000-0010-0000-0000-000001000000}" name="year" dataDxfId="7"/>
    <tableColumn id="2" xr3:uid="{00000000-0010-0000-0000-000002000000}" name="rgsp_mil2017" dataDxfId="6"/>
    <tableColumn id="3" xr3:uid="{00000000-0010-0000-0000-000003000000}" name="employment_thous" dataDxfId="5"/>
    <tableColumn id="4" xr3:uid="{00000000-0010-0000-0000-000004000000}" name="population_thous" dataDxfId="4"/>
    <tableColumn id="5" xr3:uid="{00000000-0010-0000-0000-000005000000}" name="elec_price_cpkwh" dataDxfId="3"/>
    <tableColumn id="6" xr3:uid="{00000000-0010-0000-0000-000006000000}" name="renew_gen_mwh" dataDxfId="2"/>
    <tableColumn id="7" xr3:uid="{00000000-0010-0000-0000-000007000000}" name="inflation_pct" dataDxfId="1"/>
    <tableColumn id="8" xr3:uid="{00000000-0010-0000-0000-000008000000}" name="rps_p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zoomScale="85" zoomScaleNormal="85" workbookViewId="0">
      <selection activeCell="A12" sqref="A12"/>
    </sheetView>
  </sheetViews>
  <sheetFormatPr defaultRowHeight="13.8"/>
  <cols>
    <col min="1" max="1" width="6.3984375" style="1" customWidth="1"/>
    <col min="2" max="2" width="13.19921875" style="8" customWidth="1"/>
    <col min="3" max="3" width="18" style="11" customWidth="1"/>
    <col min="4" max="4" width="16.59765625" style="11" customWidth="1"/>
    <col min="5" max="5" width="16.69921875" style="8" customWidth="1"/>
    <col min="6" max="6" width="16.19921875" style="8" customWidth="1"/>
    <col min="7" max="7" width="12.69921875" style="8" customWidth="1"/>
    <col min="8" max="8" width="8.69921875" style="8" customWidth="1"/>
    <col min="9" max="13" width="10.19921875" style="16" customWidth="1"/>
    <col min="14" max="14" width="10.8984375" style="1" customWidth="1"/>
    <col min="15" max="15" width="8.8984375" style="1" bestFit="1" customWidth="1"/>
    <col min="16" max="16" width="18" style="1" customWidth="1"/>
    <col min="17" max="17" width="15" style="1" customWidth="1"/>
    <col min="18" max="18" width="22" style="1" customWidth="1"/>
    <col min="19" max="19" width="18" style="1" customWidth="1"/>
    <col min="20" max="20" width="12" style="1" customWidth="1"/>
    <col min="21" max="21" width="14" style="1" customWidth="1"/>
    <col min="22" max="16384" width="8.796875" style="1"/>
  </cols>
  <sheetData>
    <row r="1" spans="1:21" s="5" customFormat="1">
      <c r="A1" s="4" t="s">
        <v>0</v>
      </c>
      <c r="B1" s="6" t="s">
        <v>1</v>
      </c>
      <c r="C1" s="9" t="s">
        <v>2</v>
      </c>
      <c r="D1" s="9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</row>
    <row r="2" spans="1:21">
      <c r="A2" s="2">
        <v>1997</v>
      </c>
      <c r="B2" s="7">
        <v>67993.2</v>
      </c>
      <c r="C2" s="10">
        <v>708.5</v>
      </c>
      <c r="D2" s="10">
        <v>1722.9390000000001</v>
      </c>
      <c r="E2" s="7">
        <v>6.8</v>
      </c>
      <c r="F2" s="7">
        <v>265022</v>
      </c>
      <c r="G2" s="7">
        <v>2.2999999999999998</v>
      </c>
      <c r="H2" s="7">
        <v>0</v>
      </c>
      <c r="I2" s="15">
        <f t="shared" ref="I2:I29" si="0">LN(B2)</f>
        <v>11.127162979157911</v>
      </c>
      <c r="J2" s="15">
        <f t="shared" ref="J2:J29" si="1">LN(C2)</f>
        <v>6.5631500591307352</v>
      </c>
      <c r="K2" s="15">
        <f t="shared" ref="K2:K29" si="2">LN(D2)</f>
        <v>7.4517868325349941</v>
      </c>
      <c r="L2" s="15">
        <f t="shared" ref="L2:L29" si="3">LN(E2)</f>
        <v>1.9169226121820611</v>
      </c>
      <c r="M2" s="15">
        <f t="shared" ref="M2:M29" si="4">LN(F2)</f>
        <v>12.487568120390408</v>
      </c>
      <c r="N2" s="3"/>
      <c r="O2" s="3"/>
      <c r="P2" s="3">
        <v>12370.299000000001</v>
      </c>
      <c r="Q2" s="3">
        <f t="shared" ref="Q2:Q29" si="5">LN(P2)</f>
        <v>9.4230536364767872</v>
      </c>
      <c r="R2" s="3">
        <f t="shared" ref="R2:R29" si="6">B2/(P2*1000)*100</f>
        <v>0.54964879991987259</v>
      </c>
      <c r="S2" s="3">
        <f t="shared" ref="S2:S29" si="7">LN(R2)</f>
        <v>-0.59847575031292244</v>
      </c>
      <c r="T2" s="3">
        <f t="shared" ref="T2:T29" si="8">IF(A2&gt;=2020,1,0)</f>
        <v>0</v>
      </c>
      <c r="U2" s="3"/>
    </row>
    <row r="3" spans="1:21">
      <c r="A3" s="2">
        <v>1998</v>
      </c>
      <c r="B3" s="7">
        <v>67718.100000000006</v>
      </c>
      <c r="C3" s="10">
        <v>720</v>
      </c>
      <c r="D3" s="10">
        <v>1733.5350000000001</v>
      </c>
      <c r="E3" s="7">
        <v>6.78</v>
      </c>
      <c r="F3" s="7">
        <v>245618</v>
      </c>
      <c r="G3" s="7">
        <v>1.6</v>
      </c>
      <c r="H3" s="7">
        <v>0</v>
      </c>
      <c r="I3" s="15">
        <f t="shared" si="0"/>
        <v>11.123108779149399</v>
      </c>
      <c r="J3" s="15">
        <f t="shared" si="1"/>
        <v>6.5792512120101012</v>
      </c>
      <c r="K3" s="15">
        <f t="shared" si="2"/>
        <v>7.4579179552875665</v>
      </c>
      <c r="L3" s="15">
        <f t="shared" si="3"/>
        <v>1.9139771019523042</v>
      </c>
      <c r="M3" s="15">
        <f t="shared" si="4"/>
        <v>12.411532762471831</v>
      </c>
      <c r="N3" s="3">
        <f t="shared" ref="N3:N29" si="9">I3-I2</f>
        <v>-4.0542000085110885E-3</v>
      </c>
      <c r="O3" s="3">
        <f t="shared" ref="O3:O29" si="10">H3-H2</f>
        <v>0</v>
      </c>
      <c r="P3" s="3">
        <v>12924.876</v>
      </c>
      <c r="Q3" s="3">
        <f t="shared" si="5"/>
        <v>9.4669091055201644</v>
      </c>
      <c r="R3" s="3">
        <f t="shared" si="6"/>
        <v>0.52393616774350482</v>
      </c>
      <c r="S3" s="3">
        <f t="shared" si="7"/>
        <v>-0.64638541936481053</v>
      </c>
      <c r="T3" s="3">
        <f t="shared" si="8"/>
        <v>0</v>
      </c>
      <c r="U3" s="3">
        <f t="shared" ref="U3:U29" si="11">H3-H2</f>
        <v>0</v>
      </c>
    </row>
    <row r="4" spans="1:21">
      <c r="A4" s="2">
        <v>1999</v>
      </c>
      <c r="B4" s="7">
        <v>71421</v>
      </c>
      <c r="C4" s="10">
        <v>729.8</v>
      </c>
      <c r="D4" s="10">
        <v>1739.8440000000001</v>
      </c>
      <c r="E4" s="7">
        <v>6.57</v>
      </c>
      <c r="F4" s="7">
        <v>253723</v>
      </c>
      <c r="G4" s="7">
        <v>2.2000000000000002</v>
      </c>
      <c r="H4" s="7">
        <v>0</v>
      </c>
      <c r="I4" s="15">
        <f t="shared" si="0"/>
        <v>11.176347222730618</v>
      </c>
      <c r="J4" s="15">
        <f t="shared" si="1"/>
        <v>6.5927705240023471</v>
      </c>
      <c r="K4" s="15">
        <f t="shared" si="2"/>
        <v>7.461550733016896</v>
      </c>
      <c r="L4" s="15">
        <f t="shared" si="3"/>
        <v>1.8825138324965192</v>
      </c>
      <c r="M4" s="15">
        <f t="shared" si="4"/>
        <v>12.443998399735946</v>
      </c>
      <c r="N4" s="3">
        <f t="shared" si="9"/>
        <v>5.323844358121832E-2</v>
      </c>
      <c r="O4" s="3">
        <f t="shared" si="10"/>
        <v>0</v>
      </c>
      <c r="P4" s="3">
        <v>13543.773999999999</v>
      </c>
      <c r="Q4" s="3">
        <f t="shared" si="5"/>
        <v>9.5136822373181698</v>
      </c>
      <c r="R4" s="3">
        <f t="shared" si="6"/>
        <v>0.52733455239285587</v>
      </c>
      <c r="S4" s="3">
        <f t="shared" si="7"/>
        <v>-0.63992010758159801</v>
      </c>
      <c r="T4" s="3">
        <f t="shared" si="8"/>
        <v>0</v>
      </c>
      <c r="U4" s="3">
        <f t="shared" si="11"/>
        <v>0</v>
      </c>
    </row>
    <row r="5" spans="1:21">
      <c r="A5" s="2">
        <v>2000</v>
      </c>
      <c r="B5" s="7">
        <v>72733.8</v>
      </c>
      <c r="C5" s="10">
        <v>744.7</v>
      </c>
      <c r="D5" s="10">
        <v>1821.204</v>
      </c>
      <c r="E5" s="7">
        <v>6.58</v>
      </c>
      <c r="F5" s="7">
        <v>229616</v>
      </c>
      <c r="G5" s="7">
        <v>3.4</v>
      </c>
      <c r="H5" s="7">
        <v>0</v>
      </c>
      <c r="I5" s="15">
        <f t="shared" si="0"/>
        <v>11.194561479824404</v>
      </c>
      <c r="J5" s="15">
        <f t="shared" si="1"/>
        <v>6.6129814527165998</v>
      </c>
      <c r="K5" s="15">
        <f t="shared" si="2"/>
        <v>7.5072530998122673</v>
      </c>
      <c r="L5" s="15">
        <f t="shared" si="3"/>
        <v>1.8840347453372259</v>
      </c>
      <c r="M5" s="15">
        <f t="shared" si="4"/>
        <v>12.344163627410714</v>
      </c>
      <c r="N5" s="3">
        <f t="shared" si="9"/>
        <v>1.8214257093786657E-2</v>
      </c>
      <c r="O5" s="3">
        <f t="shared" si="10"/>
        <v>0</v>
      </c>
      <c r="P5" s="3">
        <v>14096.032999999999</v>
      </c>
      <c r="Q5" s="3">
        <f t="shared" si="5"/>
        <v>9.5536486892628911</v>
      </c>
      <c r="R5" s="3">
        <f t="shared" si="6"/>
        <v>0.51598772505711366</v>
      </c>
      <c r="S5" s="3">
        <f t="shared" si="7"/>
        <v>-0.66167230243253328</v>
      </c>
      <c r="T5" s="3">
        <f t="shared" si="8"/>
        <v>0</v>
      </c>
      <c r="U5" s="3">
        <f t="shared" si="11"/>
        <v>0</v>
      </c>
    </row>
    <row r="6" spans="1:21">
      <c r="A6" s="2">
        <v>2001</v>
      </c>
      <c r="B6" s="7">
        <v>72996.399999999994</v>
      </c>
      <c r="C6" s="10">
        <v>757.1</v>
      </c>
      <c r="D6" s="10">
        <v>1831.69</v>
      </c>
      <c r="E6" s="7">
        <v>7.16</v>
      </c>
      <c r="F6" s="7">
        <v>255973</v>
      </c>
      <c r="G6" s="7">
        <v>2.8</v>
      </c>
      <c r="H6" s="7">
        <v>0</v>
      </c>
      <c r="I6" s="15">
        <f t="shared" si="0"/>
        <v>11.198165403846007</v>
      </c>
      <c r="J6" s="15">
        <f t="shared" si="1"/>
        <v>6.6294953451092606</v>
      </c>
      <c r="K6" s="15">
        <f t="shared" si="2"/>
        <v>7.5129943169419766</v>
      </c>
      <c r="L6" s="15">
        <f t="shared" si="3"/>
        <v>1.9685099809725544</v>
      </c>
      <c r="M6" s="15">
        <f t="shared" si="4"/>
        <v>12.452827249149481</v>
      </c>
      <c r="N6" s="3">
        <f t="shared" si="9"/>
        <v>3.6039240216023671E-3</v>
      </c>
      <c r="O6" s="3">
        <f t="shared" si="10"/>
        <v>0</v>
      </c>
      <c r="P6" s="3">
        <v>14230.726000000001</v>
      </c>
      <c r="Q6" s="3">
        <f t="shared" si="5"/>
        <v>9.5631587087564736</v>
      </c>
      <c r="R6" s="3">
        <f t="shared" si="6"/>
        <v>0.51294923393226732</v>
      </c>
      <c r="S6" s="3">
        <f t="shared" si="7"/>
        <v>-0.66757839790451179</v>
      </c>
      <c r="T6" s="3">
        <f t="shared" si="8"/>
        <v>0</v>
      </c>
      <c r="U6" s="3">
        <f t="shared" si="11"/>
        <v>0</v>
      </c>
    </row>
    <row r="7" spans="1:21">
      <c r="A7" s="2">
        <v>2002</v>
      </c>
      <c r="B7" s="7">
        <v>75345.899999999994</v>
      </c>
      <c r="C7" s="10">
        <v>765.9</v>
      </c>
      <c r="D7" s="10">
        <v>1855.309</v>
      </c>
      <c r="E7" s="7">
        <v>6.73</v>
      </c>
      <c r="F7" s="7">
        <v>283999</v>
      </c>
      <c r="G7" s="7">
        <v>1.6</v>
      </c>
      <c r="H7" s="7">
        <v>0</v>
      </c>
      <c r="I7" s="15">
        <f t="shared" si="0"/>
        <v>11.22984478983367</v>
      </c>
      <c r="J7" s="15">
        <f t="shared" si="1"/>
        <v>6.6410516129155477</v>
      </c>
      <c r="K7" s="15">
        <f t="shared" si="2"/>
        <v>7.525806537988565</v>
      </c>
      <c r="L7" s="15">
        <f t="shared" si="3"/>
        <v>1.9065751436566365</v>
      </c>
      <c r="M7" s="15">
        <f t="shared" si="4"/>
        <v>12.556725996010384</v>
      </c>
      <c r="N7" s="3">
        <f t="shared" si="9"/>
        <v>3.1679385987663622E-2</v>
      </c>
      <c r="O7" s="3">
        <f t="shared" si="10"/>
        <v>0</v>
      </c>
      <c r="P7" s="3">
        <v>14472.712</v>
      </c>
      <c r="Q7" s="3">
        <f t="shared" si="5"/>
        <v>9.58002022431711</v>
      </c>
      <c r="R7" s="3">
        <f t="shared" si="6"/>
        <v>0.52060664234871801</v>
      </c>
      <c r="S7" s="3">
        <f t="shared" si="7"/>
        <v>-0.6527605274774857</v>
      </c>
      <c r="T7" s="3">
        <f t="shared" si="8"/>
        <v>0</v>
      </c>
      <c r="U7" s="3">
        <f t="shared" si="11"/>
        <v>0</v>
      </c>
    </row>
    <row r="8" spans="1:21">
      <c r="A8" s="2">
        <v>2003</v>
      </c>
      <c r="B8" s="7">
        <v>78766.8</v>
      </c>
      <c r="C8" s="10">
        <v>775.3</v>
      </c>
      <c r="D8" s="10">
        <v>1877.5740000000001</v>
      </c>
      <c r="E8" s="7">
        <v>7</v>
      </c>
      <c r="F8" s="7">
        <v>353434</v>
      </c>
      <c r="G8" s="7">
        <v>2.2999999999999998</v>
      </c>
      <c r="H8" s="7">
        <v>0</v>
      </c>
      <c r="I8" s="15">
        <f t="shared" si="0"/>
        <v>11.274246867268893</v>
      </c>
      <c r="J8" s="15">
        <f t="shared" si="1"/>
        <v>6.6532500512249131</v>
      </c>
      <c r="K8" s="15">
        <f t="shared" si="2"/>
        <v>7.5377357969760883</v>
      </c>
      <c r="L8" s="15">
        <f t="shared" si="3"/>
        <v>1.9459101490553132</v>
      </c>
      <c r="M8" s="15">
        <f t="shared" si="4"/>
        <v>12.775452042502607</v>
      </c>
      <c r="N8" s="3">
        <f t="shared" si="9"/>
        <v>4.4402077435222509E-2</v>
      </c>
      <c r="O8" s="3">
        <f t="shared" si="10"/>
        <v>0</v>
      </c>
      <c r="P8" s="3">
        <v>14877.312</v>
      </c>
      <c r="Q8" s="3">
        <f t="shared" si="5"/>
        <v>9.6075926469074897</v>
      </c>
      <c r="R8" s="3">
        <f t="shared" si="6"/>
        <v>0.52944241540407311</v>
      </c>
      <c r="S8" s="3">
        <f t="shared" si="7"/>
        <v>-0.63593087263264247</v>
      </c>
      <c r="T8" s="3">
        <f t="shared" si="8"/>
        <v>0</v>
      </c>
      <c r="U8" s="3">
        <f t="shared" si="11"/>
        <v>0</v>
      </c>
    </row>
    <row r="9" spans="1:21">
      <c r="A9" s="2">
        <v>2004</v>
      </c>
      <c r="B9" s="7">
        <v>85751</v>
      </c>
      <c r="C9" s="10">
        <v>790</v>
      </c>
      <c r="D9" s="10">
        <v>1903.808</v>
      </c>
      <c r="E9" s="7">
        <v>7.1</v>
      </c>
      <c r="F9" s="7">
        <v>652413</v>
      </c>
      <c r="G9" s="7">
        <v>2.7</v>
      </c>
      <c r="H9" s="7">
        <v>0</v>
      </c>
      <c r="I9" s="15">
        <f t="shared" si="0"/>
        <v>11.359203026767767</v>
      </c>
      <c r="J9" s="15">
        <f t="shared" si="1"/>
        <v>6.6720329454610674</v>
      </c>
      <c r="K9" s="15">
        <f t="shared" si="2"/>
        <v>7.5516113699304475</v>
      </c>
      <c r="L9" s="15">
        <f t="shared" si="3"/>
        <v>1.9600947840472698</v>
      </c>
      <c r="M9" s="15">
        <f t="shared" si="4"/>
        <v>13.388433075955973</v>
      </c>
      <c r="N9" s="3">
        <f t="shared" si="9"/>
        <v>8.4956159498874584E-2</v>
      </c>
      <c r="O9" s="3">
        <f t="shared" si="10"/>
        <v>0</v>
      </c>
      <c r="P9" s="3">
        <v>15449.757</v>
      </c>
      <c r="Q9" s="3">
        <f t="shared" si="5"/>
        <v>9.6453485540468638</v>
      </c>
      <c r="R9" s="3">
        <f t="shared" si="6"/>
        <v>0.55503138334149849</v>
      </c>
      <c r="S9" s="3">
        <f t="shared" si="7"/>
        <v>-0.58873062027314049</v>
      </c>
      <c r="T9" s="3">
        <f t="shared" si="8"/>
        <v>0</v>
      </c>
      <c r="U9" s="3">
        <f t="shared" si="11"/>
        <v>0</v>
      </c>
    </row>
    <row r="10" spans="1:21">
      <c r="A10" s="2">
        <v>2005</v>
      </c>
      <c r="B10" s="7">
        <v>86295.9</v>
      </c>
      <c r="C10" s="10">
        <v>808.2</v>
      </c>
      <c r="D10" s="10">
        <v>1932.2739999999999</v>
      </c>
      <c r="E10" s="7">
        <v>7.51</v>
      </c>
      <c r="F10" s="7">
        <v>964272</v>
      </c>
      <c r="G10" s="7">
        <v>3.4</v>
      </c>
      <c r="H10" s="7">
        <v>0</v>
      </c>
      <c r="I10" s="15">
        <f t="shared" si="0"/>
        <v>11.365537367252331</v>
      </c>
      <c r="J10" s="15">
        <f t="shared" si="1"/>
        <v>6.6948095526443732</v>
      </c>
      <c r="K10" s="15">
        <f t="shared" si="2"/>
        <v>7.5664528266628519</v>
      </c>
      <c r="L10" s="15">
        <f t="shared" si="3"/>
        <v>2.0162354657760435</v>
      </c>
      <c r="M10" s="15">
        <f t="shared" si="4"/>
        <v>13.77912869147004</v>
      </c>
      <c r="N10" s="3">
        <f t="shared" si="9"/>
        <v>6.3343404845639384E-3</v>
      </c>
      <c r="O10" s="3">
        <f t="shared" si="10"/>
        <v>0</v>
      </c>
      <c r="P10" s="3">
        <v>15987.957</v>
      </c>
      <c r="Q10" s="3">
        <f t="shared" si="5"/>
        <v>9.6795910303104602</v>
      </c>
      <c r="R10" s="3">
        <f t="shared" si="6"/>
        <v>0.53975564232503248</v>
      </c>
      <c r="S10" s="3">
        <f t="shared" si="7"/>
        <v>-0.61663875605217366</v>
      </c>
      <c r="T10" s="3">
        <f t="shared" si="8"/>
        <v>0</v>
      </c>
      <c r="U10" s="3">
        <f t="shared" si="11"/>
        <v>0</v>
      </c>
    </row>
    <row r="11" spans="1:21">
      <c r="A11" s="2">
        <v>2006</v>
      </c>
      <c r="B11" s="7">
        <v>88554.5</v>
      </c>
      <c r="C11" s="10">
        <v>831.6</v>
      </c>
      <c r="D11" s="10">
        <v>1962.1369999999999</v>
      </c>
      <c r="E11" s="7">
        <v>7.37</v>
      </c>
      <c r="F11" s="7">
        <v>1475533</v>
      </c>
      <c r="G11" s="7">
        <v>3.2</v>
      </c>
      <c r="H11" s="7">
        <v>5</v>
      </c>
      <c r="I11" s="15">
        <f t="shared" si="0"/>
        <v>11.391373460666221</v>
      </c>
      <c r="J11" s="15">
        <f t="shared" si="1"/>
        <v>6.7233515559838581</v>
      </c>
      <c r="K11" s="15">
        <f t="shared" si="2"/>
        <v>7.581789464394979</v>
      </c>
      <c r="L11" s="15">
        <f t="shared" si="3"/>
        <v>1.9974177062012453</v>
      </c>
      <c r="M11" s="15">
        <f t="shared" si="4"/>
        <v>14.204529838414929</v>
      </c>
      <c r="N11" s="3">
        <f t="shared" si="9"/>
        <v>2.5836093413889927E-2</v>
      </c>
      <c r="O11" s="3">
        <f t="shared" si="10"/>
        <v>5</v>
      </c>
      <c r="P11" s="3">
        <v>16433.148000000001</v>
      </c>
      <c r="Q11" s="3">
        <f t="shared" si="5"/>
        <v>9.7070557934086086</v>
      </c>
      <c r="R11" s="3">
        <f t="shared" si="6"/>
        <v>0.53887727415343656</v>
      </c>
      <c r="S11" s="3">
        <f t="shared" si="7"/>
        <v>-0.61826742573643356</v>
      </c>
      <c r="T11" s="3">
        <f t="shared" si="8"/>
        <v>0</v>
      </c>
      <c r="U11" s="3">
        <f t="shared" si="11"/>
        <v>5</v>
      </c>
    </row>
    <row r="12" spans="1:21">
      <c r="A12" s="2">
        <v>2007</v>
      </c>
      <c r="B12" s="7">
        <v>89392.3</v>
      </c>
      <c r="C12" s="10">
        <v>842.9</v>
      </c>
      <c r="D12" s="10">
        <v>1990.07</v>
      </c>
      <c r="E12" s="7">
        <v>7.44</v>
      </c>
      <c r="F12" s="7">
        <v>1677211</v>
      </c>
      <c r="G12" s="7">
        <v>2.8</v>
      </c>
      <c r="H12" s="7">
        <v>6</v>
      </c>
      <c r="I12" s="15">
        <f t="shared" si="0"/>
        <v>11.40078982769831</v>
      </c>
      <c r="J12" s="15">
        <f t="shared" si="1"/>
        <v>6.7368483270034361</v>
      </c>
      <c r="K12" s="15">
        <f t="shared" si="2"/>
        <v>7.5959250929792779</v>
      </c>
      <c r="L12" s="15">
        <f t="shared" si="3"/>
        <v>2.0068708488450007</v>
      </c>
      <c r="M12" s="15">
        <f t="shared" si="4"/>
        <v>14.332642852807203</v>
      </c>
      <c r="N12" s="3">
        <f t="shared" si="9"/>
        <v>9.4163670320881465E-3</v>
      </c>
      <c r="O12" s="3">
        <f t="shared" si="10"/>
        <v>1</v>
      </c>
      <c r="P12" s="3">
        <v>16762.445</v>
      </c>
      <c r="Q12" s="3">
        <f t="shared" si="5"/>
        <v>9.7268962464510693</v>
      </c>
      <c r="R12" s="3">
        <f t="shared" si="6"/>
        <v>0.53328914725745558</v>
      </c>
      <c r="S12" s="3">
        <f t="shared" si="7"/>
        <v>-0.62869151174680393</v>
      </c>
      <c r="T12" s="3">
        <f t="shared" si="8"/>
        <v>0</v>
      </c>
      <c r="U12" s="3">
        <f t="shared" si="11"/>
        <v>1</v>
      </c>
    </row>
    <row r="13" spans="1:21">
      <c r="A13" s="2">
        <v>2008</v>
      </c>
      <c r="B13" s="7">
        <v>89012.9</v>
      </c>
      <c r="C13" s="10">
        <v>845.8</v>
      </c>
      <c r="D13" s="10">
        <v>2010.662</v>
      </c>
      <c r="E13" s="7">
        <v>8.35</v>
      </c>
      <c r="F13" s="7">
        <v>1973962</v>
      </c>
      <c r="G13" s="7">
        <v>3.8</v>
      </c>
      <c r="H13" s="7">
        <v>7</v>
      </c>
      <c r="I13" s="15">
        <f t="shared" si="0"/>
        <v>11.39653658203116</v>
      </c>
      <c r="J13" s="15">
        <f t="shared" si="1"/>
        <v>6.7402829250383878</v>
      </c>
      <c r="K13" s="15">
        <f t="shared" si="2"/>
        <v>7.6062193000620821</v>
      </c>
      <c r="L13" s="15">
        <f t="shared" si="3"/>
        <v>2.1222615388627641</v>
      </c>
      <c r="M13" s="15">
        <f t="shared" si="4"/>
        <v>14.495553248536982</v>
      </c>
      <c r="N13" s="3">
        <f t="shared" si="9"/>
        <v>-4.2532456671491303E-3</v>
      </c>
      <c r="O13" s="3">
        <f t="shared" si="10"/>
        <v>1</v>
      </c>
      <c r="P13" s="3">
        <v>16781.485000000001</v>
      </c>
      <c r="Q13" s="3">
        <f t="shared" si="5"/>
        <v>9.7280314743176195</v>
      </c>
      <c r="R13" s="3">
        <f t="shared" si="6"/>
        <v>0.5304232611118741</v>
      </c>
      <c r="S13" s="3">
        <f t="shared" si="7"/>
        <v>-0.63407998528050358</v>
      </c>
      <c r="T13" s="3">
        <f t="shared" si="8"/>
        <v>0</v>
      </c>
      <c r="U13" s="3">
        <f t="shared" si="11"/>
        <v>1</v>
      </c>
    </row>
    <row r="14" spans="1:21">
      <c r="A14" s="2">
        <v>2009</v>
      </c>
      <c r="B14" s="7">
        <v>90829.2</v>
      </c>
      <c r="C14" s="10">
        <v>811.1</v>
      </c>
      <c r="D14" s="10">
        <v>2036.8019999999999</v>
      </c>
      <c r="E14" s="7">
        <v>8.09</v>
      </c>
      <c r="F14" s="7">
        <v>1851345</v>
      </c>
      <c r="G14" s="7">
        <v>-0.4</v>
      </c>
      <c r="H14" s="7">
        <v>8</v>
      </c>
      <c r="I14" s="15">
        <f t="shared" si="0"/>
        <v>11.416736098794805</v>
      </c>
      <c r="J14" s="15">
        <f t="shared" si="1"/>
        <v>6.6983913510762987</v>
      </c>
      <c r="K14" s="15">
        <f t="shared" si="2"/>
        <v>7.6191362097351032</v>
      </c>
      <c r="L14" s="15">
        <f t="shared" si="3"/>
        <v>2.0906287310704004</v>
      </c>
      <c r="M14" s="15">
        <f t="shared" si="4"/>
        <v>14.43142295992541</v>
      </c>
      <c r="N14" s="3">
        <f t="shared" si="9"/>
        <v>2.0199516763645065E-2</v>
      </c>
      <c r="O14" s="3">
        <f t="shared" si="10"/>
        <v>1</v>
      </c>
      <c r="P14" s="3">
        <v>16349.11</v>
      </c>
      <c r="Q14" s="3">
        <f t="shared" si="5"/>
        <v>9.7019287405930381</v>
      </c>
      <c r="R14" s="3">
        <f t="shared" si="6"/>
        <v>0.55556051674984142</v>
      </c>
      <c r="S14" s="3">
        <f t="shared" si="7"/>
        <v>-0.58777773479227802</v>
      </c>
      <c r="T14" s="3">
        <f t="shared" si="8"/>
        <v>0</v>
      </c>
      <c r="U14" s="3">
        <f t="shared" si="11"/>
        <v>1</v>
      </c>
    </row>
    <row r="15" spans="1:21">
      <c r="A15" s="2">
        <v>2010</v>
      </c>
      <c r="B15" s="7">
        <v>90721</v>
      </c>
      <c r="C15" s="10">
        <v>801.9</v>
      </c>
      <c r="D15" s="10">
        <v>2064.614</v>
      </c>
      <c r="E15" s="7">
        <v>8.4</v>
      </c>
      <c r="F15" s="7">
        <v>2071802</v>
      </c>
      <c r="G15" s="7">
        <v>1.6</v>
      </c>
      <c r="H15" s="7">
        <v>9</v>
      </c>
      <c r="I15" s="15">
        <f t="shared" si="0"/>
        <v>11.415544141828516</v>
      </c>
      <c r="J15" s="15">
        <f t="shared" si="1"/>
        <v>6.686983911812983</v>
      </c>
      <c r="K15" s="15">
        <f t="shared" si="2"/>
        <v>7.6326985629830215</v>
      </c>
      <c r="L15" s="15">
        <f t="shared" si="3"/>
        <v>2.1282317058492679</v>
      </c>
      <c r="M15" s="15">
        <f t="shared" si="4"/>
        <v>14.543929317949818</v>
      </c>
      <c r="N15" s="3">
        <f t="shared" si="9"/>
        <v>-1.1919569662897089E-3</v>
      </c>
      <c r="O15" s="3">
        <f t="shared" si="10"/>
        <v>1</v>
      </c>
      <c r="P15" s="3">
        <v>16789.75</v>
      </c>
      <c r="Q15" s="3">
        <f t="shared" si="5"/>
        <v>9.7285238601453656</v>
      </c>
      <c r="R15" s="3">
        <f t="shared" si="6"/>
        <v>0.54033562143569736</v>
      </c>
      <c r="S15" s="3">
        <f t="shared" si="7"/>
        <v>-0.61556481131089502</v>
      </c>
      <c r="T15" s="3">
        <f t="shared" si="8"/>
        <v>0</v>
      </c>
      <c r="U15" s="3">
        <f t="shared" si="11"/>
        <v>1</v>
      </c>
    </row>
    <row r="16" spans="1:21">
      <c r="A16" s="2">
        <v>2011</v>
      </c>
      <c r="B16" s="7">
        <v>90552.3</v>
      </c>
      <c r="C16" s="10">
        <v>800.5</v>
      </c>
      <c r="D16" s="10">
        <v>2080.7069999999999</v>
      </c>
      <c r="E16" s="7">
        <v>8.74</v>
      </c>
      <c r="F16" s="7">
        <v>2436491.4300000002</v>
      </c>
      <c r="G16" s="7">
        <v>3.2</v>
      </c>
      <c r="H16" s="7">
        <v>10</v>
      </c>
      <c r="I16" s="15">
        <f t="shared" si="0"/>
        <v>11.413682863320286</v>
      </c>
      <c r="J16" s="15">
        <f t="shared" si="1"/>
        <v>6.6852365324367691</v>
      </c>
      <c r="K16" s="15">
        <f t="shared" si="2"/>
        <v>7.6404630187872922</v>
      </c>
      <c r="L16" s="15">
        <f t="shared" si="3"/>
        <v>2.167910189667444</v>
      </c>
      <c r="M16" s="15">
        <f t="shared" si="4"/>
        <v>14.706069623919065</v>
      </c>
      <c r="N16" s="3">
        <f t="shared" si="9"/>
        <v>-1.8612785082297023E-3</v>
      </c>
      <c r="O16" s="3">
        <f t="shared" si="10"/>
        <v>1</v>
      </c>
      <c r="P16" s="3">
        <v>17052.41</v>
      </c>
      <c r="Q16" s="3">
        <f t="shared" si="5"/>
        <v>9.7440468216964451</v>
      </c>
      <c r="R16" s="3">
        <f t="shared" si="6"/>
        <v>0.53102347410131467</v>
      </c>
      <c r="S16" s="3">
        <f t="shared" si="7"/>
        <v>-0.63294905137020563</v>
      </c>
      <c r="T16" s="3">
        <f t="shared" si="8"/>
        <v>0</v>
      </c>
      <c r="U16" s="3">
        <f t="shared" si="11"/>
        <v>1</v>
      </c>
    </row>
    <row r="17" spans="1:21">
      <c r="A17" s="2">
        <v>2012</v>
      </c>
      <c r="B17" s="7">
        <v>90762.4</v>
      </c>
      <c r="C17" s="10">
        <v>802.9</v>
      </c>
      <c r="D17" s="10">
        <v>2087.7150000000001</v>
      </c>
      <c r="E17" s="7">
        <v>8.83</v>
      </c>
      <c r="F17" s="7">
        <v>2796670.32</v>
      </c>
      <c r="G17" s="7">
        <v>2.1</v>
      </c>
      <c r="H17" s="7">
        <v>10</v>
      </c>
      <c r="I17" s="15">
        <f t="shared" si="0"/>
        <v>11.41600038191128</v>
      </c>
      <c r="J17" s="15">
        <f t="shared" si="1"/>
        <v>6.6882301731906386</v>
      </c>
      <c r="K17" s="15">
        <f t="shared" si="2"/>
        <v>7.6438254454334675</v>
      </c>
      <c r="L17" s="15">
        <f t="shared" si="3"/>
        <v>2.1781550146158688</v>
      </c>
      <c r="M17" s="15">
        <f t="shared" si="4"/>
        <v>14.843940096091471</v>
      </c>
      <c r="N17" s="3">
        <f t="shared" si="9"/>
        <v>2.3175185909938278E-3</v>
      </c>
      <c r="O17" s="3">
        <f t="shared" si="10"/>
        <v>0</v>
      </c>
      <c r="P17" s="3">
        <v>17442.758999999998</v>
      </c>
      <c r="Q17" s="3">
        <f t="shared" si="5"/>
        <v>9.766679884492028</v>
      </c>
      <c r="R17" s="3">
        <f t="shared" si="6"/>
        <v>0.52034428727702997</v>
      </c>
      <c r="S17" s="3">
        <f t="shared" si="7"/>
        <v>-0.65326459557479244</v>
      </c>
      <c r="T17" s="3">
        <f t="shared" si="8"/>
        <v>0</v>
      </c>
      <c r="U17" s="3">
        <f t="shared" si="11"/>
        <v>0</v>
      </c>
    </row>
    <row r="18" spans="1:21">
      <c r="A18" s="2">
        <v>2013</v>
      </c>
      <c r="B18" s="7">
        <v>90104</v>
      </c>
      <c r="C18" s="10">
        <v>809.8</v>
      </c>
      <c r="D18" s="10">
        <v>2092.8330000000001</v>
      </c>
      <c r="E18" s="7">
        <v>9.25</v>
      </c>
      <c r="F18" s="7">
        <v>2691887.37</v>
      </c>
      <c r="G18" s="7">
        <v>1.5</v>
      </c>
      <c r="H18" s="7">
        <v>10</v>
      </c>
      <c r="I18" s="15">
        <f t="shared" si="0"/>
        <v>11.408719837727533</v>
      </c>
      <c r="J18" s="15">
        <f t="shared" si="1"/>
        <v>6.696787303598061</v>
      </c>
      <c r="K18" s="15">
        <f t="shared" si="2"/>
        <v>7.646273929487184</v>
      </c>
      <c r="L18" s="15">
        <f t="shared" si="3"/>
        <v>2.224623551524334</v>
      </c>
      <c r="M18" s="15">
        <f t="shared" si="4"/>
        <v>14.805753130089915</v>
      </c>
      <c r="N18" s="3">
        <f t="shared" si="9"/>
        <v>-7.2805441837466844E-3</v>
      </c>
      <c r="O18" s="3">
        <f t="shared" si="10"/>
        <v>0</v>
      </c>
      <c r="P18" s="3">
        <v>17812.167000000001</v>
      </c>
      <c r="Q18" s="3">
        <f t="shared" si="5"/>
        <v>9.7876370420994157</v>
      </c>
      <c r="R18" s="3">
        <f t="shared" si="6"/>
        <v>0.50585647439752834</v>
      </c>
      <c r="S18" s="3">
        <f t="shared" si="7"/>
        <v>-0.68150229736592882</v>
      </c>
      <c r="T18" s="3">
        <f t="shared" si="8"/>
        <v>0</v>
      </c>
      <c r="U18" s="3">
        <f t="shared" si="11"/>
        <v>0</v>
      </c>
    </row>
    <row r="19" spans="1:21">
      <c r="A19" s="12">
        <v>2014</v>
      </c>
      <c r="B19" s="7">
        <v>92621.1</v>
      </c>
      <c r="C19" s="10">
        <v>818</v>
      </c>
      <c r="D19" s="7">
        <v>2090.2359999999999</v>
      </c>
      <c r="E19" s="7">
        <v>9.65</v>
      </c>
      <c r="F19" s="13">
        <v>2983721.25</v>
      </c>
      <c r="G19" s="7">
        <v>1.6</v>
      </c>
      <c r="H19" s="7">
        <v>10</v>
      </c>
      <c r="I19" s="15">
        <f t="shared" si="0"/>
        <v>11.436272256448779</v>
      </c>
      <c r="J19" s="15">
        <f t="shared" si="1"/>
        <v>6.7068623366027467</v>
      </c>
      <c r="K19" s="15">
        <f t="shared" si="2"/>
        <v>7.6450322572443117</v>
      </c>
      <c r="L19" s="15">
        <f t="shared" si="3"/>
        <v>2.2669579153508947</v>
      </c>
      <c r="M19" s="15">
        <f t="shared" si="4"/>
        <v>14.90868182106299</v>
      </c>
      <c r="N19" s="3">
        <f t="shared" si="9"/>
        <v>2.7552418721246141E-2</v>
      </c>
      <c r="O19" s="3">
        <f t="shared" si="10"/>
        <v>0</v>
      </c>
      <c r="P19" s="3">
        <v>18261.714</v>
      </c>
      <c r="Q19" s="3">
        <f t="shared" si="5"/>
        <v>9.8125620161183758</v>
      </c>
      <c r="R19" s="3">
        <f t="shared" si="6"/>
        <v>0.50718733192295096</v>
      </c>
      <c r="S19" s="3">
        <f t="shared" si="7"/>
        <v>-0.67887485266364322</v>
      </c>
      <c r="T19" s="3">
        <f t="shared" si="8"/>
        <v>0</v>
      </c>
      <c r="U19" s="3">
        <f t="shared" si="11"/>
        <v>0</v>
      </c>
    </row>
    <row r="20" spans="1:21">
      <c r="A20" s="2">
        <v>2015</v>
      </c>
      <c r="B20" s="7">
        <v>93503.9</v>
      </c>
      <c r="C20" s="10">
        <v>824.3</v>
      </c>
      <c r="D20" s="10">
        <v>2090.0709999999999</v>
      </c>
      <c r="E20" s="7">
        <v>9.6199999999999992</v>
      </c>
      <c r="F20" s="7">
        <v>2833619</v>
      </c>
      <c r="G20" s="7">
        <v>0.1</v>
      </c>
      <c r="H20" s="7">
        <v>15</v>
      </c>
      <c r="I20" s="15">
        <f t="shared" si="0"/>
        <v>11.445758425636836</v>
      </c>
      <c r="J20" s="15">
        <f t="shared" si="1"/>
        <v>6.7145345413191819</v>
      </c>
      <c r="K20" s="15">
        <f t="shared" si="2"/>
        <v>7.6449533156737113</v>
      </c>
      <c r="L20" s="15">
        <f t="shared" si="3"/>
        <v>2.2638442646776151</v>
      </c>
      <c r="M20" s="15">
        <f t="shared" si="4"/>
        <v>14.857065251239497</v>
      </c>
      <c r="N20" s="3">
        <f t="shared" si="9"/>
        <v>9.486169188056337E-3</v>
      </c>
      <c r="O20" s="3">
        <f t="shared" si="10"/>
        <v>5</v>
      </c>
      <c r="P20" s="3">
        <v>18799.621999999999</v>
      </c>
      <c r="Q20" s="3">
        <f t="shared" si="5"/>
        <v>9.8415920422329251</v>
      </c>
      <c r="R20" s="3">
        <f t="shared" si="6"/>
        <v>0.49737117054800351</v>
      </c>
      <c r="S20" s="3">
        <f t="shared" si="7"/>
        <v>-0.69841870959013597</v>
      </c>
      <c r="T20" s="3">
        <f t="shared" si="8"/>
        <v>0</v>
      </c>
      <c r="U20" s="3">
        <f t="shared" si="11"/>
        <v>5</v>
      </c>
    </row>
    <row r="21" spans="1:21">
      <c r="A21" s="2">
        <v>2016</v>
      </c>
      <c r="B21" s="7">
        <v>93043.5</v>
      </c>
      <c r="C21" s="10">
        <v>825.4</v>
      </c>
      <c r="D21" s="10">
        <v>2092.5549999999998</v>
      </c>
      <c r="E21" s="7">
        <v>9.1199999999999992</v>
      </c>
      <c r="F21" s="7">
        <v>4537263</v>
      </c>
      <c r="G21" s="7">
        <v>1.3</v>
      </c>
      <c r="H21" s="7">
        <v>15</v>
      </c>
      <c r="I21" s="15">
        <f t="shared" si="0"/>
        <v>11.440822404713717</v>
      </c>
      <c r="J21" s="15">
        <f t="shared" si="1"/>
        <v>6.7158681173184815</v>
      </c>
      <c r="K21" s="15">
        <f t="shared" si="2"/>
        <v>7.6461410863670682</v>
      </c>
      <c r="L21" s="15">
        <f t="shared" si="3"/>
        <v>2.2104698040862401</v>
      </c>
      <c r="M21" s="15">
        <f t="shared" si="4"/>
        <v>15.327834524786176</v>
      </c>
      <c r="N21" s="3">
        <f t="shared" si="9"/>
        <v>-4.9360209231181784E-3</v>
      </c>
      <c r="O21" s="3">
        <f t="shared" si="10"/>
        <v>0</v>
      </c>
      <c r="P21" s="3">
        <v>19141.671999999999</v>
      </c>
      <c r="Q21" s="3">
        <f t="shared" si="5"/>
        <v>9.8596230175134423</v>
      </c>
      <c r="R21" s="3">
        <f t="shared" si="6"/>
        <v>0.48607822764907893</v>
      </c>
      <c r="S21" s="3">
        <f t="shared" si="7"/>
        <v>-0.7213857057937717</v>
      </c>
      <c r="T21" s="3">
        <f t="shared" si="8"/>
        <v>0</v>
      </c>
      <c r="U21" s="3">
        <f t="shared" si="11"/>
        <v>0</v>
      </c>
    </row>
    <row r="22" spans="1:21">
      <c r="A22" s="2">
        <v>2017</v>
      </c>
      <c r="B22" s="7">
        <v>93210.1</v>
      </c>
      <c r="C22" s="10">
        <v>828.8</v>
      </c>
      <c r="D22" s="10">
        <v>2092.8440000000001</v>
      </c>
      <c r="E22" s="7">
        <v>9.59</v>
      </c>
      <c r="F22" s="7">
        <v>6011011</v>
      </c>
      <c r="G22" s="7">
        <v>2.1</v>
      </c>
      <c r="H22" s="7">
        <v>15</v>
      </c>
      <c r="I22" s="15">
        <f t="shared" si="0"/>
        <v>11.442611363900889</v>
      </c>
      <c r="J22" s="15">
        <f t="shared" si="1"/>
        <v>6.7199788715052184</v>
      </c>
      <c r="K22" s="15">
        <f t="shared" si="2"/>
        <v>7.6462791855067005</v>
      </c>
      <c r="L22" s="15">
        <f t="shared" si="3"/>
        <v>2.2607208888953467</v>
      </c>
      <c r="M22" s="15">
        <f t="shared" si="4"/>
        <v>15.609103511997997</v>
      </c>
      <c r="N22" s="3">
        <f t="shared" si="9"/>
        <v>1.7889591871718125E-3</v>
      </c>
      <c r="O22" s="3">
        <f t="shared" si="10"/>
        <v>0</v>
      </c>
      <c r="P22" s="3">
        <v>19612.101999999999</v>
      </c>
      <c r="Q22" s="3">
        <f t="shared" si="5"/>
        <v>9.883902103655009</v>
      </c>
      <c r="R22" s="3">
        <f t="shared" si="6"/>
        <v>0.47526828077887834</v>
      </c>
      <c r="S22" s="3">
        <f t="shared" si="7"/>
        <v>-0.74387583274816615</v>
      </c>
      <c r="T22" s="3">
        <f t="shared" si="8"/>
        <v>0</v>
      </c>
      <c r="U22" s="3">
        <f t="shared" si="11"/>
        <v>0</v>
      </c>
    </row>
    <row r="23" spans="1:21">
      <c r="A23" s="2">
        <v>2018</v>
      </c>
      <c r="B23" s="7">
        <v>96077</v>
      </c>
      <c r="C23" s="10">
        <v>841.1</v>
      </c>
      <c r="D23" s="10">
        <v>2093.7539999999999</v>
      </c>
      <c r="E23" s="7">
        <v>9.35</v>
      </c>
      <c r="F23" s="7">
        <v>7623967</v>
      </c>
      <c r="G23" s="7">
        <v>2.4</v>
      </c>
      <c r="H23" s="7">
        <v>15</v>
      </c>
      <c r="I23" s="15">
        <f t="shared" si="0"/>
        <v>11.47290523228637</v>
      </c>
      <c r="J23" s="15">
        <f t="shared" si="1"/>
        <v>6.7347105589683913</v>
      </c>
      <c r="K23" s="15">
        <f t="shared" si="2"/>
        <v>7.646713906019313</v>
      </c>
      <c r="L23" s="15">
        <f t="shared" si="3"/>
        <v>2.2353763433005955</v>
      </c>
      <c r="M23" s="15">
        <f t="shared" si="4"/>
        <v>15.846807395870291</v>
      </c>
      <c r="N23" s="3">
        <f t="shared" si="9"/>
        <v>3.0293868385481204E-2</v>
      </c>
      <c r="O23" s="3">
        <f t="shared" si="10"/>
        <v>0</v>
      </c>
      <c r="P23" s="3">
        <v>20193.896000000001</v>
      </c>
      <c r="Q23" s="3">
        <f t="shared" si="5"/>
        <v>9.9131356595064375</v>
      </c>
      <c r="R23" s="3">
        <f t="shared" si="6"/>
        <v>0.47577248095166974</v>
      </c>
      <c r="S23" s="3">
        <f t="shared" si="7"/>
        <v>-0.7428155202141129</v>
      </c>
      <c r="T23" s="3">
        <f t="shared" si="8"/>
        <v>0</v>
      </c>
      <c r="U23" s="3">
        <f t="shared" si="11"/>
        <v>0</v>
      </c>
    </row>
    <row r="24" spans="1:21">
      <c r="A24" s="2">
        <v>2019</v>
      </c>
      <c r="B24" s="7">
        <v>100342.2</v>
      </c>
      <c r="C24" s="10">
        <v>855.2</v>
      </c>
      <c r="D24" s="10">
        <v>2099.634</v>
      </c>
      <c r="E24" s="7">
        <v>8.99</v>
      </c>
      <c r="F24" s="7">
        <v>8496853</v>
      </c>
      <c r="G24" s="7">
        <v>1.8</v>
      </c>
      <c r="H24" s="7">
        <v>15</v>
      </c>
      <c r="I24" s="15">
        <f t="shared" si="0"/>
        <v>11.516341623251343</v>
      </c>
      <c r="J24" s="15">
        <f t="shared" si="1"/>
        <v>6.7513353597108354</v>
      </c>
      <c r="K24" s="15">
        <f t="shared" si="2"/>
        <v>7.649518322807709</v>
      </c>
      <c r="L24" s="15">
        <f t="shared" si="3"/>
        <v>2.1961128484835291</v>
      </c>
      <c r="M24" s="15">
        <f t="shared" si="4"/>
        <v>15.95520641761242</v>
      </c>
      <c r="N24" s="3">
        <f t="shared" si="9"/>
        <v>4.3436390964972205E-2</v>
      </c>
      <c r="O24" s="3">
        <f t="shared" si="10"/>
        <v>0</v>
      </c>
      <c r="P24" s="3">
        <v>20715.670999999998</v>
      </c>
      <c r="Q24" s="3">
        <f t="shared" si="5"/>
        <v>9.9386457459733766</v>
      </c>
      <c r="R24" s="3">
        <f t="shared" si="6"/>
        <v>0.48437822747812509</v>
      </c>
      <c r="S24" s="3">
        <f t="shared" si="7"/>
        <v>-0.72488921571607912</v>
      </c>
      <c r="T24" s="3">
        <f t="shared" si="8"/>
        <v>0</v>
      </c>
      <c r="U24" s="3">
        <f t="shared" si="11"/>
        <v>0</v>
      </c>
    </row>
    <row r="25" spans="1:21">
      <c r="A25" s="2">
        <v>2020</v>
      </c>
      <c r="B25" s="7">
        <v>98004</v>
      </c>
      <c r="C25" s="10">
        <v>799.7</v>
      </c>
      <c r="D25" s="10">
        <v>2118.4459999999999</v>
      </c>
      <c r="E25" s="7">
        <v>9.33</v>
      </c>
      <c r="F25" s="7">
        <v>9253741</v>
      </c>
      <c r="G25" s="7">
        <v>1.2</v>
      </c>
      <c r="H25" s="7">
        <v>20</v>
      </c>
      <c r="I25" s="15">
        <f t="shared" si="0"/>
        <v>11.492763573146275</v>
      </c>
      <c r="J25" s="15">
        <f t="shared" si="1"/>
        <v>6.684236657337844</v>
      </c>
      <c r="K25" s="15">
        <f t="shared" si="2"/>
        <v>7.6584380800084428</v>
      </c>
      <c r="L25" s="15">
        <f t="shared" si="3"/>
        <v>2.2332350148592526</v>
      </c>
      <c r="M25" s="15">
        <f t="shared" si="4"/>
        <v>16.040538460160288</v>
      </c>
      <c r="N25" s="3">
        <f t="shared" si="9"/>
        <v>-2.3578050105067305E-2</v>
      </c>
      <c r="O25" s="3">
        <f t="shared" si="10"/>
        <v>5</v>
      </c>
      <c r="P25" s="3">
        <v>20284.5</v>
      </c>
      <c r="Q25" s="3">
        <f t="shared" si="5"/>
        <v>9.9176123265815246</v>
      </c>
      <c r="R25" s="3">
        <f t="shared" si="6"/>
        <v>0.48314723064408788</v>
      </c>
      <c r="S25" s="3">
        <f t="shared" si="7"/>
        <v>-0.72743384642929387</v>
      </c>
      <c r="T25" s="3">
        <f t="shared" si="8"/>
        <v>1</v>
      </c>
      <c r="U25" s="3">
        <f t="shared" si="11"/>
        <v>5</v>
      </c>
    </row>
    <row r="26" spans="1:21">
      <c r="A26" s="2">
        <v>2021</v>
      </c>
      <c r="B26" s="7">
        <v>101499.2</v>
      </c>
      <c r="C26" s="10">
        <v>814.9</v>
      </c>
      <c r="D26" s="10">
        <v>2117.3000000000002</v>
      </c>
      <c r="E26" s="7">
        <v>9.7899999999999991</v>
      </c>
      <c r="F26" s="7">
        <v>12530023</v>
      </c>
      <c r="G26" s="7">
        <v>4.7</v>
      </c>
      <c r="H26" s="7">
        <v>20</v>
      </c>
      <c r="I26" s="15">
        <f t="shared" si="0"/>
        <v>11.527806195659519</v>
      </c>
      <c r="J26" s="15">
        <f t="shared" si="1"/>
        <v>6.7030654063261741</v>
      </c>
      <c r="K26" s="15">
        <f t="shared" si="2"/>
        <v>7.6578969710618905</v>
      </c>
      <c r="L26" s="15">
        <f t="shared" si="3"/>
        <v>2.281361456542419</v>
      </c>
      <c r="M26" s="15">
        <f t="shared" si="4"/>
        <v>16.34363816246514</v>
      </c>
      <c r="N26" s="3">
        <f t="shared" si="9"/>
        <v>3.5042622513243415E-2</v>
      </c>
      <c r="O26" s="3">
        <f t="shared" si="10"/>
        <v>0</v>
      </c>
      <c r="P26" s="3">
        <v>21532.406999999999</v>
      </c>
      <c r="Q26" s="3">
        <f t="shared" si="5"/>
        <v>9.9773143816014063</v>
      </c>
      <c r="R26" s="3">
        <f t="shared" si="6"/>
        <v>0.47137879197620586</v>
      </c>
      <c r="S26" s="3">
        <f t="shared" si="7"/>
        <v>-0.7520932789359337</v>
      </c>
      <c r="T26" s="3">
        <f t="shared" si="8"/>
        <v>1</v>
      </c>
      <c r="U26" s="3">
        <f t="shared" si="11"/>
        <v>0</v>
      </c>
    </row>
    <row r="27" spans="1:21">
      <c r="A27" s="2">
        <v>2022</v>
      </c>
      <c r="B27" s="7">
        <v>104212.8</v>
      </c>
      <c r="C27" s="10">
        <v>850.4</v>
      </c>
      <c r="D27" s="10">
        <v>2112.8589999999999</v>
      </c>
      <c r="E27" s="7">
        <v>10.02</v>
      </c>
      <c r="F27" s="7">
        <v>16600331</v>
      </c>
      <c r="G27" s="7">
        <v>8</v>
      </c>
      <c r="H27" s="7">
        <v>20</v>
      </c>
      <c r="I27" s="15">
        <f t="shared" si="0"/>
        <v>11.554190241448083</v>
      </c>
      <c r="J27" s="15">
        <f t="shared" si="1"/>
        <v>6.7457068270277381</v>
      </c>
      <c r="K27" s="15">
        <f t="shared" si="2"/>
        <v>7.655797285621424</v>
      </c>
      <c r="L27" s="15">
        <f t="shared" si="3"/>
        <v>2.3045830956567186</v>
      </c>
      <c r="M27" s="15">
        <f t="shared" si="4"/>
        <v>16.624933192887013</v>
      </c>
      <c r="N27" s="3">
        <f t="shared" si="9"/>
        <v>2.6384045788564237E-2</v>
      </c>
      <c r="O27" s="3">
        <f t="shared" si="10"/>
        <v>0</v>
      </c>
      <c r="P27" s="3">
        <v>22075.931</v>
      </c>
      <c r="Q27" s="3">
        <f t="shared" si="5"/>
        <v>10.002243198988282</v>
      </c>
      <c r="R27" s="3">
        <f t="shared" si="6"/>
        <v>0.47206525514144798</v>
      </c>
      <c r="S27" s="3">
        <f t="shared" si="7"/>
        <v>-0.75063805053424448</v>
      </c>
      <c r="T27" s="3">
        <f t="shared" si="8"/>
        <v>1</v>
      </c>
      <c r="U27" s="3">
        <f t="shared" si="11"/>
        <v>0</v>
      </c>
    </row>
    <row r="28" spans="1:21">
      <c r="A28" s="2">
        <v>2023</v>
      </c>
      <c r="B28" s="7">
        <v>114059.2</v>
      </c>
      <c r="C28" s="10">
        <v>875.5</v>
      </c>
      <c r="D28" s="10">
        <v>2119.3490000000002</v>
      </c>
      <c r="E28" s="7">
        <v>9.4700000000000006</v>
      </c>
      <c r="F28" s="7">
        <v>17684212</v>
      </c>
      <c r="G28" s="7">
        <v>4.0999999999999996</v>
      </c>
      <c r="H28" s="7">
        <v>20</v>
      </c>
      <c r="I28" s="15">
        <f t="shared" si="0"/>
        <v>11.644472890833574</v>
      </c>
      <c r="J28" s="15">
        <f t="shared" si="1"/>
        <v>6.7747951517259066</v>
      </c>
      <c r="K28" s="15">
        <f t="shared" si="2"/>
        <v>7.6588642450370337</v>
      </c>
      <c r="L28" s="15">
        <f t="shared" si="3"/>
        <v>2.2481289071979869</v>
      </c>
      <c r="M28" s="15">
        <f t="shared" si="4"/>
        <v>16.688182822094369</v>
      </c>
      <c r="N28" s="3">
        <f t="shared" si="9"/>
        <v>9.0282649385491354E-2</v>
      </c>
      <c r="O28" s="3">
        <f t="shared" si="10"/>
        <v>0</v>
      </c>
      <c r="P28" s="3">
        <v>22723.719000000001</v>
      </c>
      <c r="Q28" s="3">
        <f t="shared" si="5"/>
        <v>10.031164547819888</v>
      </c>
      <c r="R28" s="3">
        <f t="shared" si="6"/>
        <v>0.5019389651843521</v>
      </c>
      <c r="S28" s="3">
        <f t="shared" si="7"/>
        <v>-0.68927674998035959</v>
      </c>
      <c r="T28" s="3">
        <f t="shared" si="8"/>
        <v>1</v>
      </c>
      <c r="U28" s="3">
        <f t="shared" si="11"/>
        <v>0</v>
      </c>
    </row>
    <row r="29" spans="1:21">
      <c r="A29" s="12">
        <v>2024</v>
      </c>
      <c r="B29" s="7">
        <v>119044.5</v>
      </c>
      <c r="C29" s="10">
        <v>889.1</v>
      </c>
      <c r="D29" s="7">
        <v>2126.7739999999999</v>
      </c>
      <c r="E29" s="7">
        <v>9.18</v>
      </c>
      <c r="F29" s="13">
        <v>19626741</v>
      </c>
      <c r="G29" s="7">
        <v>2.9</v>
      </c>
      <c r="H29" s="7">
        <v>20</v>
      </c>
      <c r="I29" s="15">
        <f t="shared" si="0"/>
        <v>11.687252651771781</v>
      </c>
      <c r="J29" s="15">
        <f t="shared" si="1"/>
        <v>6.7902097151270935</v>
      </c>
      <c r="K29" s="15">
        <f t="shared" si="2"/>
        <v>7.6623615566165828</v>
      </c>
      <c r="L29" s="15">
        <f t="shared" si="3"/>
        <v>2.2170272046323989</v>
      </c>
      <c r="M29" s="15">
        <f t="shared" si="4"/>
        <v>16.792403531073745</v>
      </c>
      <c r="N29" s="3">
        <f t="shared" si="9"/>
        <v>4.2779760938206124E-2</v>
      </c>
      <c r="O29" s="3">
        <f t="shared" si="10"/>
        <v>0</v>
      </c>
      <c r="P29" s="3">
        <v>23358.435000000001</v>
      </c>
      <c r="Q29" s="3">
        <f t="shared" si="5"/>
        <v>10.058713439834893</v>
      </c>
      <c r="R29" s="3">
        <f t="shared" si="6"/>
        <v>0.50964244822052507</v>
      </c>
      <c r="S29" s="3">
        <f t="shared" si="7"/>
        <v>-0.67404588105715901</v>
      </c>
      <c r="T29" s="3">
        <f t="shared" si="8"/>
        <v>1</v>
      </c>
      <c r="U29" s="3">
        <f t="shared" si="11"/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Stata_Data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Ivy Nasreen</cp:lastModifiedBy>
  <dcterms:modified xsi:type="dcterms:W3CDTF">2026-09-04T04:09:52Z</dcterms:modified>
</cp:coreProperties>
</file>