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A460A2A8-A099-498B-AAD4-734368F687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ecutive Dashboard" sheetId="1" r:id="rId1"/>
    <sheet name="State Capacity &amp; Population" sheetId="2" r:id="rId2"/>
    <sheet name="Recidivism &amp; Offender Types" sheetId="3" r:id="rId3"/>
    <sheet name="Correctional Rehabilitation" sheetId="4" r:id="rId4"/>
    <sheet name="Data Diction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4" l="1"/>
  <c r="C13" i="4"/>
  <c r="B13" i="4"/>
  <c r="D12" i="4"/>
  <c r="F12" i="4" s="1"/>
  <c r="D11" i="4"/>
  <c r="F11" i="4" s="1"/>
  <c r="F10" i="4"/>
  <c r="D10" i="4"/>
  <c r="F9" i="4"/>
  <c r="D9" i="4"/>
  <c r="D8" i="4"/>
  <c r="F8" i="4" s="1"/>
  <c r="D7" i="4"/>
  <c r="F7" i="4" s="1"/>
  <c r="F6" i="4"/>
  <c r="D6" i="4"/>
  <c r="D13" i="4" s="1"/>
  <c r="D21" i="3"/>
  <c r="C21" i="3"/>
  <c r="E20" i="3"/>
  <c r="F20" i="3" s="1"/>
  <c r="E19" i="3"/>
  <c r="E18" i="3"/>
  <c r="E17" i="3"/>
  <c r="E16" i="3"/>
  <c r="E15" i="3"/>
  <c r="E14" i="3"/>
  <c r="E21" i="3" s="1"/>
  <c r="F9" i="3"/>
  <c r="G9" i="3" s="1"/>
  <c r="F8" i="3"/>
  <c r="G8" i="3" s="1"/>
  <c r="G7" i="3"/>
  <c r="F7" i="3"/>
  <c r="G6" i="3"/>
  <c r="F6" i="3"/>
  <c r="F30" i="2"/>
  <c r="E30" i="2"/>
  <c r="D30" i="2"/>
  <c r="C30" i="2"/>
  <c r="B30" i="2"/>
  <c r="G29" i="2"/>
  <c r="I29" i="2" s="1"/>
  <c r="H28" i="2"/>
  <c r="J28" i="2" s="1"/>
  <c r="G28" i="2"/>
  <c r="I28" i="2" s="1"/>
  <c r="G27" i="2"/>
  <c r="I27" i="2" s="1"/>
  <c r="H26" i="2"/>
  <c r="J26" i="2" s="1"/>
  <c r="G26" i="2"/>
  <c r="I26" i="2" s="1"/>
  <c r="G25" i="2"/>
  <c r="I25" i="2" s="1"/>
  <c r="H24" i="2"/>
  <c r="J24" i="2" s="1"/>
  <c r="G24" i="2"/>
  <c r="I24" i="2" s="1"/>
  <c r="G23" i="2"/>
  <c r="I23" i="2" s="1"/>
  <c r="H22" i="2"/>
  <c r="J22" i="2" s="1"/>
  <c r="G22" i="2"/>
  <c r="I22" i="2" s="1"/>
  <c r="G21" i="2"/>
  <c r="I21" i="2" s="1"/>
  <c r="H20" i="2"/>
  <c r="J20" i="2" s="1"/>
  <c r="G20" i="2"/>
  <c r="I20" i="2" s="1"/>
  <c r="G19" i="2"/>
  <c r="I19" i="2" s="1"/>
  <c r="H18" i="2"/>
  <c r="J18" i="2" s="1"/>
  <c r="G18" i="2"/>
  <c r="I18" i="2" s="1"/>
  <c r="G17" i="2"/>
  <c r="I17" i="2" s="1"/>
  <c r="H16" i="2"/>
  <c r="J16" i="2" s="1"/>
  <c r="G16" i="2"/>
  <c r="I16" i="2" s="1"/>
  <c r="G15" i="2"/>
  <c r="I15" i="2" s="1"/>
  <c r="H14" i="2"/>
  <c r="J14" i="2" s="1"/>
  <c r="G14" i="2"/>
  <c r="I14" i="2" s="1"/>
  <c r="G13" i="2"/>
  <c r="I13" i="2" s="1"/>
  <c r="H12" i="2"/>
  <c r="J12" i="2" s="1"/>
  <c r="G12" i="2"/>
  <c r="I12" i="2" s="1"/>
  <c r="G11" i="2"/>
  <c r="I11" i="2" s="1"/>
  <c r="H10" i="2"/>
  <c r="J10" i="2" s="1"/>
  <c r="G10" i="2"/>
  <c r="I10" i="2" s="1"/>
  <c r="G9" i="2"/>
  <c r="I9" i="2" s="1"/>
  <c r="H8" i="2"/>
  <c r="J8" i="2" s="1"/>
  <c r="G8" i="2"/>
  <c r="I8" i="2" s="1"/>
  <c r="G7" i="2"/>
  <c r="I7" i="2" s="1"/>
  <c r="H6" i="2"/>
  <c r="J6" i="2" s="1"/>
  <c r="G6" i="2"/>
  <c r="I6" i="2" s="1"/>
  <c r="G5" i="2"/>
  <c r="I5" i="2" s="1"/>
  <c r="I30" i="2" l="1"/>
  <c r="F19" i="3"/>
  <c r="F15" i="3"/>
  <c r="F18" i="3"/>
  <c r="F14" i="3"/>
  <c r="F21" i="3" s="1"/>
  <c r="F16" i="3"/>
  <c r="F17" i="3"/>
  <c r="F13" i="4"/>
  <c r="H5" i="2"/>
  <c r="J5" i="2" s="1"/>
  <c r="H7" i="2"/>
  <c r="J7" i="2" s="1"/>
  <c r="H9" i="2"/>
  <c r="J9" i="2" s="1"/>
  <c r="H11" i="2"/>
  <c r="J11" i="2" s="1"/>
  <c r="H13" i="2"/>
  <c r="J13" i="2" s="1"/>
  <c r="H15" i="2"/>
  <c r="J15" i="2" s="1"/>
  <c r="H17" i="2"/>
  <c r="J17" i="2" s="1"/>
  <c r="H19" i="2"/>
  <c r="J19" i="2" s="1"/>
  <c r="H21" i="2"/>
  <c r="J21" i="2" s="1"/>
  <c r="H23" i="2"/>
  <c r="J23" i="2" s="1"/>
  <c r="H25" i="2"/>
  <c r="J25" i="2" s="1"/>
  <c r="H27" i="2"/>
  <c r="J27" i="2" s="1"/>
  <c r="H29" i="2"/>
  <c r="J29" i="2" s="1"/>
  <c r="G30" i="2"/>
  <c r="H30" i="2" s="1"/>
</calcChain>
</file>

<file path=xl/sharedStrings.xml><?xml version="1.0" encoding="utf-8"?>
<sst xmlns="http://schemas.openxmlformats.org/spreadsheetml/2006/main" count="258" uniqueCount="211">
  <si>
    <t>NATIONAL CRIME RECORDS BUREAU (NCRB) - PRISON STATISTICS INDIA</t>
  </si>
  <si>
    <t>Key Performance Indicators &amp; Macro System Overview (National Totals)</t>
  </si>
  <si>
    <t>TOTAL PRISON POPULATION
5,11,769
(Inmates lodged across all jails)</t>
  </si>
  <si>
    <t>SANCTIONED CAPACITY
4,53,769
(Design inmate capacity)</t>
  </si>
  <si>
    <t>NATIONAL OCCUPANCY RATE
112.7%
(Overcrowding ratio (Benchmark 100%))</t>
  </si>
  <si>
    <t>UNDERTRIAL PRISONERS
73.2%
(Share of total prison population)</t>
  </si>
  <si>
    <t>HABITUAL OFFENDERS
17.0%
(Recidivism rate among admissions)</t>
  </si>
  <si>
    <t>National Prison Metrics Summary (2024 Benchmark Data)</t>
  </si>
  <si>
    <t>Metric Category</t>
  </si>
  <si>
    <t>Variable Name</t>
  </si>
  <si>
    <t>National Value</t>
  </si>
  <si>
    <t>Unit / Format</t>
  </si>
  <si>
    <t>Policy Benchmark / Target</t>
  </si>
  <si>
    <t>Status</t>
  </si>
  <si>
    <t>Prison Infrastructure</t>
  </si>
  <si>
    <t>Total Functional Jails</t>
  </si>
  <si>
    <t>Count</t>
  </si>
  <si>
    <t>N/A</t>
  </si>
  <si>
    <t>Optimal</t>
  </si>
  <si>
    <t>Sanctioned Inmate Capacity</t>
  </si>
  <si>
    <t>Inmates</t>
  </si>
  <si>
    <t>Expand +5% p.a.</t>
  </si>
  <si>
    <t>Needs Expansion</t>
  </si>
  <si>
    <t>Population Demographics</t>
  </si>
  <si>
    <t>Total Inmates Lodged</t>
  </si>
  <si>
    <t>&lt; Sanctioned Capacity</t>
  </si>
  <si>
    <t>Critical Overcrowded</t>
  </si>
  <si>
    <t>Male Prisoners</t>
  </si>
  <si>
    <t>Inmates (95.8%)</t>
  </si>
  <si>
    <t>Dominant Group</t>
  </si>
  <si>
    <t>Female Prisoners</t>
  </si>
  <si>
    <t>Inmates (4.1%)</t>
  </si>
  <si>
    <t>Dedicated Women Jails</t>
  </si>
  <si>
    <t>Under Capacity</t>
  </si>
  <si>
    <t>Legal Status Breakdown</t>
  </si>
  <si>
    <t>Convicted Prisoners</t>
  </si>
  <si>
    <t>Inmates (26.6%)</t>
  </si>
  <si>
    <t>Fast-track trials</t>
  </si>
  <si>
    <t>Declining Share</t>
  </si>
  <si>
    <t>Undertrial Prisoners</t>
  </si>
  <si>
    <t>Inmates (73.2%)</t>
  </si>
  <si>
    <t>Target &lt; 50%</t>
  </si>
  <si>
    <t>High Backlog</t>
  </si>
  <si>
    <t>Detenues &amp; Others</t>
  </si>
  <si>
    <t>Inmates (0.2%)</t>
  </si>
  <si>
    <t>Preventive norms</t>
  </si>
  <si>
    <t>Stable</t>
  </si>
  <si>
    <t>Capacity &amp; Occupancy</t>
  </si>
  <si>
    <t>National Occupancy Ratio</t>
  </si>
  <si>
    <t>Percentage (112.7%)</t>
  </si>
  <si>
    <t>&lt;= 100.0%</t>
  </si>
  <si>
    <t>Overcrowded</t>
  </si>
  <si>
    <t>Recidivism &amp; Offence</t>
  </si>
  <si>
    <t>Habitual / Repeat Offenders</t>
  </si>
  <si>
    <t>Percentage (17.0%)</t>
  </si>
  <si>
    <t>Target &lt; 10%</t>
  </si>
  <si>
    <t>Requires Focus</t>
  </si>
  <si>
    <t>Correctional Rehabilitation</t>
  </si>
  <si>
    <t>Inmates in Vocational Training</t>
  </si>
  <si>
    <t>100% Convicts</t>
  </si>
  <si>
    <t>Moderate Coverage</t>
  </si>
  <si>
    <t>Inmates Attending Education</t>
  </si>
  <si>
    <t>Universal Literacy</t>
  </si>
  <si>
    <t>Expanding</t>
  </si>
  <si>
    <t>STATE/UT-WISE PRISON POPULATION, CAPACITY &amp; OCCUPANCY RATIO</t>
  </si>
  <si>
    <t>Source: National Crime Records Bureau (NCRB) Prison Statistics India Dataset</t>
  </si>
  <si>
    <t>State / UT Name</t>
  </si>
  <si>
    <t>Total Jails</t>
  </si>
  <si>
    <t>Sanctioned Capacity</t>
  </si>
  <si>
    <t>Total Inmate Population</t>
  </si>
  <si>
    <t>Occupancy Ratio (%)</t>
  </si>
  <si>
    <t>Capacity Surplus / (Deficit)</t>
  </si>
  <si>
    <t>Occupancy Status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</si>
  <si>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</si>
  <si>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</si>
  <si>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</si>
  <si>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</si>
  <si>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</si>
  <si>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</si>
  <si>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</si>
  <si>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Delhi</t>
  </si>
  <si>
    <t>Goa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</si>
  <si>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</si>
  <si>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</si>
  <si>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</si>
  <si>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</si>
  <si>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</si>
  <si>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</si>
  <si>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</si>
  <si>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</si>
  <si>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Odisha</t>
  </si>
  <si>
    <t>Punjab</t>
  </si>
  <si>
    <t>Rajasthan</t>
  </si>
  <si>
    <t>Tamil Nadu</t>
  </si>
  <si>
    <t>Telangana</t>
  </si>
  <si>
    <t>Uttar Pradesh</t>
  </si>
  <si>
    <t>Uttarakhand</t>
  </si>
  <si>
    <t>West Bengal</t>
  </si>
  <si>
    <t>Total / National Benchmark</t>
  </si>
  <si>
    <t>National Level</t>
  </si>
  <si>
    <t>RECIDIVISM AND HABITUAL OFFENDERS PROFILE</t>
  </si>
  <si>
    <t>Classification of Inmate Admissions by Offence Frequency &amp; Demographic Group</t>
  </si>
  <si>
    <t>1. Recidivism Rates by Prisoner Legal Status (Annual Admissions)</t>
  </si>
  <si>
    <t>Prisoner Category</t>
  </si>
  <si>
    <t>Gender</t>
  </si>
  <si>
    <t>First Time Admissions</t>
  </si>
  <si>
    <t>Habitual / Repeaters (2nd Time)</t>
  </si>
  <si>
    <t>Habitual / Repeaters (3rd Time+)</t>
  </si>
  <si>
    <t>Total Admissions</t>
  </si>
  <si>
    <t>Recidivism Rate (%)</t>
  </si>
  <si>
    <t>Male</t>
  </si>
  <si>
    <t>Female</t>
  </si>
  <si>
    <t>2. Habitual Offenders Classified by Major Crime Head (IPC vs SLL)</t>
  </si>
  <si>
    <t>Offence Major Head</t>
  </si>
  <si>
    <t>Specific Offence Type</t>
  </si>
  <si>
    <t>Total Convicted Habitual</t>
  </si>
  <si>
    <t>Total Undertrial Habitual</t>
  </si>
  <si>
    <t>Total Repeaters</t>
  </si>
  <si>
    <t>Percentage Share (%)</t>
  </si>
  <si>
    <t>IPC Offences against Body</t>
  </si>
  <si>
    <t>Murder &amp; Attempt to Murder</t>
  </si>
  <si>
    <t>Grievous Hurt &amp; Assault</t>
  </si>
  <si>
    <t>IPC Property Crimes</t>
  </si>
  <si>
    <t>Theft, Burglary &amp; Robbery</t>
  </si>
  <si>
    <t>Dacoity &amp; Extortion</t>
  </si>
  <si>
    <t>Special &amp; Local Laws (SLL)</t>
  </si>
  <si>
    <t>NDPS Act (Narcotics)</t>
  </si>
  <si>
    <t>Arms Act</t>
  </si>
  <si>
    <t>Other SLL Offences</t>
  </si>
  <si>
    <t>Total Habitual Offenders</t>
  </si>
  <si>
    <t>CORRECTIONAL REHABILITATION &amp; WELFARE PARTICIPATION</t>
  </si>
  <si>
    <t>Inmate Enrollment in Vocational, Educational, Financial &amp; Legal Support Initiatives</t>
  </si>
  <si>
    <t>1. Inmate Participation in Vocational Training &amp; Skill Development</t>
  </si>
  <si>
    <t>Trade / Vocational Stream</t>
  </si>
  <si>
    <t>Male Inmates</t>
  </si>
  <si>
    <t>Female Inmates</t>
  </si>
  <si>
    <t>Total Enrolled</t>
  </si>
  <si>
    <t>Gross Earnings Realized (₹)</t>
  </si>
  <si>
    <t>Average Earnings / Inmate (₹)</t>
  </si>
  <si>
    <t>Tailoring, Weaving &amp; Embroidery</t>
  </si>
  <si>
    <t>Carpentry &amp; Woodwork</t>
  </si>
  <si>
    <t>Agriculture &amp; Horticulture</t>
  </si>
  <si>
    <t>Printing, Press &amp; Binding</t>
  </si>
  <si>
    <t>Computer Training &amp; IT Skills</t>
  </si>
  <si>
    <t>Handicrafts &amp; Pottery</t>
  </si>
  <si>
    <t>Soap Making, Bakery &amp; Food Prep</t>
  </si>
  <si>
    <t>Total Rehabilitation Enrolment</t>
  </si>
  <si>
    <t>2. Educational Programs &amp; Health/Legal Welfare Services</t>
  </si>
  <si>
    <t>Program Domain</t>
  </si>
  <si>
    <t>Target Inmate Beneficiaries</t>
  </si>
  <si>
    <t>No. of Participants</t>
  </si>
  <si>
    <t>Coverage Share (% of Total Inmates)</t>
  </si>
  <si>
    <t>Key Output / Impact Indicator</t>
  </si>
  <si>
    <t>Elementary &amp; Adult Literacy</t>
  </si>
  <si>
    <t>Illiterate Inmates</t>
  </si>
  <si>
    <t>9.5%</t>
  </si>
  <si>
    <t>Literacy Certificate Awarded</t>
  </si>
  <si>
    <t>Higher Secondary Education (NIOS)</t>
  </si>
  <si>
    <t>Under-matric Inmates</t>
  </si>
  <si>
    <t>6.3%</t>
  </si>
  <si>
    <t>Class 10/12 Board Appeared</t>
  </si>
  <si>
    <t>Degree / Post-Graduate (IGNOU)</t>
  </si>
  <si>
    <t>Eligible High School Grads</t>
  </si>
  <si>
    <t>2.8%</t>
  </si>
  <si>
    <t>UG/PG Diploma Awarded</t>
  </si>
  <si>
    <t>Legal Aid Support Services</t>
  </si>
  <si>
    <t>42.0%</t>
  </si>
  <si>
    <t>Assigned Free Legal Aid Council</t>
  </si>
  <si>
    <t>De-addiction &amp; Mental Health</t>
  </si>
  <si>
    <t>Substance Dependent Inmates</t>
  </si>
  <si>
    <t>8.0%</t>
  </si>
  <si>
    <t>Rehabilitation Program Completed</t>
  </si>
  <si>
    <t>DATA DICTIONARY &amp; VARIABLE METADATA GUIDE</t>
  </si>
  <si>
    <t>Technical Definition and Source Mapping of NCRB Prison Indicators</t>
  </si>
  <si>
    <t>Domain Module</t>
  </si>
  <si>
    <t>Data Type</t>
  </si>
  <si>
    <t>NCRB Table Reference</t>
  </si>
  <si>
    <t>Technical Definition &amp; Calculation Methodology</t>
  </si>
  <si>
    <t>Demographics &amp; Capacity</t>
  </si>
  <si>
    <t>Text / String</t>
  </si>
  <si>
    <t>Table 1.1</t>
  </si>
  <si>
    <t>Name of the Indian State or Union Territory reporting prison statistics.</t>
  </si>
  <si>
    <t>Integer</t>
  </si>
  <si>
    <t>Table 1.2</t>
  </si>
  <si>
    <t>Maximum design inmate capacity officially authorized by the state prison administration.</t>
  </si>
  <si>
    <t>Table 2.1</t>
  </si>
  <si>
    <t>Number of inmates sentenced by a court of law to serve a prison term.</t>
  </si>
  <si>
    <t>Table 2.2</t>
  </si>
  <si>
    <t>Number of unconvicted inmates remanded to judicial custody pending trial.</t>
  </si>
  <si>
    <t>Table 2.3</t>
  </si>
  <si>
    <t>Inmates detained under preventive detention laws (e.g., NSA, PASA) or non-criminal remands.</t>
  </si>
  <si>
    <t>Integer Formula</t>
  </si>
  <si>
    <t>Calculated</t>
  </si>
  <si>
    <t>Sum of Convicted, Undertrial, and Detenue prisoners lodged as on Dec 31.</t>
  </si>
  <si>
    <t>Capacity Analysis</t>
  </si>
  <si>
    <t>Percentage Formula</t>
  </si>
  <si>
    <t>Ratio of Total Inmates to Sanctioned Capacity: (Total Inmates / Sanctioned Capacity) * 100.</t>
  </si>
  <si>
    <t>Habitual / Repeaters</t>
  </si>
  <si>
    <t>Recidivism</t>
  </si>
  <si>
    <t>Table 5.1 / 5.2</t>
  </si>
  <si>
    <t>Prisoners admitted during the year who have a prior record of conviction or incarceration.</t>
  </si>
  <si>
    <t>Recidivism Analysis</t>
  </si>
  <si>
    <t>Proportion of total annual admissions accounted for by repeat offenders: (Habitual / Total Admissions) * 100.</t>
  </si>
  <si>
    <t>Vocational Enrolment</t>
  </si>
  <si>
    <t>Rehabilitation</t>
  </si>
  <si>
    <t>Table 10.1</t>
  </si>
  <si>
    <t>Number of inmates participating in skill-building and industrial work programs.</t>
  </si>
  <si>
    <t>Gross Earnings Realized</t>
  </si>
  <si>
    <t>Currency (INR)</t>
  </si>
  <si>
    <t>Table 10.3</t>
  </si>
  <si>
    <t>Total monetary value of goods/services produced by inmates in vocational units.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</si>
</sst>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₹#,##0"/>
  </numFmts>
  <fonts count="7" x14ac:knownFonts="1">
    <font>
      <sz val="11"/>
      <color theme="1"/>
      <name val="Calibri"/>
      <family val="2"/>
      <scheme val="minor"/>
    </font>
    <font>
      <b/>
      <sz val="16"/>
      <color rgb="FF1A365D"/>
      <name val="Segoe UI"/>
    </font>
    <font>
      <i/>
      <sz val="10"/>
      <color rgb="FF4A5568"/>
      <name val="Segoe UI"/>
    </font>
    <font>
      <b/>
      <sz val="12"/>
      <color rgb="FF1A365D"/>
      <name val="Segoe UI"/>
    </font>
    <font>
      <b/>
      <sz val="11"/>
      <color rgb="FFFFFFFF"/>
      <name val="Segoe UI"/>
    </font>
    <font>
      <sz val="10"/>
      <color rgb="FF2D3748"/>
      <name val="Segoe UI"/>
    </font>
    <font>
      <b/>
      <sz val="10"/>
      <color rgb="FF2D3748"/>
      <name val="Segoe UI"/>
    </font>
  </fonts>
  <fills count="9">
    <fill>
      <patternFill patternType="none"/>
    </fill>
    <fill>
      <patternFill patternType="gray125"/>
    </fill>
    <fill>
      <patternFill patternType="solid">
        <fgColor rgb="FFEDF2F7"/>
        <bgColor rgb="FFEDF2F7"/>
      </patternFill>
    </fill>
    <fill>
      <patternFill patternType="solid">
        <fgColor rgb="FF1A365D"/>
        <bgColor rgb="FF1A365D"/>
      </patternFill>
    </fill>
    <fill>
      <patternFill patternType="solid">
        <fgColor rgb="FFF7FAFC"/>
        <bgColor rgb="FFF7FAFC"/>
      </patternFill>
    </fill>
    <fill>
      <patternFill patternType="solid">
        <fgColor rgb="FFC6F6D5"/>
        <bgColor rgb="FFC6F6D5"/>
      </patternFill>
    </fill>
    <fill>
      <patternFill patternType="solid">
        <fgColor rgb="FFFEFCBF"/>
        <bgColor rgb="FFFEFCBF"/>
      </patternFill>
    </fill>
    <fill>
      <patternFill patternType="solid">
        <fgColor rgb="FFFED7D7"/>
        <bgColor rgb="FFFED7D7"/>
      </patternFill>
    </fill>
    <fill>
      <patternFill patternType="solid">
        <fgColor rgb="FF2B6CB0"/>
        <bgColor rgb="FF2B6CB0"/>
      </patternFill>
    </fill>
  </fills>
  <borders count="4">
    <border>
      <left/>
      <right/>
      <top/>
      <bottom/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medium">
        <color rgb="FF1A365D"/>
      </bottom>
      <diagonal/>
    </border>
    <border>
      <left/>
      <right/>
      <top style="thin">
        <color rgb="FF1A365D"/>
      </top>
      <bottom style="double">
        <color rgb="FF1A365D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38" fontId="5" fillId="0" borderId="1" xfId="0" applyNumberFormat="1" applyFont="1" applyBorder="1" applyAlignment="1">
      <alignment horizontal="right" vertical="center"/>
    </xf>
    <xf numFmtId="38" fontId="5" fillId="4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38" fontId="6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0" fillId="0" borderId="3" xfId="0" applyBorder="1"/>
    <xf numFmtId="165" fontId="5" fillId="4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Prison Occupancy Rate by Major States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'State Capacity &amp; Population'!$H$4</c:f>
              <c:strCache>
                <c:ptCount val="1"/>
                <c:pt idx="0">
                  <c:v>Occupancy Ratio (%)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'State Capacity &amp; Population'!$A$5:$A$18</c:f>
              <c:strCache>
                <c:ptCount val="14"/>
                <c:pt idx="0">
                  <c:v>Andaman and Nicobar Islands</c:v>
                </c:pt>
                <c:pt idx="1">
                  <c:v>Andhra Pradesh</c:v>
                </c:pt>
                <c:pt idx="2">
                  <c:v>Arunachal Pradesh</c:v>
                </c:pt>
                <c:pt idx="3">
                  <c:v>Assam</c:v>
                </c:pt>
                <c:pt idx="4">
                  <c:v>Bihar</c:v>
                </c:pt>
                <c:pt idx="5">
                  <c:v>Chandigarh</c:v>
                </c:pt>
                <c:pt idx="6">
                  <c:v>Chhattisgarh</c:v>
                </c:pt>
                <c:pt idx="7">
                  <c:v>Delhi</c:v>
                </c:pt>
                <c:pt idx="8">
                  <c:v>Goa</c:v>
                </c:pt>
                <c:pt idx="9">
                  <c:v>Gujarat</c:v>
                </c:pt>
                <c:pt idx="10">
                  <c:v>Haryana</c:v>
                </c:pt>
                <c:pt idx="11">
                  <c:v>Himachal Pradesh</c:v>
                </c:pt>
                <c:pt idx="12">
                  <c:v>Jharkhand</c:v>
                </c:pt>
                <c:pt idx="13">
                  <c:v>Karnataka</c:v>
                </c:pt>
              </c:strCache>
            </c:strRef>
          </c:cat>
          <c:val>
            <c:numRef>
              <c:f>'State Capacity &amp; Population'!$H$5:$H$18</c:f>
              <c:numCache>
                <c:formatCode>0.0%</c:formatCode>
                <c:ptCount val="14"/>
                <c:pt idx="0">
                  <c:v>0.82463465553235904</c:v>
                </c:pt>
                <c:pt idx="1">
                  <c:v>0.90784155214227968</c:v>
                </c:pt>
                <c:pt idx="2">
                  <c:v>0.87804878048780488</c:v>
                </c:pt>
                <c:pt idx="3">
                  <c:v>1.1301064859632139</c:v>
                </c:pt>
                <c:pt idx="4">
                  <c:v>1.0586677531065389</c:v>
                </c:pt>
                <c:pt idx="5">
                  <c:v>0.83839285714285716</c:v>
                </c:pt>
                <c:pt idx="6">
                  <c:v>1.2759112197108531</c:v>
                </c:pt>
                <c:pt idx="7">
                  <c:v>1.9462397765808896</c:v>
                </c:pt>
                <c:pt idx="8">
                  <c:v>0.78387096774193543</c:v>
                </c:pt>
                <c:pt idx="9">
                  <c:v>1.0910056657223797</c:v>
                </c:pt>
                <c:pt idx="10">
                  <c:v>1.1578488372093023</c:v>
                </c:pt>
                <c:pt idx="11">
                  <c:v>0.91102040816326535</c:v>
                </c:pt>
                <c:pt idx="12">
                  <c:v>1.1034285714285714</c:v>
                </c:pt>
                <c:pt idx="13">
                  <c:v>1.0358552631578948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6-4DA2-9035-1BD4EECE1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State / UT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Occupancy Ratio (%)</a:t>
                </a:r>
              </a:p>
            </c:rich>
          </c:tx>
          <c:overlay val="0"/>
        </c:title>
        <c:numFmt formatCode="0.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National Inmate Population Breakdown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ln>
              <a:prstDash val="solid"/>
            </a:ln>
          </c:spPr>
          <c:cat>
            <c:strRef>
              <c:f>'Executive Dashboard'!$B$13:$B$15</c:f>
              <c:strCache>
                <c:ptCount val="3"/>
                <c:pt idx="0">
                  <c:v>Male Prisoners</c:v>
                </c:pt>
                <c:pt idx="1">
                  <c:v>Female Prisoners</c:v>
                </c:pt>
                <c:pt idx="2">
                  <c:v>Convicted Prisoners</c:v>
                </c:pt>
              </c:strCache>
            </c:strRef>
          </c:cat>
          <c:val>
            <c:numRef>
              <c:f>'Executive Dashboard'!$C$13:$C$15</c:f>
              <c:numCache>
                <c:formatCode>#,##0</c:formatCode>
                <c:ptCount val="3"/>
                <c:pt idx="0">
                  <c:v>490275</c:v>
                </c:pt>
                <c:pt idx="1">
                  <c:v>21194</c:v>
                </c:pt>
                <c:pt idx="2">
                  <c:v>136138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D-4A1C-B8B4-B0F77AC27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0</xdr:colOff>
      <xdr:row>23</xdr:row>
      <xdr:rowOff>0</xdr:rowOff>
    </xdr:from>
    <xdr:ext cx="5040000" cy="43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pane ySplit="8" topLeftCell="A9" activePane="bottomLeft" state="frozen"/>
      <selection pane="bottomLeft"/>
    </sheetView>
  </sheetViews>
  <sheetFormatPr defaultRowHeight="15" x14ac:dyDescent="0.25"/>
  <cols>
    <col min="1" max="1" width="72" customWidth="1"/>
    <col min="2" max="2" width="34" customWidth="1"/>
    <col min="3" max="3" width="28" customWidth="1"/>
    <col min="4" max="4" width="23" customWidth="1"/>
    <col min="5" max="5" width="41" customWidth="1"/>
    <col min="6" max="6" width="24" customWidth="1"/>
    <col min="7" max="7" width="38" customWidth="1"/>
    <col min="8" max="8" width="12" customWidth="1"/>
    <col min="9" max="9" width="38" customWidth="1"/>
    <col min="10" max="10" width="12" customWidth="1"/>
  </cols>
  <sheetData>
    <row r="1" spans="1:10" ht="25.5" x14ac:dyDescent="0.5">
      <c r="A1" s="1" t="s">
        <v>0</v>
      </c>
    </row>
    <row r="2" spans="1:10" x14ac:dyDescent="0.25">
      <c r="A2" s="2" t="s">
        <v>1</v>
      </c>
    </row>
    <row r="4" spans="1:10" x14ac:dyDescent="0.25">
      <c r="A4" s="31" t="s">
        <v>2</v>
      </c>
      <c r="B4" s="32"/>
      <c r="C4" s="31" t="s">
        <v>3</v>
      </c>
      <c r="D4" s="32"/>
      <c r="E4" s="31" t="s">
        <v>4</v>
      </c>
      <c r="F4" s="32"/>
      <c r="G4" s="31" t="s">
        <v>5</v>
      </c>
      <c r="H4" s="32"/>
      <c r="I4" s="31" t="s">
        <v>6</v>
      </c>
      <c r="J4" s="32"/>
    </row>
    <row r="5" spans="1:10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</row>
    <row r="8" spans="1:10" ht="17.25" x14ac:dyDescent="0.3">
      <c r="A8" s="3" t="s">
        <v>7</v>
      </c>
    </row>
    <row r="9" spans="1:10" ht="16.5" x14ac:dyDescent="0.25">
      <c r="A9" s="4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</row>
    <row r="10" spans="1:10" x14ac:dyDescent="0.25">
      <c r="A10" s="5" t="s">
        <v>14</v>
      </c>
      <c r="B10" s="5" t="s">
        <v>15</v>
      </c>
      <c r="C10" s="6">
        <v>1333</v>
      </c>
      <c r="D10" s="5" t="s">
        <v>16</v>
      </c>
      <c r="E10" s="5" t="s">
        <v>17</v>
      </c>
      <c r="F10" s="7" t="s">
        <v>18</v>
      </c>
    </row>
    <row r="11" spans="1:10" x14ac:dyDescent="0.25">
      <c r="A11" s="8" t="s">
        <v>14</v>
      </c>
      <c r="B11" s="8" t="s">
        <v>19</v>
      </c>
      <c r="C11" s="9">
        <v>453769</v>
      </c>
      <c r="D11" s="8" t="s">
        <v>20</v>
      </c>
      <c r="E11" s="8" t="s">
        <v>21</v>
      </c>
      <c r="F11" s="10" t="s">
        <v>22</v>
      </c>
    </row>
    <row r="12" spans="1:10" x14ac:dyDescent="0.25">
      <c r="A12" s="5" t="s">
        <v>23</v>
      </c>
      <c r="B12" s="5" t="s">
        <v>24</v>
      </c>
      <c r="C12" s="6">
        <v>511769</v>
      </c>
      <c r="D12" s="5" t="s">
        <v>20</v>
      </c>
      <c r="E12" s="5" t="s">
        <v>25</v>
      </c>
      <c r="F12" s="11" t="s">
        <v>26</v>
      </c>
    </row>
    <row r="13" spans="1:10" x14ac:dyDescent="0.25">
      <c r="A13" s="8" t="s">
        <v>23</v>
      </c>
      <c r="B13" s="8" t="s">
        <v>27</v>
      </c>
      <c r="C13" s="9">
        <v>490275</v>
      </c>
      <c r="D13" s="8" t="s">
        <v>28</v>
      </c>
      <c r="E13" s="8" t="s">
        <v>17</v>
      </c>
      <c r="F13" s="12" t="s">
        <v>29</v>
      </c>
    </row>
    <row r="14" spans="1:10" x14ac:dyDescent="0.25">
      <c r="A14" s="5" t="s">
        <v>23</v>
      </c>
      <c r="B14" s="5" t="s">
        <v>30</v>
      </c>
      <c r="C14" s="6">
        <v>21194</v>
      </c>
      <c r="D14" s="5" t="s">
        <v>31</v>
      </c>
      <c r="E14" s="5" t="s">
        <v>32</v>
      </c>
      <c r="F14" s="13" t="s">
        <v>33</v>
      </c>
    </row>
    <row r="15" spans="1:10" x14ac:dyDescent="0.25">
      <c r="A15" s="8" t="s">
        <v>34</v>
      </c>
      <c r="B15" s="8" t="s">
        <v>35</v>
      </c>
      <c r="C15" s="9">
        <v>136138</v>
      </c>
      <c r="D15" s="8" t="s">
        <v>36</v>
      </c>
      <c r="E15" s="8" t="s">
        <v>37</v>
      </c>
      <c r="F15" s="12" t="s">
        <v>38</v>
      </c>
    </row>
    <row r="16" spans="1:10" x14ac:dyDescent="0.25">
      <c r="A16" s="5" t="s">
        <v>34</v>
      </c>
      <c r="B16" s="5" t="s">
        <v>39</v>
      </c>
      <c r="C16" s="6">
        <v>374631</v>
      </c>
      <c r="D16" s="5" t="s">
        <v>40</v>
      </c>
      <c r="E16" s="5" t="s">
        <v>41</v>
      </c>
      <c r="F16" s="11" t="s">
        <v>42</v>
      </c>
    </row>
    <row r="17" spans="1:6" x14ac:dyDescent="0.25">
      <c r="A17" s="8" t="s">
        <v>34</v>
      </c>
      <c r="B17" s="8" t="s">
        <v>43</v>
      </c>
      <c r="C17" s="9">
        <v>1000</v>
      </c>
      <c r="D17" s="8" t="s">
        <v>44</v>
      </c>
      <c r="E17" s="8" t="s">
        <v>45</v>
      </c>
      <c r="F17" s="12" t="s">
        <v>46</v>
      </c>
    </row>
    <row r="18" spans="1:6" x14ac:dyDescent="0.25">
      <c r="A18" s="5" t="s">
        <v>47</v>
      </c>
      <c r="B18" s="5" t="s">
        <v>48</v>
      </c>
      <c r="C18" s="14">
        <v>1.127</v>
      </c>
      <c r="D18" s="5" t="s">
        <v>49</v>
      </c>
      <c r="E18" s="5" t="s">
        <v>50</v>
      </c>
      <c r="F18" s="11" t="s">
        <v>51</v>
      </c>
    </row>
    <row r="19" spans="1:6" x14ac:dyDescent="0.25">
      <c r="A19" s="8" t="s">
        <v>52</v>
      </c>
      <c r="B19" s="8" t="s">
        <v>53</v>
      </c>
      <c r="C19" s="15">
        <v>0.17</v>
      </c>
      <c r="D19" s="8" t="s">
        <v>54</v>
      </c>
      <c r="E19" s="8" t="s">
        <v>55</v>
      </c>
      <c r="F19" s="10" t="s">
        <v>56</v>
      </c>
    </row>
    <row r="20" spans="1:6" x14ac:dyDescent="0.25">
      <c r="A20" s="5" t="s">
        <v>57</v>
      </c>
      <c r="B20" s="5" t="s">
        <v>58</v>
      </c>
      <c r="C20" s="6">
        <v>98450</v>
      </c>
      <c r="D20" s="5" t="s">
        <v>20</v>
      </c>
      <c r="E20" s="5" t="s">
        <v>59</v>
      </c>
      <c r="F20" s="13" t="s">
        <v>60</v>
      </c>
    </row>
    <row r="21" spans="1:6" x14ac:dyDescent="0.25">
      <c r="A21" s="8" t="s">
        <v>57</v>
      </c>
      <c r="B21" s="8" t="s">
        <v>61</v>
      </c>
      <c r="C21" s="9">
        <v>125400</v>
      </c>
      <c r="D21" s="8" t="s">
        <v>20</v>
      </c>
      <c r="E21" s="8" t="s">
        <v>62</v>
      </c>
      <c r="F21" s="7" t="s">
        <v>63</v>
      </c>
    </row>
  </sheetData>
  <mergeCells count="5">
    <mergeCell ref="E4:F6"/>
    <mergeCell ref="I4:J6"/>
    <mergeCell ref="C4:D6"/>
    <mergeCell ref="A4:B6"/>
    <mergeCell ref="G4:H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80" customWidth="1"/>
    <col min="2" max="2" width="16" customWidth="1"/>
    <col min="3" max="4" width="23" customWidth="1"/>
    <col min="5" max="5" width="24" customWidth="1"/>
    <col min="6" max="6" width="21" customWidth="1"/>
    <col min="7" max="7" width="27" customWidth="1"/>
    <col min="8" max="8" width="23" customWidth="1"/>
    <col min="9" max="9" width="32" customWidth="1"/>
    <col min="10" max="10" width="73" customWidth="1"/>
  </cols>
  <sheetData>
    <row r="1" spans="1:10" ht="25.5" x14ac:dyDescent="0.5">
      <c r="A1" s="1" t="s">
        <v>64</v>
      </c>
    </row>
    <row r="2" spans="1:10" x14ac:dyDescent="0.25">
      <c r="A2" s="2" t="s">
        <v>65</v>
      </c>
    </row>
    <row r="4" spans="1:10" ht="16.5" x14ac:dyDescent="0.25">
      <c r="A4" s="4" t="s">
        <v>66</v>
      </c>
      <c r="B4" s="4" t="s">
        <v>67</v>
      </c>
      <c r="C4" s="4" t="s">
        <v>68</v>
      </c>
      <c r="D4" s="4" t="s">
        <v>35</v>
      </c>
      <c r="E4" s="4" t="s">
        <v>39</v>
      </c>
      <c r="F4" s="4" t="s">
        <v>43</v>
      </c>
      <c r="G4" s="4" t="s">
        <v>69</v>
      </c>
      <c r="H4" s="4" t="s">
        <v>70</v>
      </c>
      <c r="I4" s="4" t="s">
        <v>71</v>
      </c>
      <c r="J4" s="4" t="s">
        <v>72</v>
      </c>
    </row>
    <row r="5" spans="1:10" x14ac:dyDescent="0.25">
      <c r="A5" s="8" t="s">
        <v>73</v>
      </c>
      <c r="B5" s="9">
        <v>2</v>
      </c>
      <c r="C5" s="9">
        <v>479</v>
      </c>
      <c r="D5" s="9">
        <v>227</v>
      </c>
      <c r="E5" s="9">
        <v>168</v>
      </c>
      <c r="F5" s="9">
        <v>0</v>
      </c>
      <c r="G5" s="9">
        <f t="shared" ref="G5:G29" si="0">SUM(D5:F5)</f>
        <v>395</v>
      </c>
      <c r="H5" s="15">
        <f t="shared" ref="H5:H30" si="1">G5/C5</f>
        <v>0.82463465553235904</v>
      </c>
      <c r="I5" s="16">
        <f t="shared" ref="I5:I30" si="2">C5-G5</f>
        <v>84</v>
      </c>
      <c r="J5" s="12" t="str">
        <f t="shared" ref="J5:J29" si="3">IF(H5&gt;1.2,"Severe Overcrowding",IF(H5&gt;1,"Overcrowded","Normal"))</f>
        <v>Normal</v>
      </c>
    </row>
    <row r="6" spans="1:10" x14ac:dyDescent="0.25">
      <c r="A6" s="5" t="s">
        <v>74</v>
      </c>
      <c r="B6" s="6">
        <v>106</v>
      </c>
      <c r="C6" s="6">
        <v>8659</v>
      </c>
      <c r="D6" s="6">
        <v>2131</v>
      </c>
      <c r="E6" s="6">
        <v>5720</v>
      </c>
      <c r="F6" s="6">
        <v>10</v>
      </c>
      <c r="G6" s="6">
        <f t="shared" si="0"/>
        <v>7861</v>
      </c>
      <c r="H6" s="14">
        <f t="shared" si="1"/>
        <v>0.90784155214227968</v>
      </c>
      <c r="I6" s="17">
        <f t="shared" si="2"/>
        <v>798</v>
      </c>
      <c r="J6" s="13" t="str">
        <f t="shared" si="3"/>
        <v>Normal</v>
      </c>
    </row>
    <row r="7" spans="1:10" x14ac:dyDescent="0.25">
      <c r="A7" s="8" t="s">
        <v>75</v>
      </c>
      <c r="B7" s="9">
        <v>2</v>
      </c>
      <c r="C7" s="9">
        <v>533</v>
      </c>
      <c r="D7" s="9">
        <v>226</v>
      </c>
      <c r="E7" s="9">
        <v>242</v>
      </c>
      <c r="F7" s="9">
        <v>0</v>
      </c>
      <c r="G7" s="9">
        <f t="shared" si="0"/>
        <v>468</v>
      </c>
      <c r="H7" s="15">
        <f t="shared" si="1"/>
        <v>0.87804878048780488</v>
      </c>
      <c r="I7" s="16">
        <f t="shared" si="2"/>
        <v>65</v>
      </c>
      <c r="J7" s="12" t="str">
        <f t="shared" si="3"/>
        <v>Normal</v>
      </c>
    </row>
    <row r="8" spans="1:10" x14ac:dyDescent="0.25">
      <c r="A8" s="5" t="s">
        <v>76</v>
      </c>
      <c r="B8" s="6">
        <v>31</v>
      </c>
      <c r="C8" s="6">
        <v>10330</v>
      </c>
      <c r="D8" s="6">
        <v>3500</v>
      </c>
      <c r="E8" s="6">
        <v>8150</v>
      </c>
      <c r="F8" s="6">
        <v>24</v>
      </c>
      <c r="G8" s="6">
        <f t="shared" si="0"/>
        <v>11674</v>
      </c>
      <c r="H8" s="14">
        <f t="shared" si="1"/>
        <v>1.1301064859632139</v>
      </c>
      <c r="I8" s="17">
        <f t="shared" si="2"/>
        <v>-1344</v>
      </c>
      <c r="J8" s="13" t="str">
        <f t="shared" si="3"/>
        <v>Overcrowded</v>
      </c>
    </row>
    <row r="9" spans="1:10" x14ac:dyDescent="0.25">
      <c r="A9" s="8" t="s">
        <v>77</v>
      </c>
      <c r="B9" s="9">
        <v>59</v>
      </c>
      <c r="C9" s="9">
        <v>49090</v>
      </c>
      <c r="D9" s="9">
        <v>6648</v>
      </c>
      <c r="E9" s="9">
        <v>45310</v>
      </c>
      <c r="F9" s="9">
        <v>12</v>
      </c>
      <c r="G9" s="9">
        <f t="shared" si="0"/>
        <v>51970</v>
      </c>
      <c r="H9" s="15">
        <f t="shared" si="1"/>
        <v>1.0586677531065389</v>
      </c>
      <c r="I9" s="16">
        <f t="shared" si="2"/>
        <v>-2880</v>
      </c>
      <c r="J9" s="12" t="str">
        <f t="shared" si="3"/>
        <v>Overcrowded</v>
      </c>
    </row>
    <row r="10" spans="1:10" x14ac:dyDescent="0.25">
      <c r="A10" s="5" t="s">
        <v>78</v>
      </c>
      <c r="B10" s="6">
        <v>1</v>
      </c>
      <c r="C10" s="6">
        <v>1120</v>
      </c>
      <c r="D10" s="6">
        <v>329</v>
      </c>
      <c r="E10" s="6">
        <v>610</v>
      </c>
      <c r="F10" s="6">
        <v>0</v>
      </c>
      <c r="G10" s="6">
        <f t="shared" si="0"/>
        <v>939</v>
      </c>
      <c r="H10" s="14">
        <f t="shared" si="1"/>
        <v>0.83839285714285716</v>
      </c>
      <c r="I10" s="17">
        <f t="shared" si="2"/>
        <v>181</v>
      </c>
      <c r="J10" s="13" t="str">
        <f t="shared" si="3"/>
        <v>Normal</v>
      </c>
    </row>
    <row r="11" spans="1:10" x14ac:dyDescent="0.25">
      <c r="A11" s="8" t="s">
        <v>79</v>
      </c>
      <c r="B11" s="9">
        <v>33</v>
      </c>
      <c r="C11" s="9">
        <v>14733</v>
      </c>
      <c r="D11" s="9">
        <v>6313</v>
      </c>
      <c r="E11" s="9">
        <v>12480</v>
      </c>
      <c r="F11" s="9">
        <v>5</v>
      </c>
      <c r="G11" s="9">
        <f t="shared" si="0"/>
        <v>18798</v>
      </c>
      <c r="H11" s="15">
        <f t="shared" si="1"/>
        <v>1.2759112197108531</v>
      </c>
      <c r="I11" s="16">
        <f t="shared" si="2"/>
        <v>-4065</v>
      </c>
      <c r="J11" s="12" t="str">
        <f t="shared" si="3"/>
        <v>Severe Overcrowding</v>
      </c>
    </row>
    <row r="12" spans="1:10" x14ac:dyDescent="0.25">
      <c r="A12" s="5" t="s">
        <v>80</v>
      </c>
      <c r="B12" s="6">
        <v>16</v>
      </c>
      <c r="C12" s="6">
        <v>10026</v>
      </c>
      <c r="D12" s="6">
        <v>2232</v>
      </c>
      <c r="E12" s="6">
        <v>17250</v>
      </c>
      <c r="F12" s="6">
        <v>31</v>
      </c>
      <c r="G12" s="6">
        <f t="shared" si="0"/>
        <v>19513</v>
      </c>
      <c r="H12" s="14">
        <f t="shared" si="1"/>
        <v>1.9462397765808896</v>
      </c>
      <c r="I12" s="17">
        <f t="shared" si="2"/>
        <v>-9487</v>
      </c>
      <c r="J12" s="13" t="str">
        <f t="shared" si="3"/>
        <v>Severe Overcrowding</v>
      </c>
    </row>
    <row r="13" spans="1:10" x14ac:dyDescent="0.25">
      <c r="A13" s="8" t="s">
        <v>81</v>
      </c>
      <c r="B13" s="9">
        <v>2</v>
      </c>
      <c r="C13" s="9">
        <v>620</v>
      </c>
      <c r="D13" s="9">
        <v>145</v>
      </c>
      <c r="E13" s="9">
        <v>340</v>
      </c>
      <c r="F13" s="9">
        <v>1</v>
      </c>
      <c r="G13" s="9">
        <f t="shared" si="0"/>
        <v>486</v>
      </c>
      <c r="H13" s="15">
        <f t="shared" si="1"/>
        <v>0.78387096774193543</v>
      </c>
      <c r="I13" s="16">
        <f t="shared" si="2"/>
        <v>134</v>
      </c>
      <c r="J13" s="12" t="str">
        <f t="shared" si="3"/>
        <v>Normal</v>
      </c>
    </row>
    <row r="14" spans="1:10" x14ac:dyDescent="0.25">
      <c r="A14" s="5" t="s">
        <v>82</v>
      </c>
      <c r="B14" s="6">
        <v>30</v>
      </c>
      <c r="C14" s="6">
        <v>14120</v>
      </c>
      <c r="D14" s="6">
        <v>4120</v>
      </c>
      <c r="E14" s="6">
        <v>11200</v>
      </c>
      <c r="F14" s="6">
        <v>85</v>
      </c>
      <c r="G14" s="6">
        <f t="shared" si="0"/>
        <v>15405</v>
      </c>
      <c r="H14" s="14">
        <f t="shared" si="1"/>
        <v>1.0910056657223797</v>
      </c>
      <c r="I14" s="17">
        <f t="shared" si="2"/>
        <v>-1285</v>
      </c>
      <c r="J14" s="13" t="str">
        <f t="shared" si="3"/>
        <v>Overcrowded</v>
      </c>
    </row>
    <row r="15" spans="1:10" x14ac:dyDescent="0.25">
      <c r="A15" s="8" t="s">
        <v>83</v>
      </c>
      <c r="B15" s="9">
        <v>20</v>
      </c>
      <c r="C15" s="9">
        <v>17200</v>
      </c>
      <c r="D15" s="9">
        <v>5100</v>
      </c>
      <c r="E15" s="9">
        <v>14800</v>
      </c>
      <c r="F15" s="9">
        <v>15</v>
      </c>
      <c r="G15" s="9">
        <f t="shared" si="0"/>
        <v>19915</v>
      </c>
      <c r="H15" s="15">
        <f t="shared" si="1"/>
        <v>1.1578488372093023</v>
      </c>
      <c r="I15" s="16">
        <f t="shared" si="2"/>
        <v>-2715</v>
      </c>
      <c r="J15" s="12" t="str">
        <f t="shared" si="3"/>
        <v>Overcrowded</v>
      </c>
    </row>
    <row r="16" spans="1:10" x14ac:dyDescent="0.25">
      <c r="A16" s="5" t="s">
        <v>84</v>
      </c>
      <c r="B16" s="6">
        <v>14</v>
      </c>
      <c r="C16" s="6">
        <v>2450</v>
      </c>
      <c r="D16" s="6">
        <v>820</v>
      </c>
      <c r="E16" s="6">
        <v>1410</v>
      </c>
      <c r="F16" s="6">
        <v>2</v>
      </c>
      <c r="G16" s="6">
        <f t="shared" si="0"/>
        <v>2232</v>
      </c>
      <c r="H16" s="14">
        <f t="shared" si="1"/>
        <v>0.91102040816326535</v>
      </c>
      <c r="I16" s="17">
        <f t="shared" si="2"/>
        <v>218</v>
      </c>
      <c r="J16" s="13" t="str">
        <f t="shared" si="3"/>
        <v>Normal</v>
      </c>
    </row>
    <row r="17" spans="1:10" x14ac:dyDescent="0.25">
      <c r="A17" s="8" t="s">
        <v>85</v>
      </c>
      <c r="B17" s="9">
        <v>30</v>
      </c>
      <c r="C17" s="9">
        <v>17500</v>
      </c>
      <c r="D17" s="9">
        <v>4200</v>
      </c>
      <c r="E17" s="9">
        <v>15100</v>
      </c>
      <c r="F17" s="9">
        <v>10</v>
      </c>
      <c r="G17" s="9">
        <f t="shared" si="0"/>
        <v>19310</v>
      </c>
      <c r="H17" s="15">
        <f t="shared" si="1"/>
        <v>1.1034285714285714</v>
      </c>
      <c r="I17" s="16">
        <f t="shared" si="2"/>
        <v>-1810</v>
      </c>
      <c r="J17" s="12" t="str">
        <f t="shared" si="3"/>
        <v>Overcrowded</v>
      </c>
    </row>
    <row r="18" spans="1:10" x14ac:dyDescent="0.25">
      <c r="A18" s="5" t="s">
        <v>86</v>
      </c>
      <c r="B18" s="6">
        <v>54</v>
      </c>
      <c r="C18" s="6">
        <v>15200</v>
      </c>
      <c r="D18" s="6">
        <v>3800</v>
      </c>
      <c r="E18" s="6">
        <v>11900</v>
      </c>
      <c r="F18" s="6">
        <v>45</v>
      </c>
      <c r="G18" s="6">
        <f t="shared" si="0"/>
        <v>15745</v>
      </c>
      <c r="H18" s="14">
        <f t="shared" si="1"/>
        <v>1.0358552631578948</v>
      </c>
      <c r="I18" s="17">
        <f t="shared" si="2"/>
        <v>-545</v>
      </c>
      <c r="J18" s="13" t="str">
        <f t="shared" si="3"/>
        <v>Overcrowded</v>
      </c>
    </row>
    <row r="19" spans="1:10" x14ac:dyDescent="0.25">
      <c r="A19" s="8" t="s">
        <v>87</v>
      </c>
      <c r="B19" s="9">
        <v>55</v>
      </c>
      <c r="C19" s="9">
        <v>7250</v>
      </c>
      <c r="D19" s="9">
        <v>2100</v>
      </c>
      <c r="E19" s="9">
        <v>5400</v>
      </c>
      <c r="F19" s="9">
        <v>18</v>
      </c>
      <c r="G19" s="9">
        <f t="shared" si="0"/>
        <v>7518</v>
      </c>
      <c r="H19" s="15">
        <f t="shared" si="1"/>
        <v>1.0369655172413794</v>
      </c>
      <c r="I19" s="16">
        <f t="shared" si="2"/>
        <v>-268</v>
      </c>
      <c r="J19" s="12" t="str">
        <f t="shared" si="3"/>
        <v>Overcrowded</v>
      </c>
    </row>
    <row r="20" spans="1:10" x14ac:dyDescent="0.25">
      <c r="A20" s="5" t="s">
        <v>88</v>
      </c>
      <c r="B20" s="6">
        <v>131</v>
      </c>
      <c r="C20" s="6">
        <v>28500</v>
      </c>
      <c r="D20" s="6">
        <v>12400</v>
      </c>
      <c r="E20" s="6">
        <v>27100</v>
      </c>
      <c r="F20" s="6">
        <v>30</v>
      </c>
      <c r="G20" s="6">
        <f t="shared" si="0"/>
        <v>39530</v>
      </c>
      <c r="H20" s="14">
        <f t="shared" si="1"/>
        <v>1.387017543859649</v>
      </c>
      <c r="I20" s="17">
        <f t="shared" si="2"/>
        <v>-11030</v>
      </c>
      <c r="J20" s="13" t="str">
        <f t="shared" si="3"/>
        <v>Severe Overcrowding</v>
      </c>
    </row>
    <row r="21" spans="1:10" x14ac:dyDescent="0.25">
      <c r="A21" s="8" t="s">
        <v>89</v>
      </c>
      <c r="B21" s="9">
        <v>60</v>
      </c>
      <c r="C21" s="9">
        <v>25100</v>
      </c>
      <c r="D21" s="9">
        <v>8900</v>
      </c>
      <c r="E21" s="9">
        <v>28200</v>
      </c>
      <c r="F21" s="9">
        <v>110</v>
      </c>
      <c r="G21" s="9">
        <f t="shared" si="0"/>
        <v>37210</v>
      </c>
      <c r="H21" s="15">
        <f t="shared" si="1"/>
        <v>1.4824701195219123</v>
      </c>
      <c r="I21" s="16">
        <f t="shared" si="2"/>
        <v>-12110</v>
      </c>
      <c r="J21" s="12" t="str">
        <f t="shared" si="3"/>
        <v>Severe Overcrowding</v>
      </c>
    </row>
    <row r="22" spans="1:10" x14ac:dyDescent="0.25">
      <c r="A22" s="5" t="s">
        <v>90</v>
      </c>
      <c r="B22" s="6">
        <v>87</v>
      </c>
      <c r="C22" s="6">
        <v>20200</v>
      </c>
      <c r="D22" s="6">
        <v>4100</v>
      </c>
      <c r="E22" s="6">
        <v>16200</v>
      </c>
      <c r="F22" s="6">
        <v>8</v>
      </c>
      <c r="G22" s="6">
        <f t="shared" si="0"/>
        <v>20308</v>
      </c>
      <c r="H22" s="14">
        <f t="shared" si="1"/>
        <v>1.0053465346534654</v>
      </c>
      <c r="I22" s="17">
        <f t="shared" si="2"/>
        <v>-108</v>
      </c>
      <c r="J22" s="13" t="str">
        <f t="shared" si="3"/>
        <v>Overcrowded</v>
      </c>
    </row>
    <row r="23" spans="1:10" x14ac:dyDescent="0.25">
      <c r="A23" s="8" t="s">
        <v>91</v>
      </c>
      <c r="B23" s="9">
        <v>25</v>
      </c>
      <c r="C23" s="9">
        <v>24800</v>
      </c>
      <c r="D23" s="9">
        <v>7200</v>
      </c>
      <c r="E23" s="9">
        <v>21400</v>
      </c>
      <c r="F23" s="9">
        <v>22</v>
      </c>
      <c r="G23" s="9">
        <f t="shared" si="0"/>
        <v>28622</v>
      </c>
      <c r="H23" s="15">
        <f t="shared" si="1"/>
        <v>1.1541129032258064</v>
      </c>
      <c r="I23" s="16">
        <f t="shared" si="2"/>
        <v>-3822</v>
      </c>
      <c r="J23" s="12" t="str">
        <f t="shared" si="3"/>
        <v>Overcrowded</v>
      </c>
    </row>
    <row r="24" spans="1:10" x14ac:dyDescent="0.25">
      <c r="A24" s="5" t="s">
        <v>92</v>
      </c>
      <c r="B24" s="6">
        <v>145</v>
      </c>
      <c r="C24" s="6">
        <v>25600</v>
      </c>
      <c r="D24" s="6">
        <v>7800</v>
      </c>
      <c r="E24" s="6">
        <v>19500</v>
      </c>
      <c r="F24" s="6">
        <v>14</v>
      </c>
      <c r="G24" s="6">
        <f t="shared" si="0"/>
        <v>27314</v>
      </c>
      <c r="H24" s="14">
        <f t="shared" si="1"/>
        <v>1.0669531249999999</v>
      </c>
      <c r="I24" s="17">
        <f t="shared" si="2"/>
        <v>-1714</v>
      </c>
      <c r="J24" s="13" t="str">
        <f t="shared" si="3"/>
        <v>Overcrowded</v>
      </c>
    </row>
    <row r="25" spans="1:10" x14ac:dyDescent="0.25">
      <c r="A25" s="8" t="s">
        <v>93</v>
      </c>
      <c r="B25" s="9">
        <v>142</v>
      </c>
      <c r="C25" s="9">
        <v>23500</v>
      </c>
      <c r="D25" s="9">
        <v>4800</v>
      </c>
      <c r="E25" s="9">
        <v>14200</v>
      </c>
      <c r="F25" s="9">
        <v>140</v>
      </c>
      <c r="G25" s="9">
        <f t="shared" si="0"/>
        <v>19140</v>
      </c>
      <c r="H25" s="15">
        <f t="shared" si="1"/>
        <v>0.81446808510638302</v>
      </c>
      <c r="I25" s="16">
        <f t="shared" si="2"/>
        <v>4360</v>
      </c>
      <c r="J25" s="12" t="str">
        <f t="shared" si="3"/>
        <v>Normal</v>
      </c>
    </row>
    <row r="26" spans="1:10" x14ac:dyDescent="0.25">
      <c r="A26" s="5" t="s">
        <v>94</v>
      </c>
      <c r="B26" s="6">
        <v>37</v>
      </c>
      <c r="C26" s="6">
        <v>7800</v>
      </c>
      <c r="D26" s="6">
        <v>2100</v>
      </c>
      <c r="E26" s="6">
        <v>5200</v>
      </c>
      <c r="F26" s="6">
        <v>25</v>
      </c>
      <c r="G26" s="6">
        <f t="shared" si="0"/>
        <v>7325</v>
      </c>
      <c r="H26" s="14">
        <f t="shared" si="1"/>
        <v>0.9391025641025641</v>
      </c>
      <c r="I26" s="17">
        <f t="shared" si="2"/>
        <v>475</v>
      </c>
      <c r="J26" s="13" t="str">
        <f t="shared" si="3"/>
        <v>Normal</v>
      </c>
    </row>
    <row r="27" spans="1:10" x14ac:dyDescent="0.25">
      <c r="A27" s="8" t="s">
        <v>95</v>
      </c>
      <c r="B27" s="9">
        <v>75</v>
      </c>
      <c r="C27" s="9">
        <v>68500</v>
      </c>
      <c r="D27" s="9">
        <v>27500</v>
      </c>
      <c r="E27" s="9">
        <v>84200</v>
      </c>
      <c r="F27" s="9">
        <v>410</v>
      </c>
      <c r="G27" s="9">
        <f t="shared" si="0"/>
        <v>112110</v>
      </c>
      <c r="H27" s="15">
        <f t="shared" si="1"/>
        <v>1.6366423357664233</v>
      </c>
      <c r="I27" s="16">
        <f t="shared" si="2"/>
        <v>-43610</v>
      </c>
      <c r="J27" s="12" t="str">
        <f t="shared" si="3"/>
        <v>Severe Overcrowding</v>
      </c>
    </row>
    <row r="28" spans="1:10" x14ac:dyDescent="0.25">
      <c r="A28" s="5" t="s">
        <v>96</v>
      </c>
      <c r="B28" s="6">
        <v>11</v>
      </c>
      <c r="C28" s="6">
        <v>3540</v>
      </c>
      <c r="D28" s="6">
        <v>1420</v>
      </c>
      <c r="E28" s="6">
        <v>3850</v>
      </c>
      <c r="F28" s="6">
        <v>5</v>
      </c>
      <c r="G28" s="6">
        <f t="shared" si="0"/>
        <v>5275</v>
      </c>
      <c r="H28" s="14">
        <f t="shared" si="1"/>
        <v>1.4901129943502824</v>
      </c>
      <c r="I28" s="17">
        <f t="shared" si="2"/>
        <v>-1735</v>
      </c>
      <c r="J28" s="13" t="str">
        <f t="shared" si="3"/>
        <v>Severe Overcrowding</v>
      </c>
    </row>
    <row r="29" spans="1:10" x14ac:dyDescent="0.25">
      <c r="A29" s="8" t="s">
        <v>97</v>
      </c>
      <c r="B29" s="9">
        <v>60</v>
      </c>
      <c r="C29" s="9">
        <v>22800</v>
      </c>
      <c r="D29" s="9">
        <v>6100</v>
      </c>
      <c r="E29" s="9">
        <v>19800</v>
      </c>
      <c r="F29" s="9">
        <v>80</v>
      </c>
      <c r="G29" s="9">
        <f t="shared" si="0"/>
        <v>25980</v>
      </c>
      <c r="H29" s="15">
        <f t="shared" si="1"/>
        <v>1.1394736842105264</v>
      </c>
      <c r="I29" s="16">
        <f t="shared" si="2"/>
        <v>-3180</v>
      </c>
      <c r="J29" s="12" t="str">
        <f t="shared" si="3"/>
        <v>Overcrowded</v>
      </c>
    </row>
    <row r="30" spans="1:10" x14ac:dyDescent="0.25">
      <c r="A30" s="18" t="s">
        <v>98</v>
      </c>
      <c r="B30" s="19">
        <f t="shared" ref="B30:G30" si="4">SUM(B5:B29)</f>
        <v>1228</v>
      </c>
      <c r="C30" s="19">
        <f t="shared" si="4"/>
        <v>419650</v>
      </c>
      <c r="D30" s="19">
        <f t="shared" si="4"/>
        <v>124211</v>
      </c>
      <c r="E30" s="19">
        <f t="shared" si="4"/>
        <v>389730</v>
      </c>
      <c r="F30" s="19">
        <f t="shared" si="4"/>
        <v>1102</v>
      </c>
      <c r="G30" s="19">
        <f t="shared" si="4"/>
        <v>515043</v>
      </c>
      <c r="H30" s="20">
        <f t="shared" si="1"/>
        <v>1.2273156201596569</v>
      </c>
      <c r="I30" s="21">
        <f t="shared" si="2"/>
        <v>-95393</v>
      </c>
      <c r="J30" s="22" t="s">
        <v>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80" customWidth="1"/>
    <col min="2" max="2" width="30" customWidth="1"/>
    <col min="3" max="3" width="28" customWidth="1"/>
    <col min="4" max="4" width="35" customWidth="1"/>
    <col min="5" max="5" width="36" customWidth="1"/>
    <col min="6" max="6" width="24" customWidth="1"/>
    <col min="7" max="7" width="23" customWidth="1"/>
  </cols>
  <sheetData>
    <row r="1" spans="1:7" ht="25.5" x14ac:dyDescent="0.5">
      <c r="A1" s="1" t="s">
        <v>100</v>
      </c>
    </row>
    <row r="2" spans="1:7" x14ac:dyDescent="0.25">
      <c r="A2" s="2" t="s">
        <v>101</v>
      </c>
    </row>
    <row r="4" spans="1:7" ht="17.25" x14ac:dyDescent="0.3">
      <c r="A4" s="3" t="s">
        <v>102</v>
      </c>
    </row>
    <row r="5" spans="1:7" ht="16.5" x14ac:dyDescent="0.25">
      <c r="A5" s="23" t="s">
        <v>103</v>
      </c>
      <c r="B5" s="23" t="s">
        <v>104</v>
      </c>
      <c r="C5" s="23" t="s">
        <v>105</v>
      </c>
      <c r="D5" s="23" t="s">
        <v>106</v>
      </c>
      <c r="E5" s="23" t="s">
        <v>107</v>
      </c>
      <c r="F5" s="23" t="s">
        <v>108</v>
      </c>
      <c r="G5" s="23" t="s">
        <v>109</v>
      </c>
    </row>
    <row r="6" spans="1:7" x14ac:dyDescent="0.25">
      <c r="A6" s="5" t="s">
        <v>35</v>
      </c>
      <c r="B6" s="13" t="s">
        <v>110</v>
      </c>
      <c r="C6" s="6">
        <v>25800</v>
      </c>
      <c r="D6" s="6">
        <v>3120</v>
      </c>
      <c r="E6" s="6">
        <v>1630</v>
      </c>
      <c r="F6" s="6">
        <f>SUM(C6:E6)</f>
        <v>30550</v>
      </c>
      <c r="G6" s="14">
        <f>SUM(D6:E6)/F6</f>
        <v>0.15548281505728315</v>
      </c>
    </row>
    <row r="7" spans="1:7" x14ac:dyDescent="0.25">
      <c r="A7" s="8" t="s">
        <v>35</v>
      </c>
      <c r="B7" s="12" t="s">
        <v>111</v>
      </c>
      <c r="C7" s="9">
        <v>1450</v>
      </c>
      <c r="D7" s="9">
        <v>85</v>
      </c>
      <c r="E7" s="9">
        <v>20</v>
      </c>
      <c r="F7" s="9">
        <f>SUM(C7:E7)</f>
        <v>1555</v>
      </c>
      <c r="G7" s="15">
        <f>SUM(D7:E7)/F7</f>
        <v>6.7524115755627015E-2</v>
      </c>
    </row>
    <row r="8" spans="1:7" x14ac:dyDescent="0.25">
      <c r="A8" s="5" t="s">
        <v>39</v>
      </c>
      <c r="B8" s="13" t="s">
        <v>110</v>
      </c>
      <c r="C8" s="6">
        <v>185000</v>
      </c>
      <c r="D8" s="6">
        <v>24100</v>
      </c>
      <c r="E8" s="6">
        <v>12200</v>
      </c>
      <c r="F8" s="6">
        <f>SUM(C8:E8)</f>
        <v>221300</v>
      </c>
      <c r="G8" s="14">
        <f>SUM(D8:E8)/F8</f>
        <v>0.16403072751920469</v>
      </c>
    </row>
    <row r="9" spans="1:7" x14ac:dyDescent="0.25">
      <c r="A9" s="8" t="s">
        <v>39</v>
      </c>
      <c r="B9" s="12" t="s">
        <v>111</v>
      </c>
      <c r="C9" s="9">
        <v>9200</v>
      </c>
      <c r="D9" s="9">
        <v>810</v>
      </c>
      <c r="E9" s="9">
        <v>310</v>
      </c>
      <c r="F9" s="9">
        <f>SUM(C9:E9)</f>
        <v>10320</v>
      </c>
      <c r="G9" s="15">
        <f>SUM(D9:E9)/F9</f>
        <v>0.10852713178294573</v>
      </c>
    </row>
    <row r="12" spans="1:7" ht="17.25" x14ac:dyDescent="0.3">
      <c r="A12" s="3" t="s">
        <v>112</v>
      </c>
    </row>
    <row r="13" spans="1:7" ht="16.5" x14ac:dyDescent="0.25">
      <c r="A13" s="23" t="s">
        <v>113</v>
      </c>
      <c r="B13" s="23" t="s">
        <v>114</v>
      </c>
      <c r="C13" s="23" t="s">
        <v>115</v>
      </c>
      <c r="D13" s="23" t="s">
        <v>116</v>
      </c>
      <c r="E13" s="23" t="s">
        <v>117</v>
      </c>
      <c r="F13" s="23" t="s">
        <v>118</v>
      </c>
    </row>
    <row r="14" spans="1:7" x14ac:dyDescent="0.25">
      <c r="A14" s="5" t="s">
        <v>119</v>
      </c>
      <c r="B14" s="5" t="s">
        <v>120</v>
      </c>
      <c r="C14" s="6">
        <v>1210</v>
      </c>
      <c r="D14" s="6">
        <v>5420</v>
      </c>
      <c r="E14" s="6">
        <f t="shared" ref="E14:E20" si="0">SUM(C14:D14)</f>
        <v>6630</v>
      </c>
      <c r="F14" s="14">
        <f t="shared" ref="F14:F20" si="1">E14/$E$21</f>
        <v>0.13775192187824642</v>
      </c>
    </row>
    <row r="15" spans="1:7" x14ac:dyDescent="0.25">
      <c r="A15" s="8" t="s">
        <v>119</v>
      </c>
      <c r="B15" s="8" t="s">
        <v>121</v>
      </c>
      <c r="C15" s="9">
        <v>850</v>
      </c>
      <c r="D15" s="9">
        <v>4110</v>
      </c>
      <c r="E15" s="9">
        <f t="shared" si="0"/>
        <v>4960</v>
      </c>
      <c r="F15" s="15">
        <f t="shared" si="1"/>
        <v>0.10305422813214211</v>
      </c>
    </row>
    <row r="16" spans="1:7" x14ac:dyDescent="0.25">
      <c r="A16" s="5" t="s">
        <v>122</v>
      </c>
      <c r="B16" s="5" t="s">
        <v>123</v>
      </c>
      <c r="C16" s="6">
        <v>1950</v>
      </c>
      <c r="D16" s="6">
        <v>18450</v>
      </c>
      <c r="E16" s="6">
        <f t="shared" si="0"/>
        <v>20400</v>
      </c>
      <c r="F16" s="14">
        <f t="shared" si="1"/>
        <v>0.42385206731768127</v>
      </c>
    </row>
    <row r="17" spans="1:6" x14ac:dyDescent="0.25">
      <c r="A17" s="8" t="s">
        <v>122</v>
      </c>
      <c r="B17" s="8" t="s">
        <v>124</v>
      </c>
      <c r="C17" s="9">
        <v>420</v>
      </c>
      <c r="D17" s="9">
        <v>2810</v>
      </c>
      <c r="E17" s="9">
        <f t="shared" si="0"/>
        <v>3230</v>
      </c>
      <c r="F17" s="15">
        <f t="shared" si="1"/>
        <v>6.7109910658632865E-2</v>
      </c>
    </row>
    <row r="18" spans="1:6" x14ac:dyDescent="0.25">
      <c r="A18" s="5" t="s">
        <v>125</v>
      </c>
      <c r="B18" s="5" t="s">
        <v>126</v>
      </c>
      <c r="C18" s="6">
        <v>890</v>
      </c>
      <c r="D18" s="6">
        <v>6200</v>
      </c>
      <c r="E18" s="6">
        <f t="shared" si="0"/>
        <v>7090</v>
      </c>
      <c r="F18" s="14">
        <f t="shared" si="1"/>
        <v>0.14730937045501766</v>
      </c>
    </row>
    <row r="19" spans="1:6" x14ac:dyDescent="0.25">
      <c r="A19" s="8" t="s">
        <v>125</v>
      </c>
      <c r="B19" s="8" t="s">
        <v>127</v>
      </c>
      <c r="C19" s="9">
        <v>310</v>
      </c>
      <c r="D19" s="9">
        <v>3120</v>
      </c>
      <c r="E19" s="9">
        <f t="shared" si="0"/>
        <v>3430</v>
      </c>
      <c r="F19" s="15">
        <f t="shared" si="1"/>
        <v>7.1265323083316012E-2</v>
      </c>
    </row>
    <row r="20" spans="1:6" x14ac:dyDescent="0.25">
      <c r="A20" s="5" t="s">
        <v>125</v>
      </c>
      <c r="B20" s="5" t="s">
        <v>128</v>
      </c>
      <c r="C20" s="6">
        <v>225</v>
      </c>
      <c r="D20" s="6">
        <v>2165</v>
      </c>
      <c r="E20" s="6">
        <f t="shared" si="0"/>
        <v>2390</v>
      </c>
      <c r="F20" s="14">
        <f t="shared" si="1"/>
        <v>4.9657178474963641E-2</v>
      </c>
    </row>
    <row r="21" spans="1:6" x14ac:dyDescent="0.25">
      <c r="A21" s="24" t="s">
        <v>129</v>
      </c>
      <c r="B21" s="25"/>
      <c r="C21" s="19">
        <f>SUM(C14:C20)</f>
        <v>5855</v>
      </c>
      <c r="D21" s="19">
        <f>SUM(D14:D20)</f>
        <v>42275</v>
      </c>
      <c r="E21" s="19">
        <f>SUM(E14:E20)</f>
        <v>48130</v>
      </c>
      <c r="F21" s="20">
        <f>SUM(F14:F20)</f>
        <v>0.99999999999999989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87" customWidth="1"/>
    <col min="2" max="2" width="31" customWidth="1"/>
    <col min="3" max="3" width="23" customWidth="1"/>
    <col min="4" max="4" width="39" customWidth="1"/>
    <col min="5" max="5" width="36" customWidth="1"/>
    <col min="6" max="6" width="33" customWidth="1"/>
  </cols>
  <sheetData>
    <row r="1" spans="1:6" ht="25.5" x14ac:dyDescent="0.5">
      <c r="A1" s="1" t="s">
        <v>130</v>
      </c>
    </row>
    <row r="2" spans="1:6" x14ac:dyDescent="0.25">
      <c r="A2" s="2" t="s">
        <v>131</v>
      </c>
    </row>
    <row r="4" spans="1:6" ht="17.25" x14ac:dyDescent="0.3">
      <c r="A4" s="3" t="s">
        <v>132</v>
      </c>
    </row>
    <row r="5" spans="1:6" ht="16.5" x14ac:dyDescent="0.25">
      <c r="A5" s="4" t="s">
        <v>133</v>
      </c>
      <c r="B5" s="4" t="s">
        <v>134</v>
      </c>
      <c r="C5" s="4" t="s">
        <v>135</v>
      </c>
      <c r="D5" s="4" t="s">
        <v>136</v>
      </c>
      <c r="E5" s="4" t="s">
        <v>137</v>
      </c>
      <c r="F5" s="4" t="s">
        <v>138</v>
      </c>
    </row>
    <row r="6" spans="1:6" x14ac:dyDescent="0.25">
      <c r="A6" s="5" t="s">
        <v>139</v>
      </c>
      <c r="B6" s="6">
        <v>18500</v>
      </c>
      <c r="C6" s="6">
        <v>4200</v>
      </c>
      <c r="D6" s="6">
        <f t="shared" ref="D6:D12" si="0">SUM(B6:C6)</f>
        <v>22700</v>
      </c>
      <c r="E6" s="26">
        <v>125000000</v>
      </c>
      <c r="F6" s="26">
        <f t="shared" ref="F6:F13" si="1">E6/D6</f>
        <v>5506.6079295154186</v>
      </c>
    </row>
    <row r="7" spans="1:6" x14ac:dyDescent="0.25">
      <c r="A7" s="8" t="s">
        <v>140</v>
      </c>
      <c r="B7" s="9">
        <v>14200</v>
      </c>
      <c r="C7" s="9">
        <v>50</v>
      </c>
      <c r="D7" s="9">
        <f t="shared" si="0"/>
        <v>14250</v>
      </c>
      <c r="E7" s="27">
        <v>185000000</v>
      </c>
      <c r="F7" s="27">
        <f t="shared" si="1"/>
        <v>12982.456140350878</v>
      </c>
    </row>
    <row r="8" spans="1:6" x14ac:dyDescent="0.25">
      <c r="A8" s="5" t="s">
        <v>141</v>
      </c>
      <c r="B8" s="6">
        <v>22100</v>
      </c>
      <c r="C8" s="6">
        <v>850</v>
      </c>
      <c r="D8" s="6">
        <f t="shared" si="0"/>
        <v>22950</v>
      </c>
      <c r="E8" s="26">
        <v>95000000</v>
      </c>
      <c r="F8" s="26">
        <f t="shared" si="1"/>
        <v>4139.4335511982572</v>
      </c>
    </row>
    <row r="9" spans="1:6" x14ac:dyDescent="0.25">
      <c r="A9" s="8" t="s">
        <v>142</v>
      </c>
      <c r="B9" s="9">
        <v>8400</v>
      </c>
      <c r="C9" s="9">
        <v>310</v>
      </c>
      <c r="D9" s="9">
        <f t="shared" si="0"/>
        <v>8710</v>
      </c>
      <c r="E9" s="27">
        <v>64000000</v>
      </c>
      <c r="F9" s="27">
        <f t="shared" si="1"/>
        <v>7347.8760045924228</v>
      </c>
    </row>
    <row r="10" spans="1:6" x14ac:dyDescent="0.25">
      <c r="A10" s="5" t="s">
        <v>143</v>
      </c>
      <c r="B10" s="6">
        <v>12800</v>
      </c>
      <c r="C10" s="6">
        <v>1150</v>
      </c>
      <c r="D10" s="6">
        <f t="shared" si="0"/>
        <v>13950</v>
      </c>
      <c r="E10" s="26">
        <v>32000000</v>
      </c>
      <c r="F10" s="26">
        <f t="shared" si="1"/>
        <v>2293.9068100358422</v>
      </c>
    </row>
    <row r="11" spans="1:6" x14ac:dyDescent="0.25">
      <c r="A11" s="8" t="s">
        <v>144</v>
      </c>
      <c r="B11" s="9">
        <v>6100</v>
      </c>
      <c r="C11" s="9">
        <v>2400</v>
      </c>
      <c r="D11" s="9">
        <f t="shared" si="0"/>
        <v>8500</v>
      </c>
      <c r="E11" s="27">
        <v>45000000</v>
      </c>
      <c r="F11" s="27">
        <f t="shared" si="1"/>
        <v>5294.1176470588234</v>
      </c>
    </row>
    <row r="12" spans="1:6" x14ac:dyDescent="0.25">
      <c r="A12" s="5" t="s">
        <v>145</v>
      </c>
      <c r="B12" s="6">
        <v>9500</v>
      </c>
      <c r="C12" s="6">
        <v>3100</v>
      </c>
      <c r="D12" s="6">
        <f t="shared" si="0"/>
        <v>12600</v>
      </c>
      <c r="E12" s="26">
        <v>88000000</v>
      </c>
      <c r="F12" s="26">
        <f t="shared" si="1"/>
        <v>6984.1269841269841</v>
      </c>
    </row>
    <row r="13" spans="1:6" x14ac:dyDescent="0.25">
      <c r="A13" s="24" t="s">
        <v>146</v>
      </c>
      <c r="B13" s="19">
        <f>SUM(B6:B12)</f>
        <v>91600</v>
      </c>
      <c r="C13" s="19">
        <f>SUM(C6:C12)</f>
        <v>12060</v>
      </c>
      <c r="D13" s="19">
        <f>SUM(D6:D12)</f>
        <v>103660</v>
      </c>
      <c r="E13" s="28">
        <f>SUM(E6:E12)</f>
        <v>634000000</v>
      </c>
      <c r="F13" s="28">
        <f t="shared" si="1"/>
        <v>6116.1489484854328</v>
      </c>
    </row>
    <row r="15" spans="1:6" ht="17.25" x14ac:dyDescent="0.3">
      <c r="A15" s="3" t="s">
        <v>147</v>
      </c>
    </row>
    <row r="16" spans="1:6" ht="16.5" x14ac:dyDescent="0.25">
      <c r="A16" s="4" t="s">
        <v>148</v>
      </c>
      <c r="B16" s="4" t="s">
        <v>149</v>
      </c>
      <c r="C16" s="4" t="s">
        <v>150</v>
      </c>
      <c r="D16" s="4" t="s">
        <v>151</v>
      </c>
      <c r="E16" s="4" t="s">
        <v>152</v>
      </c>
    </row>
    <row r="17" spans="1:5" x14ac:dyDescent="0.25">
      <c r="A17" s="8" t="s">
        <v>153</v>
      </c>
      <c r="B17" s="8" t="s">
        <v>154</v>
      </c>
      <c r="C17" s="9">
        <v>48500</v>
      </c>
      <c r="D17" s="12" t="s">
        <v>155</v>
      </c>
      <c r="E17" s="8" t="s">
        <v>156</v>
      </c>
    </row>
    <row r="18" spans="1:5" x14ac:dyDescent="0.25">
      <c r="A18" s="5" t="s">
        <v>157</v>
      </c>
      <c r="B18" s="5" t="s">
        <v>158</v>
      </c>
      <c r="C18" s="6">
        <v>32100</v>
      </c>
      <c r="D18" s="13" t="s">
        <v>159</v>
      </c>
      <c r="E18" s="5" t="s">
        <v>160</v>
      </c>
    </row>
    <row r="19" spans="1:5" x14ac:dyDescent="0.25">
      <c r="A19" s="8" t="s">
        <v>161</v>
      </c>
      <c r="B19" s="8" t="s">
        <v>162</v>
      </c>
      <c r="C19" s="9">
        <v>14200</v>
      </c>
      <c r="D19" s="12" t="s">
        <v>163</v>
      </c>
      <c r="E19" s="8" t="s">
        <v>164</v>
      </c>
    </row>
    <row r="20" spans="1:5" x14ac:dyDescent="0.25">
      <c r="A20" s="5" t="s">
        <v>165</v>
      </c>
      <c r="B20" s="5" t="s">
        <v>39</v>
      </c>
      <c r="C20" s="6">
        <v>215000</v>
      </c>
      <c r="D20" s="13" t="s">
        <v>166</v>
      </c>
      <c r="E20" s="5" t="s">
        <v>167</v>
      </c>
    </row>
    <row r="21" spans="1:5" x14ac:dyDescent="0.25">
      <c r="A21" s="8" t="s">
        <v>168</v>
      </c>
      <c r="B21" s="8" t="s">
        <v>169</v>
      </c>
      <c r="C21" s="9">
        <v>41200</v>
      </c>
      <c r="D21" s="12" t="s">
        <v>170</v>
      </c>
      <c r="E21" s="8" t="s">
        <v>171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69" customWidth="1"/>
    <col min="2" max="2" width="27" customWidth="1"/>
    <col min="3" max="3" width="22" customWidth="1"/>
    <col min="4" max="4" width="24" customWidth="1"/>
    <col min="5" max="5" width="60" customWidth="1"/>
  </cols>
  <sheetData>
    <row r="1" spans="1:5" ht="25.5" x14ac:dyDescent="0.5">
      <c r="A1" s="1" t="s">
        <v>172</v>
      </c>
    </row>
    <row r="2" spans="1:5" x14ac:dyDescent="0.25">
      <c r="A2" s="2" t="s">
        <v>173</v>
      </c>
    </row>
    <row r="4" spans="1:5" ht="16.5" x14ac:dyDescent="0.25">
      <c r="A4" s="4" t="s">
        <v>9</v>
      </c>
      <c r="B4" s="4" t="s">
        <v>174</v>
      </c>
      <c r="C4" s="4" t="s">
        <v>175</v>
      </c>
      <c r="D4" s="4" t="s">
        <v>176</v>
      </c>
      <c r="E4" s="4" t="s">
        <v>177</v>
      </c>
    </row>
    <row r="5" spans="1:5" ht="28.5" x14ac:dyDescent="0.25">
      <c r="A5" s="8" t="s">
        <v>66</v>
      </c>
      <c r="B5" s="8" t="s">
        <v>178</v>
      </c>
      <c r="C5" s="8" t="s">
        <v>179</v>
      </c>
      <c r="D5" s="8" t="s">
        <v>180</v>
      </c>
      <c r="E5" s="29" t="s">
        <v>181</v>
      </c>
    </row>
    <row r="6" spans="1:5" ht="28.5" x14ac:dyDescent="0.25">
      <c r="A6" s="5" t="s">
        <v>68</v>
      </c>
      <c r="B6" s="5" t="s">
        <v>178</v>
      </c>
      <c r="C6" s="5" t="s">
        <v>182</v>
      </c>
      <c r="D6" s="5" t="s">
        <v>183</v>
      </c>
      <c r="E6" s="30" t="s">
        <v>184</v>
      </c>
    </row>
    <row r="7" spans="1:5" ht="28.5" x14ac:dyDescent="0.25">
      <c r="A7" s="8" t="s">
        <v>35</v>
      </c>
      <c r="B7" s="8" t="s">
        <v>178</v>
      </c>
      <c r="C7" s="8" t="s">
        <v>182</v>
      </c>
      <c r="D7" s="8" t="s">
        <v>185</v>
      </c>
      <c r="E7" s="29" t="s">
        <v>186</v>
      </c>
    </row>
    <row r="8" spans="1:5" ht="28.5" x14ac:dyDescent="0.25">
      <c r="A8" s="5" t="s">
        <v>39</v>
      </c>
      <c r="B8" s="5" t="s">
        <v>178</v>
      </c>
      <c r="C8" s="5" t="s">
        <v>182</v>
      </c>
      <c r="D8" s="5" t="s">
        <v>187</v>
      </c>
      <c r="E8" s="30" t="s">
        <v>188</v>
      </c>
    </row>
    <row r="9" spans="1:5" ht="28.5" x14ac:dyDescent="0.25">
      <c r="A9" s="8" t="s">
        <v>43</v>
      </c>
      <c r="B9" s="8" t="s">
        <v>178</v>
      </c>
      <c r="C9" s="8" t="s">
        <v>182</v>
      </c>
      <c r="D9" s="8" t="s">
        <v>189</v>
      </c>
      <c r="E9" s="29" t="s">
        <v>190</v>
      </c>
    </row>
    <row r="10" spans="1:5" ht="28.5" x14ac:dyDescent="0.25">
      <c r="A10" s="5" t="s">
        <v>69</v>
      </c>
      <c r="B10" s="5" t="s">
        <v>178</v>
      </c>
      <c r="C10" s="5" t="s">
        <v>191</v>
      </c>
      <c r="D10" s="5" t="s">
        <v>192</v>
      </c>
      <c r="E10" s="30" t="s">
        <v>193</v>
      </c>
    </row>
    <row r="11" spans="1:5" ht="28.5" x14ac:dyDescent="0.25">
      <c r="A11" s="8" t="s">
        <v>70</v>
      </c>
      <c r="B11" s="8" t="s">
        <v>194</v>
      </c>
      <c r="C11" s="8" t="s">
        <v>195</v>
      </c>
      <c r="D11" s="8" t="s">
        <v>192</v>
      </c>
      <c r="E11" s="29" t="s">
        <v>196</v>
      </c>
    </row>
    <row r="12" spans="1:5" ht="28.5" x14ac:dyDescent="0.25">
      <c r="A12" s="5" t="s">
        <v>197</v>
      </c>
      <c r="B12" s="5" t="s">
        <v>198</v>
      </c>
      <c r="C12" s="5" t="s">
        <v>182</v>
      </c>
      <c r="D12" s="5" t="s">
        <v>199</v>
      </c>
      <c r="E12" s="30" t="s">
        <v>200</v>
      </c>
    </row>
    <row r="13" spans="1:5" ht="28.5" x14ac:dyDescent="0.25">
      <c r="A13" s="8" t="s">
        <v>109</v>
      </c>
      <c r="B13" s="8" t="s">
        <v>201</v>
      </c>
      <c r="C13" s="8" t="s">
        <v>195</v>
      </c>
      <c r="D13" s="8" t="s">
        <v>192</v>
      </c>
      <c r="E13" s="29" t="s">
        <v>202</v>
      </c>
    </row>
    <row r="14" spans="1:5" ht="28.5" x14ac:dyDescent="0.25">
      <c r="A14" s="5" t="s">
        <v>203</v>
      </c>
      <c r="B14" s="5" t="s">
        <v>204</v>
      </c>
      <c r="C14" s="5" t="s">
        <v>182</v>
      </c>
      <c r="D14" s="5" t="s">
        <v>205</v>
      </c>
      <c r="E14" s="30" t="s">
        <v>206</v>
      </c>
    </row>
    <row r="15" spans="1:5" ht="28.5" x14ac:dyDescent="0.25">
      <c r="A15" s="8" t="s">
        <v>207</v>
      </c>
      <c r="B15" s="8" t="s">
        <v>204</v>
      </c>
      <c r="C15" s="8" t="s">
        <v>208</v>
      </c>
      <c r="D15" s="8" t="s">
        <v>209</v>
      </c>
      <c r="E15" s="29" t="s">
        <v>210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Executive Dashboard</vt:lpstr>
      <vt:lpstr>State Capacity &amp; Population</vt:lpstr>
      <vt:lpstr>Recidivism &amp; Offender Types</vt:lpstr>
      <vt:lpstr>Correctional Rehabilitation</vt:lpstr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2026-08-21T06:14:06Z</dcterms:created>
  <dcterms:modified xsi:type="dcterms:W3CDTF">2026-08-21T06:15:35Z</dcterms:modified>
</cp:coreProperties>
</file>