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Cyto_Me (CM)\My Publications\My MSCs 26\26.9_MSC_ASI_FISH\MSC\MSC-v6\MC_Submission\"/>
    </mc:Choice>
  </mc:AlternateContent>
  <xr:revisionPtr revIDLastSave="0" documentId="13_ncr:1_{D4BC99E9-B943-499C-BEB8-C3E233B52711}" xr6:coauthVersionLast="47" xr6:coauthVersionMax="47" xr10:uidLastSave="{00000000-0000-0000-0000-000000000000}"/>
  <bookViews>
    <workbookView xWindow="1395" yWindow="720" windowWidth="21705" windowHeight="11385" xr2:uid="{00000000-000D-0000-FFFF-FFFF00000000}"/>
  </bookViews>
  <sheets>
    <sheet name="Suppl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2" l="1"/>
  <c r="J40" i="2" s="1"/>
  <c r="I42" i="2"/>
  <c r="J42" i="2" s="1"/>
  <c r="L11" i="2"/>
  <c r="L8" i="2"/>
  <c r="L12" i="2"/>
  <c r="I38" i="2" l="1"/>
  <c r="J38" i="2" s="1"/>
  <c r="J33" i="2" l="1"/>
  <c r="E34" i="2"/>
  <c r="E33" i="2"/>
  <c r="J29" i="2"/>
  <c r="J28" i="2"/>
  <c r="E28" i="2"/>
  <c r="H34" i="2"/>
  <c r="H33" i="2"/>
  <c r="J34" i="2"/>
  <c r="I26" i="2"/>
  <c r="J31" i="2" l="1"/>
  <c r="J30" i="2"/>
  <c r="E29" i="2"/>
  <c r="E30" i="2" s="1"/>
  <c r="H29" i="2"/>
  <c r="H28" i="2"/>
  <c r="I39" i="2"/>
  <c r="J39" i="2" s="1"/>
  <c r="I41" i="2"/>
  <c r="J41" i="2" s="1"/>
  <c r="I11" i="2"/>
  <c r="I9" i="2"/>
  <c r="I10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8" i="2"/>
  <c r="H31" i="2" l="1"/>
  <c r="E31" i="2"/>
  <c r="H30" i="2"/>
</calcChain>
</file>

<file path=xl/sharedStrings.xml><?xml version="1.0" encoding="utf-8"?>
<sst xmlns="http://schemas.openxmlformats.org/spreadsheetml/2006/main" count="103" uniqueCount="76">
  <si>
    <t>Case No.</t>
  </si>
  <si>
    <t>2R2G</t>
  </si>
  <si>
    <t>Mean</t>
  </si>
  <si>
    <t>STDV</t>
  </si>
  <si>
    <t>Normal 95% Cutoff</t>
  </si>
  <si>
    <t>Normal 99% Cutoff</t>
  </si>
  <si>
    <t>Abn-FISH</t>
  </si>
  <si>
    <t>Abn %</t>
  </si>
  <si>
    <t xml:space="preserve">Manual </t>
  </si>
  <si>
    <t>ASI</t>
  </si>
  <si>
    <t>25U-253-18</t>
  </si>
  <si>
    <t>25U-245-23</t>
  </si>
  <si>
    <t>25U-253-09</t>
  </si>
  <si>
    <t>1R2G-56/1R1G-27</t>
  </si>
  <si>
    <t>1R2G-49</t>
  </si>
  <si>
    <t>25U-251-19</t>
  </si>
  <si>
    <t>25U-248-07</t>
  </si>
  <si>
    <t>25U-335-25</t>
  </si>
  <si>
    <t>1R2G-73</t>
  </si>
  <si>
    <t>1R2G-67,1R1G-2</t>
  </si>
  <si>
    <t>25U-329-06</t>
  </si>
  <si>
    <t>26U-006-16</t>
  </si>
  <si>
    <t>26U-005-10</t>
  </si>
  <si>
    <t>26U-006-10</t>
  </si>
  <si>
    <t>26U-009-01</t>
  </si>
  <si>
    <t>26U-029-08</t>
  </si>
  <si>
    <t>26U-033-04</t>
  </si>
  <si>
    <t>1R2G-5</t>
  </si>
  <si>
    <t>26U-033-10</t>
  </si>
  <si>
    <t>1R2G-2</t>
  </si>
  <si>
    <t>26U-029-23</t>
  </si>
  <si>
    <t>1R2G-7</t>
  </si>
  <si>
    <t>26U-034-18</t>
  </si>
  <si>
    <t>1R2G-4</t>
  </si>
  <si>
    <t>26U-030-13</t>
  </si>
  <si>
    <t>26U-033-12</t>
  </si>
  <si>
    <t>26U-034-09</t>
  </si>
  <si>
    <t>26U-043-09</t>
  </si>
  <si>
    <t>26U-055-16</t>
  </si>
  <si>
    <t>26U-050-09</t>
  </si>
  <si>
    <t>1R2G-2,1R1G-1</t>
  </si>
  <si>
    <t>26U-050-21</t>
  </si>
  <si>
    <t>26U-097-18</t>
  </si>
  <si>
    <t>1R2G-94</t>
  </si>
  <si>
    <t>1R2G-82</t>
  </si>
  <si>
    <t>1R2G-2, 2R1G-1</t>
  </si>
  <si>
    <t>1R2G-6, 2R1G-1</t>
  </si>
  <si>
    <t>Manual+ASI</t>
  </si>
  <si>
    <t>K-value (largest number)</t>
  </si>
  <si>
    <t xml:space="preserve">Abn Ref Range </t>
  </si>
  <si>
    <t>False Pos #</t>
  </si>
  <si>
    <t xml:space="preserve">FISH </t>
  </si>
  <si>
    <t>Normal</t>
  </si>
  <si>
    <t>TAS2R1[G]/EGR1[R]</t>
  </si>
  <si>
    <t>Var Signal</t>
  </si>
  <si>
    <t>Abn Pattern</t>
  </si>
  <si>
    <t xml:space="preserve">Normal </t>
  </si>
  <si>
    <t>Spec Var Signal</t>
  </si>
  <si>
    <t>1R2G-8</t>
  </si>
  <si>
    <t>1R2G-1</t>
  </si>
  <si>
    <t>1R1G-1</t>
  </si>
  <si>
    <t>1R2G-6</t>
  </si>
  <si>
    <t>2R1G-1</t>
  </si>
  <si>
    <t>Karyotype</t>
  </si>
  <si>
    <t>monosomy 5 in a complex clone [10/16]</t>
  </si>
  <si>
    <t>add(5)(q13) in complex clones [15]</t>
  </si>
  <si>
    <t>del(5)(q12q32) in complex clones [14/15]</t>
  </si>
  <si>
    <t xml:space="preserve">add(5)(q13) in a complex abn clone [15]   </t>
  </si>
  <si>
    <t>26U-204-07</t>
  </si>
  <si>
    <t>1R2G-10/1R1G-12</t>
  </si>
  <si>
    <t>der(5)add(5p)add(5q)</t>
  </si>
  <si>
    <t>1R2G-74</t>
  </si>
  <si>
    <t>1R2G-70</t>
  </si>
  <si>
    <t>1R2G-2/1R1G-21</t>
  </si>
  <si>
    <t>23%-88%</t>
  </si>
  <si>
    <t>Supplementary Table 2: Contiounus normal and abnormal data sets for 5p/q FISH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</si>
</sst>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7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/>
    </xf>
    <xf numFmtId="0" fontId="3" fillId="0" borderId="0" xfId="1" applyAlignment="1">
      <alignment horizontal="right"/>
    </xf>
    <xf numFmtId="0" fontId="4" fillId="0" borderId="12" xfId="1" applyFont="1" applyBorder="1" applyAlignment="1">
      <alignment horizontal="left"/>
    </xf>
    <xf numFmtId="9" fontId="3" fillId="0" borderId="0" xfId="1" applyNumberFormat="1" applyAlignment="1">
      <alignment horizontal="left"/>
    </xf>
    <xf numFmtId="0" fontId="3" fillId="0" borderId="0" xfId="1" applyAlignment="1">
      <alignment horizontal="left"/>
    </xf>
    <xf numFmtId="0" fontId="4" fillId="2" borderId="12" xfId="1" applyFont="1" applyFill="1" applyBorder="1" applyAlignment="1">
      <alignment horizontal="left"/>
    </xf>
    <xf numFmtId="0" fontId="4" fillId="0" borderId="19" xfId="1" applyFont="1" applyBorder="1" applyAlignment="1">
      <alignment horizontal="left"/>
    </xf>
    <xf numFmtId="0" fontId="4" fillId="3" borderId="0" xfId="1" applyFont="1" applyFill="1" applyAlignment="1">
      <alignment horizontal="left"/>
    </xf>
    <xf numFmtId="0" fontId="3" fillId="3" borderId="0" xfId="1" applyFill="1" applyAlignment="1">
      <alignment horizontal="right"/>
    </xf>
    <xf numFmtId="0" fontId="4" fillId="3" borderId="12" xfId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3" fillId="2" borderId="0" xfId="1" applyFill="1" applyAlignment="1">
      <alignment horizontal="right"/>
    </xf>
    <xf numFmtId="0" fontId="3" fillId="3" borderId="0" xfId="1" applyFill="1" applyAlignment="1">
      <alignment horizontal="left"/>
    </xf>
    <xf numFmtId="0" fontId="3" fillId="3" borderId="1" xfId="1" applyFill="1" applyBorder="1" applyAlignment="1">
      <alignment horizontal="left"/>
    </xf>
    <xf numFmtId="0" fontId="3" fillId="3" borderId="12" xfId="1" applyFill="1" applyBorder="1" applyAlignment="1">
      <alignment horizontal="left"/>
    </xf>
    <xf numFmtId="0" fontId="3" fillId="3" borderId="19" xfId="1" applyFill="1" applyBorder="1" applyAlignment="1">
      <alignment horizontal="left"/>
    </xf>
    <xf numFmtId="0" fontId="3" fillId="2" borderId="1" xfId="1" applyFill="1" applyBorder="1" applyAlignment="1">
      <alignment horizontal="left"/>
    </xf>
    <xf numFmtId="0" fontId="3" fillId="2" borderId="12" xfId="1" applyFill="1" applyBorder="1" applyAlignment="1">
      <alignment horizontal="left"/>
    </xf>
    <xf numFmtId="0" fontId="3" fillId="2" borderId="0" xfId="1" applyFill="1" applyAlignment="1">
      <alignment horizontal="left"/>
    </xf>
    <xf numFmtId="0" fontId="4" fillId="2" borderId="4" xfId="1" applyFont="1" applyFill="1" applyBorder="1" applyAlignment="1">
      <alignment horizontal="left"/>
    </xf>
    <xf numFmtId="0" fontId="3" fillId="2" borderId="19" xfId="1" applyFill="1" applyBorder="1" applyAlignment="1">
      <alignment horizontal="left"/>
    </xf>
    <xf numFmtId="0" fontId="3" fillId="3" borderId="21" xfId="1" applyFill="1" applyBorder="1" applyAlignment="1">
      <alignment horizontal="left"/>
    </xf>
    <xf numFmtId="0" fontId="3" fillId="3" borderId="7" xfId="1" applyFill="1" applyBorder="1" applyAlignment="1">
      <alignment horizontal="left"/>
    </xf>
    <xf numFmtId="0" fontId="3" fillId="3" borderId="13" xfId="1" applyFill="1" applyBorder="1" applyAlignment="1">
      <alignment horizontal="left"/>
    </xf>
    <xf numFmtId="0" fontId="3" fillId="3" borderId="20" xfId="1" applyFill="1" applyBorder="1" applyAlignment="1">
      <alignment horizontal="left"/>
    </xf>
    <xf numFmtId="0" fontId="4" fillId="2" borderId="21" xfId="1" applyFont="1" applyFill="1" applyBorder="1" applyAlignment="1">
      <alignment horizontal="left"/>
    </xf>
    <xf numFmtId="0" fontId="4" fillId="2" borderId="9" xfId="1" applyFont="1" applyFill="1" applyBorder="1" applyAlignment="1">
      <alignment horizontal="left"/>
    </xf>
    <xf numFmtId="0" fontId="3" fillId="2" borderId="3" xfId="1" applyFill="1" applyBorder="1" applyAlignment="1">
      <alignment horizontal="left"/>
    </xf>
    <xf numFmtId="0" fontId="3" fillId="2" borderId="16" xfId="1" applyFill="1" applyBorder="1" applyAlignment="1">
      <alignment horizontal="left"/>
    </xf>
    <xf numFmtId="0" fontId="3" fillId="2" borderId="14" xfId="1" applyFill="1" applyBorder="1" applyAlignment="1">
      <alignment horizontal="left"/>
    </xf>
    <xf numFmtId="0" fontId="3" fillId="2" borderId="17" xfId="1" applyFill="1" applyBorder="1" applyAlignment="1">
      <alignment horizontal="left"/>
    </xf>
    <xf numFmtId="0" fontId="3" fillId="2" borderId="2" xfId="1" applyFill="1" applyBorder="1" applyAlignment="1">
      <alignment horizontal="left"/>
    </xf>
    <xf numFmtId="0" fontId="3" fillId="2" borderId="18" xfId="1" applyFill="1" applyBorder="1" applyAlignment="1">
      <alignment horizontal="left"/>
    </xf>
    <xf numFmtId="0" fontId="4" fillId="4" borderId="12" xfId="1" applyFont="1" applyFill="1" applyBorder="1" applyAlignment="1">
      <alignment horizontal="left"/>
    </xf>
    <xf numFmtId="0" fontId="4" fillId="4" borderId="21" xfId="1" applyFont="1" applyFill="1" applyBorder="1" applyAlignment="1">
      <alignment horizontal="left"/>
    </xf>
    <xf numFmtId="0" fontId="4" fillId="4" borderId="9" xfId="1" applyFont="1" applyFill="1" applyBorder="1" applyAlignment="1">
      <alignment horizontal="left"/>
    </xf>
    <xf numFmtId="0" fontId="3" fillId="4" borderId="21" xfId="1" applyFill="1" applyBorder="1" applyAlignment="1">
      <alignment horizontal="left"/>
    </xf>
    <xf numFmtId="0" fontId="3" fillId="4" borderId="3" xfId="1" applyFill="1" applyBorder="1" applyAlignment="1">
      <alignment horizontal="left"/>
    </xf>
    <xf numFmtId="0" fontId="3" fillId="4" borderId="1" xfId="1" applyFill="1" applyBorder="1" applyAlignment="1">
      <alignment horizontal="left"/>
    </xf>
    <xf numFmtId="0" fontId="3" fillId="4" borderId="16" xfId="1" applyFill="1" applyBorder="1" applyAlignment="1">
      <alignment horizontal="left"/>
    </xf>
    <xf numFmtId="0" fontId="3" fillId="4" borderId="14" xfId="1" applyFill="1" applyBorder="1" applyAlignment="1">
      <alignment horizontal="left"/>
    </xf>
    <xf numFmtId="0" fontId="3" fillId="4" borderId="17" xfId="1" applyFill="1" applyBorder="1" applyAlignment="1">
      <alignment horizontal="left"/>
    </xf>
    <xf numFmtId="0" fontId="3" fillId="4" borderId="2" xfId="1" applyFill="1" applyBorder="1" applyAlignment="1">
      <alignment horizontal="left"/>
    </xf>
    <xf numFmtId="0" fontId="3" fillId="4" borderId="12" xfId="1" applyFill="1" applyBorder="1" applyAlignment="1">
      <alignment horizontal="left"/>
    </xf>
    <xf numFmtId="0" fontId="0" fillId="0" borderId="9" xfId="0" applyBorder="1"/>
    <xf numFmtId="0" fontId="3" fillId="2" borderId="23" xfId="1" applyFill="1" applyBorder="1" applyAlignment="1">
      <alignment horizontal="left"/>
    </xf>
    <xf numFmtId="0" fontId="4" fillId="3" borderId="14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3" fillId="3" borderId="24" xfId="1" applyFill="1" applyBorder="1" applyAlignment="1">
      <alignment horizontal="left"/>
    </xf>
    <xf numFmtId="0" fontId="3" fillId="3" borderId="25" xfId="1" applyFill="1" applyBorder="1" applyAlignment="1">
      <alignment horizontal="left"/>
    </xf>
    <xf numFmtId="0" fontId="3" fillId="3" borderId="26" xfId="1" applyFill="1" applyBorder="1" applyAlignment="1">
      <alignment horizontal="left"/>
    </xf>
    <xf numFmtId="0" fontId="3" fillId="3" borderId="27" xfId="1" applyFill="1" applyBorder="1" applyAlignment="1">
      <alignment horizontal="left"/>
    </xf>
    <xf numFmtId="0" fontId="3" fillId="3" borderId="28" xfId="1" applyFill="1" applyBorder="1" applyAlignment="1">
      <alignment horizontal="left"/>
    </xf>
    <xf numFmtId="0" fontId="3" fillId="3" borderId="29" xfId="1" applyFill="1" applyBorder="1" applyAlignment="1">
      <alignment horizontal="left"/>
    </xf>
    <xf numFmtId="0" fontId="3" fillId="3" borderId="30" xfId="1" applyFill="1" applyBorder="1" applyAlignment="1">
      <alignment horizontal="left"/>
    </xf>
    <xf numFmtId="0" fontId="5" fillId="3" borderId="20" xfId="1" applyFont="1" applyFill="1" applyBorder="1" applyAlignment="1">
      <alignment horizontal="left"/>
    </xf>
    <xf numFmtId="0" fontId="0" fillId="4" borderId="0" xfId="0" applyFill="1"/>
    <xf numFmtId="9" fontId="3" fillId="4" borderId="1" xfId="1" applyNumberFormat="1" applyFill="1" applyBorder="1" applyAlignment="1">
      <alignment horizontal="left"/>
    </xf>
    <xf numFmtId="9" fontId="3" fillId="4" borderId="12" xfId="1" applyNumberFormat="1" applyFill="1" applyBorder="1" applyAlignment="1">
      <alignment horizontal="left"/>
    </xf>
    <xf numFmtId="0" fontId="3" fillId="4" borderId="19" xfId="1" applyFill="1" applyBorder="1" applyAlignment="1">
      <alignment horizontal="left"/>
    </xf>
    <xf numFmtId="0" fontId="1" fillId="4" borderId="0" xfId="0" applyFont="1" applyFill="1"/>
    <xf numFmtId="0" fontId="3" fillId="3" borderId="16" xfId="1" applyFill="1" applyBorder="1" applyAlignment="1">
      <alignment horizontal="left"/>
    </xf>
    <xf numFmtId="0" fontId="3" fillId="3" borderId="14" xfId="1" applyFill="1" applyBorder="1" applyAlignment="1">
      <alignment horizontal="left"/>
    </xf>
    <xf numFmtId="0" fontId="3" fillId="3" borderId="23" xfId="1" applyFill="1" applyBorder="1" applyAlignment="1">
      <alignment horizontal="left"/>
    </xf>
    <xf numFmtId="0" fontId="3" fillId="3" borderId="18" xfId="1" applyFill="1" applyBorder="1" applyAlignment="1">
      <alignment horizontal="left"/>
    </xf>
    <xf numFmtId="0" fontId="3" fillId="3" borderId="17" xfId="1" applyFill="1" applyBorder="1" applyAlignment="1">
      <alignment horizontal="left"/>
    </xf>
    <xf numFmtId="0" fontId="3" fillId="4" borderId="15" xfId="1" applyFill="1" applyBorder="1" applyAlignment="1">
      <alignment horizontal="left"/>
    </xf>
    <xf numFmtId="0" fontId="3" fillId="4" borderId="13" xfId="1" applyFill="1" applyBorder="1" applyAlignment="1">
      <alignment horizontal="left"/>
    </xf>
    <xf numFmtId="0" fontId="3" fillId="3" borderId="5" xfId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7" xfId="0" applyBorder="1"/>
    <xf numFmtId="0" fontId="4" fillId="4" borderId="0" xfId="1" applyFont="1" applyFill="1" applyAlignment="1">
      <alignment horizontal="left"/>
    </xf>
    <xf numFmtId="0" fontId="3" fillId="4" borderId="0" xfId="1" applyFill="1" applyAlignment="1">
      <alignment horizontal="right"/>
    </xf>
    <xf numFmtId="0" fontId="0" fillId="4" borderId="0" xfId="0" applyFill="1" applyAlignment="1">
      <alignment horizontal="left"/>
    </xf>
    <xf numFmtId="0" fontId="1" fillId="4" borderId="12" xfId="0" applyFont="1" applyFill="1" applyBorder="1"/>
    <xf numFmtId="0" fontId="1" fillId="4" borderId="14" xfId="0" applyFont="1" applyFill="1" applyBorder="1" applyAlignment="1">
      <alignment horizontal="left"/>
    </xf>
    <xf numFmtId="0" fontId="1" fillId="4" borderId="21" xfId="0" applyFont="1" applyFill="1" applyBorder="1"/>
    <xf numFmtId="0" fontId="1" fillId="4" borderId="15" xfId="0" applyFont="1" applyFill="1" applyBorder="1"/>
    <xf numFmtId="0" fontId="0" fillId="4" borderId="1" xfId="0" applyFill="1" applyBorder="1"/>
    <xf numFmtId="0" fontId="1" fillId="4" borderId="7" xfId="0" applyFont="1" applyFill="1" applyBorder="1"/>
    <xf numFmtId="0" fontId="0" fillId="4" borderId="12" xfId="0" applyFill="1" applyBorder="1"/>
    <xf numFmtId="0" fontId="0" fillId="4" borderId="7" xfId="0" applyFill="1" applyBorder="1"/>
    <xf numFmtId="0" fontId="6" fillId="4" borderId="1" xfId="0" applyFont="1" applyFill="1" applyBorder="1"/>
    <xf numFmtId="0" fontId="0" fillId="4" borderId="20" xfId="0" applyFill="1" applyBorder="1"/>
    <xf numFmtId="0" fontId="3" fillId="4" borderId="22" xfId="1" applyFill="1" applyBorder="1" applyAlignment="1">
      <alignment horizontal="left"/>
    </xf>
    <xf numFmtId="0" fontId="1" fillId="4" borderId="14" xfId="0" applyFont="1" applyFill="1" applyBorder="1"/>
    <xf numFmtId="0" fontId="0" fillId="4" borderId="16" xfId="0" applyFill="1" applyBorder="1"/>
    <xf numFmtId="0" fontId="0" fillId="4" borderId="14" xfId="0" applyFill="1" applyBorder="1"/>
    <xf numFmtId="0" fontId="0" fillId="4" borderId="31" xfId="0" applyFill="1" applyBorder="1"/>
    <xf numFmtId="0" fontId="0" fillId="4" borderId="5" xfId="0" applyFill="1" applyBorder="1" applyAlignment="1">
      <alignment horizontal="left"/>
    </xf>
    <xf numFmtId="0" fontId="0" fillId="4" borderId="32" xfId="0" applyFill="1" applyBorder="1" applyAlignment="1">
      <alignment horizontal="left"/>
    </xf>
    <xf numFmtId="0" fontId="7" fillId="4" borderId="1" xfId="0" applyFont="1" applyFill="1" applyBorder="1"/>
    <xf numFmtId="0" fontId="8" fillId="4" borderId="7" xfId="0" applyFont="1" applyFill="1" applyBorder="1"/>
    <xf numFmtId="0" fontId="7" fillId="4" borderId="16" xfId="0" applyFont="1" applyFill="1" applyBorder="1"/>
    <xf numFmtId="0" fontId="7" fillId="0" borderId="0" xfId="0" applyFont="1"/>
    <xf numFmtId="0" fontId="7" fillId="4" borderId="3" xfId="0" applyFont="1" applyFill="1" applyBorder="1"/>
    <xf numFmtId="17" fontId="4" fillId="0" borderId="14" xfId="1" applyNumberFormat="1" applyFont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16" xfId="1" applyBorder="1" applyAlignment="1">
      <alignment horizontal="left"/>
    </xf>
    <xf numFmtId="0" fontId="3" fillId="0" borderId="14" xfId="1" applyBorder="1" applyAlignment="1">
      <alignment horizontal="left"/>
    </xf>
    <xf numFmtId="0" fontId="3" fillId="0" borderId="16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4" xfId="0" applyFont="1" applyBorder="1"/>
    <xf numFmtId="0" fontId="3" fillId="0" borderId="23" xfId="1" applyBorder="1" applyAlignment="1">
      <alignment horizontal="left"/>
    </xf>
    <xf numFmtId="10" fontId="3" fillId="0" borderId="18" xfId="1" applyNumberFormat="1" applyBorder="1" applyAlignment="1">
      <alignment horizontal="left"/>
    </xf>
    <xf numFmtId="9" fontId="3" fillId="0" borderId="17" xfId="1" applyNumberFormat="1" applyBorder="1" applyAlignment="1">
      <alignment horizontal="left"/>
    </xf>
    <xf numFmtId="9" fontId="3" fillId="0" borderId="16" xfId="1" applyNumberFormat="1" applyBorder="1" applyAlignment="1">
      <alignment horizontal="left"/>
    </xf>
    <xf numFmtId="9" fontId="3" fillId="0" borderId="14" xfId="1" applyNumberFormat="1" applyBorder="1" applyAlignment="1">
      <alignment horizontal="left"/>
    </xf>
    <xf numFmtId="0" fontId="4" fillId="2" borderId="11" xfId="1" applyFont="1" applyFill="1" applyBorder="1" applyAlignment="1">
      <alignment horizontal="left"/>
    </xf>
    <xf numFmtId="0" fontId="4" fillId="2" borderId="33" xfId="1" applyFont="1" applyFill="1" applyBorder="1" applyAlignment="1">
      <alignment horizontal="left"/>
    </xf>
    <xf numFmtId="0" fontId="3" fillId="2" borderId="34" xfId="1" applyFill="1" applyBorder="1" applyAlignment="1">
      <alignment horizontal="left"/>
    </xf>
    <xf numFmtId="0" fontId="3" fillId="2" borderId="10" xfId="1" applyFill="1" applyBorder="1" applyAlignment="1">
      <alignment horizontal="left"/>
    </xf>
    <xf numFmtId="0" fontId="3" fillId="2" borderId="4" xfId="1" applyFill="1" applyBorder="1" applyAlignment="1">
      <alignment horizontal="left"/>
    </xf>
    <xf numFmtId="0" fontId="3" fillId="2" borderId="33" xfId="1" applyFill="1" applyBorder="1" applyAlignment="1">
      <alignment horizontal="left"/>
    </xf>
    <xf numFmtId="0" fontId="3" fillId="2" borderId="35" xfId="1" applyFill="1" applyBorder="1" applyAlignment="1">
      <alignment horizontal="left"/>
    </xf>
    <xf numFmtId="0" fontId="3" fillId="2" borderId="11" xfId="1" applyFill="1" applyBorder="1" applyAlignment="1">
      <alignment horizontal="left"/>
    </xf>
    <xf numFmtId="0" fontId="3" fillId="2" borderId="36" xfId="1" applyFill="1" applyBorder="1" applyAlignment="1">
      <alignment horizontal="left"/>
    </xf>
    <xf numFmtId="0" fontId="3" fillId="2" borderId="6" xfId="1" applyFill="1" applyBorder="1" applyAlignment="1">
      <alignment horizontal="left"/>
    </xf>
    <xf numFmtId="0" fontId="3" fillId="2" borderId="9" xfId="1" applyFill="1" applyBorder="1" applyAlignment="1">
      <alignment horizontal="left"/>
    </xf>
    <xf numFmtId="0" fontId="3" fillId="2" borderId="32" xfId="1" applyFill="1" applyBorder="1" applyAlignment="1">
      <alignment horizontal="left"/>
    </xf>
    <xf numFmtId="0" fontId="4" fillId="3" borderId="29" xfId="1" applyFont="1" applyFill="1" applyBorder="1" applyAlignment="1">
      <alignment horizontal="left"/>
    </xf>
    <xf numFmtId="0" fontId="4" fillId="3" borderId="21" xfId="1" applyFont="1" applyFill="1" applyBorder="1" applyAlignment="1">
      <alignment horizontal="left"/>
    </xf>
    <xf numFmtId="0" fontId="4" fillId="3" borderId="37" xfId="1" applyFont="1" applyFill="1" applyBorder="1" applyAlignment="1">
      <alignment horizontal="left"/>
    </xf>
    <xf numFmtId="0" fontId="4" fillId="3" borderId="26" xfId="1" applyFont="1" applyFill="1" applyBorder="1" applyAlignment="1">
      <alignment horizontal="left"/>
    </xf>
    <xf numFmtId="0" fontId="4" fillId="3" borderId="38" xfId="1" applyFont="1" applyFill="1" applyBorder="1" applyAlignment="1">
      <alignment horizontal="left"/>
    </xf>
    <xf numFmtId="0" fontId="3" fillId="3" borderId="37" xfId="1" applyFill="1" applyBorder="1" applyAlignment="1">
      <alignment horizontal="left"/>
    </xf>
    <xf numFmtId="0" fontId="3" fillId="3" borderId="39" xfId="1" applyFill="1" applyBorder="1" applyAlignment="1">
      <alignment horizontal="left"/>
    </xf>
    <xf numFmtId="0" fontId="3" fillId="3" borderId="40" xfId="1" applyFill="1" applyBorder="1" applyAlignment="1">
      <alignment horizontal="left"/>
    </xf>
    <xf numFmtId="0" fontId="3" fillId="3" borderId="38" xfId="1" applyFill="1" applyBorder="1" applyAlignment="1">
      <alignment horizontal="left"/>
    </xf>
    <xf numFmtId="0" fontId="3" fillId="3" borderId="41" xfId="1" applyFill="1" applyBorder="1" applyAlignment="1">
      <alignment horizontal="left"/>
    </xf>
    <xf numFmtId="0" fontId="3" fillId="3" borderId="42" xfId="1" applyFill="1" applyBorder="1" applyAlignment="1">
      <alignment horizontal="left"/>
    </xf>
    <xf numFmtId="0" fontId="3" fillId="3" borderId="43" xfId="1" applyFill="1" applyBorder="1" applyAlignment="1">
      <alignment horizontal="left"/>
    </xf>
    <xf numFmtId="0" fontId="4" fillId="2" borderId="23" xfId="1" applyFont="1" applyFill="1" applyBorder="1" applyAlignment="1">
      <alignment horizontal="left"/>
    </xf>
    <xf numFmtId="0" fontId="4" fillId="4" borderId="44" xfId="1" applyFont="1" applyFill="1" applyBorder="1" applyAlignment="1">
      <alignment horizontal="left"/>
    </xf>
    <xf numFmtId="0" fontId="0" fillId="4" borderId="37" xfId="0" applyFill="1" applyBorder="1" applyAlignment="1">
      <alignment horizontal="left"/>
    </xf>
    <xf numFmtId="0" fontId="4" fillId="4" borderId="45" xfId="1" applyFont="1" applyFill="1" applyBorder="1" applyAlignment="1">
      <alignment horizontal="left"/>
    </xf>
    <xf numFmtId="0" fontId="0" fillId="4" borderId="38" xfId="0" applyFill="1" applyBorder="1" applyAlignment="1">
      <alignment horizontal="left"/>
    </xf>
    <xf numFmtId="0" fontId="3" fillId="4" borderId="46" xfId="1" applyFill="1" applyBorder="1" applyAlignment="1">
      <alignment horizontal="left"/>
    </xf>
    <xf numFmtId="0" fontId="3" fillId="4" borderId="47" xfId="1" applyFill="1" applyBorder="1" applyAlignment="1">
      <alignment horizontal="left"/>
    </xf>
    <xf numFmtId="0" fontId="7" fillId="4" borderId="39" xfId="0" applyFont="1" applyFill="1" applyBorder="1" applyAlignment="1">
      <alignment horizontal="left"/>
    </xf>
    <xf numFmtId="0" fontId="3" fillId="4" borderId="48" xfId="1" applyFill="1" applyBorder="1" applyAlignment="1">
      <alignment horizontal="left"/>
    </xf>
    <xf numFmtId="0" fontId="0" fillId="4" borderId="39" xfId="0" applyFill="1" applyBorder="1" applyAlignment="1">
      <alignment horizontal="left"/>
    </xf>
    <xf numFmtId="0" fontId="3" fillId="4" borderId="45" xfId="1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3" fillId="4" borderId="49" xfId="1" applyFill="1" applyBorder="1" applyAlignment="1">
      <alignment horizontal="left"/>
    </xf>
    <xf numFmtId="0" fontId="3" fillId="4" borderId="50" xfId="1" applyFill="1" applyBorder="1" applyAlignment="1">
      <alignment horizontal="left"/>
    </xf>
    <xf numFmtId="0" fontId="3" fillId="4" borderId="51" xfId="1" applyFill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3" borderId="46" xfId="1" applyFont="1" applyFill="1" applyBorder="1" applyAlignment="1">
      <alignment horizontal="left"/>
    </xf>
    <xf numFmtId="0" fontId="4" fillId="3" borderId="52" xfId="1" applyFont="1" applyFill="1" applyBorder="1" applyAlignment="1">
      <alignment horizontal="left"/>
    </xf>
    <xf numFmtId="0" fontId="3" fillId="3" borderId="47" xfId="1" applyFill="1" applyBorder="1" applyAlignment="1">
      <alignment horizontal="left"/>
    </xf>
    <xf numFmtId="9" fontId="3" fillId="3" borderId="39" xfId="1" applyNumberFormat="1" applyFill="1" applyBorder="1" applyAlignment="1">
      <alignment horizontal="left"/>
    </xf>
    <xf numFmtId="0" fontId="3" fillId="3" borderId="45" xfId="1" applyFill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9" fontId="3" fillId="2" borderId="16" xfId="1" applyNumberFormat="1" applyFill="1" applyBorder="1" applyAlignment="1">
      <alignment horizontal="left"/>
    </xf>
    <xf numFmtId="0" fontId="3" fillId="2" borderId="31" xfId="1" applyFill="1" applyBorder="1" applyAlignment="1">
      <alignment horizontal="left"/>
    </xf>
    <xf numFmtId="0" fontId="4" fillId="4" borderId="46" xfId="1" applyFont="1" applyFill="1" applyBorder="1" applyAlignment="1">
      <alignment horizontal="left"/>
    </xf>
    <xf numFmtId="0" fontId="4" fillId="4" borderId="34" xfId="1" applyFont="1" applyFill="1" applyBorder="1" applyAlignment="1">
      <alignment horizontal="left"/>
    </xf>
    <xf numFmtId="0" fontId="0" fillId="4" borderId="23" xfId="0" applyFill="1" applyBorder="1"/>
    <xf numFmtId="0" fontId="0" fillId="4" borderId="52" xfId="0" applyFill="1" applyBorder="1" applyAlignment="1">
      <alignment horizontal="left"/>
    </xf>
    <xf numFmtId="0" fontId="7" fillId="4" borderId="53" xfId="0" applyFont="1" applyFill="1" applyBorder="1" applyAlignment="1">
      <alignment horizontal="left"/>
    </xf>
    <xf numFmtId="0" fontId="0" fillId="4" borderId="53" xfId="0" applyFill="1" applyBorder="1" applyAlignment="1">
      <alignment horizontal="left"/>
    </xf>
    <xf numFmtId="0" fontId="0" fillId="4" borderId="54" xfId="0" applyFill="1" applyBorder="1" applyAlignment="1">
      <alignment horizontal="left"/>
    </xf>
    <xf numFmtId="0" fontId="3" fillId="4" borderId="55" xfId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3" fillId="0" borderId="39" xfId="1" applyBorder="1" applyAlignment="1">
      <alignment horizontal="left"/>
    </xf>
    <xf numFmtId="0" fontId="4" fillId="3" borderId="39" xfId="1" applyFont="1" applyFill="1" applyBorder="1" applyAlignment="1">
      <alignment horizontal="left"/>
    </xf>
    <xf numFmtId="0" fontId="4" fillId="2" borderId="16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left"/>
    </xf>
    <xf numFmtId="17" fontId="8" fillId="4" borderId="7" xfId="0" applyNumberFormat="1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1" xfId="0" applyFont="1" applyFill="1" applyBorder="1"/>
    <xf numFmtId="0" fontId="8" fillId="4" borderId="39" xfId="0" applyFont="1" applyFill="1" applyBorder="1" applyAlignment="1">
      <alignment horizontal="left"/>
    </xf>
    <xf numFmtId="0" fontId="9" fillId="0" borderId="0" xfId="0" applyFont="1"/>
  </cellXfs>
  <cellStyles count="2">
    <cellStyle name="Normal" xfId="0" builtinId="0"/>
    <cellStyle name="Normal 2" xfId="1" xr:uid="{B3D28DC8-AEB8-4415-84C3-CB1949315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E3F1-B0E7-46F7-A1E5-9C9ED05F11FD}">
  <dimension ref="A2:AP54"/>
  <sheetViews>
    <sheetView tabSelected="1" workbookViewId="0">
      <selection activeCell="O21" sqref="O21"/>
    </sheetView>
  </sheetViews>
  <sheetFormatPr defaultRowHeight="15" x14ac:dyDescent="0.25"/>
  <cols>
    <col min="1" max="1" width="9.28515625" customWidth="1"/>
    <col min="2" max="2" width="20.85546875" customWidth="1"/>
    <col min="3" max="3" width="10.140625" customWidth="1"/>
    <col min="4" max="4" width="16.5703125" customWidth="1"/>
    <col min="5" max="5" width="11.28515625" customWidth="1"/>
    <col min="6" max="6" width="10.7109375" customWidth="1"/>
    <col min="7" max="7" width="16.85546875" customWidth="1"/>
    <col min="8" max="8" width="12.28515625" customWidth="1"/>
    <col min="9" max="9" width="11.28515625" customWidth="1"/>
    <col min="10" max="10" width="12.42578125" customWidth="1"/>
    <col min="11" max="11" width="17.42578125" customWidth="1"/>
    <col min="12" max="12" width="21.140625" style="71" customWidth="1"/>
  </cols>
  <sheetData>
    <row r="2" spans="1:42" ht="18" x14ac:dyDescent="0.25">
      <c r="B2" s="176" t="s">
        <v>75</v>
      </c>
      <c r="C2" s="1"/>
      <c r="D2" s="1"/>
      <c r="E2" s="1"/>
      <c r="F2" s="1"/>
      <c r="G2" s="1"/>
      <c r="H2" s="1"/>
    </row>
    <row r="3" spans="1:42" ht="7.5" customHeight="1" x14ac:dyDescent="0.25">
      <c r="B3" s="1"/>
      <c r="C3" s="1"/>
      <c r="D3" s="1"/>
      <c r="E3" s="1"/>
      <c r="F3" s="1"/>
      <c r="G3" s="1"/>
      <c r="H3" s="1"/>
    </row>
    <row r="4" spans="1:42" x14ac:dyDescent="0.25">
      <c r="B4" s="2"/>
      <c r="C4" s="9" t="s">
        <v>8</v>
      </c>
      <c r="D4" s="70"/>
      <c r="E4" s="10"/>
      <c r="F4" s="12" t="s">
        <v>9</v>
      </c>
      <c r="G4" s="13"/>
      <c r="H4" s="13"/>
      <c r="I4" s="73" t="s">
        <v>47</v>
      </c>
      <c r="J4" s="74"/>
      <c r="K4" s="74"/>
      <c r="L4" s="75"/>
    </row>
    <row r="5" spans="1:42" ht="15.75" thickBot="1" x14ac:dyDescent="0.3">
      <c r="B5" s="4" t="s">
        <v>51</v>
      </c>
      <c r="C5" s="48" t="s">
        <v>52</v>
      </c>
      <c r="D5" s="11" t="s">
        <v>54</v>
      </c>
      <c r="E5" s="11" t="s">
        <v>50</v>
      </c>
      <c r="F5" s="7" t="s">
        <v>52</v>
      </c>
      <c r="G5" s="7" t="s">
        <v>54</v>
      </c>
      <c r="H5" s="7" t="s">
        <v>50</v>
      </c>
      <c r="I5" s="35" t="s">
        <v>52</v>
      </c>
      <c r="J5" s="35" t="s">
        <v>50</v>
      </c>
      <c r="K5" s="76" t="s">
        <v>57</v>
      </c>
      <c r="L5" s="77" t="s">
        <v>4</v>
      </c>
      <c r="M5" s="72"/>
    </row>
    <row r="6" spans="1:42" x14ac:dyDescent="0.25">
      <c r="B6" s="49" t="s">
        <v>53</v>
      </c>
      <c r="C6" s="123" t="s">
        <v>1</v>
      </c>
      <c r="D6" s="124"/>
      <c r="E6" s="125"/>
      <c r="F6" s="111" t="s">
        <v>1</v>
      </c>
      <c r="G6" s="27"/>
      <c r="H6" s="135"/>
      <c r="I6" s="136" t="s">
        <v>1</v>
      </c>
      <c r="J6" s="36"/>
      <c r="K6" s="78"/>
      <c r="L6" s="137"/>
    </row>
    <row r="7" spans="1:42" ht="15.75" thickBot="1" x14ac:dyDescent="0.3">
      <c r="B7" s="98" t="s">
        <v>0</v>
      </c>
      <c r="C7" s="126"/>
      <c r="D7" s="11"/>
      <c r="E7" s="127"/>
      <c r="F7" s="112"/>
      <c r="G7" s="7"/>
      <c r="H7" s="28"/>
      <c r="I7" s="138"/>
      <c r="J7" s="37"/>
      <c r="K7" s="79"/>
      <c r="L7" s="139"/>
    </row>
    <row r="8" spans="1:42" x14ac:dyDescent="0.25">
      <c r="B8" s="99" t="s">
        <v>10</v>
      </c>
      <c r="C8" s="50">
        <v>100</v>
      </c>
      <c r="D8" s="23"/>
      <c r="E8" s="128">
        <v>0</v>
      </c>
      <c r="F8" s="113">
        <v>99</v>
      </c>
      <c r="G8" s="29" t="s">
        <v>60</v>
      </c>
      <c r="H8" s="29">
        <v>1</v>
      </c>
      <c r="I8" s="140">
        <f>C8+F8</f>
        <v>199</v>
      </c>
      <c r="J8" s="39">
        <v>1</v>
      </c>
      <c r="K8" s="172" t="s">
        <v>60</v>
      </c>
      <c r="L8" s="173">
        <f>BETAINV(0.95, 1+1, 200)</f>
        <v>2.3382650266527971E-2</v>
      </c>
    </row>
    <row r="9" spans="1:42" x14ac:dyDescent="0.25">
      <c r="B9" s="100" t="s">
        <v>11</v>
      </c>
      <c r="C9" s="51">
        <v>99</v>
      </c>
      <c r="D9" s="15" t="s">
        <v>59</v>
      </c>
      <c r="E9" s="129">
        <v>1</v>
      </c>
      <c r="F9" s="114">
        <v>94</v>
      </c>
      <c r="G9" s="30" t="s">
        <v>61</v>
      </c>
      <c r="H9" s="30">
        <v>6</v>
      </c>
      <c r="I9" s="141">
        <f t="shared" ref="I9:I27" si="0">C9+F9</f>
        <v>193</v>
      </c>
      <c r="J9" s="41">
        <v>7</v>
      </c>
      <c r="K9" s="93"/>
      <c r="L9" s="142"/>
    </row>
    <row r="10" spans="1:42" x14ac:dyDescent="0.25">
      <c r="B10" s="100" t="s">
        <v>15</v>
      </c>
      <c r="C10" s="51">
        <v>99</v>
      </c>
      <c r="D10" s="15" t="s">
        <v>59</v>
      </c>
      <c r="E10" s="129">
        <v>1</v>
      </c>
      <c r="F10" s="114">
        <v>94</v>
      </c>
      <c r="G10" s="30" t="s">
        <v>61</v>
      </c>
      <c r="H10" s="30">
        <v>6</v>
      </c>
      <c r="I10" s="141">
        <f t="shared" si="0"/>
        <v>193</v>
      </c>
      <c r="J10" s="41">
        <v>7</v>
      </c>
      <c r="K10" s="93"/>
      <c r="L10" s="142"/>
    </row>
    <row r="11" spans="1:42" x14ac:dyDescent="0.25">
      <c r="B11" s="100" t="s">
        <v>16</v>
      </c>
      <c r="C11" s="51">
        <v>100</v>
      </c>
      <c r="D11" s="15"/>
      <c r="E11" s="129">
        <v>0</v>
      </c>
      <c r="F11" s="114">
        <v>97</v>
      </c>
      <c r="G11" s="30" t="s">
        <v>45</v>
      </c>
      <c r="H11" s="30">
        <v>3</v>
      </c>
      <c r="I11" s="141">
        <f t="shared" si="0"/>
        <v>197</v>
      </c>
      <c r="J11" s="41">
        <v>3</v>
      </c>
      <c r="K11" s="174" t="s">
        <v>62</v>
      </c>
      <c r="L11" s="175">
        <f>BETAINV(0.95,1+1,200)</f>
        <v>2.3382650266527971E-2</v>
      </c>
    </row>
    <row r="12" spans="1:42" x14ac:dyDescent="0.25">
      <c r="B12" s="100" t="s">
        <v>20</v>
      </c>
      <c r="C12" s="51">
        <v>98</v>
      </c>
      <c r="D12" s="15" t="s">
        <v>29</v>
      </c>
      <c r="E12" s="129">
        <v>2</v>
      </c>
      <c r="F12" s="114">
        <v>93</v>
      </c>
      <c r="G12" s="30" t="s">
        <v>46</v>
      </c>
      <c r="H12" s="30">
        <v>7</v>
      </c>
      <c r="I12" s="141">
        <f t="shared" si="0"/>
        <v>191</v>
      </c>
      <c r="J12" s="41">
        <v>9</v>
      </c>
      <c r="K12" s="174" t="s">
        <v>58</v>
      </c>
      <c r="L12" s="175">
        <f>BETAINV(0.95, 8+1,200)</f>
        <v>6.8325654180627637E-2</v>
      </c>
    </row>
    <row r="13" spans="1:42" x14ac:dyDescent="0.25">
      <c r="B13" s="99" t="s">
        <v>21</v>
      </c>
      <c r="C13" s="50">
        <v>100</v>
      </c>
      <c r="D13" s="24"/>
      <c r="E13" s="130">
        <v>0</v>
      </c>
      <c r="F13" s="115">
        <v>100</v>
      </c>
      <c r="G13" s="29"/>
      <c r="H13" s="29">
        <v>0</v>
      </c>
      <c r="I13" s="143">
        <f t="shared" si="0"/>
        <v>200</v>
      </c>
      <c r="J13" s="39">
        <v>0</v>
      </c>
      <c r="K13" s="94"/>
      <c r="L13" s="142"/>
    </row>
    <row r="14" spans="1:42" x14ac:dyDescent="0.25">
      <c r="B14" s="100" t="s">
        <v>22</v>
      </c>
      <c r="C14" s="51">
        <v>100</v>
      </c>
      <c r="D14" s="15"/>
      <c r="E14" s="129">
        <v>0</v>
      </c>
      <c r="F14" s="114">
        <v>100</v>
      </c>
      <c r="G14" s="30"/>
      <c r="H14" s="30">
        <v>0</v>
      </c>
      <c r="I14" s="141">
        <f t="shared" si="0"/>
        <v>200</v>
      </c>
      <c r="J14" s="41">
        <v>0</v>
      </c>
      <c r="K14" s="80"/>
      <c r="L14" s="144"/>
    </row>
    <row r="15" spans="1:42" x14ac:dyDescent="0.25">
      <c r="B15" s="100" t="s">
        <v>23</v>
      </c>
      <c r="C15" s="51">
        <v>100</v>
      </c>
      <c r="D15" s="15"/>
      <c r="E15" s="129">
        <v>0</v>
      </c>
      <c r="F15" s="114">
        <v>100</v>
      </c>
      <c r="G15" s="30"/>
      <c r="H15" s="30">
        <v>0</v>
      </c>
      <c r="I15" s="141">
        <f t="shared" si="0"/>
        <v>200</v>
      </c>
      <c r="J15" s="41">
        <v>0</v>
      </c>
      <c r="K15" s="80"/>
      <c r="L15" s="144"/>
    </row>
    <row r="16" spans="1:42" s="46" customFormat="1" ht="15.75" thickBot="1" x14ac:dyDescent="0.3">
      <c r="A16"/>
      <c r="B16" s="168" t="s">
        <v>24</v>
      </c>
      <c r="C16" s="51">
        <v>100</v>
      </c>
      <c r="D16" s="15"/>
      <c r="E16" s="129">
        <v>0</v>
      </c>
      <c r="F16" s="114">
        <v>100</v>
      </c>
      <c r="G16" s="30"/>
      <c r="H16" s="30">
        <v>0</v>
      </c>
      <c r="I16" s="141">
        <f t="shared" si="0"/>
        <v>200</v>
      </c>
      <c r="J16" s="41">
        <v>0</v>
      </c>
      <c r="K16" s="80"/>
      <c r="L16" s="144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2:12" ht="15.75" thickBot="1" x14ac:dyDescent="0.3">
      <c r="B17" s="101" t="s">
        <v>25</v>
      </c>
      <c r="C17" s="52">
        <v>100</v>
      </c>
      <c r="D17" s="16"/>
      <c r="E17" s="131">
        <v>0</v>
      </c>
      <c r="F17" s="116">
        <v>100</v>
      </c>
      <c r="G17" s="31"/>
      <c r="H17" s="31">
        <v>0</v>
      </c>
      <c r="I17" s="145">
        <f t="shared" si="0"/>
        <v>200</v>
      </c>
      <c r="J17" s="42">
        <v>0</v>
      </c>
      <c r="K17" s="82"/>
      <c r="L17" s="139"/>
    </row>
    <row r="18" spans="2:12" x14ac:dyDescent="0.25">
      <c r="B18" s="99" t="s">
        <v>26</v>
      </c>
      <c r="C18" s="50">
        <v>100</v>
      </c>
      <c r="D18" s="24"/>
      <c r="E18" s="130">
        <v>0</v>
      </c>
      <c r="F18" s="115">
        <v>95</v>
      </c>
      <c r="G18" s="29" t="s">
        <v>27</v>
      </c>
      <c r="H18" s="29">
        <v>5</v>
      </c>
      <c r="I18" s="143">
        <f t="shared" si="0"/>
        <v>195</v>
      </c>
      <c r="J18" s="39">
        <v>5</v>
      </c>
      <c r="K18" s="83"/>
      <c r="L18" s="146"/>
    </row>
    <row r="19" spans="2:12" x14ac:dyDescent="0.25">
      <c r="B19" s="100" t="s">
        <v>28</v>
      </c>
      <c r="C19" s="51">
        <v>100</v>
      </c>
      <c r="D19" s="15"/>
      <c r="E19" s="129">
        <v>0</v>
      </c>
      <c r="F19" s="114">
        <v>98</v>
      </c>
      <c r="G19" s="30" t="s">
        <v>29</v>
      </c>
      <c r="H19" s="30">
        <v>2</v>
      </c>
      <c r="I19" s="143">
        <f t="shared" si="0"/>
        <v>198</v>
      </c>
      <c r="J19" s="41">
        <v>2</v>
      </c>
      <c r="K19" s="80"/>
      <c r="L19" s="144"/>
    </row>
    <row r="20" spans="2:12" x14ac:dyDescent="0.25">
      <c r="B20" s="102" t="s">
        <v>30</v>
      </c>
      <c r="C20" s="51">
        <v>100</v>
      </c>
      <c r="D20" s="15"/>
      <c r="E20" s="129">
        <v>0</v>
      </c>
      <c r="F20" s="114">
        <v>93</v>
      </c>
      <c r="G20" s="30" t="s">
        <v>31</v>
      </c>
      <c r="H20" s="30">
        <v>7</v>
      </c>
      <c r="I20" s="141">
        <f t="shared" si="0"/>
        <v>193</v>
      </c>
      <c r="J20" s="41">
        <v>7</v>
      </c>
      <c r="K20" s="84"/>
      <c r="L20" s="144"/>
    </row>
    <row r="21" spans="2:12" x14ac:dyDescent="0.25">
      <c r="B21" s="103" t="s">
        <v>32</v>
      </c>
      <c r="C21" s="53">
        <v>100</v>
      </c>
      <c r="D21" s="25"/>
      <c r="E21" s="132">
        <v>0</v>
      </c>
      <c r="F21" s="117">
        <v>96</v>
      </c>
      <c r="G21" s="32" t="s">
        <v>33</v>
      </c>
      <c r="H21" s="32">
        <v>4</v>
      </c>
      <c r="I21" s="143">
        <f t="shared" si="0"/>
        <v>196</v>
      </c>
      <c r="J21" s="43">
        <v>4</v>
      </c>
      <c r="K21" s="81"/>
      <c r="L21" s="144"/>
    </row>
    <row r="22" spans="2:12" x14ac:dyDescent="0.25">
      <c r="B22" s="102" t="s">
        <v>34</v>
      </c>
      <c r="C22" s="54">
        <v>100</v>
      </c>
      <c r="D22" s="26"/>
      <c r="E22" s="133">
        <v>0</v>
      </c>
      <c r="F22" s="118">
        <v>100</v>
      </c>
      <c r="G22" s="33"/>
      <c r="H22" s="33">
        <v>0</v>
      </c>
      <c r="I22" s="141">
        <f t="shared" si="0"/>
        <v>200</v>
      </c>
      <c r="J22" s="44">
        <v>0</v>
      </c>
      <c r="K22" s="80"/>
      <c r="L22" s="144"/>
    </row>
    <row r="23" spans="2:12" x14ac:dyDescent="0.25">
      <c r="B23" s="102" t="s">
        <v>35</v>
      </c>
      <c r="C23" s="54">
        <v>100</v>
      </c>
      <c r="D23" s="26"/>
      <c r="E23" s="133">
        <v>0</v>
      </c>
      <c r="F23" s="118">
        <v>98</v>
      </c>
      <c r="G23" s="33" t="s">
        <v>29</v>
      </c>
      <c r="H23" s="33">
        <v>2</v>
      </c>
      <c r="I23" s="141">
        <f t="shared" si="0"/>
        <v>198</v>
      </c>
      <c r="J23" s="44">
        <v>2</v>
      </c>
      <c r="K23" s="80"/>
      <c r="L23" s="144"/>
    </row>
    <row r="24" spans="2:12" x14ac:dyDescent="0.25">
      <c r="B24" s="102" t="s">
        <v>36</v>
      </c>
      <c r="C24" s="54">
        <v>100</v>
      </c>
      <c r="D24" s="57"/>
      <c r="E24" s="133">
        <v>0</v>
      </c>
      <c r="F24" s="118">
        <v>100</v>
      </c>
      <c r="G24" s="33"/>
      <c r="H24" s="33">
        <v>0</v>
      </c>
      <c r="I24" s="141">
        <f t="shared" si="0"/>
        <v>200</v>
      </c>
      <c r="J24" s="44">
        <v>0</v>
      </c>
      <c r="K24" s="80"/>
      <c r="L24" s="144"/>
    </row>
    <row r="25" spans="2:12" x14ac:dyDescent="0.25">
      <c r="B25" s="102" t="s">
        <v>37</v>
      </c>
      <c r="C25" s="51">
        <v>100</v>
      </c>
      <c r="D25" s="15"/>
      <c r="E25" s="129">
        <v>0</v>
      </c>
      <c r="F25" s="114">
        <v>100</v>
      </c>
      <c r="G25" s="30"/>
      <c r="H25" s="30">
        <v>0</v>
      </c>
      <c r="I25" s="141">
        <f t="shared" si="0"/>
        <v>200</v>
      </c>
      <c r="J25" s="41">
        <v>0</v>
      </c>
      <c r="K25" s="80"/>
      <c r="L25" s="144"/>
    </row>
    <row r="26" spans="2:12" x14ac:dyDescent="0.25">
      <c r="B26" s="104" t="s">
        <v>39</v>
      </c>
      <c r="C26" s="54">
        <v>100</v>
      </c>
      <c r="D26" s="26"/>
      <c r="E26" s="133">
        <v>0</v>
      </c>
      <c r="F26" s="118">
        <v>97</v>
      </c>
      <c r="G26" s="33" t="s">
        <v>40</v>
      </c>
      <c r="H26" s="33">
        <v>3</v>
      </c>
      <c r="I26" s="147">
        <f t="shared" si="0"/>
        <v>197</v>
      </c>
      <c r="J26" s="41">
        <v>3</v>
      </c>
      <c r="K26" s="85"/>
      <c r="L26" s="144"/>
    </row>
    <row r="27" spans="2:12" ht="15.75" thickBot="1" x14ac:dyDescent="0.3">
      <c r="B27" s="105" t="s">
        <v>41</v>
      </c>
      <c r="C27" s="52">
        <v>100</v>
      </c>
      <c r="D27" s="16"/>
      <c r="E27" s="131">
        <v>0</v>
      </c>
      <c r="F27" s="116">
        <v>100</v>
      </c>
      <c r="G27" s="31"/>
      <c r="H27" s="31">
        <v>0</v>
      </c>
      <c r="I27" s="145">
        <f t="shared" si="0"/>
        <v>200</v>
      </c>
      <c r="J27" s="41">
        <v>0</v>
      </c>
      <c r="K27" s="82"/>
      <c r="L27" s="139"/>
    </row>
    <row r="28" spans="2:12" x14ac:dyDescent="0.25">
      <c r="B28" s="106" t="s">
        <v>2</v>
      </c>
      <c r="C28" s="55"/>
      <c r="D28" s="65"/>
      <c r="E28" s="128">
        <f>AVERAGE(E8:E27)</f>
        <v>0.2</v>
      </c>
      <c r="F28" s="119"/>
      <c r="G28" s="47"/>
      <c r="H28" s="47">
        <f>AVERAGE(H8:H27)</f>
        <v>2.2999999999999998</v>
      </c>
      <c r="I28" s="140"/>
      <c r="J28" s="38">
        <f>AVERAGE(J8:J27)</f>
        <v>2.5</v>
      </c>
      <c r="K28" s="38"/>
      <c r="L28" s="146"/>
    </row>
    <row r="29" spans="2:12" x14ac:dyDescent="0.25">
      <c r="B29" s="100" t="s">
        <v>3</v>
      </c>
      <c r="C29" s="51"/>
      <c r="D29" s="63"/>
      <c r="E29" s="129">
        <f>STDEV(E8:E27)</f>
        <v>0.52314836378059693</v>
      </c>
      <c r="F29" s="120"/>
      <c r="G29" s="30"/>
      <c r="H29" s="30">
        <f>STDEV(H8:H27)</f>
        <v>2.6377821625073787</v>
      </c>
      <c r="I29" s="141"/>
      <c r="J29" s="40">
        <f>STDEV(J8:J27)</f>
        <v>3</v>
      </c>
      <c r="K29" s="40"/>
      <c r="L29" s="144"/>
    </row>
    <row r="30" spans="2:12" x14ac:dyDescent="0.25">
      <c r="B30" s="100" t="s">
        <v>4</v>
      </c>
      <c r="C30" s="51"/>
      <c r="D30" s="63"/>
      <c r="E30" s="129">
        <f>(E28+2*E29)</f>
        <v>1.2462967275611938</v>
      </c>
      <c r="F30" s="120"/>
      <c r="G30" s="30"/>
      <c r="H30" s="30">
        <f>(H28+2*H29)</f>
        <v>7.5755643250147573</v>
      </c>
      <c r="I30" s="141"/>
      <c r="J30" s="40">
        <f>(J28+2*J29)</f>
        <v>8.5</v>
      </c>
      <c r="K30" s="40"/>
      <c r="L30" s="144"/>
    </row>
    <row r="31" spans="2:12" ht="15.75" thickBot="1" x14ac:dyDescent="0.3">
      <c r="B31" s="107" t="s">
        <v>5</v>
      </c>
      <c r="C31" s="56"/>
      <c r="D31" s="66"/>
      <c r="E31" s="134">
        <f>E28+E29*3</f>
        <v>1.7694450913417907</v>
      </c>
      <c r="F31" s="121"/>
      <c r="G31" s="34"/>
      <c r="H31" s="34">
        <f>H28+H29*3</f>
        <v>10.213346487522136</v>
      </c>
      <c r="I31" s="148"/>
      <c r="J31" s="68">
        <f>J28+J29*3</f>
        <v>11.5</v>
      </c>
      <c r="K31" s="68"/>
      <c r="L31" s="139"/>
    </row>
    <row r="32" spans="2:12" x14ac:dyDescent="0.25">
      <c r="B32" s="108" t="s">
        <v>48</v>
      </c>
      <c r="C32" s="53"/>
      <c r="D32" s="67"/>
      <c r="E32" s="132">
        <v>2</v>
      </c>
      <c r="F32" s="20"/>
      <c r="G32" s="32"/>
      <c r="H32" s="32">
        <v>7</v>
      </c>
      <c r="I32" s="149"/>
      <c r="J32" s="69">
        <v>9</v>
      </c>
      <c r="K32" s="86"/>
      <c r="L32" s="146"/>
    </row>
    <row r="33" spans="2:14" x14ac:dyDescent="0.25">
      <c r="B33" s="109" t="s">
        <v>4</v>
      </c>
      <c r="C33" s="51"/>
      <c r="D33" s="63"/>
      <c r="E33" s="169">
        <f>BETAINV(0.95,1+E32,100)</f>
        <v>6.0436462831348847E-2</v>
      </c>
      <c r="F33" s="120"/>
      <c r="G33" s="30"/>
      <c r="H33" s="170">
        <f>BETAINV(0.95,1+H32,100)</f>
        <v>0.11936460962881079</v>
      </c>
      <c r="I33" s="141"/>
      <c r="J33" s="171">
        <f>BETAINV(0.95,1+J32,200)</f>
        <v>7.3940250383832562E-2</v>
      </c>
      <c r="K33" s="40"/>
      <c r="L33" s="144"/>
    </row>
    <row r="34" spans="2:14" ht="15.75" thickBot="1" x14ac:dyDescent="0.3">
      <c r="B34" s="110" t="s">
        <v>5</v>
      </c>
      <c r="C34" s="52"/>
      <c r="D34" s="64"/>
      <c r="E34" s="131">
        <f>BETAINV(0.99,1+E32,100)</f>
        <v>7.9865692209135308E-2</v>
      </c>
      <c r="F34" s="122"/>
      <c r="G34" s="31"/>
      <c r="H34" s="31">
        <f>BETAINV(0.99,1+H32,100)</f>
        <v>0.14332302446571288</v>
      </c>
      <c r="I34" s="145"/>
      <c r="J34" s="45">
        <f>BETAINV(0.99,1+J32,200)</f>
        <v>8.7779484425685395E-2</v>
      </c>
      <c r="K34" s="45"/>
      <c r="L34" s="139"/>
    </row>
    <row r="35" spans="2:14" x14ac:dyDescent="0.25">
      <c r="B35" s="5"/>
      <c r="C35" s="9" t="s">
        <v>8</v>
      </c>
      <c r="D35" s="14"/>
      <c r="E35" s="14"/>
      <c r="F35" s="12" t="s">
        <v>9</v>
      </c>
      <c r="G35" s="20"/>
      <c r="H35" s="20"/>
      <c r="I35" s="62" t="s">
        <v>47</v>
      </c>
      <c r="J35" s="58"/>
      <c r="K35" s="58"/>
      <c r="L35" s="91"/>
    </row>
    <row r="36" spans="2:14" ht="15.75" thickBot="1" x14ac:dyDescent="0.3">
      <c r="B36" s="4" t="s">
        <v>6</v>
      </c>
      <c r="C36" s="11" t="s">
        <v>52</v>
      </c>
      <c r="D36" s="11" t="s">
        <v>55</v>
      </c>
      <c r="E36" s="11" t="s">
        <v>7</v>
      </c>
      <c r="F36" s="7" t="s">
        <v>56</v>
      </c>
      <c r="G36" s="7" t="s">
        <v>55</v>
      </c>
      <c r="H36" s="7" t="s">
        <v>7</v>
      </c>
      <c r="I36" s="35" t="s">
        <v>52</v>
      </c>
      <c r="J36" s="35" t="s">
        <v>7</v>
      </c>
      <c r="K36" s="87" t="s">
        <v>63</v>
      </c>
      <c r="L36" s="92"/>
      <c r="M36" s="72"/>
    </row>
    <row r="37" spans="2:14" x14ac:dyDescent="0.25">
      <c r="B37" s="150" t="s">
        <v>0</v>
      </c>
      <c r="C37" s="151" t="s">
        <v>1</v>
      </c>
      <c r="D37" s="124"/>
      <c r="E37" s="152"/>
      <c r="F37" s="21" t="s">
        <v>1</v>
      </c>
      <c r="G37" s="21"/>
      <c r="H37" s="156"/>
      <c r="I37" s="159" t="s">
        <v>1</v>
      </c>
      <c r="J37" s="160"/>
      <c r="K37" s="161"/>
      <c r="L37" s="162"/>
      <c r="M37" s="72"/>
    </row>
    <row r="38" spans="2:14" x14ac:dyDescent="0.25">
      <c r="B38" s="100" t="s">
        <v>12</v>
      </c>
      <c r="C38" s="153">
        <v>17</v>
      </c>
      <c r="D38" s="15" t="s">
        <v>13</v>
      </c>
      <c r="E38" s="154">
        <v>0.83</v>
      </c>
      <c r="F38" s="114">
        <v>51</v>
      </c>
      <c r="G38" s="18" t="s">
        <v>14</v>
      </c>
      <c r="H38" s="157">
        <v>0.49</v>
      </c>
      <c r="I38" s="141">
        <f>C38+F38</f>
        <v>68</v>
      </c>
      <c r="J38" s="59">
        <f>(200-I38)/200</f>
        <v>0.66</v>
      </c>
      <c r="K38" s="95" t="s">
        <v>64</v>
      </c>
      <c r="L38" s="163"/>
      <c r="M38" s="96"/>
    </row>
    <row r="39" spans="2:14" x14ac:dyDescent="0.25">
      <c r="B39" s="100" t="s">
        <v>17</v>
      </c>
      <c r="C39" s="153">
        <v>27</v>
      </c>
      <c r="D39" s="15" t="s">
        <v>18</v>
      </c>
      <c r="E39" s="154">
        <v>0.73</v>
      </c>
      <c r="F39" s="114">
        <v>31</v>
      </c>
      <c r="G39" s="18" t="s">
        <v>19</v>
      </c>
      <c r="H39" s="157">
        <v>0.69</v>
      </c>
      <c r="I39" s="141">
        <f t="shared" ref="I39:I42" si="1">C39+F39</f>
        <v>58</v>
      </c>
      <c r="J39" s="59">
        <f t="shared" ref="J39:J42" si="2">(200-I39)/200</f>
        <v>0.71</v>
      </c>
      <c r="K39" s="95" t="s">
        <v>67</v>
      </c>
      <c r="L39" s="163"/>
      <c r="M39" s="96"/>
      <c r="N39" s="96"/>
    </row>
    <row r="40" spans="2:14" x14ac:dyDescent="0.25">
      <c r="B40" s="100" t="s">
        <v>38</v>
      </c>
      <c r="C40" s="153">
        <v>26</v>
      </c>
      <c r="D40" s="15" t="s">
        <v>71</v>
      </c>
      <c r="E40" s="154">
        <v>0.74</v>
      </c>
      <c r="F40" s="114">
        <v>30</v>
      </c>
      <c r="G40" s="18" t="s">
        <v>72</v>
      </c>
      <c r="H40" s="157">
        <v>0.7</v>
      </c>
      <c r="I40" s="141">
        <f>C40+F40</f>
        <v>56</v>
      </c>
      <c r="J40" s="59">
        <f>(200-I40)/200</f>
        <v>0.72</v>
      </c>
      <c r="K40" s="95" t="s">
        <v>66</v>
      </c>
      <c r="L40" s="163"/>
      <c r="M40" s="96"/>
      <c r="N40" s="96"/>
    </row>
    <row r="41" spans="2:14" x14ac:dyDescent="0.25">
      <c r="B41" s="100" t="s">
        <v>42</v>
      </c>
      <c r="C41" s="153">
        <v>6</v>
      </c>
      <c r="D41" s="15" t="s">
        <v>43</v>
      </c>
      <c r="E41" s="154">
        <v>0.94</v>
      </c>
      <c r="F41" s="114">
        <v>18</v>
      </c>
      <c r="G41" s="18" t="s">
        <v>44</v>
      </c>
      <c r="H41" s="157">
        <v>0.82</v>
      </c>
      <c r="I41" s="141">
        <f t="shared" si="1"/>
        <v>24</v>
      </c>
      <c r="J41" s="59">
        <f t="shared" si="2"/>
        <v>0.88</v>
      </c>
      <c r="K41" s="97" t="s">
        <v>65</v>
      </c>
      <c r="L41" s="163"/>
      <c r="M41" s="96"/>
      <c r="N41" s="96"/>
    </row>
    <row r="42" spans="2:14" x14ac:dyDescent="0.25">
      <c r="B42" s="100" t="s">
        <v>68</v>
      </c>
      <c r="C42" s="153">
        <v>77</v>
      </c>
      <c r="D42" s="15" t="s">
        <v>73</v>
      </c>
      <c r="E42" s="154">
        <v>0.23</v>
      </c>
      <c r="F42" s="114">
        <v>78</v>
      </c>
      <c r="G42" s="18" t="s">
        <v>69</v>
      </c>
      <c r="H42" s="157">
        <v>0.22</v>
      </c>
      <c r="I42" s="141">
        <f t="shared" si="1"/>
        <v>155</v>
      </c>
      <c r="J42" s="59">
        <f t="shared" si="2"/>
        <v>0.22500000000000001</v>
      </c>
      <c r="K42" s="88" t="s">
        <v>70</v>
      </c>
      <c r="L42" s="164"/>
      <c r="M42" s="96"/>
      <c r="N42" s="96"/>
    </row>
    <row r="43" spans="2:14" x14ac:dyDescent="0.25">
      <c r="B43" s="100"/>
      <c r="C43" s="153"/>
      <c r="D43" s="15"/>
      <c r="E43" s="129"/>
      <c r="F43" s="114"/>
      <c r="G43" s="18"/>
      <c r="H43" s="157"/>
      <c r="I43" s="141"/>
      <c r="J43" s="59"/>
      <c r="K43" s="88"/>
      <c r="L43" s="164"/>
    </row>
    <row r="44" spans="2:14" x14ac:dyDescent="0.25">
      <c r="B44" s="100"/>
      <c r="C44" s="153"/>
      <c r="D44" s="15"/>
      <c r="E44" s="129"/>
      <c r="F44" s="114"/>
      <c r="G44" s="18"/>
      <c r="H44" s="157"/>
      <c r="I44" s="141"/>
      <c r="J44" s="59"/>
      <c r="K44" s="88"/>
      <c r="L44" s="164"/>
    </row>
    <row r="45" spans="2:14" x14ac:dyDescent="0.25">
      <c r="B45" s="100"/>
      <c r="C45" s="153"/>
      <c r="D45" s="15"/>
      <c r="E45" s="129"/>
      <c r="F45" s="114"/>
      <c r="G45" s="18"/>
      <c r="H45" s="157"/>
      <c r="I45" s="141"/>
      <c r="J45" s="59"/>
      <c r="K45" s="88"/>
      <c r="L45" s="164"/>
    </row>
    <row r="46" spans="2:14" x14ac:dyDescent="0.25">
      <c r="B46" s="100"/>
      <c r="C46" s="153"/>
      <c r="D46" s="15"/>
      <c r="E46" s="129"/>
      <c r="F46" s="114"/>
      <c r="G46" s="18"/>
      <c r="H46" s="157"/>
      <c r="I46" s="141"/>
      <c r="J46" s="59"/>
      <c r="K46" s="88"/>
      <c r="L46" s="164"/>
    </row>
    <row r="47" spans="2:14" ht="15.75" thickBot="1" x14ac:dyDescent="0.3">
      <c r="B47" s="101"/>
      <c r="C47" s="155"/>
      <c r="D47" s="16"/>
      <c r="E47" s="131"/>
      <c r="F47" s="116"/>
      <c r="G47" s="19"/>
      <c r="H47" s="31"/>
      <c r="I47" s="145"/>
      <c r="J47" s="60"/>
      <c r="K47" s="89"/>
      <c r="L47" s="165"/>
    </row>
    <row r="48" spans="2:14" ht="15.75" thickBot="1" x14ac:dyDescent="0.3">
      <c r="B48" s="8" t="s">
        <v>49</v>
      </c>
      <c r="C48" s="17"/>
      <c r="D48" s="17"/>
      <c r="E48" s="17"/>
      <c r="F48" s="22"/>
      <c r="G48" s="22"/>
      <c r="H48" s="158"/>
      <c r="I48" s="166"/>
      <c r="J48" s="61" t="s">
        <v>74</v>
      </c>
      <c r="K48" s="90"/>
      <c r="L48" s="167"/>
    </row>
    <row r="49" spans="2:8" x14ac:dyDescent="0.25">
      <c r="B49" s="6"/>
      <c r="C49" s="6"/>
      <c r="D49" s="6"/>
      <c r="E49" s="6"/>
      <c r="F49" s="6"/>
      <c r="G49" s="6"/>
      <c r="H49" s="6"/>
    </row>
    <row r="50" spans="2:8" x14ac:dyDescent="0.25">
      <c r="B50" s="6"/>
      <c r="C50" s="6"/>
      <c r="D50" s="6"/>
      <c r="E50" s="6"/>
      <c r="F50" s="6"/>
      <c r="G50" s="6"/>
      <c r="H50" s="6"/>
    </row>
    <row r="51" spans="2:8" x14ac:dyDescent="0.25">
      <c r="B51" s="6"/>
      <c r="C51" s="3"/>
      <c r="D51" s="3"/>
      <c r="E51" s="3"/>
      <c r="F51" s="3"/>
      <c r="G51" s="3"/>
      <c r="H51" s="3"/>
    </row>
    <row r="52" spans="2:8" x14ac:dyDescent="0.25">
      <c r="B52" s="6"/>
      <c r="C52" s="3"/>
      <c r="D52" s="3"/>
      <c r="E52" s="3"/>
      <c r="F52" s="3"/>
      <c r="G52" s="3"/>
      <c r="H52" s="3"/>
    </row>
    <row r="53" spans="2:8" x14ac:dyDescent="0.25">
      <c r="B53" s="6"/>
      <c r="C53" s="3"/>
      <c r="D53" s="3"/>
      <c r="E53" s="3"/>
      <c r="F53" s="3"/>
      <c r="G53" s="3"/>
      <c r="H53" s="3"/>
    </row>
    <row r="54" spans="2:8" x14ac:dyDescent="0.25">
      <c r="B54" s="6"/>
      <c r="C54" s="3"/>
      <c r="D54" s="3"/>
      <c r="E54" s="3"/>
      <c r="F54" s="3"/>
      <c r="G54" s="3"/>
      <c r="H54" s="3"/>
    </row>
  </sheetData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Cyto User</dc:creator>
  <cp:lastModifiedBy>Li, Peining</cp:lastModifiedBy>
  <cp:lastPrinted>2023-04-03T19:39:09Z</cp:lastPrinted>
  <dcterms:created xsi:type="dcterms:W3CDTF">2015-09-10T20:33:14Z</dcterms:created>
  <dcterms:modified xsi:type="dcterms:W3CDTF">2026-08-15T21:53:47Z</dcterms:modified>
</cp:coreProperties>
</file>