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thesis\thessis data\"/>
    </mc:Choice>
  </mc:AlternateContent>
  <xr:revisionPtr revIDLastSave="0" documentId="13_ncr:1_{6D22CB50-B8E5-4D5E-838C-AFF8A4FAE31C}" xr6:coauthVersionLast="47" xr6:coauthVersionMax="47" xr10:uidLastSave="{00000000-0000-0000-0000-000000000000}"/>
  <bookViews>
    <workbookView xWindow="-120" yWindow="-120" windowWidth="20730" windowHeight="11160" xr2:uid="{F676B24A-3281-4010-ACE3-6A47F1E7F02C}"/>
  </bookViews>
  <sheets>
    <sheet name="TBARS" sheetId="1" r:id="rId1"/>
    <sheet name="TVN" sheetId="2" r:id="rId2"/>
    <sheet name="pH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I8" i="1"/>
  <c r="I9" i="1"/>
  <c r="I10" i="1"/>
  <c r="E31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5" i="1"/>
  <c r="X6" i="1"/>
  <c r="X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4" i="1"/>
  <c r="I7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5" i="1"/>
  <c r="I6" i="1"/>
  <c r="I4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7" i="1"/>
  <c r="C8" i="1"/>
  <c r="C9" i="1"/>
  <c r="C10" i="1"/>
  <c r="C5" i="1"/>
  <c r="C6" i="1"/>
  <c r="C4" i="1"/>
  <c r="F4" i="1"/>
  <c r="D6" i="3"/>
  <c r="W2" i="3"/>
  <c r="N2" i="3"/>
  <c r="X6" i="3"/>
  <c r="X10" i="3"/>
  <c r="X14" i="3"/>
  <c r="X18" i="3"/>
  <c r="X22" i="3"/>
  <c r="W6" i="3"/>
  <c r="W10" i="3"/>
  <c r="W14" i="3"/>
  <c r="W18" i="3"/>
  <c r="W22" i="3"/>
  <c r="X2" i="3"/>
  <c r="T6" i="3"/>
  <c r="T10" i="3"/>
  <c r="T14" i="3"/>
  <c r="T18" i="3"/>
  <c r="T22" i="3"/>
  <c r="S6" i="3"/>
  <c r="S10" i="3"/>
  <c r="S14" i="3"/>
  <c r="S18" i="3"/>
  <c r="S22" i="3"/>
  <c r="T2" i="3"/>
  <c r="S2" i="3"/>
  <c r="O6" i="3"/>
  <c r="O10" i="3"/>
  <c r="O14" i="3"/>
  <c r="O18" i="3"/>
  <c r="O22" i="3"/>
  <c r="N6" i="3"/>
  <c r="N10" i="3"/>
  <c r="N14" i="3"/>
  <c r="N18" i="3"/>
  <c r="N22" i="3"/>
  <c r="O2" i="3"/>
  <c r="J6" i="3"/>
  <c r="J10" i="3"/>
  <c r="J14" i="3"/>
  <c r="J18" i="3"/>
  <c r="J22" i="3"/>
  <c r="I6" i="3"/>
  <c r="I10" i="3"/>
  <c r="I14" i="3"/>
  <c r="I18" i="3"/>
  <c r="I22" i="3"/>
  <c r="J2" i="3"/>
  <c r="I2" i="3"/>
  <c r="E6" i="3"/>
  <c r="E10" i="3"/>
  <c r="E14" i="3"/>
  <c r="E18" i="3"/>
  <c r="E22" i="3"/>
  <c r="D10" i="3"/>
  <c r="D14" i="3"/>
  <c r="D18" i="3"/>
  <c r="D22" i="3"/>
  <c r="E2" i="3"/>
  <c r="D2" i="3"/>
  <c r="X5" i="2"/>
  <c r="X6" i="2"/>
  <c r="X8" i="2"/>
  <c r="X9" i="2"/>
  <c r="X10" i="2"/>
  <c r="X12" i="2"/>
  <c r="X13" i="2"/>
  <c r="X14" i="2"/>
  <c r="X16" i="2"/>
  <c r="X17" i="2"/>
  <c r="X18" i="2"/>
  <c r="X20" i="2"/>
  <c r="X21" i="2"/>
  <c r="X22" i="2"/>
  <c r="X24" i="2"/>
  <c r="X25" i="2"/>
  <c r="X26" i="2"/>
  <c r="X4" i="2"/>
  <c r="S8" i="2"/>
  <c r="S9" i="2"/>
  <c r="S10" i="2"/>
  <c r="S12" i="2"/>
  <c r="S13" i="2"/>
  <c r="S14" i="2"/>
  <c r="S16" i="2"/>
  <c r="S17" i="2"/>
  <c r="S18" i="2"/>
  <c r="S20" i="2"/>
  <c r="S21" i="2"/>
  <c r="S22" i="2"/>
  <c r="S24" i="2"/>
  <c r="S25" i="2"/>
  <c r="S26" i="2"/>
  <c r="S4" i="2"/>
  <c r="S5" i="2"/>
  <c r="S6" i="2"/>
  <c r="N8" i="2"/>
  <c r="N9" i="2"/>
  <c r="N10" i="2"/>
  <c r="N12" i="2"/>
  <c r="N13" i="2"/>
  <c r="N14" i="2"/>
  <c r="N16" i="2"/>
  <c r="N17" i="2"/>
  <c r="N18" i="2"/>
  <c r="N20" i="2"/>
  <c r="N21" i="2"/>
  <c r="N22" i="2"/>
  <c r="N24" i="2"/>
  <c r="N25" i="2"/>
  <c r="N26" i="2"/>
  <c r="N5" i="2"/>
  <c r="N6" i="2"/>
  <c r="N4" i="2"/>
  <c r="U16" i="2" l="1"/>
  <c r="Z4" i="2"/>
  <c r="O16" i="2"/>
  <c r="O20" i="2"/>
  <c r="U24" i="2"/>
  <c r="U8" i="2"/>
  <c r="P4" i="2"/>
  <c r="T16" i="2"/>
  <c r="P16" i="2"/>
  <c r="P24" i="2"/>
  <c r="O12" i="2"/>
  <c r="T4" i="2"/>
  <c r="P12" i="2"/>
  <c r="P8" i="2"/>
  <c r="Y24" i="2"/>
  <c r="T20" i="2"/>
  <c r="U20" i="2"/>
  <c r="O4" i="2"/>
  <c r="O24" i="2"/>
  <c r="O8" i="2"/>
  <c r="T24" i="2"/>
  <c r="T8" i="2"/>
  <c r="P20" i="2"/>
  <c r="U12" i="2"/>
  <c r="T12" i="2"/>
  <c r="Z20" i="2"/>
  <c r="Z24" i="2"/>
  <c r="Y20" i="2"/>
  <c r="Z16" i="2"/>
  <c r="Y16" i="2"/>
  <c r="Z12" i="2"/>
  <c r="Y12" i="2"/>
  <c r="Z8" i="2"/>
  <c r="Y8" i="2"/>
  <c r="Y4" i="2"/>
  <c r="U4" i="2"/>
  <c r="I5" i="2" l="1"/>
  <c r="I6" i="2"/>
  <c r="I8" i="2"/>
  <c r="I9" i="2"/>
  <c r="I10" i="2"/>
  <c r="I12" i="2"/>
  <c r="I13" i="2"/>
  <c r="I14" i="2"/>
  <c r="I16" i="2"/>
  <c r="I17" i="2"/>
  <c r="I18" i="2"/>
  <c r="I20" i="2"/>
  <c r="I21" i="2"/>
  <c r="I22" i="2"/>
  <c r="I24" i="2"/>
  <c r="I25" i="2"/>
  <c r="I26" i="2"/>
  <c r="I4" i="2"/>
  <c r="D8" i="2"/>
  <c r="D9" i="2"/>
  <c r="D10" i="2"/>
  <c r="D12" i="2"/>
  <c r="D13" i="2"/>
  <c r="D14" i="2"/>
  <c r="D16" i="2"/>
  <c r="D17" i="2"/>
  <c r="D18" i="2"/>
  <c r="D20" i="2"/>
  <c r="D21" i="2"/>
  <c r="D22" i="2"/>
  <c r="D24" i="2"/>
  <c r="D25" i="2"/>
  <c r="D26" i="2"/>
  <c r="D5" i="2"/>
  <c r="D6" i="2"/>
  <c r="D4" i="2"/>
  <c r="F4" i="2" s="1"/>
  <c r="T8" i="1" l="1"/>
  <c r="Z16" i="1"/>
  <c r="T20" i="1"/>
  <c r="K16" i="1"/>
  <c r="O4" i="1"/>
  <c r="O24" i="1"/>
  <c r="Z20" i="1"/>
  <c r="T16" i="1"/>
  <c r="Y16" i="1"/>
  <c r="P8" i="1"/>
  <c r="K12" i="1"/>
  <c r="K20" i="1"/>
  <c r="U8" i="1"/>
  <c r="U16" i="1"/>
  <c r="Y8" i="1"/>
  <c r="K8" i="1"/>
  <c r="P16" i="1"/>
  <c r="U12" i="1"/>
  <c r="J16" i="1"/>
  <c r="J20" i="1"/>
  <c r="P12" i="1"/>
  <c r="Z8" i="1"/>
  <c r="Z24" i="1"/>
  <c r="K16" i="2"/>
  <c r="J24" i="2"/>
  <c r="J20" i="2"/>
  <c r="J8" i="2"/>
  <c r="F24" i="2"/>
  <c r="F8" i="2"/>
  <c r="K24" i="2"/>
  <c r="K8" i="2"/>
  <c r="E4" i="2"/>
  <c r="F20" i="2"/>
  <c r="K4" i="2"/>
  <c r="K20" i="2"/>
  <c r="J16" i="2"/>
  <c r="J12" i="2"/>
  <c r="F16" i="2"/>
  <c r="E8" i="2"/>
  <c r="K12" i="2"/>
  <c r="E24" i="2"/>
  <c r="E12" i="2"/>
  <c r="F12" i="2"/>
  <c r="E20" i="2"/>
  <c r="E16" i="2"/>
  <c r="Z4" i="1"/>
  <c r="Y12" i="1"/>
  <c r="Z12" i="1"/>
  <c r="P4" i="1"/>
  <c r="J4" i="2"/>
  <c r="Y24" i="1"/>
  <c r="Y20" i="1"/>
  <c r="U20" i="1"/>
  <c r="J8" i="1"/>
  <c r="O16" i="1"/>
  <c r="T12" i="1"/>
  <c r="U4" i="1"/>
  <c r="J12" i="1"/>
  <c r="O20" i="1"/>
  <c r="P24" i="1"/>
  <c r="Y4" i="1"/>
  <c r="U24" i="1"/>
  <c r="T24" i="1"/>
  <c r="T4" i="1"/>
  <c r="P20" i="1"/>
  <c r="O12" i="1"/>
  <c r="O8" i="1"/>
  <c r="K24" i="1"/>
  <c r="J24" i="1"/>
  <c r="J4" i="1" l="1"/>
  <c r="E4" i="1"/>
  <c r="D12" i="1"/>
  <c r="K4" i="1"/>
  <c r="D20" i="1"/>
  <c r="E24" i="1"/>
  <c r="E8" i="1"/>
  <c r="E20" i="1"/>
  <c r="D4" i="1"/>
  <c r="D24" i="1"/>
  <c r="D16" i="1"/>
  <c r="E12" i="1"/>
  <c r="E16" i="1"/>
  <c r="D8" i="1"/>
</calcChain>
</file>

<file path=xl/sharedStrings.xml><?xml version="1.0" encoding="utf-8"?>
<sst xmlns="http://schemas.openxmlformats.org/spreadsheetml/2006/main" count="107" uniqueCount="30">
  <si>
    <t>CONTROL</t>
  </si>
  <si>
    <t>STDEV</t>
  </si>
  <si>
    <t>TBARS(meq/kg)</t>
  </si>
  <si>
    <t>mean</t>
  </si>
  <si>
    <t>y=.1708x+0.0165; y= ab; x=MDA concentration(PPM)</t>
  </si>
  <si>
    <t>day 0</t>
  </si>
  <si>
    <t>starch film</t>
  </si>
  <si>
    <t>absorbance</t>
  </si>
  <si>
    <t>zein film</t>
  </si>
  <si>
    <t>zein+CEO</t>
  </si>
  <si>
    <t>bilayer film</t>
  </si>
  <si>
    <t>bilayer+CEO</t>
  </si>
  <si>
    <t>day 3</t>
  </si>
  <si>
    <t xml:space="preserve"> </t>
  </si>
  <si>
    <t>day 6</t>
  </si>
  <si>
    <t>day 9</t>
  </si>
  <si>
    <t>day 12</t>
  </si>
  <si>
    <t>ML H2SO4</t>
  </si>
  <si>
    <r>
      <t>ML H</t>
    </r>
    <r>
      <rPr>
        <sz val="10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SO</t>
    </r>
    <r>
      <rPr>
        <sz val="10"/>
        <color theme="1"/>
        <rFont val="Calibri"/>
        <family val="2"/>
        <scheme val="minor"/>
      </rPr>
      <t>4</t>
    </r>
  </si>
  <si>
    <t>TVN(mg/100 gr fillet)</t>
  </si>
  <si>
    <t>TVN(mg/100mg fillet)=((salmle titr-blank titr)*ssolphiric acid normality*14)/ sample weight</t>
  </si>
  <si>
    <t>day 1</t>
  </si>
  <si>
    <t>STD</t>
  </si>
  <si>
    <t>day</t>
  </si>
  <si>
    <t>shiravani</t>
  </si>
  <si>
    <t>control</t>
  </si>
  <si>
    <t xml:space="preserve">Acorn starch </t>
  </si>
  <si>
    <t>Zein</t>
  </si>
  <si>
    <t>Zein/CEO</t>
  </si>
  <si>
    <t>Acorn starch/zein/CEO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</si>
</sst>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2" borderId="0" xfId="0" applyFill="1"/>
    <xf numFmtId="0" fontId="0" fillId="3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1" fillId="9" borderId="0" xfId="0" applyFont="1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1" fontId="0" fillId="0" borderId="0" xfId="0" applyNumberFormat="1"/>
    <xf numFmtId="164" fontId="0" fillId="0" borderId="0" xfId="0" applyNumberFormat="1"/>
    <xf numFmtId="0" fontId="3" fillId="0" borderId="0" xfId="1"/>
    <xf numFmtId="165" fontId="0" fillId="0" borderId="0" xfId="0" applyNumberFormat="1"/>
    <xf numFmtId="2" fontId="0" fillId="0" borderId="0" xfId="0" applyNumberFormat="1"/>
    <xf numFmtId="0" fontId="0" fillId="4" borderId="0" xfId="0" applyFill="1" applyAlignment="1">
      <alignment horizontal="center"/>
    </xf>
  </cellXfs>
  <cellStyles count="2">
    <cellStyle name="Normal" xfId="0" builtinId="0"/>
    <cellStyle name="Normal_pH" xfId="1" xr:uid="{F9575FA0-F93D-4D0D-89BD-ABF1869A68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TBARS!$C$30</c:f>
              <c:strCache>
                <c:ptCount val="1"/>
                <c:pt idx="0">
                  <c:v>CONTROL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975112544026656E-17"/>
                  <c:y val="-1.24007936507937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A7AD-485F-97FD-41A8CEFBCB21}"/>
                </c:ext>
              </c:extLst>
            </c:dLbl>
            <c:dLbl>
              <c:idx val="1"/>
              <c:layout>
                <c:manualLayout>
                  <c:x val="0"/>
                  <c:y val="-7.440476190476281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A7AD-485F-97FD-41A8CEFBCB2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A7AD-485F-97FD-41A8CEFBCB21}"/>
                </c:ext>
              </c:extLst>
            </c:dLbl>
            <c:dLbl>
              <c:idx val="3"/>
              <c:layout>
                <c:manualLayout>
                  <c:x val="0"/>
                  <c:y val="-1.24007936507936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A7AD-485F-97FD-41A8CEFBCB21}"/>
                </c:ext>
              </c:extLst>
            </c:dLbl>
            <c:dLbl>
              <c:idx val="4"/>
              <c:layout>
                <c:manualLayout>
                  <c:x val="-1.3580090035221325E-16"/>
                  <c:y val="-1.73611111111111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A7AD-485F-97FD-41A8CEFBCB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TBARS!$J$29:$N$29</c:f>
                <c:numCache>
                  <c:formatCode>General</c:formatCode>
                  <c:ptCount val="5"/>
                  <c:pt idx="0">
                    <c:v>5.928584766479509E-2</c:v>
                  </c:pt>
                  <c:pt idx="1">
                    <c:v>5.8548009367681363E-2</c:v>
                  </c:pt>
                  <c:pt idx="2">
                    <c:v>3.5773424628851011E-2</c:v>
                  </c:pt>
                  <c:pt idx="3">
                    <c:v>6.2015419470150497E-2</c:v>
                  </c:pt>
                  <c:pt idx="4">
                    <c:v>9.418874667389962E-2</c:v>
                  </c:pt>
                </c:numCache>
              </c:numRef>
            </c:plus>
            <c:minus>
              <c:numRef>
                <c:f>TBARS!$J$29:$N$29</c:f>
                <c:numCache>
                  <c:formatCode>General</c:formatCode>
                  <c:ptCount val="5"/>
                  <c:pt idx="0">
                    <c:v>5.928584766479509E-2</c:v>
                  </c:pt>
                  <c:pt idx="1">
                    <c:v>5.8548009367681363E-2</c:v>
                  </c:pt>
                  <c:pt idx="2">
                    <c:v>3.5773424628851011E-2</c:v>
                  </c:pt>
                  <c:pt idx="3">
                    <c:v>6.2015419470150497E-2</c:v>
                  </c:pt>
                  <c:pt idx="4">
                    <c:v>9.418874667389962E-2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TBARS!$D$29:$H$29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TBARS!$D$30:$H$30</c:f>
              <c:numCache>
                <c:formatCode>General</c:formatCode>
                <c:ptCount val="5"/>
                <c:pt idx="0" formatCode="0.000">
                  <c:v>0.46754666666666672</c:v>
                </c:pt>
                <c:pt idx="1">
                  <c:v>0.64080000000000004</c:v>
                </c:pt>
                <c:pt idx="2">
                  <c:v>0.91458235753317696</c:v>
                </c:pt>
                <c:pt idx="3">
                  <c:v>1.6755733333333334</c:v>
                </c:pt>
                <c:pt idx="4">
                  <c:v>2.7768000000000002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A8-47BE-A5B5-D9D0F63BB342}"/>
            </c:ext>
          </c:extLst>
        </c:ser>
        <c:ser>
          <c:idx val="1"/>
          <c:order val="1"/>
          <c:tx>
            <c:strRef>
              <c:f>TBARS!$C$31</c:f>
              <c:strCache>
                <c:ptCount val="1"/>
                <c:pt idx="0">
                  <c:v>starch film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3611111111111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A7AD-485F-97FD-41A8CEFBCB21}"/>
                </c:ext>
              </c:extLst>
            </c:dLbl>
            <c:dLbl>
              <c:idx val="1"/>
              <c:layout>
                <c:manualLayout>
                  <c:x val="0"/>
                  <c:y val="-4.9603174603174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A7AD-485F-97FD-41A8CEFBCB21}"/>
                </c:ext>
              </c:extLst>
            </c:dLbl>
            <c:dLbl>
              <c:idx val="2"/>
              <c:layout>
                <c:manualLayout>
                  <c:x val="0"/>
                  <c:y val="-4.9603174603174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A7AD-485F-97FD-41A8CEFBCB2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BCb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A7AD-485F-97FD-41A8CEFBCB21}"/>
                </c:ext>
              </c:extLst>
            </c:dLbl>
            <c:dLbl>
              <c:idx val="4"/>
              <c:layout>
                <c:manualLayout>
                  <c:x val="0"/>
                  <c:y val="-9.920634920634920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A-A7AD-485F-97FD-41A8CEFBCB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TBARS!$J$30:$N$30</c:f>
                <c:numCache>
                  <c:formatCode>General</c:formatCode>
                  <c:ptCount val="5"/>
                  <c:pt idx="0">
                    <c:v>7.4107309580994499E-2</c:v>
                  </c:pt>
                  <c:pt idx="1">
                    <c:v>4.6960224104277928E-2</c:v>
                  </c:pt>
                  <c:pt idx="2">
                    <c:v>6.1125916328516106E-2</c:v>
                  </c:pt>
                  <c:pt idx="3">
                    <c:v>3.6470914299885589E-2</c:v>
                  </c:pt>
                  <c:pt idx="4">
                    <c:v>8.190579303891346E-2</c:v>
                  </c:pt>
                </c:numCache>
              </c:numRef>
            </c:plus>
            <c:minus>
              <c:numRef>
                <c:f>TBARS!$J$30:$N$30</c:f>
                <c:numCache>
                  <c:formatCode>General</c:formatCode>
                  <c:ptCount val="5"/>
                  <c:pt idx="0">
                    <c:v>7.4107309580994499E-2</c:v>
                  </c:pt>
                  <c:pt idx="1">
                    <c:v>4.6960224104277928E-2</c:v>
                  </c:pt>
                  <c:pt idx="2">
                    <c:v>6.1125916328516106E-2</c:v>
                  </c:pt>
                  <c:pt idx="3">
                    <c:v>3.6470914299885589E-2</c:v>
                  </c:pt>
                  <c:pt idx="4">
                    <c:v>8.190579303891346E-2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TBARS!$D$29:$H$29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TBARS!$D$31:$H$31</c:f>
              <c:numCache>
                <c:formatCode>General</c:formatCode>
                <c:ptCount val="5"/>
                <c:pt idx="0" formatCode="0.000">
                  <c:v>0.37973333333333331</c:v>
                </c:pt>
                <c:pt idx="1">
                  <c:v>0.39872000000000002</c:v>
                </c:pt>
                <c:pt idx="2">
                  <c:v>0.61182669789227173</c:v>
                </c:pt>
                <c:pt idx="3">
                  <c:v>1.3031973333333333</c:v>
                </c:pt>
                <c:pt idx="4">
                  <c:v>2.0553066666666671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A8-47BE-A5B5-D9D0F63BB342}"/>
            </c:ext>
          </c:extLst>
        </c:ser>
        <c:ser>
          <c:idx val="2"/>
          <c:order val="2"/>
          <c:tx>
            <c:strRef>
              <c:f>TBARS!$C$32</c:f>
              <c:strCache>
                <c:ptCount val="1"/>
                <c:pt idx="0">
                  <c:v>zein film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A7AD-485F-97FD-41A8CEFBCB2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A7AD-485F-97FD-41A8CEFBCB2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A7AD-485F-97FD-41A8CEFBCB21}"/>
                </c:ext>
              </c:extLst>
            </c:dLbl>
            <c:dLbl>
              <c:idx val="3"/>
              <c:layout>
                <c:manualLayout>
                  <c:x val="0"/>
                  <c:y val="-7.440476190476281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A7AD-485F-97FD-41A8CEFBCB21}"/>
                </c:ext>
              </c:extLst>
            </c:dLbl>
            <c:dLbl>
              <c:idx val="4"/>
              <c:layout>
                <c:manualLayout>
                  <c:x val="0"/>
                  <c:y val="-4.9603174603174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A7AD-485F-97FD-41A8CEFBCB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TBARS!$J$31:$N$31</c:f>
                <c:numCache>
                  <c:formatCode>General</c:formatCode>
                  <c:ptCount val="5"/>
                  <c:pt idx="0">
                    <c:v>4.2917322066192969E-2</c:v>
                  </c:pt>
                  <c:pt idx="1">
                    <c:v>2.6400759676949034E-2</c:v>
                  </c:pt>
                  <c:pt idx="2">
                    <c:v>2.9274004683840671E-2</c:v>
                  </c:pt>
                  <c:pt idx="3">
                    <c:v>0.06</c:v>
                  </c:pt>
                  <c:pt idx="4">
                    <c:v>0.10375023341339228</c:v>
                  </c:pt>
                </c:numCache>
              </c:numRef>
            </c:plus>
            <c:minus>
              <c:numRef>
                <c:f>TBARS!$J$31:$N$31</c:f>
                <c:numCache>
                  <c:formatCode>General</c:formatCode>
                  <c:ptCount val="5"/>
                  <c:pt idx="0">
                    <c:v>4.2917322066192969E-2</c:v>
                  </c:pt>
                  <c:pt idx="1">
                    <c:v>2.6400759676949034E-2</c:v>
                  </c:pt>
                  <c:pt idx="2">
                    <c:v>2.9274004683840671E-2</c:v>
                  </c:pt>
                  <c:pt idx="3">
                    <c:v>0.06</c:v>
                  </c:pt>
                  <c:pt idx="4">
                    <c:v>0.10375023341339228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TBARS!$D$29:$H$29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TBARS!$D$32:$H$32</c:f>
              <c:numCache>
                <c:formatCode>General</c:formatCode>
                <c:ptCount val="5"/>
                <c:pt idx="0" formatCode="0.000">
                  <c:v>0.36074666666666672</c:v>
                </c:pt>
                <c:pt idx="1">
                  <c:v>0.49602666666666667</c:v>
                </c:pt>
                <c:pt idx="2">
                  <c:v>0.69964871194379386</c:v>
                </c:pt>
                <c:pt idx="3">
                  <c:v>1.4904533333333336</c:v>
                </c:pt>
                <c:pt idx="4">
                  <c:v>2.3199999999999998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A8-47BE-A5B5-D9D0F63BB342}"/>
            </c:ext>
          </c:extLst>
        </c:ser>
        <c:ser>
          <c:idx val="3"/>
          <c:order val="3"/>
          <c:tx>
            <c:strRef>
              <c:f>TBARS!$C$33</c:f>
              <c:strCache>
                <c:ptCount val="1"/>
                <c:pt idx="0">
                  <c:v>zein+CEO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975112544026656E-17"/>
                  <c:y val="-1.73611111111112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A7AD-485F-97FD-41A8CEFBCB2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A7AD-485F-97FD-41A8CEFBCB21}"/>
                </c:ext>
              </c:extLst>
            </c:dLbl>
            <c:dLbl>
              <c:idx val="2"/>
              <c:layout>
                <c:manualLayout>
                  <c:x val="-6.7900450176106624E-17"/>
                  <c:y val="-4.9603174603174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A7AD-485F-97FD-41A8CEFBCB21}"/>
                </c:ext>
              </c:extLst>
            </c:dLbl>
            <c:dLbl>
              <c:idx val="3"/>
              <c:layout>
                <c:manualLayout>
                  <c:x val="0"/>
                  <c:y val="-1.2400793650793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CDb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A7AD-485F-97FD-41A8CEFBCB21}"/>
                </c:ext>
              </c:extLst>
            </c:dLbl>
            <c:dLbl>
              <c:idx val="4"/>
              <c:layout>
                <c:manualLayout>
                  <c:x val="0"/>
                  <c:y val="-1.2400793650793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CDa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A7AD-485F-97FD-41A8CEFBCB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TBARS!$J$32:$N$32</c:f>
                <c:numCache>
                  <c:formatCode>General</c:formatCode>
                  <c:ptCount val="5"/>
                  <c:pt idx="0">
                    <c:v>6.7920471140886701E-2</c:v>
                  </c:pt>
                  <c:pt idx="1">
                    <c:v>3.561336376052824E-2</c:v>
                  </c:pt>
                  <c:pt idx="2">
                    <c:v>5.6258920005462822E-2</c:v>
                  </c:pt>
                  <c:pt idx="3">
                    <c:v>7.0257611241217877E-2</c:v>
                  </c:pt>
                  <c:pt idx="4">
                    <c:v>6.4605254688247696E-2</c:v>
                  </c:pt>
                </c:numCache>
              </c:numRef>
            </c:plus>
            <c:minus>
              <c:numRef>
                <c:f>TBARS!$J$32:$N$32</c:f>
                <c:numCache>
                  <c:formatCode>General</c:formatCode>
                  <c:ptCount val="5"/>
                  <c:pt idx="0">
                    <c:v>6.7920471140886701E-2</c:v>
                  </c:pt>
                  <c:pt idx="1">
                    <c:v>3.561336376052824E-2</c:v>
                  </c:pt>
                  <c:pt idx="2">
                    <c:v>5.6258920005462822E-2</c:v>
                  </c:pt>
                  <c:pt idx="3">
                    <c:v>7.0257611241217877E-2</c:v>
                  </c:pt>
                  <c:pt idx="4">
                    <c:v>6.4605254688247696E-2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TBARS!$D$29:$H$29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TBARS!$D$33:$H$33</c:f>
              <c:numCache>
                <c:formatCode>General</c:formatCode>
                <c:ptCount val="5"/>
                <c:pt idx="0" formatCode="0.000">
                  <c:v>0.45568000000000003</c:v>
                </c:pt>
                <c:pt idx="1">
                  <c:v>0.46992000000000006</c:v>
                </c:pt>
                <c:pt idx="2">
                  <c:v>0.55132708821233412</c:v>
                </c:pt>
                <c:pt idx="3">
                  <c:v>1.1107199999999999</c:v>
                </c:pt>
                <c:pt idx="4">
                  <c:v>1.7493066666666699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A8-47BE-A5B5-D9D0F63BB342}"/>
            </c:ext>
          </c:extLst>
        </c:ser>
        <c:ser>
          <c:idx val="4"/>
          <c:order val="4"/>
          <c:tx>
            <c:strRef>
              <c:f>TBARS!$C$34</c:f>
              <c:strCache>
                <c:ptCount val="1"/>
                <c:pt idx="0">
                  <c:v>bilayer film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3611111111112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A7AD-485F-97FD-41A8CEFBCB2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A7AD-485F-97FD-41A8CEFBCB21}"/>
                </c:ext>
              </c:extLst>
            </c:dLbl>
            <c:dLbl>
              <c:idx val="2"/>
              <c:layout>
                <c:manualLayout>
                  <c:x val="-6.7900450176106624E-17"/>
                  <c:y val="-7.440476190476281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A7AD-485F-97FD-41A8CEFBCB21}"/>
                </c:ext>
              </c:extLst>
            </c:dLbl>
            <c:dLbl>
              <c:idx val="3"/>
              <c:layout>
                <c:manualLayout>
                  <c:x val="0"/>
                  <c:y val="-4.9603174603174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A7AD-485F-97FD-41A8CEFBCB21}"/>
                </c:ext>
              </c:extLst>
            </c:dLbl>
            <c:dLbl>
              <c:idx val="4"/>
              <c:layout>
                <c:manualLayout>
                  <c:x val="0"/>
                  <c:y val="-1.73611111111111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BCa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A7AD-485F-97FD-41A8CEFBCB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TBARS!$J$33:$N$33</c:f>
                <c:numCache>
                  <c:formatCode>General</c:formatCode>
                  <c:ptCount val="5"/>
                  <c:pt idx="0">
                    <c:v>3.9642482263349731E-2</c:v>
                  </c:pt>
                  <c:pt idx="1">
                    <c:v>3.2598152007201349E-2</c:v>
                  </c:pt>
                  <c:pt idx="2">
                    <c:v>4.6960224104277769E-2</c:v>
                  </c:pt>
                  <c:pt idx="3">
                    <c:v>5.1152780726311908E-2</c:v>
                  </c:pt>
                  <c:pt idx="4">
                    <c:v>3.9213902296677129E-2</c:v>
                  </c:pt>
                </c:numCache>
              </c:numRef>
            </c:plus>
            <c:minus>
              <c:numRef>
                <c:f>TBARS!$J$33:$N$33</c:f>
                <c:numCache>
                  <c:formatCode>General</c:formatCode>
                  <c:ptCount val="5"/>
                  <c:pt idx="0">
                    <c:v>3.9642482263349731E-2</c:v>
                  </c:pt>
                  <c:pt idx="1">
                    <c:v>3.2598152007201349E-2</c:v>
                  </c:pt>
                  <c:pt idx="2">
                    <c:v>4.6960224104277769E-2</c:v>
                  </c:pt>
                  <c:pt idx="3">
                    <c:v>5.1152780726311908E-2</c:v>
                  </c:pt>
                  <c:pt idx="4">
                    <c:v>3.9213902296677129E-2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TBARS!$D$29:$H$29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TBARS!$D$34:$H$34</c:f>
              <c:numCache>
                <c:formatCode>General</c:formatCode>
                <c:ptCount val="5"/>
                <c:pt idx="0" formatCode="0.000">
                  <c:v>0.38210666666666676</c:v>
                </c:pt>
                <c:pt idx="1">
                  <c:v>0.38447999999999999</c:v>
                </c:pt>
                <c:pt idx="2">
                  <c:v>0.60987509758001568</c:v>
                </c:pt>
                <c:pt idx="3">
                  <c:v>1.2293866666666666</c:v>
                </c:pt>
                <c:pt idx="4">
                  <c:v>2.09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A8-47BE-A5B5-D9D0F63BB342}"/>
            </c:ext>
          </c:extLst>
        </c:ser>
        <c:ser>
          <c:idx val="5"/>
          <c:order val="5"/>
          <c:tx>
            <c:strRef>
              <c:f>TBARS!$C$35</c:f>
              <c:strCache>
                <c:ptCount val="1"/>
                <c:pt idx="0">
                  <c:v>bilayer+CEO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9.920634920634920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A7AD-485F-97FD-41A8CEFBCB21}"/>
                </c:ext>
              </c:extLst>
            </c:dLbl>
            <c:dLbl>
              <c:idx val="1"/>
              <c:layout>
                <c:manualLayout>
                  <c:x val="0"/>
                  <c:y val="-1.4880952380952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A7AD-485F-97FD-41A8CEFBCB2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Cb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A7AD-485F-97FD-41A8CEFBCB21}"/>
                </c:ext>
              </c:extLst>
            </c:dLbl>
            <c:dLbl>
              <c:idx val="3"/>
              <c:layout>
                <c:manualLayout>
                  <c:x val="0"/>
                  <c:y val="-1.24007936507937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A7AD-485F-97FD-41A8CEFBCB2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Da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A7AD-485F-97FD-41A8CEFBCB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TBARS!$J$34:$N$34</c:f>
                <c:numCache>
                  <c:formatCode>General</c:formatCode>
                  <c:ptCount val="5"/>
                  <c:pt idx="0">
                    <c:v>4.3503918597447441E-2</c:v>
                  </c:pt>
                  <c:pt idx="1">
                    <c:v>6.5196304014403336E-2</c:v>
                  </c:pt>
                  <c:pt idx="2">
                    <c:v>4.5727457118891437E-2</c:v>
                  </c:pt>
                  <c:pt idx="3">
                    <c:v>5.3371379499652601E-2</c:v>
                  </c:pt>
                  <c:pt idx="4">
                    <c:v>0.10268610032521439</c:v>
                  </c:pt>
                </c:numCache>
              </c:numRef>
            </c:plus>
            <c:minus>
              <c:numRef>
                <c:f>TBARS!$J$34:$N$34</c:f>
                <c:numCache>
                  <c:formatCode>General</c:formatCode>
                  <c:ptCount val="5"/>
                  <c:pt idx="0">
                    <c:v>4.3503918597447441E-2</c:v>
                  </c:pt>
                  <c:pt idx="1">
                    <c:v>6.5196304014403336E-2</c:v>
                  </c:pt>
                  <c:pt idx="2">
                    <c:v>4.5727457118891437E-2</c:v>
                  </c:pt>
                  <c:pt idx="3">
                    <c:v>5.3371379499652601E-2</c:v>
                  </c:pt>
                  <c:pt idx="4">
                    <c:v>0.10268610032521439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TBARS!$D$29:$H$29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TBARS!$D$35:$H$35</c:f>
              <c:numCache>
                <c:formatCode>General</c:formatCode>
                <c:ptCount val="5"/>
                <c:pt idx="0" formatCode="0.000">
                  <c:v>0.44618666666666673</c:v>
                </c:pt>
                <c:pt idx="1">
                  <c:v>0.42245333333333335</c:v>
                </c:pt>
                <c:pt idx="2">
                  <c:v>0.51814988290398123</c:v>
                </c:pt>
                <c:pt idx="3">
                  <c:v>0.96357333333333328</c:v>
                </c:pt>
                <c:pt idx="4">
                  <c:v>1.5450400000000002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2A8-47BE-A5B5-D9D0F63BB34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50710848"/>
        <c:axId val="550712768"/>
      </c:barChart>
      <c:catAx>
        <c:axId val="550710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Storage</a:t>
                </a:r>
                <a:r>
                  <a:rPr lang="en-US" baseline="0"/>
                  <a:t> time(day)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712768"/>
        <c:crosses val="autoZero"/>
        <c:auto val="1"/>
        <c:lblAlgn val="ctr"/>
        <c:lblOffset val="100"/>
        <c:noMultiLvlLbl val="0"/>
      </c:catAx>
      <c:valAx>
        <c:axId val="5507127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baseline="0"/>
                  <a:t>TBARS (mg MDA eq/kg)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710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TVN!$F$30</c:f>
              <c:strCache>
                <c:ptCount val="1"/>
                <c:pt idx="0">
                  <c:v>control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F934-47AF-B31F-8A17D4E78F9F}"/>
                </c:ext>
              </c:extLst>
            </c:dLbl>
            <c:dLbl>
              <c:idx val="1"/>
              <c:layout>
                <c:manualLayout>
                  <c:x val="-3.3950225088053312E-17"/>
                  <c:y val="-9.920634920634920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F934-47AF-B31F-8A17D4E78F9F}"/>
                </c:ext>
              </c:extLst>
            </c:dLbl>
            <c:dLbl>
              <c:idx val="2"/>
              <c:layout>
                <c:manualLayout>
                  <c:x val="0"/>
                  <c:y val="-1.73611111111111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F934-47AF-B31F-8A17D4E78F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F934-47AF-B31F-8A17D4E78F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F934-47AF-B31F-8A17D4E78F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TVN!$O$30:$S$30</c:f>
                <c:numCache>
                  <c:formatCode>General</c:formatCode>
                  <c:ptCount val="5"/>
                  <c:pt idx="0">
                    <c:v>0.80829037686547522</c:v>
                  </c:pt>
                  <c:pt idx="1">
                    <c:v>1.3999999999999986</c:v>
                  </c:pt>
                  <c:pt idx="2">
                    <c:v>0.8</c:v>
                  </c:pt>
                  <c:pt idx="3">
                    <c:v>1.4</c:v>
                  </c:pt>
                  <c:pt idx="4">
                    <c:v>1.08</c:v>
                  </c:pt>
                </c:numCache>
              </c:numRef>
            </c:plus>
            <c:minus>
              <c:numRef>
                <c:f>TVN!$O$30:$S$30</c:f>
                <c:numCache>
                  <c:formatCode>General</c:formatCode>
                  <c:ptCount val="5"/>
                  <c:pt idx="0">
                    <c:v>0.80829037686547522</c:v>
                  </c:pt>
                  <c:pt idx="1">
                    <c:v>1.3999999999999986</c:v>
                  </c:pt>
                  <c:pt idx="2">
                    <c:v>0.8</c:v>
                  </c:pt>
                  <c:pt idx="3">
                    <c:v>1.4</c:v>
                  </c:pt>
                  <c:pt idx="4">
                    <c:v>1.08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TVN!$G$29:$K$29</c:f>
              <c:numCache>
                <c:formatCode>0.00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TVN!$G$30:$K$30</c:f>
              <c:numCache>
                <c:formatCode>0.00</c:formatCode>
                <c:ptCount val="5"/>
                <c:pt idx="0">
                  <c:v>9.3333333333333339</c:v>
                </c:pt>
                <c:pt idx="1">
                  <c:v>16.8</c:v>
                </c:pt>
                <c:pt idx="2">
                  <c:v>25.666666666666668</c:v>
                </c:pt>
                <c:pt idx="3">
                  <c:v>40</c:v>
                </c:pt>
                <c:pt idx="4">
                  <c:v>45.5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0C-4C84-97A5-B325904BC32A}"/>
            </c:ext>
          </c:extLst>
        </c:ser>
        <c:ser>
          <c:idx val="1"/>
          <c:order val="1"/>
          <c:tx>
            <c:strRef>
              <c:f>TVN!$F$31</c:f>
              <c:strCache>
                <c:ptCount val="1"/>
                <c:pt idx="0">
                  <c:v>Acorn starch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934-47AF-B31F-8A17D4E78F9F}"/>
                </c:ext>
              </c:extLst>
            </c:dLbl>
            <c:dLbl>
              <c:idx val="1"/>
              <c:layout>
                <c:manualLayout>
                  <c:x val="0"/>
                  <c:y val="-1.4880952380952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F934-47AF-B31F-8A17D4E78F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BCc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F934-47AF-B31F-8A17D4E78F9F}"/>
                </c:ext>
              </c:extLst>
            </c:dLbl>
            <c:dLbl>
              <c:idx val="3"/>
              <c:layout>
                <c:manualLayout>
                  <c:x val="0"/>
                  <c:y val="-4.96031746031750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F934-47AF-B31F-8A17D4E78F9F}"/>
                </c:ext>
              </c:extLst>
            </c:dLbl>
            <c:dLbl>
              <c:idx val="4"/>
              <c:layout>
                <c:manualLayout>
                  <c:x val="0"/>
                  <c:y val="-4.9603174603174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A-F934-47AF-B31F-8A17D4E78F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TVN!$O$31:$S$31</c:f>
                <c:numCache>
                  <c:formatCode>General</c:formatCode>
                  <c:ptCount val="5"/>
                  <c:pt idx="0">
                    <c:v>0.80829037686547622</c:v>
                  </c:pt>
                  <c:pt idx="1">
                    <c:v>1.6165807537309527</c:v>
                  </c:pt>
                  <c:pt idx="2">
                    <c:v>0.80829037686547733</c:v>
                  </c:pt>
                  <c:pt idx="3">
                    <c:v>1.0900000000000001</c:v>
                  </c:pt>
                  <c:pt idx="4">
                    <c:v>1.1385353243127201</c:v>
                  </c:pt>
                </c:numCache>
              </c:numRef>
            </c:plus>
            <c:minus>
              <c:numRef>
                <c:f>TVN!$O$31:$S$31</c:f>
                <c:numCache>
                  <c:formatCode>General</c:formatCode>
                  <c:ptCount val="5"/>
                  <c:pt idx="0">
                    <c:v>0.80829037686547622</c:v>
                  </c:pt>
                  <c:pt idx="1">
                    <c:v>1.6165807537309527</c:v>
                  </c:pt>
                  <c:pt idx="2">
                    <c:v>0.80829037686547733</c:v>
                  </c:pt>
                  <c:pt idx="3">
                    <c:v>1.0900000000000001</c:v>
                  </c:pt>
                  <c:pt idx="4">
                    <c:v>1.1385353243127201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TVN!$G$29:$K$29</c:f>
              <c:numCache>
                <c:formatCode>0.00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TVN!$G$31:$K$31</c:f>
              <c:numCache>
                <c:formatCode>0.00</c:formatCode>
                <c:ptCount val="5"/>
                <c:pt idx="0">
                  <c:v>7.9333333333333336</c:v>
                </c:pt>
                <c:pt idx="1">
                  <c:v>14.933333333333332</c:v>
                </c:pt>
                <c:pt idx="2">
                  <c:v>20.066666666666663</c:v>
                </c:pt>
                <c:pt idx="3">
                  <c:v>29.433333333333302</c:v>
                </c:pt>
                <c:pt idx="4">
                  <c:v>37.133333333333297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0C-4C84-97A5-B325904BC32A}"/>
            </c:ext>
          </c:extLst>
        </c:ser>
        <c:ser>
          <c:idx val="2"/>
          <c:order val="2"/>
          <c:tx>
            <c:strRef>
              <c:f>TVN!$F$32</c:f>
              <c:strCache>
                <c:ptCount val="1"/>
                <c:pt idx="0">
                  <c:v>Zein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F934-47AF-B31F-8A17D4E78F9F}"/>
                </c:ext>
              </c:extLst>
            </c:dLbl>
            <c:dLbl>
              <c:idx val="1"/>
              <c:layout>
                <c:manualLayout>
                  <c:x val="0"/>
                  <c:y val="-1.24007936507937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F934-47AF-B31F-8A17D4E78F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F934-47AF-B31F-8A17D4E78F9F}"/>
                </c:ext>
              </c:extLst>
            </c:dLbl>
            <c:dLbl>
              <c:idx val="3"/>
              <c:layout>
                <c:manualLayout>
                  <c:x val="0"/>
                  <c:y val="-1.2400793650793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F934-47AF-B31F-8A17D4E78F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F934-47AF-B31F-8A17D4E78F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TVN!$O$32:$S$32</c:f>
                <c:numCache>
                  <c:formatCode>General</c:formatCode>
                  <c:ptCount val="5"/>
                  <c:pt idx="0">
                    <c:v>0.80829037686547522</c:v>
                  </c:pt>
                  <c:pt idx="1">
                    <c:v>1.6165807537309524</c:v>
                  </c:pt>
                  <c:pt idx="2">
                    <c:v>0.80829037686547522</c:v>
                  </c:pt>
                  <c:pt idx="3">
                    <c:v>1.6</c:v>
                  </c:pt>
                  <c:pt idx="4">
                    <c:v>0.80829037686547522</c:v>
                  </c:pt>
                </c:numCache>
              </c:numRef>
            </c:plus>
            <c:minus>
              <c:numRef>
                <c:f>TVN!$O$32:$S$32</c:f>
                <c:numCache>
                  <c:formatCode>General</c:formatCode>
                  <c:ptCount val="5"/>
                  <c:pt idx="0">
                    <c:v>0.80829037686547522</c:v>
                  </c:pt>
                  <c:pt idx="1">
                    <c:v>1.6165807537309524</c:v>
                  </c:pt>
                  <c:pt idx="2">
                    <c:v>0.80829037686547522</c:v>
                  </c:pt>
                  <c:pt idx="3">
                    <c:v>1.6</c:v>
                  </c:pt>
                  <c:pt idx="4">
                    <c:v>0.80829037686547522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TVN!$G$29:$K$29</c:f>
              <c:numCache>
                <c:formatCode>0.00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TVN!$G$32:$K$32</c:f>
              <c:numCache>
                <c:formatCode>0.00</c:formatCode>
                <c:ptCount val="5"/>
                <c:pt idx="0">
                  <c:v>9.3333333333333339</c:v>
                </c:pt>
                <c:pt idx="1">
                  <c:v>15.866666666666667</c:v>
                </c:pt>
                <c:pt idx="2">
                  <c:v>22.866666666666671</c:v>
                </c:pt>
                <c:pt idx="3">
                  <c:v>31.26</c:v>
                </c:pt>
                <c:pt idx="4">
                  <c:v>39.933333333333302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0C-4C84-97A5-B325904BC32A}"/>
            </c:ext>
          </c:extLst>
        </c:ser>
        <c:ser>
          <c:idx val="3"/>
          <c:order val="3"/>
          <c:tx>
            <c:strRef>
              <c:f>TVN!$F$33</c:f>
              <c:strCache>
                <c:ptCount val="1"/>
                <c:pt idx="0">
                  <c:v>Zein/CEO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F934-47AF-B31F-8A17D4E78F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F934-47AF-B31F-8A17D4E78F9F}"/>
                </c:ext>
              </c:extLst>
            </c:dLbl>
            <c:dLbl>
              <c:idx val="2"/>
              <c:layout>
                <c:manualLayout>
                  <c:x val="0"/>
                  <c:y val="-1.2400793650793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F934-47AF-B31F-8A17D4E78F9F}"/>
                </c:ext>
              </c:extLst>
            </c:dLbl>
            <c:dLbl>
              <c:idx val="3"/>
              <c:layout>
                <c:manualLayout>
                  <c:x val="0"/>
                  <c:y val="-1.2400793650793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F934-47AF-B31F-8A17D4E78F9F}"/>
                </c:ext>
              </c:extLst>
            </c:dLbl>
            <c:dLbl>
              <c:idx val="4"/>
              <c:layout>
                <c:manualLayout>
                  <c:x val="0"/>
                  <c:y val="-4.9603174603174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F934-47AF-B31F-8A17D4E78F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TVN!$O$33:$S$33</c:f>
                <c:numCache>
                  <c:formatCode>General</c:formatCode>
                  <c:ptCount val="5"/>
                  <c:pt idx="0">
                    <c:v>0.80829037686547622</c:v>
                  </c:pt>
                  <c:pt idx="1">
                    <c:v>0.80829037686547522</c:v>
                  </c:pt>
                  <c:pt idx="2">
                    <c:v>1.3999999999999986</c:v>
                  </c:pt>
                  <c:pt idx="3">
                    <c:v>1.1599999999999999</c:v>
                  </c:pt>
                  <c:pt idx="4">
                    <c:v>1.32</c:v>
                  </c:pt>
                </c:numCache>
              </c:numRef>
            </c:plus>
            <c:minus>
              <c:numRef>
                <c:f>TVN!$O$33:$S$33</c:f>
                <c:numCache>
                  <c:formatCode>General</c:formatCode>
                  <c:ptCount val="5"/>
                  <c:pt idx="0">
                    <c:v>0.80829037686547622</c:v>
                  </c:pt>
                  <c:pt idx="1">
                    <c:v>0.80829037686547522</c:v>
                  </c:pt>
                  <c:pt idx="2">
                    <c:v>1.3999999999999986</c:v>
                  </c:pt>
                  <c:pt idx="3">
                    <c:v>1.1599999999999999</c:v>
                  </c:pt>
                  <c:pt idx="4">
                    <c:v>1.32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TVN!$G$29:$K$29</c:f>
              <c:numCache>
                <c:formatCode>0.00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TVN!$G$33:$K$33</c:f>
              <c:numCache>
                <c:formatCode>0.00</c:formatCode>
                <c:ptCount val="5"/>
                <c:pt idx="0">
                  <c:v>7.9333333333333336</c:v>
                </c:pt>
                <c:pt idx="1">
                  <c:v>12.133333333333333</c:v>
                </c:pt>
                <c:pt idx="2">
                  <c:v>16.8</c:v>
                </c:pt>
                <c:pt idx="3">
                  <c:v>24.266666666666666</c:v>
                </c:pt>
                <c:pt idx="4">
                  <c:v>30.8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0C-4C84-97A5-B325904BC32A}"/>
            </c:ext>
          </c:extLst>
        </c:ser>
        <c:ser>
          <c:idx val="4"/>
          <c:order val="4"/>
          <c:tx>
            <c:strRef>
              <c:f>TVN!$F$34</c:f>
              <c:strCache>
                <c:ptCount val="1"/>
                <c:pt idx="0">
                  <c:v>Acorn starch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F934-47AF-B31F-8A17D4E78F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F934-47AF-B31F-8A17D4E78F9F}"/>
                </c:ext>
              </c:extLst>
            </c:dLbl>
            <c:dLbl>
              <c:idx val="2"/>
              <c:layout>
                <c:manualLayout>
                  <c:x val="-6.7900450176106624E-17"/>
                  <c:y val="-1.2400793650793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F934-47AF-B31F-8A17D4E78F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BCb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F934-47AF-B31F-8A17D4E78F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F934-47AF-B31F-8A17D4E78F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TVN!$O$34:$S$34</c:f>
                <c:numCache>
                  <c:formatCode>General</c:formatCode>
                  <c:ptCount val="5"/>
                  <c:pt idx="0">
                    <c:v>0.80829037686547622</c:v>
                  </c:pt>
                  <c:pt idx="1">
                    <c:v>0.80829037686547733</c:v>
                  </c:pt>
                  <c:pt idx="2">
                    <c:v>1.3999999999999986</c:v>
                  </c:pt>
                  <c:pt idx="3">
                    <c:v>1.04</c:v>
                  </c:pt>
                  <c:pt idx="4">
                    <c:v>1.02487113059643</c:v>
                  </c:pt>
                </c:numCache>
              </c:numRef>
            </c:plus>
            <c:minus>
              <c:numRef>
                <c:f>TVN!$O$34:$S$34</c:f>
                <c:numCache>
                  <c:formatCode>General</c:formatCode>
                  <c:ptCount val="5"/>
                  <c:pt idx="0">
                    <c:v>0.80829037686547622</c:v>
                  </c:pt>
                  <c:pt idx="1">
                    <c:v>0.80829037686547733</c:v>
                  </c:pt>
                  <c:pt idx="2">
                    <c:v>1.3999999999999986</c:v>
                  </c:pt>
                  <c:pt idx="3">
                    <c:v>1.04</c:v>
                  </c:pt>
                  <c:pt idx="4">
                    <c:v>1.02487113059643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TVN!$G$29:$K$29</c:f>
              <c:numCache>
                <c:formatCode>0.00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TVN!$G$34:$K$34</c:f>
              <c:numCache>
                <c:formatCode>0.00</c:formatCode>
                <c:ptCount val="5"/>
                <c:pt idx="0">
                  <c:v>7.9333333333333336</c:v>
                </c:pt>
                <c:pt idx="1">
                  <c:v>14.933333333333335</c:v>
                </c:pt>
                <c:pt idx="2">
                  <c:v>18.2</c:v>
                </c:pt>
                <c:pt idx="3">
                  <c:v>28</c:v>
                </c:pt>
                <c:pt idx="4">
                  <c:v>36.4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0C-4C84-97A5-B325904BC32A}"/>
            </c:ext>
          </c:extLst>
        </c:ser>
        <c:ser>
          <c:idx val="5"/>
          <c:order val="5"/>
          <c:tx>
            <c:strRef>
              <c:f>TVN!$F$35</c:f>
              <c:strCache>
                <c:ptCount val="1"/>
                <c:pt idx="0">
                  <c:v>Acorn starch/zein/CEO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F934-47AF-B31F-8A17D4E78F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Ccd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F934-47AF-B31F-8A17D4E78F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Dc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F934-47AF-B31F-8A17D4E78F9F}"/>
                </c:ext>
              </c:extLst>
            </c:dLbl>
            <c:dLbl>
              <c:idx val="3"/>
              <c:layout>
                <c:manualLayout>
                  <c:x val="-1.3580090035221325E-16"/>
                  <c:y val="-1.2400793650793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F934-47AF-B31F-8A17D4E78F9F}"/>
                </c:ext>
              </c:extLst>
            </c:dLbl>
            <c:dLbl>
              <c:idx val="4"/>
              <c:layout>
                <c:manualLayout>
                  <c:x val="0"/>
                  <c:y val="-1.24007936507937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F934-47AF-B31F-8A17D4E78F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TVN!$O$35:$S$35</c:f>
                <c:numCache>
                  <c:formatCode>General</c:formatCode>
                  <c:ptCount val="5"/>
                  <c:pt idx="0">
                    <c:v>1.1063838996177298</c:v>
                  </c:pt>
                  <c:pt idx="1">
                    <c:v>1.0165807537309499</c:v>
                  </c:pt>
                  <c:pt idx="2">
                    <c:v>0.80829037686547522</c:v>
                  </c:pt>
                  <c:pt idx="3">
                    <c:v>1.4000000000000004</c:v>
                  </c:pt>
                  <c:pt idx="4">
                    <c:v>1.3999999999999986</c:v>
                  </c:pt>
                </c:numCache>
              </c:numRef>
            </c:plus>
            <c:minus>
              <c:numRef>
                <c:f>TVN!$O$35:$S$35</c:f>
                <c:numCache>
                  <c:formatCode>General</c:formatCode>
                  <c:ptCount val="5"/>
                  <c:pt idx="0">
                    <c:v>1.1063838996177298</c:v>
                  </c:pt>
                  <c:pt idx="1">
                    <c:v>1.0165807537309499</c:v>
                  </c:pt>
                  <c:pt idx="2">
                    <c:v>0.80829037686547522</c:v>
                  </c:pt>
                  <c:pt idx="3">
                    <c:v>1.4000000000000004</c:v>
                  </c:pt>
                  <c:pt idx="4">
                    <c:v>1.3999999999999986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TVN!$G$29:$K$29</c:f>
              <c:numCache>
                <c:formatCode>0.00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TVN!$G$35:$K$35</c:f>
              <c:numCache>
                <c:formatCode>0.00</c:formatCode>
                <c:ptCount val="5"/>
                <c:pt idx="0">
                  <c:v>7.2053333333333329</c:v>
                </c:pt>
                <c:pt idx="1">
                  <c:v>9.3000000000000007</c:v>
                </c:pt>
                <c:pt idx="2">
                  <c:v>12.133333333333333</c:v>
                </c:pt>
                <c:pt idx="3">
                  <c:v>19.599999999999998</c:v>
                </c:pt>
                <c:pt idx="4">
                  <c:v>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0C-4C84-97A5-B325904BC32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05077968"/>
        <c:axId val="505079408"/>
      </c:barChart>
      <c:catAx>
        <c:axId val="505077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time(day)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079408"/>
        <c:crosses val="autoZero"/>
        <c:auto val="1"/>
        <c:lblAlgn val="ctr"/>
        <c:lblOffset val="100"/>
        <c:noMultiLvlLbl val="0"/>
      </c:catAx>
      <c:valAx>
        <c:axId val="5050794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TVBN(mg N2/100g fish fillet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077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pH!$C$27</c:f>
              <c:strCache>
                <c:ptCount val="1"/>
                <c:pt idx="0">
                  <c:v>control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ABCc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51F7-405C-9BCB-C2941CC2A01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1F7-405C-9BCB-C2941CC2A01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51F7-405C-9BCB-C2941CC2A01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51F7-405C-9BCB-C2941CC2A01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51F7-405C-9BCB-C2941CC2A0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pH!$M$27:$Q$27</c:f>
                <c:numCache>
                  <c:formatCode>General</c:formatCode>
                  <c:ptCount val="5"/>
                  <c:pt idx="0">
                    <c:v>3.5355339059327882E-2</c:v>
                  </c:pt>
                  <c:pt idx="1">
                    <c:v>2.1213203435595972E-2</c:v>
                  </c:pt>
                  <c:pt idx="2">
                    <c:v>4.2426406871192576E-2</c:v>
                  </c:pt>
                  <c:pt idx="3">
                    <c:v>1.4142135623731277E-2</c:v>
                  </c:pt>
                  <c:pt idx="4">
                    <c:v>1.4142135623730649E-2</c:v>
                  </c:pt>
                </c:numCache>
              </c:numRef>
            </c:plus>
            <c:minus>
              <c:numRef>
                <c:f>pH!$M$27:$Q$27</c:f>
                <c:numCache>
                  <c:formatCode>General</c:formatCode>
                  <c:ptCount val="5"/>
                  <c:pt idx="0">
                    <c:v>3.5355339059327882E-2</c:v>
                  </c:pt>
                  <c:pt idx="1">
                    <c:v>2.1213203435595972E-2</c:v>
                  </c:pt>
                  <c:pt idx="2">
                    <c:v>4.2426406871192576E-2</c:v>
                  </c:pt>
                  <c:pt idx="3">
                    <c:v>1.4142135623731277E-2</c:v>
                  </c:pt>
                  <c:pt idx="4">
                    <c:v>1.4142135623730649E-2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pH!$D$26:$H$26</c:f>
              <c:numCache>
                <c:formatCode>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pH!$D$27:$H$27</c:f>
              <c:numCache>
                <c:formatCode>General</c:formatCode>
                <c:ptCount val="5"/>
                <c:pt idx="0">
                  <c:v>6.375</c:v>
                </c:pt>
                <c:pt idx="1">
                  <c:v>6.4550000000000001</c:v>
                </c:pt>
                <c:pt idx="2">
                  <c:v>7.02</c:v>
                </c:pt>
                <c:pt idx="3">
                  <c:v>7.32</c:v>
                </c:pt>
                <c:pt idx="4">
                  <c:v>7.34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D4-412D-80BF-E26142AF33CC}"/>
            </c:ext>
          </c:extLst>
        </c:ser>
        <c:ser>
          <c:idx val="1"/>
          <c:order val="1"/>
          <c:tx>
            <c:strRef>
              <c:f>pH!$C$28</c:f>
              <c:strCache>
                <c:ptCount val="1"/>
                <c:pt idx="0">
                  <c:v>Acorn starch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51F7-405C-9BCB-C2941CC2A01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51F7-405C-9BCB-C2941CC2A01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51F7-405C-9BCB-C2941CC2A01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BCb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51F7-405C-9BCB-C2941CC2A01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A-51F7-405C-9BCB-C2941CC2A0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pH!$M$28:$Q$28</c:f>
                <c:numCache>
                  <c:formatCode>General</c:formatCode>
                  <c:ptCount val="5"/>
                  <c:pt idx="0">
                    <c:v>3.5355339059327251E-2</c:v>
                  </c:pt>
                  <c:pt idx="1">
                    <c:v>3.5355339059327882E-2</c:v>
                  </c:pt>
                  <c:pt idx="2">
                    <c:v>1.4142135623731277E-2</c:v>
                  </c:pt>
                  <c:pt idx="3">
                    <c:v>4.9497474683057895E-2</c:v>
                  </c:pt>
                  <c:pt idx="4">
                    <c:v>2.8284271247461926E-2</c:v>
                  </c:pt>
                </c:numCache>
              </c:numRef>
            </c:plus>
            <c:minus>
              <c:numRef>
                <c:f>pH!$M$28:$Q$28</c:f>
                <c:numCache>
                  <c:formatCode>General</c:formatCode>
                  <c:ptCount val="5"/>
                  <c:pt idx="0">
                    <c:v>3.5355339059327251E-2</c:v>
                  </c:pt>
                  <c:pt idx="1">
                    <c:v>3.5355339059327882E-2</c:v>
                  </c:pt>
                  <c:pt idx="2">
                    <c:v>1.4142135623731277E-2</c:v>
                  </c:pt>
                  <c:pt idx="3">
                    <c:v>4.9497474683057895E-2</c:v>
                  </c:pt>
                  <c:pt idx="4">
                    <c:v>2.8284271247461926E-2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pH!$D$26:$H$26</c:f>
              <c:numCache>
                <c:formatCode>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pH!$D$28:$H$28</c:f>
              <c:numCache>
                <c:formatCode>General</c:formatCode>
                <c:ptCount val="5"/>
                <c:pt idx="0">
                  <c:v>6.4250000000000007</c:v>
                </c:pt>
                <c:pt idx="1">
                  <c:v>6.335</c:v>
                </c:pt>
                <c:pt idx="2">
                  <c:v>6.82</c:v>
                </c:pt>
                <c:pt idx="3">
                  <c:v>7.0649999999999995</c:v>
                </c:pt>
                <c:pt idx="4">
                  <c:v>7.3149999999999995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D4-412D-80BF-E26142AF33CC}"/>
            </c:ext>
          </c:extLst>
        </c:ser>
        <c:ser>
          <c:idx val="2"/>
          <c:order val="2"/>
          <c:tx>
            <c:strRef>
              <c:f>pH!$C$29</c:f>
              <c:strCache>
                <c:ptCount val="1"/>
                <c:pt idx="0">
                  <c:v>Zein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51F7-405C-9BCB-C2941CC2A01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1F7-405C-9BCB-C2941CC2A01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51F7-405C-9BCB-C2941CC2A01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51F7-405C-9BCB-C2941CC2A01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51F7-405C-9BCB-C2941CC2A0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pH!$M$29:$Q$29</c:f>
                <c:numCache>
                  <c:formatCode>General</c:formatCode>
                  <c:ptCount val="5"/>
                  <c:pt idx="0">
                    <c:v>1.4142135623730649E-2</c:v>
                  </c:pt>
                  <c:pt idx="1">
                    <c:v>2.8284271247461926E-2</c:v>
                  </c:pt>
                  <c:pt idx="2">
                    <c:v>2.8284271247461926E-2</c:v>
                  </c:pt>
                  <c:pt idx="3">
                    <c:v>2.8284271247461926E-2</c:v>
                  </c:pt>
                  <c:pt idx="4">
                    <c:v>1.4142135623731277E-2</c:v>
                  </c:pt>
                </c:numCache>
              </c:numRef>
            </c:plus>
            <c:minus>
              <c:numRef>
                <c:f>pH!$M$29:$Q$29</c:f>
                <c:numCache>
                  <c:formatCode>General</c:formatCode>
                  <c:ptCount val="5"/>
                  <c:pt idx="0">
                    <c:v>1.4142135623730649E-2</c:v>
                  </c:pt>
                  <c:pt idx="1">
                    <c:v>2.8284271247461926E-2</c:v>
                  </c:pt>
                  <c:pt idx="2">
                    <c:v>2.8284271247461926E-2</c:v>
                  </c:pt>
                  <c:pt idx="3">
                    <c:v>2.8284271247461926E-2</c:v>
                  </c:pt>
                  <c:pt idx="4">
                    <c:v>1.4142135623731277E-2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pH!$D$26:$H$26</c:f>
              <c:numCache>
                <c:formatCode>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pH!$D$29:$H$29</c:f>
              <c:numCache>
                <c:formatCode>General</c:formatCode>
                <c:ptCount val="5"/>
                <c:pt idx="0">
                  <c:v>6.41</c:v>
                </c:pt>
                <c:pt idx="1">
                  <c:v>6.3699999999999992</c:v>
                </c:pt>
                <c:pt idx="2">
                  <c:v>6.98</c:v>
                </c:pt>
                <c:pt idx="3">
                  <c:v>7.1400000000000006</c:v>
                </c:pt>
                <c:pt idx="4">
                  <c:v>7.32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D4-412D-80BF-E26142AF33CC}"/>
            </c:ext>
          </c:extLst>
        </c:ser>
        <c:ser>
          <c:idx val="3"/>
          <c:order val="3"/>
          <c:tx>
            <c:strRef>
              <c:f>pH!$C$30</c:f>
              <c:strCache>
                <c:ptCount val="1"/>
                <c:pt idx="0">
                  <c:v>Zein/CEO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BCd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51F7-405C-9BCB-C2941CC2A01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51F7-405C-9BCB-C2941CC2A01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51F7-405C-9BCB-C2941CC2A01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Cb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51F7-405C-9BCB-C2941CC2A01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Ca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51F7-405C-9BCB-C2941CC2A0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pH!$M$30:$Q$30</c:f>
                <c:numCache>
                  <c:formatCode>General</c:formatCode>
                  <c:ptCount val="5"/>
                  <c:pt idx="0">
                    <c:v>7.0710678118653244E-3</c:v>
                  </c:pt>
                  <c:pt idx="1">
                    <c:v>2.12132034355966E-2</c:v>
                  </c:pt>
                  <c:pt idx="2">
                    <c:v>7.0710678118659524E-3</c:v>
                  </c:pt>
                  <c:pt idx="3">
                    <c:v>2.1213203435595972E-2</c:v>
                  </c:pt>
                  <c:pt idx="4">
                    <c:v>1.4142135623730649E-2</c:v>
                  </c:pt>
                </c:numCache>
              </c:numRef>
            </c:plus>
            <c:minus>
              <c:numRef>
                <c:f>pH!$M$30:$Q$30</c:f>
                <c:numCache>
                  <c:formatCode>General</c:formatCode>
                  <c:ptCount val="5"/>
                  <c:pt idx="0">
                    <c:v>7.0710678118653244E-3</c:v>
                  </c:pt>
                  <c:pt idx="1">
                    <c:v>2.12132034355966E-2</c:v>
                  </c:pt>
                  <c:pt idx="2">
                    <c:v>7.0710678118659524E-3</c:v>
                  </c:pt>
                  <c:pt idx="3">
                    <c:v>2.1213203435595972E-2</c:v>
                  </c:pt>
                  <c:pt idx="4">
                    <c:v>1.4142135623730649E-2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pH!$D$26:$H$26</c:f>
              <c:numCache>
                <c:formatCode>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pH!$D$30:$H$30</c:f>
              <c:numCache>
                <c:formatCode>General</c:formatCode>
                <c:ptCount val="5"/>
                <c:pt idx="0">
                  <c:v>6.3250000000000002</c:v>
                </c:pt>
                <c:pt idx="1">
                  <c:v>6.3049999999999997</c:v>
                </c:pt>
                <c:pt idx="2">
                  <c:v>6.6050000000000004</c:v>
                </c:pt>
                <c:pt idx="3">
                  <c:v>6.96</c:v>
                </c:pt>
                <c:pt idx="4">
                  <c:v>7.12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D4-412D-80BF-E26142AF33CC}"/>
            </c:ext>
          </c:extLst>
        </c:ser>
        <c:ser>
          <c:idx val="4"/>
          <c:order val="4"/>
          <c:tx>
            <c:strRef>
              <c:f>pH!$C$31</c:f>
              <c:strCache>
                <c:ptCount val="1"/>
                <c:pt idx="0">
                  <c:v>Acorn starch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51F7-405C-9BCB-C2941CC2A01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51F7-405C-9BCB-C2941CC2A01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51F7-405C-9BCB-C2941CC2A01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51F7-405C-9BCB-C2941CC2A01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51F7-405C-9BCB-C2941CC2A0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pH!$M$31:$Q$31</c:f>
                <c:numCache>
                  <c:formatCode>General</c:formatCode>
                  <c:ptCount val="5"/>
                  <c:pt idx="0">
                    <c:v>2.12132034355966E-2</c:v>
                  </c:pt>
                  <c:pt idx="1">
                    <c:v>2.12132034355966E-2</c:v>
                  </c:pt>
                  <c:pt idx="2">
                    <c:v>2.12132034355966E-2</c:v>
                  </c:pt>
                  <c:pt idx="3">
                    <c:v>2.12132034355966E-2</c:v>
                  </c:pt>
                  <c:pt idx="4">
                    <c:v>1.4142135623730649E-2</c:v>
                  </c:pt>
                </c:numCache>
              </c:numRef>
            </c:plus>
            <c:minus>
              <c:numRef>
                <c:f>pH!$M$31:$Q$31</c:f>
                <c:numCache>
                  <c:formatCode>General</c:formatCode>
                  <c:ptCount val="5"/>
                  <c:pt idx="0">
                    <c:v>2.12132034355966E-2</c:v>
                  </c:pt>
                  <c:pt idx="1">
                    <c:v>2.12132034355966E-2</c:v>
                  </c:pt>
                  <c:pt idx="2">
                    <c:v>2.12132034355966E-2</c:v>
                  </c:pt>
                  <c:pt idx="3">
                    <c:v>2.12132034355966E-2</c:v>
                  </c:pt>
                  <c:pt idx="4">
                    <c:v>1.4142135623730649E-2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pH!$D$26:$H$26</c:f>
              <c:numCache>
                <c:formatCode>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pH!$D$31:$H$31</c:f>
              <c:numCache>
                <c:formatCode>General</c:formatCode>
                <c:ptCount val="5"/>
                <c:pt idx="0">
                  <c:v>6.3849999999999998</c:v>
                </c:pt>
                <c:pt idx="1">
                  <c:v>6.3149999999999995</c:v>
                </c:pt>
                <c:pt idx="2">
                  <c:v>6.7850000000000001</c:v>
                </c:pt>
                <c:pt idx="3">
                  <c:v>7.1150000000000002</c:v>
                </c:pt>
                <c:pt idx="4">
                  <c:v>7.2750000000000004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D4-412D-80BF-E26142AF33CC}"/>
            </c:ext>
          </c:extLst>
        </c:ser>
        <c:ser>
          <c:idx val="5"/>
          <c:order val="5"/>
          <c:tx>
            <c:strRef>
              <c:f>pH!$C$32</c:f>
              <c:strCache>
                <c:ptCount val="1"/>
                <c:pt idx="0">
                  <c:v>Acorn starch/zein/CEO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51F7-405C-9BCB-C2941CC2A01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51F7-405C-9BCB-C2941CC2A01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Dc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51F7-405C-9BCB-C2941CC2A01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Db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51F7-405C-9BCB-C2941CC2A01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Da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51F7-405C-9BCB-C2941CC2A0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pH!$M$32:$Q$32</c:f>
                <c:numCache>
                  <c:formatCode>General</c:formatCode>
                  <c:ptCount val="5"/>
                  <c:pt idx="0">
                    <c:v>1.4142135623730649E-2</c:v>
                  </c:pt>
                  <c:pt idx="1">
                    <c:v>1.4142135623730649E-2</c:v>
                  </c:pt>
                  <c:pt idx="2">
                    <c:v>2.12132034355966E-2</c:v>
                  </c:pt>
                  <c:pt idx="3">
                    <c:v>2.8284271247461926E-2</c:v>
                  </c:pt>
                  <c:pt idx="4">
                    <c:v>7.0710678118659524E-3</c:v>
                  </c:pt>
                </c:numCache>
              </c:numRef>
            </c:plus>
            <c:minus>
              <c:numRef>
                <c:f>pH!$M$32:$Q$32</c:f>
                <c:numCache>
                  <c:formatCode>General</c:formatCode>
                  <c:ptCount val="5"/>
                  <c:pt idx="0">
                    <c:v>1.4142135623730649E-2</c:v>
                  </c:pt>
                  <c:pt idx="1">
                    <c:v>1.4142135623730649E-2</c:v>
                  </c:pt>
                  <c:pt idx="2">
                    <c:v>2.12132034355966E-2</c:v>
                  </c:pt>
                  <c:pt idx="3">
                    <c:v>2.8284271247461926E-2</c:v>
                  </c:pt>
                  <c:pt idx="4">
                    <c:v>7.0710678118659524E-3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pH!$D$26:$H$26</c:f>
              <c:numCache>
                <c:formatCode>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pH!$D$32:$H$32</c:f>
              <c:numCache>
                <c:formatCode>General</c:formatCode>
                <c:ptCount val="5"/>
                <c:pt idx="0">
                  <c:v>6.29</c:v>
                </c:pt>
                <c:pt idx="1">
                  <c:v>6.26</c:v>
                </c:pt>
                <c:pt idx="2">
                  <c:v>6.4250000000000007</c:v>
                </c:pt>
                <c:pt idx="3">
                  <c:v>6.6899999999999995</c:v>
                </c:pt>
                <c:pt idx="4">
                  <c:v>6.8949999999999996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D4-412D-80BF-E26142AF33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05664063"/>
        <c:axId val="505664543"/>
      </c:barChart>
      <c:catAx>
        <c:axId val="5056640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Storage time(day)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664543"/>
        <c:crosses val="autoZero"/>
        <c:auto val="1"/>
        <c:lblAlgn val="ctr"/>
        <c:lblOffset val="100"/>
        <c:noMultiLvlLbl val="0"/>
      </c:catAx>
      <c:valAx>
        <c:axId val="505664543"/>
        <c:scaling>
          <c:orientation val="minMax"/>
          <c:max val="7.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6640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74083</xdr:colOff>
      <xdr:row>35</xdr:row>
      <xdr:rowOff>67733</xdr:rowOff>
    </xdr:from>
    <xdr:to>
      <xdr:col>17</xdr:col>
      <xdr:colOff>328083</xdr:colOff>
      <xdr:row>62</xdr:row>
      <xdr:rowOff>44873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D051279-BDB3-9C73-254D-5D2940484F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825499</xdr:colOff>
      <xdr:row>35</xdr:row>
      <xdr:rowOff>141816</xdr:rowOff>
    </xdr:from>
    <xdr:to>
      <xdr:col>18</xdr:col>
      <xdr:colOff>126999</xdr:colOff>
      <xdr:row>62</xdr:row>
      <xdr:rowOff>118956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F328029-488B-6EAA-AB68-B31B8A49FC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201083</xdr:colOff>
      <xdr:row>32</xdr:row>
      <xdr:rowOff>14816</xdr:rowOff>
    </xdr:from>
    <xdr:to>
      <xdr:col>19</xdr:col>
      <xdr:colOff>306916</xdr:colOff>
      <xdr:row>58</xdr:row>
      <xdr:rowOff>182456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A28313F-5992-DDFD-6710-6B560BC6AF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350E8-97AC-4DE9-8C59-4276EAF5BDAC}">
  <dimension ref="A1:Z40"/>
  <sheetViews>
    <sheetView tabSelected="1" topLeftCell="A25" zoomScale="90" zoomScaleNormal="90" workbookViewId="0">
      <selection activeCell="C40" sqref="C40"/>
    </sheetView>
  </sheetViews>
  <sheetFormatPr defaultRowHeight="15" x14ac:dyDescent="0.25"/>
  <cols>
    <col min="1" max="1" width="10.5703125" style="6" customWidth="1"/>
    <col min="2" max="2" width="14.140625" bestFit="1" customWidth="1"/>
    <col min="3" max="3" width="15" bestFit="1" customWidth="1"/>
    <col min="8" max="8" width="11.140625" bestFit="1" customWidth="1"/>
    <col min="9" max="9" width="15" bestFit="1" customWidth="1"/>
    <col min="11" max="11" width="10.140625" customWidth="1"/>
    <col min="12" max="12" width="10.85546875" customWidth="1"/>
    <col min="13" max="13" width="11.140625" bestFit="1" customWidth="1"/>
    <col min="14" max="14" width="15" bestFit="1" customWidth="1"/>
    <col min="18" max="18" width="11.140625" bestFit="1" customWidth="1"/>
    <col min="19" max="19" width="15" bestFit="1" customWidth="1"/>
    <col min="23" max="23" width="11.140625" bestFit="1" customWidth="1"/>
    <col min="24" max="24" width="15" bestFit="1" customWidth="1"/>
  </cols>
  <sheetData>
    <row r="1" spans="1:26" x14ac:dyDescent="0.25">
      <c r="C1" s="2" t="s">
        <v>5</v>
      </c>
      <c r="H1" s="1" t="s">
        <v>12</v>
      </c>
      <c r="L1" t="s">
        <v>13</v>
      </c>
      <c r="M1" s="3" t="s">
        <v>14</v>
      </c>
      <c r="R1" s="4" t="s">
        <v>15</v>
      </c>
      <c r="W1" s="5" t="s">
        <v>16</v>
      </c>
    </row>
    <row r="2" spans="1:26" x14ac:dyDescent="0.25">
      <c r="C2" s="17" t="s">
        <v>4</v>
      </c>
      <c r="D2" s="17"/>
      <c r="E2" s="17"/>
      <c r="F2" s="17"/>
      <c r="G2" s="17"/>
    </row>
    <row r="3" spans="1:26" x14ac:dyDescent="0.25">
      <c r="B3" t="s">
        <v>7</v>
      </c>
      <c r="C3" t="s">
        <v>2</v>
      </c>
      <c r="D3" t="s">
        <v>3</v>
      </c>
      <c r="E3" t="s">
        <v>1</v>
      </c>
      <c r="H3" t="s">
        <v>7</v>
      </c>
      <c r="I3" t="s">
        <v>2</v>
      </c>
      <c r="J3" t="s">
        <v>3</v>
      </c>
      <c r="K3" t="s">
        <v>1</v>
      </c>
      <c r="M3" t="s">
        <v>7</v>
      </c>
      <c r="N3" t="s">
        <v>2</v>
      </c>
      <c r="O3" t="s">
        <v>3</v>
      </c>
      <c r="P3" t="s">
        <v>1</v>
      </c>
      <c r="R3" t="s">
        <v>7</v>
      </c>
      <c r="S3" t="s">
        <v>2</v>
      </c>
      <c r="T3" t="s">
        <v>3</v>
      </c>
      <c r="U3" t="s">
        <v>1</v>
      </c>
      <c r="W3" t="s">
        <v>7</v>
      </c>
      <c r="X3" t="s">
        <v>2</v>
      </c>
      <c r="Y3" t="s">
        <v>3</v>
      </c>
      <c r="Z3" t="s">
        <v>1</v>
      </c>
    </row>
    <row r="4" spans="1:26" x14ac:dyDescent="0.25">
      <c r="A4" s="7" t="s">
        <v>0</v>
      </c>
      <c r="B4">
        <v>6.3E-2</v>
      </c>
      <c r="C4">
        <f>(B4*7.12)</f>
        <v>0.44856000000000001</v>
      </c>
      <c r="D4">
        <f>AVERAGE(C4:C6)</f>
        <v>0.46754666666666672</v>
      </c>
      <c r="E4">
        <f>STDEV(C4:C6)</f>
        <v>5.928584766479509E-2</v>
      </c>
      <c r="F4" s="11">
        <f>(B4*9.48)/2.5</f>
        <v>0.238896</v>
      </c>
      <c r="H4">
        <v>0.08</v>
      </c>
      <c r="I4">
        <f>(H4*7.12)</f>
        <v>0.5696</v>
      </c>
      <c r="J4">
        <f>AVERAGE(I4:I6)</f>
        <v>0.64080000000000004</v>
      </c>
      <c r="K4">
        <f>STDEV(I4:I6)</f>
        <v>7.1200000000000041E-2</v>
      </c>
      <c r="M4">
        <v>0.18</v>
      </c>
      <c r="N4">
        <f>(M4*7.12)</f>
        <v>1.2816000000000001</v>
      </c>
      <c r="O4">
        <f>AVERAGE(N4:N6)</f>
        <v>1.2436266666666667</v>
      </c>
      <c r="P4">
        <f>STDEV(N4:N6)</f>
        <v>4.3503918597447414E-2</v>
      </c>
      <c r="R4">
        <v>0.249</v>
      </c>
      <c r="S4">
        <f>(R4*7.12)</f>
        <v>1.77288</v>
      </c>
      <c r="T4">
        <f>AVERAGE(S4:S6)</f>
        <v>1.6755733333333334</v>
      </c>
      <c r="U4">
        <f>STDEV(S4:S6)</f>
        <v>9.2924410858144957E-2</v>
      </c>
      <c r="W4">
        <v>0.38500000000000001</v>
      </c>
      <c r="X4">
        <f>(W4*7.12)</f>
        <v>2.7412000000000001</v>
      </c>
      <c r="Y4">
        <f>AVERAGE(X4:X6)</f>
        <v>2.7768000000000002</v>
      </c>
      <c r="Z4">
        <f>STDEV(X4:X6)</f>
        <v>9.418874667389962E-2</v>
      </c>
    </row>
    <row r="5" spans="1:26" x14ac:dyDescent="0.25">
      <c r="B5">
        <v>5.8999999999999997E-2</v>
      </c>
      <c r="C5">
        <f t="shared" ref="C5:C26" si="0">(B5*7.12)</f>
        <v>0.42008000000000001</v>
      </c>
      <c r="F5" s="11" t="s">
        <v>24</v>
      </c>
      <c r="H5">
        <v>0.1</v>
      </c>
      <c r="I5">
        <f t="shared" ref="I5:I26" si="1">(H5*7.12)</f>
        <v>0.71200000000000008</v>
      </c>
      <c r="M5">
        <v>0.17599999999999999</v>
      </c>
      <c r="N5">
        <f t="shared" ref="N5:N28" si="2">(M5*7.12)</f>
        <v>1.25312</v>
      </c>
      <c r="R5">
        <v>0.223</v>
      </c>
      <c r="S5">
        <f t="shared" ref="S5:S26" si="3">(R5*7.12)</f>
        <v>1.5877600000000001</v>
      </c>
      <c r="W5">
        <v>0.38</v>
      </c>
      <c r="X5">
        <f t="shared" ref="X5:X26" si="4">(W5*7.12)</f>
        <v>2.7056</v>
      </c>
    </row>
    <row r="6" spans="1:26" x14ac:dyDescent="0.25">
      <c r="B6">
        <v>7.4999999999999997E-2</v>
      </c>
      <c r="C6">
        <f t="shared" si="0"/>
        <v>0.53400000000000003</v>
      </c>
      <c r="H6">
        <v>0.09</v>
      </c>
      <c r="I6">
        <f t="shared" si="1"/>
        <v>0.64080000000000004</v>
      </c>
      <c r="M6">
        <v>0.16800000000000001</v>
      </c>
      <c r="N6">
        <f t="shared" si="2"/>
        <v>1.1961600000000001</v>
      </c>
      <c r="R6">
        <v>0.23400000000000001</v>
      </c>
      <c r="S6">
        <f t="shared" si="3"/>
        <v>1.6660800000000002</v>
      </c>
      <c r="W6">
        <v>0.40500000000000003</v>
      </c>
      <c r="X6">
        <f t="shared" si="4"/>
        <v>2.8836000000000004</v>
      </c>
    </row>
    <row r="7" spans="1:26" x14ac:dyDescent="0.25">
      <c r="C7">
        <f t="shared" si="0"/>
        <v>0</v>
      </c>
      <c r="I7">
        <f t="shared" si="1"/>
        <v>0</v>
      </c>
      <c r="N7">
        <f t="shared" si="2"/>
        <v>0</v>
      </c>
      <c r="S7">
        <f t="shared" si="3"/>
        <v>0</v>
      </c>
      <c r="X7">
        <f t="shared" si="4"/>
        <v>0</v>
      </c>
    </row>
    <row r="8" spans="1:26" x14ac:dyDescent="0.25">
      <c r="A8" s="7" t="s">
        <v>6</v>
      </c>
      <c r="B8">
        <v>0.06</v>
      </c>
      <c r="C8">
        <f t="shared" si="0"/>
        <v>0.42719999999999997</v>
      </c>
      <c r="D8">
        <f t="shared" ref="D8:D24" si="5">AVERAGE(C8:C10)</f>
        <v>0.40346666666666664</v>
      </c>
      <c r="E8">
        <f t="shared" ref="E8:E24" si="6">STDEV(C8:C10)</f>
        <v>7.4107309580994499E-2</v>
      </c>
      <c r="H8">
        <v>7.5999999999999998E-2</v>
      </c>
      <c r="I8">
        <f t="shared" si="1"/>
        <v>0.54112000000000005</v>
      </c>
      <c r="J8">
        <f t="shared" ref="J8:J24" si="7">AVERAGE(I8:I10)</f>
        <v>0.48178666666666664</v>
      </c>
      <c r="K8">
        <f t="shared" ref="K8:K24" si="8">STDEV(I8:I10)</f>
        <v>5.7108140692315817E-2</v>
      </c>
      <c r="M8">
        <v>0.13300000000000001</v>
      </c>
      <c r="N8">
        <f t="shared" si="2"/>
        <v>0.94696000000000002</v>
      </c>
      <c r="O8">
        <f t="shared" ref="O8:O24" si="9">AVERAGE(N8:N10)</f>
        <v>0.86152000000000006</v>
      </c>
      <c r="P8">
        <f t="shared" ref="P8:P24" si="10">STDEV(N8:N10)</f>
        <v>7.4334982343443087E-2</v>
      </c>
      <c r="R8">
        <v>0.18110000000000001</v>
      </c>
      <c r="S8">
        <f t="shared" si="3"/>
        <v>1.2894320000000001</v>
      </c>
      <c r="T8">
        <f t="shared" ref="T8:T24" si="11">AVERAGE(S8:S10)</f>
        <v>1.3031973333333333</v>
      </c>
      <c r="U8">
        <f t="shared" ref="U8:U24" si="12">STDEV(S8:S10)</f>
        <v>4.4352132996433556E-2</v>
      </c>
      <c r="W8">
        <v>0.28899999999999998</v>
      </c>
      <c r="X8">
        <f t="shared" si="4"/>
        <v>2.05768</v>
      </c>
      <c r="Y8">
        <f t="shared" ref="Y8:Y24" si="13">AVERAGE(X8:X10)</f>
        <v>2.0553066666666671</v>
      </c>
      <c r="Z8">
        <f t="shared" ref="Z8:Z24" si="14">STDEV(X8:X10)</f>
        <v>8.190579303891346E-2</v>
      </c>
    </row>
    <row r="9" spans="1:26" x14ac:dyDescent="0.25">
      <c r="B9">
        <v>6.5000000000000002E-2</v>
      </c>
      <c r="C9">
        <f t="shared" si="0"/>
        <v>0.46280000000000004</v>
      </c>
      <c r="H9">
        <v>6.7000000000000004E-2</v>
      </c>
      <c r="I9">
        <f t="shared" si="1"/>
        <v>0.47704000000000002</v>
      </c>
      <c r="M9">
        <v>0.114</v>
      </c>
      <c r="N9">
        <f t="shared" si="2"/>
        <v>0.81168000000000007</v>
      </c>
      <c r="R9">
        <v>0.17799999999999999</v>
      </c>
      <c r="S9">
        <f t="shared" si="3"/>
        <v>1.26736</v>
      </c>
      <c r="W9">
        <v>0.3</v>
      </c>
      <c r="X9">
        <f t="shared" si="4"/>
        <v>2.1360000000000001</v>
      </c>
    </row>
    <row r="10" spans="1:26" x14ac:dyDescent="0.25">
      <c r="B10">
        <v>4.4999999999999998E-2</v>
      </c>
      <c r="C10">
        <f t="shared" si="0"/>
        <v>0.32040000000000002</v>
      </c>
      <c r="H10">
        <v>0.06</v>
      </c>
      <c r="I10">
        <f t="shared" si="1"/>
        <v>0.42719999999999997</v>
      </c>
      <c r="M10">
        <v>0.11600000000000001</v>
      </c>
      <c r="N10">
        <f t="shared" si="2"/>
        <v>0.8259200000000001</v>
      </c>
      <c r="R10">
        <v>0.19</v>
      </c>
      <c r="S10">
        <f t="shared" si="3"/>
        <v>1.3528</v>
      </c>
      <c r="W10">
        <v>0.27700000000000002</v>
      </c>
      <c r="X10">
        <f t="shared" si="4"/>
        <v>1.9722400000000002</v>
      </c>
    </row>
    <row r="11" spans="1:26" x14ac:dyDescent="0.25">
      <c r="C11">
        <f t="shared" si="0"/>
        <v>0</v>
      </c>
      <c r="I11">
        <f t="shared" si="1"/>
        <v>0</v>
      </c>
      <c r="N11">
        <f t="shared" si="2"/>
        <v>0</v>
      </c>
      <c r="S11">
        <f t="shared" si="3"/>
        <v>0</v>
      </c>
      <c r="X11">
        <f t="shared" si="4"/>
        <v>0</v>
      </c>
    </row>
    <row r="12" spans="1:26" x14ac:dyDescent="0.25">
      <c r="A12" s="7" t="s">
        <v>8</v>
      </c>
      <c r="B12">
        <v>4.4999999999999998E-2</v>
      </c>
      <c r="C12">
        <f t="shared" si="0"/>
        <v>0.32040000000000002</v>
      </c>
      <c r="D12">
        <f t="shared" si="5"/>
        <v>0.36074666666666672</v>
      </c>
      <c r="E12">
        <f t="shared" si="6"/>
        <v>4.2917322066192969E-2</v>
      </c>
      <c r="H12">
        <v>7.3999999999999996E-2</v>
      </c>
      <c r="I12">
        <f t="shared" si="1"/>
        <v>0.52688000000000001</v>
      </c>
      <c r="J12">
        <f t="shared" si="7"/>
        <v>0.49602666666666667</v>
      </c>
      <c r="K12">
        <f t="shared" si="8"/>
        <v>3.2105858240098997E-2</v>
      </c>
      <c r="M12">
        <v>0.13100000000000001</v>
      </c>
      <c r="N12">
        <f t="shared" si="2"/>
        <v>0.9327200000000001</v>
      </c>
      <c r="O12">
        <f t="shared" si="9"/>
        <v>0.96831999999999996</v>
      </c>
      <c r="P12">
        <f t="shared" si="10"/>
        <v>3.5599999999999909E-2</v>
      </c>
      <c r="R12">
        <v>0.19800000000000001</v>
      </c>
      <c r="S12">
        <f t="shared" si="3"/>
        <v>1.4097600000000001</v>
      </c>
      <c r="T12">
        <f t="shared" si="11"/>
        <v>1.4904533333333336</v>
      </c>
      <c r="U12">
        <f t="shared" si="12"/>
        <v>8.190579303891346E-2</v>
      </c>
      <c r="W12">
        <v>0.313</v>
      </c>
      <c r="X12">
        <f t="shared" si="4"/>
        <v>2.2285599999999999</v>
      </c>
      <c r="Y12">
        <f t="shared" si="13"/>
        <v>2.3258666666666667</v>
      </c>
      <c r="Z12">
        <f t="shared" si="14"/>
        <v>0.10375023341339228</v>
      </c>
    </row>
    <row r="13" spans="1:26" x14ac:dyDescent="0.25">
      <c r="B13">
        <v>5.7000000000000002E-2</v>
      </c>
      <c r="C13">
        <f t="shared" si="0"/>
        <v>0.40584000000000003</v>
      </c>
      <c r="H13">
        <v>6.5000000000000002E-2</v>
      </c>
      <c r="I13">
        <f t="shared" si="1"/>
        <v>0.46280000000000004</v>
      </c>
      <c r="M13">
        <v>0.14099999999999999</v>
      </c>
      <c r="N13">
        <f t="shared" si="2"/>
        <v>1.0039199999999999</v>
      </c>
      <c r="R13">
        <v>0.20899999999999999</v>
      </c>
      <c r="S13">
        <f t="shared" si="3"/>
        <v>1.4880800000000001</v>
      </c>
      <c r="W13">
        <v>0.32500000000000001</v>
      </c>
      <c r="X13">
        <f t="shared" si="4"/>
        <v>2.3140000000000001</v>
      </c>
    </row>
    <row r="14" spans="1:26" x14ac:dyDescent="0.25">
      <c r="B14">
        <v>0.05</v>
      </c>
      <c r="C14">
        <f t="shared" si="0"/>
        <v>0.35600000000000004</v>
      </c>
      <c r="H14">
        <v>7.0000000000000007E-2</v>
      </c>
      <c r="I14">
        <f t="shared" si="1"/>
        <v>0.49840000000000007</v>
      </c>
      <c r="M14">
        <v>0.13600000000000001</v>
      </c>
      <c r="N14">
        <f t="shared" si="2"/>
        <v>0.96832000000000007</v>
      </c>
      <c r="R14">
        <v>0.221</v>
      </c>
      <c r="S14">
        <f t="shared" si="3"/>
        <v>1.57352</v>
      </c>
      <c r="W14">
        <v>0.34200000000000003</v>
      </c>
      <c r="X14">
        <f t="shared" si="4"/>
        <v>2.4350400000000003</v>
      </c>
    </row>
    <row r="15" spans="1:26" x14ac:dyDescent="0.25">
      <c r="C15">
        <f t="shared" si="0"/>
        <v>0</v>
      </c>
      <c r="I15">
        <f t="shared" si="1"/>
        <v>0</v>
      </c>
      <c r="N15">
        <f t="shared" si="2"/>
        <v>0</v>
      </c>
      <c r="S15">
        <f t="shared" si="3"/>
        <v>0</v>
      </c>
      <c r="X15">
        <f t="shared" si="4"/>
        <v>0</v>
      </c>
    </row>
    <row r="16" spans="1:26" x14ac:dyDescent="0.25">
      <c r="A16" s="7" t="s">
        <v>9</v>
      </c>
      <c r="B16">
        <v>6.5000000000000002E-2</v>
      </c>
      <c r="C16">
        <f t="shared" si="0"/>
        <v>0.46280000000000004</v>
      </c>
      <c r="D16">
        <f t="shared" si="5"/>
        <v>0.45568000000000003</v>
      </c>
      <c r="E16">
        <f t="shared" si="6"/>
        <v>6.7920471140886701E-2</v>
      </c>
      <c r="H16">
        <v>5.8999999999999997E-2</v>
      </c>
      <c r="I16">
        <f t="shared" si="1"/>
        <v>0.42008000000000001</v>
      </c>
      <c r="J16">
        <f t="shared" si="7"/>
        <v>0.46992000000000006</v>
      </c>
      <c r="K16">
        <f t="shared" si="8"/>
        <v>4.3309269215723353E-2</v>
      </c>
      <c r="M16">
        <v>0.109</v>
      </c>
      <c r="N16">
        <f t="shared" si="2"/>
        <v>0.77607999999999999</v>
      </c>
      <c r="O16">
        <f t="shared" si="9"/>
        <v>0.78794666666666657</v>
      </c>
      <c r="P16">
        <f t="shared" si="10"/>
        <v>6.8416247582963288E-2</v>
      </c>
      <c r="R16">
        <v>0.156</v>
      </c>
      <c r="S16">
        <f t="shared" si="3"/>
        <v>1.1107199999999999</v>
      </c>
      <c r="T16">
        <f t="shared" si="11"/>
        <v>1.1107199999999999</v>
      </c>
      <c r="U16">
        <f t="shared" si="12"/>
        <v>8.5440000000000071E-2</v>
      </c>
      <c r="W16">
        <v>0.25</v>
      </c>
      <c r="X16">
        <f t="shared" si="4"/>
        <v>1.78</v>
      </c>
      <c r="Y16">
        <f t="shared" si="13"/>
        <v>1.7705066666666667</v>
      </c>
      <c r="Z16">
        <f t="shared" si="14"/>
        <v>6.4605254688247696E-2</v>
      </c>
    </row>
    <row r="17" spans="1:26" x14ac:dyDescent="0.25">
      <c r="B17">
        <v>7.2999999999999995E-2</v>
      </c>
      <c r="C17">
        <f t="shared" si="0"/>
        <v>0.51976</v>
      </c>
      <c r="H17">
        <v>6.9000000000000006E-2</v>
      </c>
      <c r="I17">
        <f t="shared" si="1"/>
        <v>0.49128000000000005</v>
      </c>
      <c r="M17">
        <v>0.121</v>
      </c>
      <c r="N17">
        <f t="shared" si="2"/>
        <v>0.86151999999999995</v>
      </c>
      <c r="R17">
        <v>0.14399999999999999</v>
      </c>
      <c r="S17">
        <f t="shared" si="3"/>
        <v>1.02528</v>
      </c>
      <c r="W17">
        <v>0.25700000000000001</v>
      </c>
      <c r="X17">
        <f t="shared" si="4"/>
        <v>1.8298400000000001</v>
      </c>
    </row>
    <row r="18" spans="1:26" x14ac:dyDescent="0.25">
      <c r="B18">
        <v>5.3999999999999999E-2</v>
      </c>
      <c r="C18">
        <f t="shared" si="0"/>
        <v>0.38447999999999999</v>
      </c>
      <c r="H18">
        <v>7.0000000000000007E-2</v>
      </c>
      <c r="I18">
        <f t="shared" si="1"/>
        <v>0.49840000000000007</v>
      </c>
      <c r="M18">
        <v>0.10199999999999999</v>
      </c>
      <c r="N18">
        <f t="shared" si="2"/>
        <v>0.72624</v>
      </c>
      <c r="R18">
        <v>0.16800000000000001</v>
      </c>
      <c r="S18">
        <f t="shared" si="3"/>
        <v>1.1961600000000001</v>
      </c>
      <c r="W18">
        <v>0.23899999999999999</v>
      </c>
      <c r="X18">
        <f t="shared" si="4"/>
        <v>1.7016799999999999</v>
      </c>
    </row>
    <row r="19" spans="1:26" x14ac:dyDescent="0.25">
      <c r="C19">
        <f t="shared" si="0"/>
        <v>0</v>
      </c>
      <c r="I19">
        <f t="shared" si="1"/>
        <v>0</v>
      </c>
      <c r="N19">
        <f t="shared" si="2"/>
        <v>0</v>
      </c>
      <c r="S19">
        <f t="shared" si="3"/>
        <v>0</v>
      </c>
      <c r="X19">
        <f t="shared" si="4"/>
        <v>0</v>
      </c>
    </row>
    <row r="20" spans="1:26" x14ac:dyDescent="0.25">
      <c r="A20" s="7" t="s">
        <v>10</v>
      </c>
      <c r="B20">
        <v>5.2999999999999999E-2</v>
      </c>
      <c r="C20">
        <f t="shared" si="0"/>
        <v>0.37735999999999997</v>
      </c>
      <c r="D20">
        <f t="shared" si="5"/>
        <v>0.38447999999999999</v>
      </c>
      <c r="E20">
        <f t="shared" si="6"/>
        <v>3.9642482263349731E-2</v>
      </c>
      <c r="H20">
        <v>5.5E-2</v>
      </c>
      <c r="I20">
        <f t="shared" si="1"/>
        <v>0.3916</v>
      </c>
      <c r="J20">
        <f t="shared" si="7"/>
        <v>0.42720000000000002</v>
      </c>
      <c r="K20">
        <f t="shared" si="8"/>
        <v>3.9642482263349751E-2</v>
      </c>
      <c r="M20">
        <v>0.113</v>
      </c>
      <c r="N20">
        <f t="shared" si="2"/>
        <v>0.80456000000000005</v>
      </c>
      <c r="O20">
        <f t="shared" si="9"/>
        <v>0.85914666666666673</v>
      </c>
      <c r="P20">
        <f t="shared" si="10"/>
        <v>5.710814069231579E-2</v>
      </c>
      <c r="R20">
        <v>0.18</v>
      </c>
      <c r="S20">
        <f t="shared" si="3"/>
        <v>1.2816000000000001</v>
      </c>
      <c r="T20">
        <f t="shared" si="11"/>
        <v>1.2293866666666666</v>
      </c>
      <c r="U20">
        <f t="shared" si="12"/>
        <v>6.2206692030145234E-2</v>
      </c>
      <c r="W20">
        <v>0.3</v>
      </c>
      <c r="X20">
        <f t="shared" si="4"/>
        <v>2.1360000000000001</v>
      </c>
      <c r="Y20">
        <f t="shared" si="13"/>
        <v>2.0956533333333334</v>
      </c>
      <c r="Z20">
        <f t="shared" si="14"/>
        <v>3.9213902296677129E-2</v>
      </c>
    </row>
    <row r="21" spans="1:26" x14ac:dyDescent="0.25">
      <c r="B21">
        <v>4.9000000000000002E-2</v>
      </c>
      <c r="C21">
        <f t="shared" si="0"/>
        <v>0.34888000000000002</v>
      </c>
      <c r="H21">
        <v>5.8999999999999997E-2</v>
      </c>
      <c r="I21">
        <f t="shared" si="1"/>
        <v>0.42008000000000001</v>
      </c>
      <c r="M21">
        <v>0.129</v>
      </c>
      <c r="N21">
        <f t="shared" si="2"/>
        <v>0.91848000000000007</v>
      </c>
      <c r="R21">
        <v>0.17499999999999999</v>
      </c>
      <c r="S21">
        <f t="shared" si="3"/>
        <v>1.246</v>
      </c>
      <c r="W21">
        <v>0.29399999999999998</v>
      </c>
      <c r="X21">
        <f t="shared" si="4"/>
        <v>2.09328</v>
      </c>
    </row>
    <row r="22" spans="1:26" x14ac:dyDescent="0.25">
      <c r="B22">
        <v>0.06</v>
      </c>
      <c r="C22">
        <f t="shared" si="0"/>
        <v>0.42719999999999997</v>
      </c>
      <c r="H22">
        <v>6.6000000000000003E-2</v>
      </c>
      <c r="I22">
        <f t="shared" si="1"/>
        <v>0.46992</v>
      </c>
      <c r="M22">
        <v>0.12</v>
      </c>
      <c r="N22">
        <f t="shared" si="2"/>
        <v>0.85439999999999994</v>
      </c>
      <c r="R22">
        <v>0.16300000000000001</v>
      </c>
      <c r="S22">
        <f t="shared" si="3"/>
        <v>1.16056</v>
      </c>
      <c r="W22">
        <v>0.28899999999999998</v>
      </c>
      <c r="X22">
        <f t="shared" si="4"/>
        <v>2.05768</v>
      </c>
    </row>
    <row r="23" spans="1:26" x14ac:dyDescent="0.25">
      <c r="C23">
        <f t="shared" si="0"/>
        <v>0</v>
      </c>
      <c r="I23">
        <f t="shared" si="1"/>
        <v>0</v>
      </c>
      <c r="N23">
        <f t="shared" si="2"/>
        <v>0</v>
      </c>
      <c r="S23">
        <f t="shared" si="3"/>
        <v>0</v>
      </c>
      <c r="X23">
        <f t="shared" si="4"/>
        <v>0</v>
      </c>
    </row>
    <row r="24" spans="1:26" x14ac:dyDescent="0.25">
      <c r="A24" s="7" t="s">
        <v>11</v>
      </c>
      <c r="B24">
        <v>5.3999999999999999E-2</v>
      </c>
      <c r="C24">
        <f t="shared" si="0"/>
        <v>0.38447999999999999</v>
      </c>
      <c r="D24">
        <f t="shared" si="5"/>
        <v>0.42245333333333335</v>
      </c>
      <c r="E24">
        <f t="shared" si="6"/>
        <v>4.3503918597447441E-2</v>
      </c>
      <c r="H24">
        <v>5.7000000000000002E-2</v>
      </c>
      <c r="I24">
        <f t="shared" si="1"/>
        <v>0.40584000000000003</v>
      </c>
      <c r="J24">
        <f t="shared" si="7"/>
        <v>0.47704000000000008</v>
      </c>
      <c r="K24">
        <f t="shared" si="8"/>
        <v>7.9284964526699045E-2</v>
      </c>
      <c r="M24">
        <v>9.6000000000000002E-2</v>
      </c>
      <c r="N24">
        <f t="shared" si="2"/>
        <v>0.68352000000000002</v>
      </c>
      <c r="O24">
        <f t="shared" si="9"/>
        <v>0.74759999999999993</v>
      </c>
      <c r="P24">
        <f t="shared" si="10"/>
        <v>5.5608977692455375E-2</v>
      </c>
      <c r="R24">
        <v>0.122</v>
      </c>
      <c r="S24">
        <f t="shared" si="3"/>
        <v>0.86863999999999997</v>
      </c>
      <c r="T24">
        <f t="shared" si="11"/>
        <v>0.96357333333333328</v>
      </c>
      <c r="U24">
        <f t="shared" si="12"/>
        <v>0.11354856112401138</v>
      </c>
      <c r="W24">
        <v>0.22900000000000001</v>
      </c>
      <c r="X24">
        <f t="shared" si="4"/>
        <v>1.6304800000000002</v>
      </c>
      <c r="Y24">
        <f t="shared" si="13"/>
        <v>1.5450400000000002</v>
      </c>
      <c r="Z24">
        <f t="shared" si="14"/>
        <v>0.10268610032521439</v>
      </c>
    </row>
    <row r="25" spans="1:26" x14ac:dyDescent="0.25">
      <c r="B25">
        <v>5.8000000000000003E-2</v>
      </c>
      <c r="C25">
        <f t="shared" si="0"/>
        <v>0.41296000000000005</v>
      </c>
      <c r="H25">
        <v>7.9000000000000001E-2</v>
      </c>
      <c r="I25">
        <f t="shared" si="1"/>
        <v>0.56247999999999998</v>
      </c>
      <c r="M25">
        <v>0.109</v>
      </c>
      <c r="N25">
        <f t="shared" si="2"/>
        <v>0.77607999999999999</v>
      </c>
      <c r="R25">
        <v>0.13100000000000001</v>
      </c>
      <c r="S25">
        <f t="shared" si="3"/>
        <v>0.9327200000000001</v>
      </c>
      <c r="W25">
        <v>0.221</v>
      </c>
      <c r="X25">
        <f t="shared" si="4"/>
        <v>1.57352</v>
      </c>
    </row>
    <row r="26" spans="1:26" x14ac:dyDescent="0.25">
      <c r="B26">
        <v>6.6000000000000003E-2</v>
      </c>
      <c r="C26">
        <f t="shared" si="0"/>
        <v>0.46992</v>
      </c>
      <c r="H26">
        <v>6.5000000000000002E-2</v>
      </c>
      <c r="I26">
        <f t="shared" si="1"/>
        <v>0.46280000000000004</v>
      </c>
      <c r="M26">
        <v>0.11</v>
      </c>
      <c r="N26">
        <f t="shared" si="2"/>
        <v>0.78320000000000001</v>
      </c>
      <c r="R26">
        <v>0.153</v>
      </c>
      <c r="S26">
        <f t="shared" si="3"/>
        <v>1.0893600000000001</v>
      </c>
      <c r="W26">
        <v>0.20100000000000001</v>
      </c>
      <c r="X26">
        <f t="shared" si="4"/>
        <v>1.4311200000000002</v>
      </c>
    </row>
    <row r="27" spans="1:26" x14ac:dyDescent="0.25">
      <c r="N27">
        <f t="shared" si="2"/>
        <v>0</v>
      </c>
    </row>
    <row r="28" spans="1:26" x14ac:dyDescent="0.25">
      <c r="N28">
        <f t="shared" si="2"/>
        <v>0</v>
      </c>
    </row>
    <row r="29" spans="1:26" x14ac:dyDescent="0.25">
      <c r="C29" t="s">
        <v>23</v>
      </c>
      <c r="D29">
        <v>0</v>
      </c>
      <c r="E29">
        <v>3</v>
      </c>
      <c r="F29">
        <v>6</v>
      </c>
      <c r="G29">
        <v>9</v>
      </c>
      <c r="H29">
        <v>12</v>
      </c>
      <c r="J29">
        <v>5.928584766479509E-2</v>
      </c>
      <c r="K29">
        <v>5.8548009367681363E-2</v>
      </c>
      <c r="L29">
        <v>3.5773424628851011E-2</v>
      </c>
      <c r="M29">
        <v>6.2015419470150497E-2</v>
      </c>
      <c r="N29">
        <v>9.418874667389962E-2</v>
      </c>
    </row>
    <row r="30" spans="1:26" x14ac:dyDescent="0.25">
      <c r="C30" t="s">
        <v>0</v>
      </c>
      <c r="D30" s="15">
        <v>0.46754666666666672</v>
      </c>
      <c r="E30">
        <v>0.64080000000000004</v>
      </c>
      <c r="F30">
        <v>0.91458235753317696</v>
      </c>
      <c r="G30">
        <v>1.6755733333333334</v>
      </c>
      <c r="H30">
        <v>2.7768000000000002</v>
      </c>
      <c r="J30">
        <v>7.4107309580994499E-2</v>
      </c>
      <c r="K30">
        <v>4.6960224104277928E-2</v>
      </c>
      <c r="L30">
        <v>6.1125916328516106E-2</v>
      </c>
      <c r="M30">
        <v>3.6470914299885589E-2</v>
      </c>
      <c r="N30">
        <v>8.190579303891346E-2</v>
      </c>
    </row>
    <row r="31" spans="1:26" x14ac:dyDescent="0.25">
      <c r="C31" t="s">
        <v>6</v>
      </c>
      <c r="D31" s="15">
        <v>0.37973333333333331</v>
      </c>
      <c r="E31">
        <f t="shared" ref="E31" si="15">AVERAGE(D31:D33)</f>
        <v>0.39872000000000002</v>
      </c>
      <c r="F31">
        <v>0.61182669789227173</v>
      </c>
      <c r="G31">
        <v>1.3031973333333333</v>
      </c>
      <c r="H31">
        <v>2.0553066666666671</v>
      </c>
      <c r="J31">
        <v>4.2917322066192969E-2</v>
      </c>
      <c r="K31">
        <v>2.6400759676949034E-2</v>
      </c>
      <c r="L31">
        <v>2.9274004683840671E-2</v>
      </c>
      <c r="M31">
        <v>0.06</v>
      </c>
      <c r="N31">
        <v>0.10375023341339228</v>
      </c>
    </row>
    <row r="32" spans="1:26" x14ac:dyDescent="0.25">
      <c r="C32" t="s">
        <v>8</v>
      </c>
      <c r="D32" s="15">
        <v>0.36074666666666672</v>
      </c>
      <c r="E32">
        <v>0.49602666666666667</v>
      </c>
      <c r="F32">
        <v>0.69964871194379386</v>
      </c>
      <c r="G32">
        <v>1.4904533333333336</v>
      </c>
      <c r="H32">
        <v>2.3199999999999998</v>
      </c>
      <c r="J32">
        <v>6.7920471140886701E-2</v>
      </c>
      <c r="K32">
        <v>3.561336376052824E-2</v>
      </c>
      <c r="L32">
        <v>5.6258920005462822E-2</v>
      </c>
      <c r="M32">
        <v>7.0257611241217877E-2</v>
      </c>
      <c r="N32">
        <v>6.4605254688247696E-2</v>
      </c>
    </row>
    <row r="33" spans="3:14" x14ac:dyDescent="0.25">
      <c r="C33" t="s">
        <v>9</v>
      </c>
      <c r="D33" s="15">
        <v>0.45568000000000003</v>
      </c>
      <c r="E33">
        <v>0.46992000000000006</v>
      </c>
      <c r="F33">
        <v>0.55132708821233412</v>
      </c>
      <c r="G33">
        <v>1.1107199999999999</v>
      </c>
      <c r="H33">
        <v>1.7493066666666699</v>
      </c>
      <c r="J33">
        <v>3.9642482263349731E-2</v>
      </c>
      <c r="K33">
        <v>3.2598152007201349E-2</v>
      </c>
      <c r="L33">
        <v>4.6960224104277769E-2</v>
      </c>
      <c r="M33">
        <v>5.1152780726311908E-2</v>
      </c>
      <c r="N33">
        <v>3.9213902296677129E-2</v>
      </c>
    </row>
    <row r="34" spans="3:14" x14ac:dyDescent="0.25">
      <c r="C34" t="s">
        <v>10</v>
      </c>
      <c r="D34" s="15">
        <v>0.38210666666666676</v>
      </c>
      <c r="E34">
        <v>0.38447999999999999</v>
      </c>
      <c r="F34">
        <v>0.60987509758001568</v>
      </c>
      <c r="G34">
        <v>1.2293866666666666</v>
      </c>
      <c r="H34">
        <v>2.09</v>
      </c>
      <c r="J34">
        <v>4.3503918597447441E-2</v>
      </c>
      <c r="K34">
        <v>6.5196304014403336E-2</v>
      </c>
      <c r="L34">
        <v>4.5727457118891437E-2</v>
      </c>
      <c r="M34">
        <v>5.3371379499652601E-2</v>
      </c>
      <c r="N34">
        <v>0.10268610032521439</v>
      </c>
    </row>
    <row r="35" spans="3:14" x14ac:dyDescent="0.25">
      <c r="C35" t="s">
        <v>11</v>
      </c>
      <c r="D35" s="15">
        <v>0.44618666666666673</v>
      </c>
      <c r="E35">
        <v>0.42245333333333335</v>
      </c>
      <c r="F35">
        <v>0.51814988290398123</v>
      </c>
      <c r="G35">
        <v>0.96357333333333328</v>
      </c>
      <c r="H35">
        <v>1.5450400000000002</v>
      </c>
    </row>
    <row r="36" spans="3:14" x14ac:dyDescent="0.25">
      <c r="D36" s="15"/>
    </row>
    <row r="40" spans="3:14" x14ac:dyDescent="0.25">
      <c r="C40">
        <f>(H35-H30)/H30*100</f>
        <v>-44.358974358974358</v>
      </c>
    </row>
  </sheetData>
  <mergeCells count="1">
    <mergeCell ref="C2:G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9E369-F80A-4ED2-AA63-CEBAAF7A2265}">
  <dimension ref="A1:Z35"/>
  <sheetViews>
    <sheetView topLeftCell="D19" zoomScaleNormal="100" workbookViewId="0">
      <selection activeCell="F30" sqref="F30:F35"/>
    </sheetView>
  </sheetViews>
  <sheetFormatPr defaultRowHeight="15" x14ac:dyDescent="0.25"/>
  <cols>
    <col min="3" max="3" width="9.7109375" bestFit="1" customWidth="1"/>
    <col min="4" max="4" width="19.85546875" bestFit="1" customWidth="1"/>
    <col min="6" max="6" width="13.28515625" bestFit="1" customWidth="1"/>
    <col min="9" max="9" width="19.85546875" style="13" bestFit="1" customWidth="1"/>
    <col min="14" max="14" width="19.85546875" bestFit="1" customWidth="1"/>
  </cols>
  <sheetData>
    <row r="1" spans="1:26" x14ac:dyDescent="0.25">
      <c r="D1" t="s">
        <v>20</v>
      </c>
    </row>
    <row r="2" spans="1:26" x14ac:dyDescent="0.25">
      <c r="C2" s="8" t="s">
        <v>5</v>
      </c>
      <c r="H2" s="9" t="s">
        <v>12</v>
      </c>
      <c r="M2" s="10" t="s">
        <v>14</v>
      </c>
      <c r="R2" s="10" t="s">
        <v>15</v>
      </c>
      <c r="W2" s="10" t="s">
        <v>16</v>
      </c>
    </row>
    <row r="3" spans="1:26" x14ac:dyDescent="0.25">
      <c r="C3" t="s">
        <v>18</v>
      </c>
      <c r="D3" t="s">
        <v>19</v>
      </c>
      <c r="E3" t="s">
        <v>3</v>
      </c>
      <c r="F3" t="s">
        <v>1</v>
      </c>
      <c r="H3" t="s">
        <v>17</v>
      </c>
      <c r="I3" s="13" t="s">
        <v>19</v>
      </c>
      <c r="J3" t="s">
        <v>3</v>
      </c>
      <c r="K3" t="s">
        <v>1</v>
      </c>
      <c r="M3" t="s">
        <v>17</v>
      </c>
      <c r="N3" t="s">
        <v>19</v>
      </c>
      <c r="O3" t="s">
        <v>3</v>
      </c>
      <c r="P3" t="s">
        <v>1</v>
      </c>
      <c r="R3" t="s">
        <v>17</v>
      </c>
      <c r="S3" t="s">
        <v>19</v>
      </c>
      <c r="T3" t="s">
        <v>3</v>
      </c>
      <c r="U3" t="s">
        <v>1</v>
      </c>
      <c r="W3" t="s">
        <v>17</v>
      </c>
      <c r="X3" t="s">
        <v>19</v>
      </c>
      <c r="Y3" t="s">
        <v>3</v>
      </c>
      <c r="Z3" t="s">
        <v>1</v>
      </c>
    </row>
    <row r="4" spans="1:26" x14ac:dyDescent="0.25">
      <c r="A4" t="s">
        <v>0</v>
      </c>
      <c r="C4">
        <v>0.6</v>
      </c>
      <c r="D4">
        <f>C4*14</f>
        <v>8.4</v>
      </c>
      <c r="E4">
        <f>AVERAGE(D4:D6)</f>
        <v>9.3333333333333339</v>
      </c>
      <c r="F4">
        <f>STDEV(D4:D6)</f>
        <v>0.80829037686547522</v>
      </c>
      <c r="H4">
        <v>1.1000000000000001</v>
      </c>
      <c r="I4" s="13">
        <f>H4*14</f>
        <v>15.400000000000002</v>
      </c>
      <c r="J4">
        <f>AVERAGE(I4:I6)</f>
        <v>16.8</v>
      </c>
      <c r="K4">
        <f>STDEV(I4:I6)</f>
        <v>1.3999999999999986</v>
      </c>
      <c r="M4">
        <v>1.7</v>
      </c>
      <c r="N4">
        <f>M4*14</f>
        <v>23.8</v>
      </c>
      <c r="O4">
        <f>AVERAGE(N4:N6)</f>
        <v>24.733333333333334</v>
      </c>
      <c r="P4">
        <f>STDEV(N4:N6)</f>
        <v>0.80829037686547522</v>
      </c>
      <c r="R4">
        <v>2.8</v>
      </c>
      <c r="S4">
        <f>R4*14</f>
        <v>39.199999999999996</v>
      </c>
      <c r="T4">
        <f>AVERAGE(S4:S6)</f>
        <v>40.599999999999994</v>
      </c>
      <c r="U4">
        <f>STDEV(S4:S6)</f>
        <v>1.4000000000000021</v>
      </c>
      <c r="W4">
        <v>3.3</v>
      </c>
      <c r="X4">
        <f>W4*14</f>
        <v>46.199999999999996</v>
      </c>
      <c r="Y4">
        <f>AVERAGE(X4:X6)</f>
        <v>45.733333333333327</v>
      </c>
      <c r="Z4">
        <f>STDEV(X4:X6)</f>
        <v>0.80829037686547123</v>
      </c>
    </row>
    <row r="5" spans="1:26" x14ac:dyDescent="0.25">
      <c r="C5">
        <v>0.7</v>
      </c>
      <c r="D5">
        <f t="shared" ref="D5:D26" si="0">C5*14</f>
        <v>9.7999999999999989</v>
      </c>
      <c r="H5">
        <v>1.3</v>
      </c>
      <c r="I5" s="13">
        <f t="shared" ref="I5:I26" si="1">H5*14</f>
        <v>18.2</v>
      </c>
      <c r="M5">
        <v>1.8</v>
      </c>
      <c r="N5">
        <f t="shared" ref="N5:N26" si="2">M5*14</f>
        <v>25.2</v>
      </c>
      <c r="R5">
        <v>3</v>
      </c>
      <c r="S5">
        <f t="shared" ref="S5:S26" si="3">R5*14</f>
        <v>42</v>
      </c>
      <c r="W5">
        <v>3.2</v>
      </c>
      <c r="X5">
        <f t="shared" ref="X5:X26" si="4">W5*14</f>
        <v>44.800000000000004</v>
      </c>
    </row>
    <row r="6" spans="1:26" x14ac:dyDescent="0.25">
      <c r="C6">
        <v>0.7</v>
      </c>
      <c r="D6">
        <f t="shared" si="0"/>
        <v>9.7999999999999989</v>
      </c>
      <c r="H6">
        <v>1.2</v>
      </c>
      <c r="I6" s="13">
        <f t="shared" si="1"/>
        <v>16.8</v>
      </c>
      <c r="M6">
        <v>1.8</v>
      </c>
      <c r="N6">
        <f t="shared" si="2"/>
        <v>25.2</v>
      </c>
      <c r="R6">
        <v>2.9</v>
      </c>
      <c r="S6">
        <f t="shared" si="3"/>
        <v>40.6</v>
      </c>
      <c r="W6">
        <v>3.3</v>
      </c>
      <c r="X6">
        <f t="shared" si="4"/>
        <v>46.199999999999996</v>
      </c>
    </row>
    <row r="8" spans="1:26" x14ac:dyDescent="0.25">
      <c r="A8" t="s">
        <v>6</v>
      </c>
      <c r="C8">
        <v>0.6</v>
      </c>
      <c r="D8">
        <f t="shared" si="0"/>
        <v>8.4</v>
      </c>
      <c r="E8">
        <f t="shared" ref="E8:E24" si="5">AVERAGE(D8:D10)</f>
        <v>7.9333333333333336</v>
      </c>
      <c r="F8">
        <f t="shared" ref="F8:F24" si="6">STDEV(D8:D10)</f>
        <v>0.80829037686547622</v>
      </c>
      <c r="H8">
        <v>1.2</v>
      </c>
      <c r="I8" s="13">
        <f t="shared" si="1"/>
        <v>16.8</v>
      </c>
      <c r="J8">
        <f t="shared" ref="J8:J24" si="7">AVERAGE(I8:I10)</f>
        <v>14.933333333333332</v>
      </c>
      <c r="K8">
        <f t="shared" ref="K8:K24" si="8">STDEV(I8:I10)</f>
        <v>1.6165807537309527</v>
      </c>
      <c r="M8">
        <v>1.5</v>
      </c>
      <c r="N8">
        <f t="shared" si="2"/>
        <v>21</v>
      </c>
      <c r="O8">
        <f t="shared" ref="O8:O24" si="9">AVERAGE(N8:N10)</f>
        <v>20.066666666666663</v>
      </c>
      <c r="P8">
        <f t="shared" ref="P8:P24" si="10">STDEV(N8:N10)</f>
        <v>0.80829037686547733</v>
      </c>
      <c r="R8">
        <v>2.1</v>
      </c>
      <c r="S8">
        <f t="shared" si="3"/>
        <v>29.400000000000002</v>
      </c>
      <c r="T8">
        <f t="shared" ref="T8:T24" si="11">AVERAGE(S8:S10)</f>
        <v>29.400000000000002</v>
      </c>
      <c r="U8">
        <f t="shared" ref="U8:U24" si="12">STDEV(S8:S10)</f>
        <v>1.4000000000000021</v>
      </c>
      <c r="W8">
        <v>2.6</v>
      </c>
      <c r="X8">
        <f t="shared" si="4"/>
        <v>36.4</v>
      </c>
      <c r="Y8">
        <f>AVERAGE(X8:X10)</f>
        <v>37.099999999999994</v>
      </c>
      <c r="Z8">
        <f t="shared" ref="Z8:Z24" si="13">STDEV(X8:X10)</f>
        <v>1.8520259177452127</v>
      </c>
    </row>
    <row r="9" spans="1:26" x14ac:dyDescent="0.25">
      <c r="C9">
        <v>0.6</v>
      </c>
      <c r="D9">
        <f t="shared" si="0"/>
        <v>8.4</v>
      </c>
      <c r="H9">
        <v>1</v>
      </c>
      <c r="I9" s="13">
        <f t="shared" si="1"/>
        <v>14</v>
      </c>
      <c r="M9">
        <v>1.4</v>
      </c>
      <c r="N9">
        <f t="shared" si="2"/>
        <v>19.599999999999998</v>
      </c>
      <c r="R9">
        <v>2.2000000000000002</v>
      </c>
      <c r="S9">
        <f t="shared" si="3"/>
        <v>30.800000000000004</v>
      </c>
      <c r="W9">
        <v>2.8</v>
      </c>
      <c r="X9">
        <f t="shared" si="4"/>
        <v>39.199999999999996</v>
      </c>
    </row>
    <row r="10" spans="1:26" x14ac:dyDescent="0.25">
      <c r="C10">
        <v>0.5</v>
      </c>
      <c r="D10">
        <f t="shared" si="0"/>
        <v>7</v>
      </c>
      <c r="H10">
        <v>1</v>
      </c>
      <c r="I10" s="13">
        <f t="shared" si="1"/>
        <v>14</v>
      </c>
      <c r="M10">
        <v>1.4</v>
      </c>
      <c r="N10">
        <f t="shared" si="2"/>
        <v>19.599999999999998</v>
      </c>
      <c r="R10">
        <v>2</v>
      </c>
      <c r="S10">
        <f t="shared" si="3"/>
        <v>28</v>
      </c>
      <c r="W10">
        <v>2.5499999999999998</v>
      </c>
      <c r="X10">
        <f t="shared" si="4"/>
        <v>35.699999999999996</v>
      </c>
    </row>
    <row r="12" spans="1:26" x14ac:dyDescent="0.25">
      <c r="A12" t="s">
        <v>8</v>
      </c>
      <c r="C12">
        <v>0.7</v>
      </c>
      <c r="D12">
        <f t="shared" si="0"/>
        <v>9.7999999999999989</v>
      </c>
      <c r="E12">
        <f t="shared" si="5"/>
        <v>9.3333333333333339</v>
      </c>
      <c r="F12">
        <f t="shared" si="6"/>
        <v>0.80829037686547522</v>
      </c>
      <c r="H12">
        <v>1</v>
      </c>
      <c r="I12" s="13">
        <f t="shared" si="1"/>
        <v>14</v>
      </c>
      <c r="J12">
        <f t="shared" si="7"/>
        <v>15.866666666666667</v>
      </c>
      <c r="K12">
        <f t="shared" si="8"/>
        <v>1.6165807537309524</v>
      </c>
      <c r="M12">
        <v>1.6</v>
      </c>
      <c r="N12">
        <f t="shared" si="2"/>
        <v>22.400000000000002</v>
      </c>
      <c r="O12">
        <f t="shared" si="9"/>
        <v>22.866666666666671</v>
      </c>
      <c r="P12">
        <f t="shared" si="10"/>
        <v>0.80829037686547522</v>
      </c>
      <c r="R12">
        <v>2.1</v>
      </c>
      <c r="S12">
        <f t="shared" si="3"/>
        <v>29.400000000000002</v>
      </c>
      <c r="T12">
        <f t="shared" si="11"/>
        <v>31.266666666666662</v>
      </c>
      <c r="U12">
        <f t="shared" si="12"/>
        <v>1.6165807537309484</v>
      </c>
      <c r="W12">
        <v>2.8</v>
      </c>
      <c r="X12">
        <f t="shared" si="4"/>
        <v>39.199999999999996</v>
      </c>
      <c r="Y12">
        <f t="shared" ref="Y12:Y24" si="14">AVERAGE(X12:X14)</f>
        <v>39.199999999999996</v>
      </c>
      <c r="Z12">
        <f t="shared" si="13"/>
        <v>1.3999999999999986</v>
      </c>
    </row>
    <row r="13" spans="1:26" x14ac:dyDescent="0.25">
      <c r="C13">
        <v>0.6</v>
      </c>
      <c r="D13">
        <f t="shared" si="0"/>
        <v>8.4</v>
      </c>
      <c r="H13">
        <v>1.2</v>
      </c>
      <c r="I13" s="13">
        <f t="shared" si="1"/>
        <v>16.8</v>
      </c>
      <c r="M13">
        <v>1.6</v>
      </c>
      <c r="N13">
        <f t="shared" si="2"/>
        <v>22.400000000000002</v>
      </c>
      <c r="R13">
        <v>2.2999999999999998</v>
      </c>
      <c r="S13">
        <f t="shared" si="3"/>
        <v>32.199999999999996</v>
      </c>
      <c r="W13">
        <v>2.7</v>
      </c>
      <c r="X13">
        <f t="shared" si="4"/>
        <v>37.800000000000004</v>
      </c>
    </row>
    <row r="14" spans="1:26" x14ac:dyDescent="0.25">
      <c r="C14">
        <v>0.7</v>
      </c>
      <c r="D14">
        <f t="shared" si="0"/>
        <v>9.7999999999999989</v>
      </c>
      <c r="H14">
        <v>1.2</v>
      </c>
      <c r="I14" s="13">
        <f t="shared" si="1"/>
        <v>16.8</v>
      </c>
      <c r="M14">
        <v>1.7</v>
      </c>
      <c r="N14">
        <f t="shared" si="2"/>
        <v>23.8</v>
      </c>
      <c r="R14">
        <v>2.2999999999999998</v>
      </c>
      <c r="S14">
        <f t="shared" si="3"/>
        <v>32.199999999999996</v>
      </c>
      <c r="W14">
        <v>2.9</v>
      </c>
      <c r="X14">
        <f t="shared" si="4"/>
        <v>40.6</v>
      </c>
    </row>
    <row r="16" spans="1:26" x14ac:dyDescent="0.25">
      <c r="A16" t="s">
        <v>9</v>
      </c>
      <c r="C16">
        <v>0.6</v>
      </c>
      <c r="D16">
        <f t="shared" si="0"/>
        <v>8.4</v>
      </c>
      <c r="E16">
        <f t="shared" si="5"/>
        <v>7.9333333333333336</v>
      </c>
      <c r="F16">
        <f t="shared" si="6"/>
        <v>0.80829037686547622</v>
      </c>
      <c r="H16">
        <v>0.8</v>
      </c>
      <c r="I16" s="13">
        <f t="shared" si="1"/>
        <v>11.200000000000001</v>
      </c>
      <c r="J16">
        <f t="shared" si="7"/>
        <v>12.133333333333333</v>
      </c>
      <c r="K16">
        <f t="shared" si="8"/>
        <v>0.80829037686547522</v>
      </c>
      <c r="M16">
        <v>1.3</v>
      </c>
      <c r="N16">
        <f t="shared" si="2"/>
        <v>18.2</v>
      </c>
      <c r="O16">
        <f t="shared" si="9"/>
        <v>16.8</v>
      </c>
      <c r="P16">
        <f t="shared" si="10"/>
        <v>1.3999999999999986</v>
      </c>
      <c r="R16">
        <v>1.6</v>
      </c>
      <c r="S16">
        <f t="shared" si="3"/>
        <v>22.400000000000002</v>
      </c>
      <c r="T16">
        <f t="shared" si="11"/>
        <v>24.266666666666666</v>
      </c>
      <c r="U16">
        <f t="shared" si="12"/>
        <v>2.1385353243127234</v>
      </c>
      <c r="W16">
        <v>2.2000000000000002</v>
      </c>
      <c r="X16">
        <f t="shared" si="4"/>
        <v>30.800000000000004</v>
      </c>
      <c r="Y16">
        <f t="shared" si="14"/>
        <v>30.846666666666664</v>
      </c>
      <c r="Z16">
        <f t="shared" si="13"/>
        <v>1.3306138934091019</v>
      </c>
    </row>
    <row r="17" spans="1:26" x14ac:dyDescent="0.25">
      <c r="C17">
        <v>0.6</v>
      </c>
      <c r="D17">
        <f t="shared" si="0"/>
        <v>8.4</v>
      </c>
      <c r="H17">
        <v>0.9</v>
      </c>
      <c r="I17" s="13">
        <f t="shared" si="1"/>
        <v>12.6</v>
      </c>
      <c r="M17">
        <v>1.2</v>
      </c>
      <c r="N17">
        <f t="shared" si="2"/>
        <v>16.8</v>
      </c>
      <c r="R17">
        <v>1.7</v>
      </c>
      <c r="S17">
        <f t="shared" si="3"/>
        <v>23.8</v>
      </c>
      <c r="U17">
        <v>1.1599999999999999</v>
      </c>
      <c r="W17">
        <v>2.11</v>
      </c>
      <c r="X17">
        <f t="shared" si="4"/>
        <v>29.54</v>
      </c>
    </row>
    <row r="18" spans="1:26" x14ac:dyDescent="0.25">
      <c r="C18">
        <v>0.5</v>
      </c>
      <c r="D18">
        <f t="shared" si="0"/>
        <v>7</v>
      </c>
      <c r="H18">
        <v>0.9</v>
      </c>
      <c r="I18" s="13">
        <f t="shared" si="1"/>
        <v>12.6</v>
      </c>
      <c r="M18">
        <v>1.1000000000000001</v>
      </c>
      <c r="N18">
        <f t="shared" si="2"/>
        <v>15.400000000000002</v>
      </c>
      <c r="R18">
        <v>1.9</v>
      </c>
      <c r="S18">
        <f t="shared" si="3"/>
        <v>26.599999999999998</v>
      </c>
      <c r="W18">
        <v>2.2999999999999998</v>
      </c>
      <c r="X18">
        <f t="shared" si="4"/>
        <v>32.199999999999996</v>
      </c>
    </row>
    <row r="20" spans="1:26" x14ac:dyDescent="0.25">
      <c r="A20" t="s">
        <v>10</v>
      </c>
      <c r="C20">
        <v>0.5</v>
      </c>
      <c r="D20">
        <f t="shared" si="0"/>
        <v>7</v>
      </c>
      <c r="E20">
        <f t="shared" si="5"/>
        <v>7.9333333333333336</v>
      </c>
      <c r="F20">
        <f t="shared" si="6"/>
        <v>0.80829037686547622</v>
      </c>
      <c r="H20">
        <v>1</v>
      </c>
      <c r="I20" s="13">
        <f t="shared" si="1"/>
        <v>14</v>
      </c>
      <c r="J20">
        <f t="shared" si="7"/>
        <v>14.933333333333335</v>
      </c>
      <c r="K20">
        <f t="shared" si="8"/>
        <v>0.80829037686547733</v>
      </c>
      <c r="M20">
        <v>1.3</v>
      </c>
      <c r="N20">
        <f t="shared" si="2"/>
        <v>18.2</v>
      </c>
      <c r="O20">
        <f t="shared" si="9"/>
        <v>18.2</v>
      </c>
      <c r="P20">
        <f t="shared" si="10"/>
        <v>1.3999999999999986</v>
      </c>
      <c r="R20">
        <v>2.1</v>
      </c>
      <c r="S20">
        <f t="shared" si="3"/>
        <v>29.400000000000002</v>
      </c>
      <c r="T20">
        <f t="shared" si="11"/>
        <v>28</v>
      </c>
      <c r="U20">
        <f t="shared" si="12"/>
        <v>1.4000000000000021</v>
      </c>
      <c r="W20">
        <v>2.5</v>
      </c>
      <c r="X20">
        <f t="shared" si="4"/>
        <v>35</v>
      </c>
      <c r="Y20">
        <f t="shared" si="14"/>
        <v>36.400000000000006</v>
      </c>
      <c r="Z20">
        <f t="shared" si="13"/>
        <v>1.4000000000000021</v>
      </c>
    </row>
    <row r="21" spans="1:26" x14ac:dyDescent="0.25">
      <c r="C21">
        <v>0.6</v>
      </c>
      <c r="D21">
        <f t="shared" si="0"/>
        <v>8.4</v>
      </c>
      <c r="H21">
        <v>1.1000000000000001</v>
      </c>
      <c r="I21" s="13">
        <f t="shared" si="1"/>
        <v>15.400000000000002</v>
      </c>
      <c r="M21">
        <v>1.2</v>
      </c>
      <c r="N21">
        <f t="shared" si="2"/>
        <v>16.8</v>
      </c>
      <c r="R21">
        <v>2</v>
      </c>
      <c r="S21">
        <f t="shared" si="3"/>
        <v>28</v>
      </c>
      <c r="U21">
        <v>1.04</v>
      </c>
      <c r="W21">
        <v>2.6</v>
      </c>
      <c r="X21">
        <f t="shared" si="4"/>
        <v>36.4</v>
      </c>
      <c r="Z21">
        <v>1.04</v>
      </c>
    </row>
    <row r="22" spans="1:26" x14ac:dyDescent="0.25">
      <c r="C22">
        <v>0.6</v>
      </c>
      <c r="D22">
        <f t="shared" si="0"/>
        <v>8.4</v>
      </c>
      <c r="H22">
        <v>1.1000000000000001</v>
      </c>
      <c r="I22" s="13">
        <f t="shared" si="1"/>
        <v>15.400000000000002</v>
      </c>
      <c r="M22">
        <v>1.4</v>
      </c>
      <c r="N22">
        <f t="shared" si="2"/>
        <v>19.599999999999998</v>
      </c>
      <c r="R22">
        <v>1.9</v>
      </c>
      <c r="S22">
        <f t="shared" si="3"/>
        <v>26.599999999999998</v>
      </c>
      <c r="W22">
        <v>2.7</v>
      </c>
      <c r="X22">
        <f t="shared" si="4"/>
        <v>37.800000000000004</v>
      </c>
    </row>
    <row r="24" spans="1:26" x14ac:dyDescent="0.25">
      <c r="A24" t="s">
        <v>11</v>
      </c>
      <c r="C24">
        <v>0.5</v>
      </c>
      <c r="D24">
        <f t="shared" si="0"/>
        <v>7</v>
      </c>
      <c r="E24">
        <f t="shared" si="5"/>
        <v>7.2053333333333329</v>
      </c>
      <c r="F24">
        <f t="shared" si="6"/>
        <v>1.1063838996177298</v>
      </c>
      <c r="H24">
        <v>0.6</v>
      </c>
      <c r="I24" s="13">
        <f t="shared" si="1"/>
        <v>8.4</v>
      </c>
      <c r="J24">
        <f t="shared" si="7"/>
        <v>9.3333333333333339</v>
      </c>
      <c r="K24">
        <f t="shared" si="8"/>
        <v>1.6165807537309642</v>
      </c>
      <c r="M24">
        <v>0.9</v>
      </c>
      <c r="N24">
        <f t="shared" si="2"/>
        <v>12.6</v>
      </c>
      <c r="O24">
        <f t="shared" si="9"/>
        <v>12.133333333333333</v>
      </c>
      <c r="P24">
        <f t="shared" si="10"/>
        <v>0.80829037686547522</v>
      </c>
      <c r="R24">
        <v>1.5</v>
      </c>
      <c r="S24">
        <f t="shared" si="3"/>
        <v>21</v>
      </c>
      <c r="T24">
        <f t="shared" si="11"/>
        <v>19.599999999999998</v>
      </c>
      <c r="U24">
        <f t="shared" si="12"/>
        <v>1.4000000000000004</v>
      </c>
      <c r="W24">
        <v>1.8</v>
      </c>
      <c r="X24">
        <f t="shared" si="4"/>
        <v>25.2</v>
      </c>
      <c r="Y24">
        <f t="shared" si="14"/>
        <v>25.2</v>
      </c>
      <c r="Z24">
        <f t="shared" si="13"/>
        <v>1.3999999999999986</v>
      </c>
    </row>
    <row r="25" spans="1:26" x14ac:dyDescent="0.25">
      <c r="C25">
        <v>0.6</v>
      </c>
      <c r="D25">
        <f t="shared" si="0"/>
        <v>8.4</v>
      </c>
      <c r="H25">
        <v>0.8</v>
      </c>
      <c r="I25" s="13">
        <f t="shared" si="1"/>
        <v>11.200000000000001</v>
      </c>
      <c r="M25">
        <v>0.8</v>
      </c>
      <c r="N25">
        <f t="shared" si="2"/>
        <v>11.200000000000001</v>
      </c>
      <c r="R25">
        <v>1.3</v>
      </c>
      <c r="S25">
        <f t="shared" si="3"/>
        <v>18.2</v>
      </c>
      <c r="W25">
        <v>1.7</v>
      </c>
      <c r="X25">
        <f t="shared" si="4"/>
        <v>23.8</v>
      </c>
    </row>
    <row r="26" spans="1:26" x14ac:dyDescent="0.25">
      <c r="C26">
        <v>0.44400000000000001</v>
      </c>
      <c r="D26">
        <f t="shared" si="0"/>
        <v>6.2160000000000002</v>
      </c>
      <c r="H26">
        <v>0.6</v>
      </c>
      <c r="I26" s="13">
        <f t="shared" si="1"/>
        <v>8.4</v>
      </c>
      <c r="M26">
        <v>0.9</v>
      </c>
      <c r="N26">
        <f t="shared" si="2"/>
        <v>12.6</v>
      </c>
      <c r="R26">
        <v>1.4</v>
      </c>
      <c r="S26">
        <f t="shared" si="3"/>
        <v>19.599999999999998</v>
      </c>
      <c r="W26">
        <v>1.9</v>
      </c>
      <c r="X26">
        <f t="shared" si="4"/>
        <v>26.599999999999998</v>
      </c>
    </row>
    <row r="28" spans="1:26" x14ac:dyDescent="0.25">
      <c r="G28" s="13"/>
      <c r="H28" s="13"/>
      <c r="J28" s="13"/>
      <c r="K28" s="13"/>
    </row>
    <row r="29" spans="1:26" x14ac:dyDescent="0.25">
      <c r="F29" t="s">
        <v>23</v>
      </c>
      <c r="G29" s="16">
        <v>0</v>
      </c>
      <c r="H29" s="16">
        <v>3</v>
      </c>
      <c r="I29" s="16">
        <v>6</v>
      </c>
      <c r="J29" s="16">
        <v>9</v>
      </c>
      <c r="K29" s="16">
        <v>12</v>
      </c>
    </row>
    <row r="30" spans="1:26" x14ac:dyDescent="0.25">
      <c r="F30" t="s">
        <v>25</v>
      </c>
      <c r="G30" s="16">
        <v>9.3333333333333339</v>
      </c>
      <c r="H30" s="16">
        <v>16.8</v>
      </c>
      <c r="I30" s="16">
        <v>25.666666666666668</v>
      </c>
      <c r="J30" s="16">
        <v>40</v>
      </c>
      <c r="K30" s="16">
        <v>45.5</v>
      </c>
      <c r="O30">
        <v>0.80829037686547522</v>
      </c>
      <c r="P30">
        <v>1.3999999999999986</v>
      </c>
      <c r="Q30">
        <v>0.8</v>
      </c>
      <c r="R30">
        <v>1.4</v>
      </c>
      <c r="S30">
        <v>1.08</v>
      </c>
    </row>
    <row r="31" spans="1:26" x14ac:dyDescent="0.25">
      <c r="F31" t="s">
        <v>26</v>
      </c>
      <c r="G31" s="16">
        <v>7.9333333333333336</v>
      </c>
      <c r="H31" s="16">
        <v>14.933333333333332</v>
      </c>
      <c r="I31" s="16">
        <v>20.066666666666663</v>
      </c>
      <c r="J31" s="16">
        <v>29.433333333333302</v>
      </c>
      <c r="K31" s="16">
        <v>37.133333333333297</v>
      </c>
      <c r="O31">
        <v>0.80829037686547622</v>
      </c>
      <c r="P31">
        <v>1.6165807537309527</v>
      </c>
      <c r="Q31">
        <v>0.80829037686547733</v>
      </c>
      <c r="R31">
        <v>1.0900000000000001</v>
      </c>
      <c r="S31">
        <v>1.1385353243127201</v>
      </c>
    </row>
    <row r="32" spans="1:26" x14ac:dyDescent="0.25">
      <c r="F32" t="s">
        <v>27</v>
      </c>
      <c r="G32" s="16">
        <v>9.3333333333333339</v>
      </c>
      <c r="H32" s="16">
        <v>15.866666666666667</v>
      </c>
      <c r="I32" s="16">
        <v>22.866666666666671</v>
      </c>
      <c r="J32" s="16">
        <v>31.26</v>
      </c>
      <c r="K32" s="16">
        <v>39.933333333333302</v>
      </c>
      <c r="O32">
        <v>0.80829037686547522</v>
      </c>
      <c r="P32">
        <v>1.6165807537309524</v>
      </c>
      <c r="Q32">
        <v>0.80829037686547522</v>
      </c>
      <c r="R32">
        <v>1.6</v>
      </c>
      <c r="S32">
        <v>0.80829037686547522</v>
      </c>
    </row>
    <row r="33" spans="6:19" x14ac:dyDescent="0.25">
      <c r="F33" t="s">
        <v>28</v>
      </c>
      <c r="G33" s="16">
        <v>7.9333333333333336</v>
      </c>
      <c r="H33" s="16">
        <v>12.133333333333333</v>
      </c>
      <c r="I33" s="16">
        <v>16.8</v>
      </c>
      <c r="J33" s="16">
        <v>24.266666666666666</v>
      </c>
      <c r="K33" s="16">
        <v>30.8</v>
      </c>
      <c r="O33">
        <v>0.80829037686547622</v>
      </c>
      <c r="P33">
        <v>0.80829037686547522</v>
      </c>
      <c r="Q33">
        <v>1.3999999999999986</v>
      </c>
      <c r="R33">
        <v>1.1599999999999999</v>
      </c>
      <c r="S33">
        <v>1.32</v>
      </c>
    </row>
    <row r="34" spans="6:19" x14ac:dyDescent="0.25">
      <c r="F34" t="s">
        <v>26</v>
      </c>
      <c r="G34" s="16">
        <v>7.9333333333333336</v>
      </c>
      <c r="H34" s="16">
        <v>14.933333333333335</v>
      </c>
      <c r="I34" s="16">
        <v>18.2</v>
      </c>
      <c r="J34" s="16">
        <v>28</v>
      </c>
      <c r="K34" s="16">
        <v>36.4</v>
      </c>
      <c r="O34">
        <v>0.80829037686547622</v>
      </c>
      <c r="P34">
        <v>0.80829037686547733</v>
      </c>
      <c r="Q34">
        <v>1.3999999999999986</v>
      </c>
      <c r="R34">
        <v>1.04</v>
      </c>
      <c r="S34">
        <v>1.02487113059643</v>
      </c>
    </row>
    <row r="35" spans="6:19" x14ac:dyDescent="0.25">
      <c r="F35" t="s">
        <v>29</v>
      </c>
      <c r="G35" s="16">
        <v>7.2053333333333329</v>
      </c>
      <c r="H35" s="16">
        <v>9.3000000000000007</v>
      </c>
      <c r="I35" s="16">
        <v>12.133333333333333</v>
      </c>
      <c r="J35" s="16">
        <v>19.599999999999998</v>
      </c>
      <c r="K35" s="16">
        <v>25.2</v>
      </c>
      <c r="O35">
        <v>1.1063838996177298</v>
      </c>
      <c r="P35">
        <v>1.0165807537309499</v>
      </c>
      <c r="Q35">
        <v>0.80829037686547522</v>
      </c>
      <c r="R35">
        <v>1.4000000000000004</v>
      </c>
      <c r="S35">
        <v>1.3999999999999986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3B71F-7C1E-4BED-8937-F8E620E3FCB0}">
  <dimension ref="A1:X51"/>
  <sheetViews>
    <sheetView topLeftCell="A25" zoomScaleNormal="100" workbookViewId="0">
      <selection activeCell="C39" sqref="C39"/>
    </sheetView>
  </sheetViews>
  <sheetFormatPr defaultRowHeight="15" x14ac:dyDescent="0.25"/>
  <cols>
    <col min="3" max="3" width="21.140625" bestFit="1" customWidth="1"/>
  </cols>
  <sheetData>
    <row r="1" spans="1:24" x14ac:dyDescent="0.25">
      <c r="C1" s="11" t="s">
        <v>21</v>
      </c>
      <c r="D1" t="s">
        <v>3</v>
      </c>
      <c r="E1" t="s">
        <v>22</v>
      </c>
      <c r="H1" s="11" t="s">
        <v>12</v>
      </c>
      <c r="I1" t="s">
        <v>3</v>
      </c>
      <c r="J1" t="s">
        <v>22</v>
      </c>
      <c r="M1" s="11" t="s">
        <v>14</v>
      </c>
      <c r="N1" t="s">
        <v>3</v>
      </c>
      <c r="O1" t="s">
        <v>22</v>
      </c>
      <c r="R1" s="11" t="s">
        <v>15</v>
      </c>
      <c r="S1" t="s">
        <v>3</v>
      </c>
      <c r="T1" t="s">
        <v>22</v>
      </c>
      <c r="V1" s="11" t="s">
        <v>16</v>
      </c>
      <c r="W1" t="s">
        <v>3</v>
      </c>
      <c r="X1" t="s">
        <v>22</v>
      </c>
    </row>
    <row r="2" spans="1:24" x14ac:dyDescent="0.25">
      <c r="A2" t="s">
        <v>0</v>
      </c>
      <c r="C2">
        <v>6.4</v>
      </c>
      <c r="D2">
        <f>AVERAGE(C2:C4)</f>
        <v>6.375</v>
      </c>
      <c r="E2">
        <f>STDEV(C2:C4)</f>
        <v>3.5355339059327882E-2</v>
      </c>
      <c r="H2">
        <v>6.44</v>
      </c>
      <c r="I2">
        <f>AVERAGE(H2:H4)</f>
        <v>6.4550000000000001</v>
      </c>
      <c r="J2">
        <f>STDEV(H2:H4)</f>
        <v>2.1213203435595972E-2</v>
      </c>
      <c r="M2">
        <v>6.99</v>
      </c>
      <c r="N2">
        <f>AVERAGE(M2:M4)</f>
        <v>7.02</v>
      </c>
      <c r="O2">
        <f>STDEV(M2:M4)</f>
        <v>4.2426406871192576E-2</v>
      </c>
      <c r="R2">
        <v>7.31</v>
      </c>
      <c r="S2">
        <f>AVERAGE(R2:R4)</f>
        <v>7.32</v>
      </c>
      <c r="T2">
        <f>STDEV(R2:R4)</f>
        <v>1.4142135623731277E-2</v>
      </c>
      <c r="V2">
        <v>7.33</v>
      </c>
      <c r="W2">
        <f>AVERAGE(V2:V4)</f>
        <v>7.34</v>
      </c>
      <c r="X2">
        <f>STDEV(V2:V4)</f>
        <v>1.4142135623730649E-2</v>
      </c>
    </row>
    <row r="3" spans="1:24" x14ac:dyDescent="0.25">
      <c r="C3">
        <v>6.35</v>
      </c>
      <c r="H3">
        <v>6.47</v>
      </c>
      <c r="M3">
        <v>7.05</v>
      </c>
      <c r="R3">
        <v>7.33</v>
      </c>
      <c r="V3">
        <v>7.35</v>
      </c>
    </row>
    <row r="6" spans="1:24" x14ac:dyDescent="0.25">
      <c r="A6" t="s">
        <v>6</v>
      </c>
      <c r="D6">
        <f>AVERAGE(C6:C8)</f>
        <v>6.4250000000000007</v>
      </c>
      <c r="E6">
        <f t="shared" ref="E6:E22" si="0">STDEV(C6:C8)</f>
        <v>3.5355339059327251E-2</v>
      </c>
      <c r="H6">
        <v>6.31</v>
      </c>
      <c r="I6">
        <f t="shared" ref="I6:I22" si="1">AVERAGE(H6:H8)</f>
        <v>6.335</v>
      </c>
      <c r="J6">
        <f t="shared" ref="J6:J22" si="2">STDEV(H6:H8)</f>
        <v>3.5355339059327882E-2</v>
      </c>
      <c r="M6">
        <v>6.83</v>
      </c>
      <c r="N6">
        <f t="shared" ref="N6:N22" si="3">AVERAGE(M6:M8)</f>
        <v>6.82</v>
      </c>
      <c r="O6">
        <f t="shared" ref="O6:O22" si="4">STDEV(M6:M8)</f>
        <v>1.4142135623731277E-2</v>
      </c>
      <c r="R6">
        <v>7.03</v>
      </c>
      <c r="S6">
        <f t="shared" ref="S6:S22" si="5">AVERAGE(R6:R8)</f>
        <v>7.0649999999999995</v>
      </c>
      <c r="T6">
        <f t="shared" ref="T6:T22" si="6">STDEV(R6:R8)</f>
        <v>4.9497474683057895E-2</v>
      </c>
      <c r="V6">
        <v>7.29</v>
      </c>
      <c r="W6">
        <f t="shared" ref="W6:W22" si="7">AVERAGE(V6:V8)</f>
        <v>7.3100000000000005</v>
      </c>
      <c r="X6">
        <f t="shared" ref="X6:X22" si="8">STDEV(V6:V8)</f>
        <v>2.8284271247461926E-2</v>
      </c>
    </row>
    <row r="7" spans="1:24" x14ac:dyDescent="0.25">
      <c r="C7">
        <v>6.4</v>
      </c>
      <c r="H7">
        <v>6.36</v>
      </c>
      <c r="M7">
        <v>6.81</v>
      </c>
      <c r="R7">
        <v>7.1</v>
      </c>
      <c r="V7">
        <v>7.33</v>
      </c>
    </row>
    <row r="8" spans="1:24" x14ac:dyDescent="0.25">
      <c r="C8">
        <v>6.45</v>
      </c>
    </row>
    <row r="10" spans="1:24" x14ac:dyDescent="0.25">
      <c r="A10" t="s">
        <v>8</v>
      </c>
      <c r="C10">
        <v>6.4</v>
      </c>
      <c r="D10">
        <f t="shared" ref="D10:D22" si="9">AVERAGE(C10:C12)</f>
        <v>6.41</v>
      </c>
      <c r="E10">
        <f t="shared" si="0"/>
        <v>1.4142135623730649E-2</v>
      </c>
      <c r="H10">
        <v>6.39</v>
      </c>
      <c r="I10">
        <f t="shared" si="1"/>
        <v>6.3699999999999992</v>
      </c>
      <c r="J10">
        <f t="shared" si="2"/>
        <v>2.8284271247461926E-2</v>
      </c>
      <c r="M10">
        <v>6.96</v>
      </c>
      <c r="N10">
        <f t="shared" si="3"/>
        <v>6.98</v>
      </c>
      <c r="O10">
        <f t="shared" si="4"/>
        <v>2.8284271247461926E-2</v>
      </c>
      <c r="R10">
        <v>7.16</v>
      </c>
      <c r="S10">
        <f t="shared" si="5"/>
        <v>7.1400000000000006</v>
      </c>
      <c r="T10">
        <f t="shared" si="6"/>
        <v>2.8284271247461926E-2</v>
      </c>
      <c r="V10">
        <v>7.33</v>
      </c>
      <c r="W10">
        <f t="shared" si="7"/>
        <v>7.335</v>
      </c>
      <c r="X10">
        <f t="shared" si="8"/>
        <v>7.0710678118653244E-3</v>
      </c>
    </row>
    <row r="11" spans="1:24" x14ac:dyDescent="0.25">
      <c r="C11">
        <v>6.42</v>
      </c>
      <c r="H11">
        <v>6.35</v>
      </c>
      <c r="M11">
        <v>7</v>
      </c>
      <c r="R11">
        <v>7.12</v>
      </c>
      <c r="V11">
        <v>7.34</v>
      </c>
    </row>
    <row r="14" spans="1:24" x14ac:dyDescent="0.25">
      <c r="A14" t="s">
        <v>9</v>
      </c>
      <c r="C14">
        <v>6.33</v>
      </c>
      <c r="D14">
        <f t="shared" si="9"/>
        <v>6.3250000000000002</v>
      </c>
      <c r="E14">
        <f t="shared" si="0"/>
        <v>7.0710678118653244E-3</v>
      </c>
      <c r="H14">
        <v>6.32</v>
      </c>
      <c r="I14">
        <f t="shared" si="1"/>
        <v>6.3049999999999997</v>
      </c>
      <c r="J14">
        <f t="shared" si="2"/>
        <v>2.12132034355966E-2</v>
      </c>
      <c r="M14">
        <v>6.61</v>
      </c>
      <c r="N14">
        <f t="shared" si="3"/>
        <v>6.6050000000000004</v>
      </c>
      <c r="O14">
        <f t="shared" si="4"/>
        <v>7.0710678118659524E-3</v>
      </c>
      <c r="R14">
        <v>6.99</v>
      </c>
      <c r="S14">
        <f t="shared" si="5"/>
        <v>6.96</v>
      </c>
      <c r="T14">
        <f t="shared" si="6"/>
        <v>4.2426406871193201E-2</v>
      </c>
      <c r="V14">
        <v>7.11</v>
      </c>
      <c r="W14">
        <f t="shared" si="7"/>
        <v>7.12</v>
      </c>
      <c r="X14">
        <f t="shared" si="8"/>
        <v>1.4142135623730649E-2</v>
      </c>
    </row>
    <row r="15" spans="1:24" x14ac:dyDescent="0.25">
      <c r="C15">
        <v>6.32</v>
      </c>
      <c r="H15">
        <v>6.29</v>
      </c>
      <c r="M15">
        <v>6.6</v>
      </c>
      <c r="R15">
        <v>6.93</v>
      </c>
      <c r="V15">
        <v>7.13</v>
      </c>
    </row>
    <row r="18" spans="1:24" x14ac:dyDescent="0.25">
      <c r="A18" t="s">
        <v>10</v>
      </c>
      <c r="C18">
        <v>6.4</v>
      </c>
      <c r="D18">
        <f t="shared" si="9"/>
        <v>6.3849999999999998</v>
      </c>
      <c r="E18">
        <f t="shared" si="0"/>
        <v>2.12132034355966E-2</v>
      </c>
      <c r="H18">
        <v>6.33</v>
      </c>
      <c r="I18">
        <f t="shared" si="1"/>
        <v>6.3149999999999995</v>
      </c>
      <c r="J18">
        <f t="shared" si="2"/>
        <v>2.12132034355966E-2</v>
      </c>
      <c r="M18">
        <v>6.77</v>
      </c>
      <c r="N18">
        <f t="shared" si="3"/>
        <v>6.7850000000000001</v>
      </c>
      <c r="O18">
        <f t="shared" si="4"/>
        <v>2.12132034355966E-2</v>
      </c>
      <c r="R18">
        <v>7.1</v>
      </c>
      <c r="S18">
        <f t="shared" si="5"/>
        <v>7.1150000000000002</v>
      </c>
      <c r="T18">
        <f t="shared" si="6"/>
        <v>2.12132034355966E-2</v>
      </c>
      <c r="V18">
        <v>7.29</v>
      </c>
      <c r="W18">
        <f t="shared" si="7"/>
        <v>7.2750000000000004</v>
      </c>
      <c r="X18">
        <f t="shared" si="8"/>
        <v>2.12132034355966E-2</v>
      </c>
    </row>
    <row r="19" spans="1:24" x14ac:dyDescent="0.25">
      <c r="C19">
        <v>6.37</v>
      </c>
      <c r="H19">
        <v>6.3</v>
      </c>
      <c r="M19">
        <v>6.8</v>
      </c>
      <c r="R19">
        <v>7.13</v>
      </c>
      <c r="V19">
        <v>7.26</v>
      </c>
    </row>
    <row r="22" spans="1:24" x14ac:dyDescent="0.25">
      <c r="A22" t="s">
        <v>11</v>
      </c>
      <c r="C22">
        <v>6.28</v>
      </c>
      <c r="D22">
        <f t="shared" si="9"/>
        <v>6.29</v>
      </c>
      <c r="E22">
        <f t="shared" si="0"/>
        <v>1.4142135623730649E-2</v>
      </c>
      <c r="H22">
        <v>6.25</v>
      </c>
      <c r="I22">
        <f t="shared" si="1"/>
        <v>6.26</v>
      </c>
      <c r="J22">
        <f t="shared" si="2"/>
        <v>1.4142135623730649E-2</v>
      </c>
      <c r="M22">
        <v>6.44</v>
      </c>
      <c r="N22">
        <f t="shared" si="3"/>
        <v>6.4250000000000007</v>
      </c>
      <c r="O22">
        <f t="shared" si="4"/>
        <v>2.12132034355966E-2</v>
      </c>
      <c r="R22">
        <v>6.67</v>
      </c>
      <c r="S22">
        <f t="shared" si="5"/>
        <v>6.6899999999999995</v>
      </c>
      <c r="T22">
        <f t="shared" si="6"/>
        <v>2.8284271247461926E-2</v>
      </c>
      <c r="V22">
        <v>6.9</v>
      </c>
      <c r="W22">
        <f t="shared" si="7"/>
        <v>6.8949999999999996</v>
      </c>
      <c r="X22">
        <f t="shared" si="8"/>
        <v>7.0710678118659524E-3</v>
      </c>
    </row>
    <row r="23" spans="1:24" x14ac:dyDescent="0.25">
      <c r="C23">
        <v>6.3</v>
      </c>
      <c r="H23">
        <v>6.27</v>
      </c>
      <c r="M23">
        <v>6.41</v>
      </c>
      <c r="R23">
        <v>6.71</v>
      </c>
      <c r="V23">
        <v>6.89</v>
      </c>
    </row>
    <row r="26" spans="1:24" x14ac:dyDescent="0.25">
      <c r="C26" s="13"/>
      <c r="D26" s="12">
        <v>0</v>
      </c>
      <c r="E26" s="12">
        <v>3</v>
      </c>
      <c r="F26" s="12">
        <v>6</v>
      </c>
      <c r="G26" s="12">
        <v>9</v>
      </c>
      <c r="H26" s="12">
        <v>12</v>
      </c>
    </row>
    <row r="27" spans="1:24" x14ac:dyDescent="0.25">
      <c r="C27" t="s">
        <v>25</v>
      </c>
      <c r="D27">
        <v>6.375</v>
      </c>
      <c r="E27">
        <v>6.4550000000000001</v>
      </c>
      <c r="F27">
        <v>7.02</v>
      </c>
      <c r="G27">
        <v>7.32</v>
      </c>
      <c r="H27">
        <v>7.34</v>
      </c>
      <c r="M27">
        <v>3.5355339059327882E-2</v>
      </c>
      <c r="N27">
        <v>2.1213203435595972E-2</v>
      </c>
      <c r="O27">
        <v>4.2426406871192576E-2</v>
      </c>
      <c r="P27">
        <v>1.4142135623731277E-2</v>
      </c>
      <c r="Q27">
        <v>1.4142135623730649E-2</v>
      </c>
    </row>
    <row r="28" spans="1:24" x14ac:dyDescent="0.25">
      <c r="C28" t="s">
        <v>26</v>
      </c>
      <c r="D28">
        <v>6.4250000000000007</v>
      </c>
      <c r="E28">
        <v>6.335</v>
      </c>
      <c r="F28">
        <v>6.82</v>
      </c>
      <c r="G28">
        <v>7.0649999999999995</v>
      </c>
      <c r="H28">
        <v>7.3149999999999995</v>
      </c>
      <c r="M28">
        <v>3.5355339059327251E-2</v>
      </c>
      <c r="N28">
        <v>3.5355339059327882E-2</v>
      </c>
      <c r="O28">
        <v>1.4142135623731277E-2</v>
      </c>
      <c r="P28">
        <v>4.9497474683057895E-2</v>
      </c>
      <c r="Q28">
        <v>2.8284271247461926E-2</v>
      </c>
    </row>
    <row r="29" spans="1:24" x14ac:dyDescent="0.25">
      <c r="C29" t="s">
        <v>27</v>
      </c>
      <c r="D29">
        <v>6.41</v>
      </c>
      <c r="E29">
        <v>6.3699999999999992</v>
      </c>
      <c r="F29">
        <v>6.98</v>
      </c>
      <c r="G29">
        <v>7.1400000000000006</v>
      </c>
      <c r="H29">
        <v>7.32</v>
      </c>
      <c r="M29">
        <v>1.4142135623730649E-2</v>
      </c>
      <c r="N29">
        <v>2.8284271247461926E-2</v>
      </c>
      <c r="O29">
        <v>2.8284271247461926E-2</v>
      </c>
      <c r="P29">
        <v>2.8284271247461926E-2</v>
      </c>
      <c r="Q29">
        <v>1.4142135623731277E-2</v>
      </c>
    </row>
    <row r="30" spans="1:24" x14ac:dyDescent="0.25">
      <c r="C30" t="s">
        <v>28</v>
      </c>
      <c r="D30">
        <v>6.3250000000000002</v>
      </c>
      <c r="E30">
        <v>6.3049999999999997</v>
      </c>
      <c r="F30">
        <v>6.6050000000000004</v>
      </c>
      <c r="G30">
        <v>6.96</v>
      </c>
      <c r="H30">
        <v>7.12</v>
      </c>
      <c r="M30">
        <v>7.0710678118653244E-3</v>
      </c>
      <c r="N30">
        <v>2.12132034355966E-2</v>
      </c>
      <c r="O30">
        <v>7.0710678118659524E-3</v>
      </c>
      <c r="P30">
        <v>2.1213203435595972E-2</v>
      </c>
      <c r="Q30">
        <v>1.4142135623730649E-2</v>
      </c>
    </row>
    <row r="31" spans="1:24" x14ac:dyDescent="0.25">
      <c r="C31" t="s">
        <v>26</v>
      </c>
      <c r="D31">
        <v>6.3849999999999998</v>
      </c>
      <c r="E31">
        <v>6.3149999999999995</v>
      </c>
      <c r="F31">
        <v>6.7850000000000001</v>
      </c>
      <c r="G31">
        <v>7.1150000000000002</v>
      </c>
      <c r="H31">
        <v>7.2750000000000004</v>
      </c>
      <c r="M31">
        <v>2.12132034355966E-2</v>
      </c>
      <c r="N31">
        <v>2.12132034355966E-2</v>
      </c>
      <c r="O31">
        <v>2.12132034355966E-2</v>
      </c>
      <c r="P31">
        <v>2.12132034355966E-2</v>
      </c>
      <c r="Q31">
        <v>1.4142135623730649E-2</v>
      </c>
    </row>
    <row r="32" spans="1:24" x14ac:dyDescent="0.25">
      <c r="C32" t="s">
        <v>29</v>
      </c>
      <c r="D32">
        <v>6.29</v>
      </c>
      <c r="E32">
        <v>6.26</v>
      </c>
      <c r="F32">
        <v>6.4250000000000007</v>
      </c>
      <c r="G32">
        <v>6.6899999999999995</v>
      </c>
      <c r="H32">
        <v>6.8949999999999996</v>
      </c>
      <c r="M32">
        <v>1.4142135623730649E-2</v>
      </c>
      <c r="N32">
        <v>1.4142135623730649E-2</v>
      </c>
      <c r="O32">
        <v>2.12132034355966E-2</v>
      </c>
      <c r="P32">
        <v>2.8284271247461926E-2</v>
      </c>
      <c r="Q32">
        <v>7.0710678118659524E-3</v>
      </c>
    </row>
    <row r="37" spans="2:2" x14ac:dyDescent="0.25">
      <c r="B37" s="14"/>
    </row>
    <row r="38" spans="2:2" x14ac:dyDescent="0.25">
      <c r="B38" s="14"/>
    </row>
    <row r="39" spans="2:2" x14ac:dyDescent="0.25">
      <c r="B39" s="14"/>
    </row>
    <row r="40" spans="2:2" x14ac:dyDescent="0.25">
      <c r="B40" s="14"/>
    </row>
    <row r="41" spans="2:2" x14ac:dyDescent="0.25">
      <c r="B41" s="14"/>
    </row>
    <row r="42" spans="2:2" x14ac:dyDescent="0.25">
      <c r="B42" s="14"/>
    </row>
    <row r="43" spans="2:2" x14ac:dyDescent="0.25">
      <c r="B43" s="14"/>
    </row>
    <row r="44" spans="2:2" x14ac:dyDescent="0.25">
      <c r="B44" s="14"/>
    </row>
    <row r="45" spans="2:2" x14ac:dyDescent="0.25">
      <c r="B45" s="14"/>
    </row>
    <row r="46" spans="2:2" x14ac:dyDescent="0.25">
      <c r="B46" s="14"/>
    </row>
    <row r="47" spans="2:2" x14ac:dyDescent="0.25">
      <c r="B47" s="14"/>
    </row>
    <row r="48" spans="2:2" x14ac:dyDescent="0.25">
      <c r="B48" s="14"/>
    </row>
    <row r="49" spans="2:3" x14ac:dyDescent="0.25">
      <c r="B49" s="14"/>
    </row>
    <row r="50" spans="2:3" x14ac:dyDescent="0.25">
      <c r="B50" s="14"/>
    </row>
    <row r="51" spans="2:3" x14ac:dyDescent="0.25">
      <c r="C51" s="1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TBARS</vt:lpstr>
      <vt:lpstr>TVN</vt:lpstr>
      <vt:lpstr>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 kazemi</dc:creator>
  <cp:lastModifiedBy>mohi kazemi</cp:lastModifiedBy>
  <dcterms:created xsi:type="dcterms:W3CDTF">2024-06-11T16:58:00Z</dcterms:created>
  <dcterms:modified xsi:type="dcterms:W3CDTF">2025-08-04T14:18:30Z</dcterms:modified>
</cp:coreProperties>
</file>