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86158\Desktop\"/>
    </mc:Choice>
  </mc:AlternateContent>
  <xr:revisionPtr revIDLastSave="0" documentId="13_ncr:1_{7E2B35AD-F21D-4E03-9863-0E59888433A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工作表1" sheetId="1" r:id="rId1"/>
    <sheet name="Sheet1" sheetId="2" r:id="rId2"/>
    <sheet name="Sheet2" sheetId="3" r:id="rId3"/>
    <sheet name="Sheet3" sheetId="4" r:id="rId4"/>
  </sheets>
  <externalReferences>
    <externalReference r:id="rId5"/>
  </externalReferenc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1" i="2" l="1"/>
  <c r="I141" i="2"/>
  <c r="F141" i="2"/>
  <c r="L140" i="2"/>
  <c r="I140" i="2"/>
  <c r="F140" i="2"/>
  <c r="L139" i="2"/>
  <c r="I139" i="2"/>
  <c r="F139" i="2"/>
  <c r="L138" i="2"/>
  <c r="I138" i="2"/>
  <c r="F138" i="2"/>
  <c r="L137" i="2"/>
  <c r="I137" i="2"/>
  <c r="F137" i="2"/>
  <c r="L136" i="2"/>
  <c r="I136" i="2"/>
  <c r="F136" i="2"/>
  <c r="L135" i="2"/>
  <c r="I135" i="2"/>
  <c r="F135" i="2"/>
  <c r="L134" i="2"/>
  <c r="I134" i="2"/>
  <c r="F134" i="2"/>
  <c r="L133" i="2"/>
  <c r="I133" i="2"/>
  <c r="F133" i="2"/>
  <c r="L132" i="2"/>
  <c r="I132" i="2"/>
  <c r="F132" i="2"/>
  <c r="L131" i="2"/>
  <c r="I131" i="2"/>
  <c r="F131" i="2"/>
  <c r="L130" i="2"/>
  <c r="I130" i="2"/>
  <c r="F130" i="2"/>
  <c r="L129" i="2"/>
  <c r="I129" i="2"/>
  <c r="F129" i="2"/>
  <c r="L128" i="2"/>
  <c r="I128" i="2"/>
  <c r="F128" i="2"/>
  <c r="L127" i="2"/>
  <c r="I127" i="2"/>
  <c r="F127" i="2"/>
  <c r="L126" i="2"/>
  <c r="I126" i="2"/>
  <c r="F126" i="2"/>
  <c r="L125" i="2"/>
  <c r="I125" i="2"/>
  <c r="F125" i="2"/>
  <c r="L124" i="2"/>
  <c r="I124" i="2"/>
  <c r="F124" i="2"/>
  <c r="L123" i="2"/>
  <c r="I123" i="2"/>
  <c r="F123" i="2"/>
  <c r="L122" i="2"/>
  <c r="I122" i="2"/>
  <c r="F122" i="2"/>
  <c r="L121" i="2"/>
  <c r="I121" i="2"/>
  <c r="F121" i="2"/>
  <c r="L120" i="2"/>
  <c r="I120" i="2"/>
  <c r="F120" i="2"/>
  <c r="L119" i="2"/>
  <c r="I119" i="2"/>
  <c r="F119" i="2"/>
  <c r="L118" i="2"/>
  <c r="I118" i="2"/>
  <c r="F118" i="2"/>
  <c r="L117" i="2"/>
  <c r="I117" i="2"/>
  <c r="F117" i="2"/>
  <c r="L116" i="2"/>
  <c r="I116" i="2"/>
  <c r="F116" i="2"/>
  <c r="L115" i="2"/>
  <c r="I115" i="2"/>
  <c r="F115" i="2"/>
  <c r="L114" i="2"/>
  <c r="I114" i="2"/>
  <c r="F114" i="2"/>
  <c r="L113" i="2"/>
  <c r="I113" i="2"/>
  <c r="F113" i="2"/>
  <c r="L112" i="2"/>
  <c r="I112" i="2"/>
  <c r="F112" i="2"/>
  <c r="L111" i="2"/>
  <c r="I111" i="2"/>
  <c r="F111" i="2"/>
  <c r="L110" i="2"/>
  <c r="I110" i="2"/>
  <c r="F110" i="2"/>
  <c r="L109" i="2"/>
  <c r="I109" i="2"/>
  <c r="F109" i="2"/>
  <c r="L108" i="2"/>
  <c r="I108" i="2"/>
  <c r="F108" i="2"/>
  <c r="L107" i="2"/>
  <c r="I107" i="2"/>
  <c r="F107" i="2"/>
  <c r="L106" i="2"/>
  <c r="I106" i="2"/>
  <c r="F106" i="2"/>
  <c r="L105" i="2"/>
  <c r="I105" i="2"/>
  <c r="F105" i="2"/>
  <c r="L104" i="2"/>
  <c r="I104" i="2"/>
  <c r="F104" i="2"/>
  <c r="L103" i="2"/>
  <c r="I103" i="2"/>
  <c r="F103" i="2"/>
  <c r="L102" i="2"/>
  <c r="I102" i="2"/>
  <c r="F102" i="2"/>
  <c r="L101" i="2"/>
  <c r="I101" i="2"/>
  <c r="F101" i="2"/>
  <c r="L100" i="2"/>
  <c r="I100" i="2"/>
  <c r="F100" i="2"/>
  <c r="L99" i="2"/>
  <c r="I99" i="2"/>
  <c r="F99" i="2"/>
  <c r="L98" i="2"/>
  <c r="I98" i="2"/>
  <c r="F98" i="2"/>
  <c r="L97" i="2"/>
  <c r="I97" i="2"/>
  <c r="F97" i="2"/>
  <c r="L96" i="2"/>
  <c r="I96" i="2"/>
  <c r="F96" i="2"/>
  <c r="L95" i="2"/>
  <c r="I95" i="2"/>
  <c r="F95" i="2"/>
  <c r="L94" i="2"/>
  <c r="I94" i="2"/>
  <c r="F94" i="2"/>
  <c r="L93" i="2"/>
  <c r="I93" i="2"/>
  <c r="F93" i="2"/>
  <c r="L92" i="2"/>
  <c r="I92" i="2"/>
  <c r="F92" i="2"/>
  <c r="B92" i="2"/>
  <c r="A92" i="2"/>
  <c r="L91" i="2"/>
  <c r="I91" i="2"/>
  <c r="F91" i="2"/>
  <c r="B91" i="2"/>
  <c r="A91" i="2"/>
  <c r="L90" i="2"/>
  <c r="I90" i="2"/>
  <c r="F90" i="2"/>
  <c r="L89" i="2"/>
  <c r="I89" i="2"/>
  <c r="F89" i="2"/>
  <c r="L88" i="2"/>
  <c r="I88" i="2"/>
  <c r="F88" i="2"/>
  <c r="L87" i="2"/>
  <c r="I87" i="2"/>
  <c r="F87" i="2"/>
  <c r="L86" i="2"/>
  <c r="I86" i="2"/>
  <c r="F86" i="2"/>
  <c r="L85" i="2"/>
  <c r="I85" i="2"/>
  <c r="F85" i="2"/>
  <c r="L84" i="2"/>
  <c r="I84" i="2"/>
  <c r="F84" i="2"/>
  <c r="L83" i="2"/>
  <c r="I83" i="2"/>
  <c r="F83" i="2"/>
  <c r="L82" i="2"/>
  <c r="I82" i="2"/>
  <c r="F82" i="2"/>
  <c r="L81" i="2"/>
  <c r="I81" i="2"/>
  <c r="F81" i="2"/>
  <c r="L80" i="2"/>
  <c r="I80" i="2"/>
  <c r="F80" i="2"/>
  <c r="L79" i="2"/>
  <c r="I79" i="2"/>
  <c r="F79" i="2"/>
  <c r="L78" i="2"/>
  <c r="I78" i="2"/>
  <c r="F78" i="2"/>
  <c r="L77" i="2"/>
  <c r="I77" i="2"/>
  <c r="F77" i="2"/>
  <c r="L76" i="2"/>
  <c r="I76" i="2"/>
  <c r="F76" i="2"/>
  <c r="L75" i="2"/>
  <c r="I75" i="2"/>
  <c r="F75" i="2"/>
  <c r="L74" i="2"/>
  <c r="I74" i="2"/>
  <c r="F74" i="2"/>
  <c r="L73" i="2"/>
  <c r="I73" i="2"/>
  <c r="F73" i="2"/>
  <c r="L72" i="2"/>
  <c r="I72" i="2"/>
  <c r="F72" i="2"/>
  <c r="L71" i="2"/>
  <c r="I71" i="2"/>
  <c r="F71" i="2"/>
  <c r="L70" i="2"/>
  <c r="I70" i="2"/>
  <c r="F70" i="2"/>
  <c r="L69" i="2"/>
  <c r="I69" i="2"/>
  <c r="F69" i="2"/>
  <c r="L68" i="2"/>
  <c r="I68" i="2"/>
  <c r="F68" i="2"/>
  <c r="L67" i="2"/>
  <c r="I67" i="2"/>
  <c r="F67" i="2"/>
  <c r="L66" i="2"/>
  <c r="I66" i="2"/>
  <c r="F66" i="2"/>
  <c r="L65" i="2"/>
  <c r="I65" i="2"/>
  <c r="F65" i="2"/>
  <c r="L64" i="2"/>
  <c r="I64" i="2"/>
  <c r="F64" i="2"/>
  <c r="L63" i="2"/>
  <c r="I63" i="2"/>
  <c r="F63" i="2"/>
  <c r="L62" i="2"/>
  <c r="I62" i="2"/>
  <c r="F62" i="2"/>
  <c r="L61" i="2"/>
  <c r="I61" i="2"/>
  <c r="F61" i="2"/>
  <c r="L60" i="2"/>
  <c r="I60" i="2"/>
  <c r="F60" i="2"/>
  <c r="L59" i="2"/>
  <c r="I59" i="2"/>
  <c r="F59" i="2"/>
  <c r="L58" i="2"/>
  <c r="I58" i="2"/>
  <c r="F58" i="2"/>
  <c r="L57" i="2"/>
  <c r="I57" i="2"/>
  <c r="F57" i="2"/>
  <c r="L56" i="2"/>
  <c r="I56" i="2"/>
  <c r="F56" i="2"/>
  <c r="L55" i="2"/>
  <c r="I55" i="2"/>
  <c r="F55" i="2"/>
  <c r="L54" i="2"/>
  <c r="I54" i="2"/>
  <c r="F54" i="2"/>
  <c r="L53" i="2"/>
  <c r="I53" i="2"/>
  <c r="F53" i="2"/>
  <c r="L52" i="2"/>
  <c r="I52" i="2"/>
  <c r="F52" i="2"/>
  <c r="L51" i="2"/>
  <c r="I51" i="2"/>
  <c r="F51" i="2"/>
  <c r="L50" i="2"/>
  <c r="I50" i="2"/>
  <c r="F50" i="2"/>
  <c r="L49" i="2"/>
  <c r="I49" i="2"/>
  <c r="F49" i="2"/>
  <c r="L48" i="2"/>
  <c r="I48" i="2"/>
  <c r="F48" i="2"/>
  <c r="L47" i="2"/>
  <c r="I47" i="2"/>
  <c r="F47" i="2"/>
  <c r="L46" i="2"/>
  <c r="I46" i="2"/>
  <c r="F46" i="2"/>
  <c r="L45" i="2"/>
  <c r="I45" i="2"/>
  <c r="F45" i="2"/>
  <c r="L44" i="2"/>
  <c r="I44" i="2"/>
  <c r="F44" i="2"/>
  <c r="L43" i="2"/>
  <c r="I43" i="2"/>
  <c r="F43" i="2"/>
  <c r="L42" i="2"/>
  <c r="I42" i="2"/>
  <c r="F42" i="2"/>
  <c r="L41" i="2"/>
  <c r="I41" i="2"/>
  <c r="F41" i="2"/>
  <c r="L40" i="2"/>
  <c r="I40" i="2"/>
  <c r="F40" i="2"/>
  <c r="L39" i="2"/>
  <c r="I39" i="2"/>
  <c r="F39" i="2"/>
  <c r="L38" i="2"/>
  <c r="I38" i="2"/>
  <c r="F38" i="2"/>
  <c r="L37" i="2"/>
  <c r="I37" i="2"/>
  <c r="F37" i="2"/>
  <c r="L36" i="2"/>
  <c r="I36" i="2"/>
  <c r="F36" i="2"/>
  <c r="L35" i="2"/>
  <c r="I35" i="2"/>
  <c r="F35" i="2"/>
  <c r="L34" i="2"/>
  <c r="I34" i="2"/>
  <c r="F34" i="2"/>
  <c r="L33" i="2"/>
  <c r="I33" i="2"/>
  <c r="F33" i="2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L21" i="2"/>
  <c r="I21" i="2"/>
  <c r="F21" i="2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L12" i="2"/>
  <c r="I12" i="2"/>
  <c r="F12" i="2"/>
  <c r="L11" i="2"/>
  <c r="I11" i="2"/>
  <c r="F11" i="2"/>
  <c r="L10" i="2"/>
  <c r="I10" i="2"/>
  <c r="F10" i="2"/>
  <c r="L9" i="2"/>
  <c r="I9" i="2"/>
  <c r="F9" i="2"/>
  <c r="L8" i="2"/>
  <c r="I8" i="2"/>
  <c r="F8" i="2"/>
  <c r="L7" i="2"/>
  <c r="I7" i="2"/>
  <c r="F7" i="2"/>
  <c r="L6" i="2"/>
  <c r="I6" i="2"/>
  <c r="F6" i="2"/>
  <c r="L5" i="2"/>
  <c r="I5" i="2"/>
  <c r="F5" i="2"/>
  <c r="E262" i="1"/>
  <c r="L201" i="1"/>
  <c r="I201" i="1"/>
  <c r="I197" i="1"/>
  <c r="I196" i="1"/>
  <c r="I190" i="1"/>
  <c r="I184" i="1"/>
  <c r="I183" i="1"/>
  <c r="I171" i="1"/>
  <c r="I164" i="1"/>
  <c r="L162" i="1"/>
  <c r="L160" i="1"/>
  <c r="L159" i="1"/>
  <c r="K124" i="1"/>
  <c r="I123" i="1"/>
  <c r="I122" i="1"/>
  <c r="K121" i="1"/>
  <c r="I121" i="1"/>
  <c r="K120" i="1"/>
  <c r="K119" i="1"/>
  <c r="K116" i="1"/>
  <c r="I115" i="1"/>
  <c r="K114" i="1"/>
  <c r="K111" i="1"/>
  <c r="I109" i="1"/>
  <c r="K108" i="1"/>
  <c r="K107" i="1"/>
  <c r="I107" i="1"/>
  <c r="K105" i="1"/>
  <c r="I105" i="1"/>
  <c r="I104" i="1"/>
  <c r="I101" i="1"/>
  <c r="I100" i="1"/>
  <c r="K99" i="1"/>
  <c r="I98" i="1"/>
  <c r="K95" i="1"/>
  <c r="I95" i="1"/>
  <c r="I91" i="1"/>
  <c r="I87" i="1"/>
  <c r="I86" i="1"/>
  <c r="I85" i="1"/>
  <c r="I84" i="1"/>
  <c r="I81" i="1"/>
  <c r="K77" i="1"/>
  <c r="K65" i="1"/>
  <c r="K64" i="1"/>
  <c r="I62" i="1"/>
  <c r="I59" i="1"/>
  <c r="I58" i="1"/>
  <c r="K57" i="1"/>
  <c r="K56" i="1"/>
  <c r="I56" i="1"/>
  <c r="L147" i="1"/>
  <c r="I147" i="1"/>
  <c r="I146" i="1"/>
  <c r="I145" i="1"/>
  <c r="I144" i="1"/>
  <c r="K143" i="1"/>
  <c r="I143" i="1"/>
  <c r="L142" i="1"/>
  <c r="K142" i="1"/>
  <c r="I142" i="1"/>
  <c r="L141" i="1"/>
  <c r="K141" i="1"/>
  <c r="I141" i="1"/>
  <c r="I140" i="1"/>
  <c r="I137" i="1"/>
  <c r="L136" i="1"/>
  <c r="I136" i="1"/>
  <c r="I135" i="1"/>
  <c r="I134" i="1"/>
  <c r="K130" i="1"/>
  <c r="K129" i="1"/>
  <c r="I128" i="1"/>
  <c r="I47" i="1"/>
  <c r="I46" i="1"/>
  <c r="K44" i="1"/>
  <c r="I43" i="1"/>
  <c r="I42" i="1"/>
  <c r="I41" i="1"/>
  <c r="I38" i="1"/>
  <c r="I37" i="1"/>
  <c r="K32" i="1"/>
</calcChain>
</file>

<file path=xl/sharedStrings.xml><?xml version="1.0" encoding="utf-8"?>
<sst xmlns="http://schemas.openxmlformats.org/spreadsheetml/2006/main" count="1313" uniqueCount="848">
  <si>
    <t>录入员姓名</t>
  </si>
  <si>
    <t>（基线评估）腹部CT检查</t>
  </si>
  <si>
    <t>（基线评估）直肠MRI检查</t>
  </si>
  <si>
    <t>基线CEA
（ng/ml）</t>
  </si>
  <si>
    <t>CA199</t>
  </si>
  <si>
    <t>请录+1:37入贵院以及科室的标准名称</t>
  </si>
  <si>
    <t>并发症相关</t>
  </si>
  <si>
    <t>随访</t>
  </si>
  <si>
    <t>性别</t>
  </si>
  <si>
    <t>出生日期</t>
  </si>
  <si>
    <t>入院日期</t>
  </si>
  <si>
    <t>出院日期</t>
  </si>
  <si>
    <t>身高（cm）</t>
  </si>
  <si>
    <t>体重（kg）</t>
  </si>
  <si>
    <t>BMI（kg/m2）</t>
  </si>
  <si>
    <t>直肠肿瘤下缘距肛缘距离(cm)</t>
  </si>
  <si>
    <t>肠镜病理（腺癌）</t>
  </si>
  <si>
    <t>肝转移</t>
  </si>
  <si>
    <t>DIS:肿瘤下端至肛缘距离</t>
  </si>
  <si>
    <t>T分期 肿瘤侵犯深度</t>
  </si>
  <si>
    <t>N淋巴结评估</t>
  </si>
  <si>
    <t>手术时间（min）</t>
  </si>
  <si>
    <t>术中出血量（mL）</t>
  </si>
  <si>
    <t>有无中转开腹</t>
  </si>
  <si>
    <t>是否全直肠系膜切除术（TME）</t>
  </si>
  <si>
    <t>直肠术式</t>
  </si>
  <si>
    <t>术后进流质时间（天）</t>
  </si>
  <si>
    <t>有无并发症</t>
  </si>
  <si>
    <t>并发症种类</t>
  </si>
  <si>
    <t>并发症Clavien-Dindo分级</t>
  </si>
  <si>
    <t>吻合口漏分级（若有吻合口漏）</t>
  </si>
  <si>
    <t>肿瘤最大径（cm）</t>
  </si>
  <si>
    <t>组织分型</t>
  </si>
  <si>
    <t>淋巴结检出数目（个）</t>
  </si>
  <si>
    <t>淋巴结转移数目（个）</t>
  </si>
  <si>
    <t>远切缘</t>
  </si>
  <si>
    <t>环周切缘</t>
  </si>
  <si>
    <t>脉管浸润/脉管癌栓</t>
  </si>
  <si>
    <t>神经浸润</t>
  </si>
  <si>
    <t>癌结节</t>
  </si>
  <si>
    <t>pT分期</t>
  </si>
  <si>
    <t>pN分期</t>
  </si>
  <si>
    <t>pM分期</t>
  </si>
  <si>
    <t>病理TNM分期 (pTNM）</t>
  </si>
  <si>
    <t>最近随访日期</t>
  </si>
  <si>
    <t>是否存活</t>
  </si>
  <si>
    <t>死亡原因</t>
  </si>
  <si>
    <t>死亡日期</t>
  </si>
  <si>
    <t>年龄</t>
  </si>
  <si>
    <t>编号</t>
  </si>
  <si>
    <t>电话</t>
  </si>
  <si>
    <t>1男 2女</t>
  </si>
  <si>
    <t>YYYYMMDD</t>
  </si>
  <si>
    <t>0.未评估  1.高分化  2.中分化 3 .低分化   4.粘液腺癌  5.印戒细胞癌   6.其他</t>
  </si>
  <si>
    <t>0.未评估   1.有    2.无  3.未知</t>
  </si>
  <si>
    <t>0.未评估   1.低位（&lt;6CM)   2.中位（6-12CM)   3.高位（&gt;12CM）  4.未知</t>
  </si>
  <si>
    <t>0.未评估 1.T1：侵犯粘膜下层   2.T2：侵犯肌层   3.T3：超过固有肌层   4.T3a：超过固有肌层&lt;1mm   5.T3b：超过固有肌层1-5mm   6.T3c：超过固有肌层5-15mm   7.T3d：超过固有肌层&gt;15mm   8.T4a：侵犯腹膜反折处（高位直肠肿瘤&gt;10cm）   9.T4b：侵犯其他器官   10.未知</t>
  </si>
  <si>
    <t>0.未评估   1.N0:无淋巴结转移   2.N1：1-3个淋巴结转移   3.N2：&gt;3个淋巴结转移    4.未知</t>
  </si>
  <si>
    <t>0.未评估   1. I期  2. II期  3. III期  4. IV期   5. 未知</t>
  </si>
  <si>
    <t>0，无   1，有</t>
  </si>
  <si>
    <t>0.未评估   1.是    2.否    3.不明确</t>
  </si>
  <si>
    <t>0.未评估   1.AR   2.LAR   3.APR  4. Hartmann  5.ISR  6.TaTME  7,其他</t>
  </si>
  <si>
    <t>0.无造口   1.末端回肠双腔造口   2.横结肠双腔造口    3.乙状结肠单腔造口   4.其他   5.不明确</t>
  </si>
  <si>
    <t>0.未评估  1.有   2.无   3.不明确</t>
  </si>
  <si>
    <t>0.未评估    1：术后出现不需要药物、外科、内镜以及反射介入治疗的并发症，但包括药物治疗止吐药、退烧药、止痛药、利尿药、电介质、理疗，同样包括切口感染在床边打开   2：需要药物治疗不包括I期用药的患者，切口感染需要抗生素治疗，输血和全肠外营养包括在内   3：需要外科、内镜、放射介入治疗   4：威胁生命的并发症（包括中枢神经系统并发症）需要IC（间断监护）或ICU处理，脏器衰竭（包括透析）   5：死亡     6.不明确</t>
  </si>
  <si>
    <t>0.未评估   1.A级：不需特殊治疗    2.B级：需非手术的特殊治疗（抗生素、介入置管等）   3.C级：手术治疗    4.不明确</t>
  </si>
  <si>
    <t>0.未评估  1.高分化腺癌   2.中分化腺癌   3.低分化腺癌    4.黏液腺癌   5.印戒细胞癌   6.其他</t>
  </si>
  <si>
    <t>0.未评估  1.阴性  2.阳性  3.不明确</t>
  </si>
  <si>
    <t xml:space="preserve">0.未评估  1.Tis原位癌：局限于上皮内或侵犯黏膜固有层   2.T1：肿瘤侵犯黏膜下层   3.T2：肿瘤侵犯固有肌层   4.T3：肿瘤穿透固有肌层到达浆膜下层，或侵犯无腹膜覆盖的结直肠旁组织   5.T4a：肿瘤穿透腹膜脏层   6.T4b：肿瘤直接侵犯或粘连于其他器官或结构 </t>
  </si>
  <si>
    <t>0.未评估  1.N0无区域淋巴结转移   2.N1a有1枚区域淋巴结转移   3.N1b有2~3枚区域淋巴结转移   4.N1c浆膜下、肠系膜、无腹膜覆盖结肠 / 直肠周围组织内有肿瘤种植，无区域淋巴结转移   5.N2a 4~6 枚区域淋巴结转移   6.N2b 7 枚及更多区域淋巴结转移    8.不明确</t>
  </si>
  <si>
    <t>0.未评估   1.M0无远处转移   2.M1a远处转移局限于单个器官（如肝，肺，卵巢，非区域淋巴结），但没有腹膜转移   3.M1b远处转移分布于一个以上的器官   4.M1c腹膜转移有或没有其他器官转移     5.不明确</t>
  </si>
  <si>
    <t>0.未评估  1 I期  2 II期  3 III期  4 IV期   5 不明确</t>
  </si>
  <si>
    <t>0.不明确  1.肿瘤   2.合并疾病   3.意外   4.其他</t>
  </si>
  <si>
    <t>分级</t>
  </si>
  <si>
    <t>林辉</t>
  </si>
  <si>
    <t>朱家宝</t>
  </si>
  <si>
    <t>李道军</t>
  </si>
  <si>
    <t>刘炳付</t>
  </si>
  <si>
    <t>张奎</t>
  </si>
  <si>
    <t>陶满胜</t>
  </si>
  <si>
    <t>张多伍</t>
  </si>
  <si>
    <t>王立岚</t>
  </si>
  <si>
    <t>汪宏兵</t>
  </si>
  <si>
    <t>方有元</t>
  </si>
  <si>
    <t>吴明政</t>
  </si>
  <si>
    <t>胡申付</t>
  </si>
  <si>
    <t>谢振彬</t>
  </si>
  <si>
    <t>聂忠华</t>
  </si>
  <si>
    <t>袁双印</t>
  </si>
  <si>
    <t>范江红</t>
  </si>
  <si>
    <t>郑景全</t>
  </si>
  <si>
    <t>费维柱</t>
  </si>
  <si>
    <t>高峰</t>
  </si>
  <si>
    <t>王仲玉</t>
  </si>
  <si>
    <t>张东发</t>
  </si>
  <si>
    <t>段子亮</t>
  </si>
  <si>
    <t>郑章宝</t>
  </si>
  <si>
    <t>朱仕银</t>
  </si>
  <si>
    <t>王小流</t>
  </si>
  <si>
    <t>陈可方</t>
  </si>
  <si>
    <t>李新</t>
  </si>
  <si>
    <t>储成方</t>
  </si>
  <si>
    <t>张卫兵</t>
  </si>
  <si>
    <t>于中文</t>
  </si>
  <si>
    <t>何世华</t>
  </si>
  <si>
    <t>李国平</t>
  </si>
  <si>
    <t>谢四平</t>
  </si>
  <si>
    <t>王前付</t>
  </si>
  <si>
    <t>石玉贵</t>
  </si>
  <si>
    <t>高小文</t>
  </si>
  <si>
    <t>李治东</t>
  </si>
  <si>
    <t>赵宜保</t>
  </si>
  <si>
    <t>吴自宏</t>
  </si>
  <si>
    <t>高治中</t>
  </si>
  <si>
    <t>琚炳超</t>
  </si>
  <si>
    <t>廖国林</t>
  </si>
  <si>
    <t>柴助学</t>
  </si>
  <si>
    <t>张中祥</t>
  </si>
  <si>
    <t>王玉树</t>
  </si>
  <si>
    <t>吴小琼</t>
  </si>
  <si>
    <t>孙金花</t>
  </si>
  <si>
    <t>钱丽娟</t>
  </si>
  <si>
    <t>刘小梅</t>
  </si>
  <si>
    <t>刘敏华</t>
  </si>
  <si>
    <t>李其花</t>
  </si>
  <si>
    <t>张洁影</t>
  </si>
  <si>
    <t>储秀珍</t>
  </si>
  <si>
    <t>胡敬霞</t>
  </si>
  <si>
    <t>李郑霞</t>
  </si>
  <si>
    <t>汪要娟</t>
  </si>
  <si>
    <t>邓艳萍</t>
  </si>
  <si>
    <t>陈国芳</t>
  </si>
  <si>
    <t>姚香枝</t>
  </si>
  <si>
    <t>蔡存芝</t>
  </si>
  <si>
    <t>林敏</t>
  </si>
  <si>
    <t>谢晓华</t>
  </si>
  <si>
    <t>蔡宝兰</t>
  </si>
  <si>
    <t>李玲</t>
  </si>
  <si>
    <t>李庆芹</t>
  </si>
  <si>
    <t>刘小波</t>
  </si>
  <si>
    <t>张喜才</t>
  </si>
  <si>
    <t>陈锐</t>
  </si>
  <si>
    <t>耿世武</t>
  </si>
  <si>
    <t>马连雨</t>
  </si>
  <si>
    <t>李永强</t>
  </si>
  <si>
    <t>张广华</t>
  </si>
  <si>
    <t>马文</t>
  </si>
  <si>
    <t>张社权</t>
  </si>
  <si>
    <t>方彬</t>
  </si>
  <si>
    <t>方泽玉</t>
  </si>
  <si>
    <t>张毛才</t>
  </si>
  <si>
    <t>祁军</t>
  </si>
  <si>
    <t>孟进根</t>
  </si>
  <si>
    <t>张立</t>
  </si>
  <si>
    <t>姜仁俊</t>
  </si>
  <si>
    <t>江明</t>
  </si>
  <si>
    <t>王修保</t>
  </si>
  <si>
    <t>袁奇斌</t>
  </si>
  <si>
    <t>郑向东</t>
  </si>
  <si>
    <t>汪正福</t>
  </si>
  <si>
    <t>路前岳</t>
  </si>
  <si>
    <t>丁希学</t>
  </si>
  <si>
    <t>何金龙</t>
  </si>
  <si>
    <t>刘道海</t>
  </si>
  <si>
    <t>张学刚</t>
  </si>
  <si>
    <t>陈先长</t>
  </si>
  <si>
    <t>李四壹</t>
  </si>
  <si>
    <t>苏建平</t>
  </si>
  <si>
    <t>许成余</t>
  </si>
  <si>
    <t>李家荣</t>
  </si>
  <si>
    <t>桂玉胜</t>
  </si>
  <si>
    <t>陈满华</t>
  </si>
  <si>
    <t>江中建</t>
  </si>
  <si>
    <t>周福林</t>
  </si>
  <si>
    <t>周开利</t>
  </si>
  <si>
    <t>李广金</t>
  </si>
  <si>
    <t>司守青</t>
  </si>
  <si>
    <t>刘金旺</t>
  </si>
  <si>
    <t>陈世达</t>
  </si>
  <si>
    <t>韩延社</t>
  </si>
  <si>
    <t>卫冬群</t>
  </si>
  <si>
    <t>胡伟栋</t>
  </si>
  <si>
    <t>张院生</t>
  </si>
  <si>
    <t>郭怀礼</t>
  </si>
  <si>
    <t>潘晓飞</t>
  </si>
  <si>
    <t>谭赛平</t>
  </si>
  <si>
    <t>何平</t>
  </si>
  <si>
    <t>余道香</t>
  </si>
  <si>
    <t>王万明</t>
  </si>
  <si>
    <t>张世芹</t>
  </si>
  <si>
    <t>沈天林</t>
  </si>
  <si>
    <t>李明</t>
  </si>
  <si>
    <t>刘玉龙</t>
  </si>
  <si>
    <t>严志来</t>
  </si>
  <si>
    <t>王纯东</t>
  </si>
  <si>
    <t>卢泽</t>
  </si>
  <si>
    <t>余鸿浩</t>
  </si>
  <si>
    <t>刘向东</t>
  </si>
  <si>
    <t>申克军</t>
  </si>
  <si>
    <t>曹之植</t>
  </si>
  <si>
    <t>戴胜如</t>
  </si>
  <si>
    <t>冯玉存</t>
  </si>
  <si>
    <t>王支道</t>
  </si>
  <si>
    <t>盛大和</t>
  </si>
  <si>
    <t>徐礼旺</t>
  </si>
  <si>
    <t>殷志宏</t>
  </si>
  <si>
    <t>李光树</t>
  </si>
  <si>
    <t>程贞文</t>
  </si>
  <si>
    <t>操旺胜</t>
  </si>
  <si>
    <t>胡清华</t>
  </si>
  <si>
    <t>王克能</t>
  </si>
  <si>
    <t>孟宪林</t>
  </si>
  <si>
    <t>胡庆生</t>
  </si>
  <si>
    <t>曹连发</t>
  </si>
  <si>
    <t>高佳佳</t>
  </si>
  <si>
    <t>吴秀梅</t>
  </si>
  <si>
    <t>祝海燕</t>
  </si>
  <si>
    <t>朱长娥</t>
  </si>
  <si>
    <t>郝淑平</t>
  </si>
  <si>
    <t>申红莲</t>
  </si>
  <si>
    <t>藕春荣</t>
  </si>
  <si>
    <t>张侠</t>
  </si>
  <si>
    <t>朱明霞</t>
  </si>
  <si>
    <t>米高兰</t>
  </si>
  <si>
    <t>杨爱云</t>
  </si>
  <si>
    <t>赵行华</t>
  </si>
  <si>
    <t>江琴</t>
  </si>
  <si>
    <t>韩中婷</t>
  </si>
  <si>
    <t>李云英</t>
  </si>
  <si>
    <t>尹德林</t>
  </si>
  <si>
    <t>胡云霞</t>
  </si>
  <si>
    <t>张英</t>
  </si>
  <si>
    <t>袁腊梅</t>
  </si>
  <si>
    <t>丁玉珍</t>
  </si>
  <si>
    <t>陈方枝</t>
  </si>
  <si>
    <t>葛江红</t>
  </si>
  <si>
    <t>孙秀玲</t>
  </si>
  <si>
    <t>屠国云</t>
  </si>
  <si>
    <t>马建芳</t>
  </si>
  <si>
    <t>杨芳</t>
  </si>
  <si>
    <t>陈守红</t>
  </si>
  <si>
    <t>张银美</t>
  </si>
  <si>
    <t>高影</t>
  </si>
  <si>
    <t>周克云</t>
  </si>
  <si>
    <t>陆玉荣</t>
  </si>
  <si>
    <t>龚义霞</t>
  </si>
  <si>
    <t>郑相凤</t>
  </si>
  <si>
    <t>陈玉环</t>
  </si>
  <si>
    <t>项凤琴</t>
  </si>
  <si>
    <t>伍德兰</t>
  </si>
  <si>
    <t>圣业翠</t>
  </si>
  <si>
    <t>孙守云</t>
  </si>
  <si>
    <t>左从英</t>
  </si>
  <si>
    <t>汪爱华</t>
  </si>
  <si>
    <t>贾贤芳</t>
  </si>
  <si>
    <t>李玉连</t>
  </si>
  <si>
    <t>吴正英</t>
  </si>
  <si>
    <t>魏如群</t>
  </si>
  <si>
    <t>王丙侠</t>
  </si>
  <si>
    <t>杨文凤</t>
  </si>
  <si>
    <t>覃小会</t>
  </si>
  <si>
    <t>胡玉娥</t>
  </si>
  <si>
    <t>聂士俊</t>
  </si>
  <si>
    <t>袁永菊</t>
  </si>
  <si>
    <t>张本云</t>
  </si>
  <si>
    <t>张维英</t>
  </si>
  <si>
    <t>范和平</t>
  </si>
  <si>
    <t>张良英</t>
  </si>
  <si>
    <t>董翠英</t>
  </si>
  <si>
    <t>刘士业</t>
  </si>
  <si>
    <t>江太望</t>
  </si>
  <si>
    <t>刘广舟</t>
  </si>
  <si>
    <t>张中其</t>
  </si>
  <si>
    <t>李结军</t>
  </si>
  <si>
    <t>姚双伍</t>
  </si>
  <si>
    <t>申白云</t>
  </si>
  <si>
    <t>吴玉会</t>
  </si>
  <si>
    <t>张国友</t>
  </si>
  <si>
    <t>王平</t>
  </si>
  <si>
    <t>胡孝镒</t>
  </si>
  <si>
    <t>韩修学</t>
  </si>
  <si>
    <t>郑礼贤</t>
  </si>
  <si>
    <t>陈新杰</t>
  </si>
  <si>
    <t>陈红仙</t>
  </si>
  <si>
    <t>胡孔国</t>
  </si>
  <si>
    <t>吴娟香</t>
  </si>
  <si>
    <t>程广侠</t>
  </si>
  <si>
    <t>吴桂兰</t>
  </si>
  <si>
    <t>吴义禄</t>
  </si>
  <si>
    <t>仇志兰</t>
  </si>
  <si>
    <t>张守华</t>
  </si>
  <si>
    <t>费金香</t>
  </si>
  <si>
    <t>胡建生</t>
  </si>
  <si>
    <t>闫广兰</t>
  </si>
  <si>
    <t>王元兴</t>
  </si>
  <si>
    <t>李春香</t>
  </si>
  <si>
    <t>鲍金凤</t>
  </si>
  <si>
    <t>吴小妹</t>
  </si>
  <si>
    <t>宣正炎</t>
  </si>
  <si>
    <t>王明荣</t>
  </si>
  <si>
    <t>王伟琴</t>
  </si>
  <si>
    <t>项其爱</t>
  </si>
  <si>
    <t>陈荣珍</t>
  </si>
  <si>
    <t>李怀娥</t>
  </si>
  <si>
    <t>周兰贤</t>
  </si>
  <si>
    <t>朱圣虎</t>
  </si>
  <si>
    <t>尹传信</t>
  </si>
  <si>
    <t>刘树祥</t>
  </si>
  <si>
    <t>吴桂芳</t>
  </si>
  <si>
    <t>郭其英</t>
  </si>
  <si>
    <t>储常术</t>
  </si>
  <si>
    <t>周桂芝</t>
  </si>
  <si>
    <t>王龙平</t>
  </si>
  <si>
    <t>杨顺姐</t>
  </si>
  <si>
    <t>汤业国</t>
  </si>
  <si>
    <t>石三引</t>
  </si>
  <si>
    <t>吴红年</t>
  </si>
  <si>
    <t>赵宏成</t>
  </si>
  <si>
    <t>袁贵德</t>
  </si>
  <si>
    <t>韩可平</t>
  </si>
  <si>
    <t>黄维河</t>
  </si>
  <si>
    <t>黄宝凤</t>
  </si>
  <si>
    <t>万本立</t>
  </si>
  <si>
    <t>施运凤</t>
  </si>
  <si>
    <t>唐传英</t>
  </si>
  <si>
    <t>唐得坤</t>
  </si>
  <si>
    <t>洪传琴</t>
  </si>
  <si>
    <t>梁加齐</t>
  </si>
  <si>
    <t>操冬梅</t>
  </si>
  <si>
    <t>王培群</t>
  </si>
  <si>
    <t>韦俊荣</t>
  </si>
  <si>
    <t>刘翠英</t>
  </si>
  <si>
    <t>阮永华</t>
  </si>
  <si>
    <t>吴子元</t>
  </si>
  <si>
    <t>董家伟</t>
  </si>
  <si>
    <t>朱利生</t>
  </si>
  <si>
    <t>田水枝</t>
  </si>
  <si>
    <t>管孝杰</t>
  </si>
  <si>
    <t>朱彬</t>
  </si>
  <si>
    <t>张本柱</t>
  </si>
  <si>
    <t>王以品</t>
  </si>
  <si>
    <t>李昌发</t>
  </si>
  <si>
    <t>吴翠华</t>
  </si>
  <si>
    <t>王献邦</t>
  </si>
  <si>
    <t>钱之英</t>
  </si>
  <si>
    <t>徐光升</t>
  </si>
  <si>
    <t>计永岑</t>
  </si>
  <si>
    <t>王义虎</t>
  </si>
  <si>
    <t>叶爱华</t>
  </si>
  <si>
    <t>付国平</t>
  </si>
  <si>
    <t>项爱华</t>
  </si>
  <si>
    <t>王定安</t>
  </si>
  <si>
    <t>赵秀风</t>
  </si>
  <si>
    <t>王新宝</t>
  </si>
  <si>
    <t>安永之</t>
  </si>
  <si>
    <t>刘善华</t>
  </si>
  <si>
    <t>李斌</t>
  </si>
  <si>
    <t>严国民</t>
  </si>
  <si>
    <t>祝传伦</t>
  </si>
  <si>
    <t>时金木</t>
  </si>
  <si>
    <t>束学菊</t>
  </si>
  <si>
    <t>吕德芹</t>
  </si>
  <si>
    <t>张跃芬</t>
  </si>
  <si>
    <t>刘永珍</t>
  </si>
  <si>
    <t>赵九泉</t>
  </si>
  <si>
    <t>汤健</t>
  </si>
  <si>
    <t>陈志伟</t>
  </si>
  <si>
    <t>吴启顺</t>
  </si>
  <si>
    <t>崔国秀</t>
  </si>
  <si>
    <t>刘智凤</t>
  </si>
  <si>
    <t>邹国荣</t>
  </si>
  <si>
    <t>黄道胜</t>
  </si>
  <si>
    <t>黄南生</t>
  </si>
  <si>
    <t>魏妧珍</t>
  </si>
  <si>
    <t>葛明珍</t>
  </si>
  <si>
    <t>胡勇</t>
  </si>
  <si>
    <t>黄明理</t>
  </si>
  <si>
    <t>黄荣桂</t>
  </si>
  <si>
    <t>王保家</t>
  </si>
  <si>
    <t>邓仁娥</t>
  </si>
  <si>
    <t>郑朗</t>
  </si>
  <si>
    <t>吴翠红</t>
  </si>
  <si>
    <t>手术治疗</t>
  </si>
  <si>
    <t>术后病理诊断</t>
  </si>
  <si>
    <t>住院天数</t>
  </si>
  <si>
    <t>T分期</t>
  </si>
  <si>
    <t>N分期</t>
  </si>
  <si>
    <t>M分期</t>
  </si>
  <si>
    <t>A肛门复合体评估</t>
  </si>
  <si>
    <t>C直肠圆周切除边缘评估</t>
  </si>
  <si>
    <t>E肌层外血管侵犯评估</t>
  </si>
  <si>
    <t>切除等级</t>
  </si>
  <si>
    <t>手术者</t>
  </si>
  <si>
    <t>手术入路</t>
  </si>
  <si>
    <t>腹膜反折切开点</t>
  </si>
  <si>
    <t>邓氏筋膜</t>
  </si>
  <si>
    <t>系膜完整性</t>
  </si>
  <si>
    <t>裸露精囊腺</t>
  </si>
  <si>
    <t>术中探查肿瘤部位</t>
  </si>
  <si>
    <t>淋巴结清扫级别</t>
  </si>
  <si>
    <t>吻合方式</t>
  </si>
  <si>
    <t>是否完整结肠系膜切除术（CME）</t>
  </si>
  <si>
    <t>预防性造口</t>
  </si>
  <si>
    <t>肿瘤部位</t>
  </si>
  <si>
    <t>近切缘</t>
  </si>
  <si>
    <t>0.未评估  1.T1：侵犯粘膜下层   2.T2：侵犯肌层   3.T3：侵及浆膜下或者固有筋膜下     4.T4a：侵透浆膜   5.T4b：侵犯其他器官     6.未知</t>
  </si>
  <si>
    <t xml:space="preserve">0.未评估  1.Nx区域淋巴结无法评价   2.N0无区域淋巴结转移   3.N1有1-3枚区域淋巴结转移或浆膜下、肠系膜、无腹膜覆盖结肠 / 直肠周围组织内有肿瘤种植而无区域淋巴结转移   4.N2 4枚及更多区域淋巴结转移     5.未知 </t>
  </si>
  <si>
    <t>0.未评估   1.M0无远处转移   2.M1a远处转移局限于单个器官（如肝，肺，卵巢，非区域淋巴结），但没有腹膜转移   3.M1b远处转移分布于一个以上的器官   4.M1c腹膜转移有或没有其他器官转移      5.未知</t>
  </si>
  <si>
    <t>0.未评估   1.受侵  2.未受侵  3.未知</t>
  </si>
  <si>
    <t>0.未评估  1.直肠筋膜无侵犯   2.直肠筋膜有侵犯（肿瘤、转移灶、转移淋巴结或肌层外脉管侵犯距离直肠筋膜1mm以内考虑CRM侵犯）  3.未知</t>
  </si>
  <si>
    <t>0.未评估  1.是   2.否   3.未知</t>
  </si>
  <si>
    <t>0.未评估   1.R0   2. R1   3. R2</t>
  </si>
  <si>
    <t>1李永翔2张尚鑫3.</t>
  </si>
  <si>
    <t>1.开腹  2.腹腔镜辅助  3完全腹腔镜 4.机器人</t>
  </si>
  <si>
    <t>1.腹膜反折最低点2腹膜反折上1cm</t>
  </si>
  <si>
    <t>1邓氏筋膜前2邓氏筋膜后3无法辨认</t>
  </si>
  <si>
    <t>1完整2较完整3不完整</t>
  </si>
  <si>
    <t>0.无精囊腺 1.有被膜覆盖2部分被膜覆盖3完全裸露4损伤阴道或出血</t>
  </si>
  <si>
    <t>1，直肠上段 2，直肠中段 3，直肠下段 4，肛管</t>
  </si>
  <si>
    <t>0.未评估  1.D1   2.D2   3.D3   4.不明确</t>
  </si>
  <si>
    <t>1.器械吻合   2.手工吻合   3.不明确</t>
  </si>
  <si>
    <t>0.未评估  1.吻合口漏   2.切口部位感染   3.术后腹腔出血   4.消化道出血   5.腹腔内感染   6.肺部感染   7.泌尿系统感染   8.乳糜漏   9.术后肠梗阻   10.心血管意外   11.脑血管意外   12.血栓性疾病   13.其他    14.不明确</t>
  </si>
  <si>
    <r>
      <rPr>
        <sz val="12"/>
        <color theme="1"/>
        <rFont val="DengXian"/>
        <charset val="134"/>
        <scheme val="minor"/>
      </rPr>
      <t>1 .右半结肠  2.横结肠  3.降结肠  4.乙状结肠  5.直肠  6.未知</t>
    </r>
    <r>
      <rPr>
        <sz val="12"/>
        <color rgb="FFFF0000"/>
        <rFont val="DengXian"/>
        <charset val="134"/>
        <scheme val="minor"/>
      </rPr>
      <t xml:space="preserve"> </t>
    </r>
  </si>
  <si>
    <t>0.未评估  1.是   2.否   3.不明确</t>
  </si>
  <si>
    <t>机器人</t>
  </si>
  <si>
    <t>张少周</t>
  </si>
  <si>
    <t>李永翔/张尚鑫</t>
  </si>
  <si>
    <t>1</t>
  </si>
  <si>
    <t>汤玉如</t>
  </si>
  <si>
    <t>樊传洋</t>
  </si>
  <si>
    <t>龚万华</t>
  </si>
  <si>
    <t>韩玉兵</t>
  </si>
  <si>
    <t>柴树修</t>
  </si>
  <si>
    <t>骆耀田</t>
  </si>
  <si>
    <t>刘玉潭</t>
  </si>
  <si>
    <t>张辉</t>
  </si>
  <si>
    <t>杨永胜</t>
  </si>
  <si>
    <t>岳昌雁</t>
  </si>
  <si>
    <t>秦建军</t>
  </si>
  <si>
    <t>毛建华</t>
  </si>
  <si>
    <t>宋华伦</t>
  </si>
  <si>
    <t>李于杰</t>
  </si>
  <si>
    <t>汤新备</t>
  </si>
  <si>
    <t>杨义生</t>
  </si>
  <si>
    <t>陶良存</t>
  </si>
  <si>
    <t>李跃树</t>
  </si>
  <si>
    <t>宣贤才</t>
  </si>
  <si>
    <t>谈正国</t>
  </si>
  <si>
    <t>李家年</t>
  </si>
  <si>
    <t>马艳</t>
  </si>
  <si>
    <t>项以和</t>
  </si>
  <si>
    <t>张法海</t>
  </si>
  <si>
    <t>余国干</t>
  </si>
  <si>
    <t>朱维军</t>
  </si>
  <si>
    <t>王安平</t>
  </si>
  <si>
    <t>王永年</t>
  </si>
  <si>
    <t>沃永发</t>
  </si>
  <si>
    <t>董光峰</t>
  </si>
  <si>
    <t>胡国良</t>
  </si>
  <si>
    <t>2</t>
  </si>
  <si>
    <t>陶东升</t>
  </si>
  <si>
    <t>陶余庭</t>
  </si>
  <si>
    <t>李春华</t>
  </si>
  <si>
    <t>张建</t>
  </si>
  <si>
    <t>王学奎</t>
  </si>
  <si>
    <t>付自强</t>
  </si>
  <si>
    <t>郑家辉</t>
  </si>
  <si>
    <t>张天山</t>
  </si>
  <si>
    <t>陈主发</t>
  </si>
  <si>
    <t>程顺华</t>
  </si>
  <si>
    <t>李世普</t>
  </si>
  <si>
    <t>徐忠存</t>
  </si>
  <si>
    <t>王世明</t>
  </si>
  <si>
    <t>唐永为</t>
  </si>
  <si>
    <t>郑敏锐</t>
  </si>
  <si>
    <t>程勋友</t>
  </si>
  <si>
    <t>夏培然</t>
  </si>
  <si>
    <t>尹若根</t>
  </si>
  <si>
    <t>黄开应</t>
  </si>
  <si>
    <t>赵宜胜</t>
  </si>
  <si>
    <t>王绍福</t>
  </si>
  <si>
    <t>许克利</t>
  </si>
  <si>
    <t>江新年</t>
  </si>
  <si>
    <t>叶勤会</t>
  </si>
  <si>
    <t>张贺云</t>
  </si>
  <si>
    <t>翟守应</t>
  </si>
  <si>
    <t>李瑞群</t>
  </si>
  <si>
    <t>汤桂姐</t>
  </si>
  <si>
    <t>陈庭梅</t>
  </si>
  <si>
    <t>罗保荣</t>
  </si>
  <si>
    <t>董克英</t>
  </si>
  <si>
    <t>姜金枝</t>
  </si>
  <si>
    <t>陈存菊</t>
  </si>
  <si>
    <t>张德秀</t>
  </si>
  <si>
    <t>许长英</t>
  </si>
  <si>
    <t>韩德玉</t>
  </si>
  <si>
    <t>张术华</t>
  </si>
  <si>
    <t>将爱云</t>
  </si>
  <si>
    <t>王家珍</t>
  </si>
  <si>
    <t>尹树美</t>
  </si>
  <si>
    <t>姚燕海</t>
  </si>
  <si>
    <t>赵陈氏</t>
  </si>
  <si>
    <t>陈传芳</t>
  </si>
  <si>
    <t>张吉萍</t>
  </si>
  <si>
    <t>许秀林</t>
  </si>
  <si>
    <t>李士平</t>
  </si>
  <si>
    <t>丁腊梅</t>
  </si>
  <si>
    <t>左家分</t>
  </si>
  <si>
    <t>魏明兰</t>
  </si>
  <si>
    <t>Preoperative characteristics</t>
  </si>
  <si>
    <t>R-TME</t>
  </si>
  <si>
    <t>L-TME</t>
  </si>
  <si>
    <t>Stats</t>
  </si>
  <si>
    <t xml:space="preserve">     P</t>
  </si>
  <si>
    <t>Total patients</t>
  </si>
  <si>
    <t>Sex(male,%)</t>
  </si>
  <si>
    <t>121(60.5)</t>
  </si>
  <si>
    <t>302(62.1)</t>
  </si>
  <si>
    <t>Average age（mean,SD）</t>
  </si>
  <si>
    <t>58.4±11.8</t>
  </si>
  <si>
    <t>59.8±11.5</t>
  </si>
  <si>
    <t>t=-1.487</t>
  </si>
  <si>
    <t>Body mass index（mean,SD）</t>
  </si>
  <si>
    <t>23.1±3.2</t>
  </si>
  <si>
    <t>23.0±3.1</t>
  </si>
  <si>
    <t>t=0.517</t>
  </si>
  <si>
    <t>ASA classification</t>
  </si>
  <si>
    <t>Ⅰ（%）
Ⅱ（%）
Ⅲ（%）</t>
  </si>
  <si>
    <t>26(13)</t>
  </si>
  <si>
    <t>52(10.7)</t>
  </si>
  <si>
    <t>134(67)</t>
  </si>
  <si>
    <t>353(72.6)</t>
  </si>
  <si>
    <t>40(20)</t>
  </si>
  <si>
    <t>81(16.7)</t>
  </si>
  <si>
    <t>NRS2002 score(median,IQR)</t>
  </si>
  <si>
    <t>2(2,3)</t>
  </si>
  <si>
    <t>Z=-0.828</t>
  </si>
  <si>
    <t>Diabetes(yes,%)</t>
  </si>
  <si>
    <t>26(13.1)</t>
  </si>
  <si>
    <t>54(11.1)</t>
  </si>
  <si>
    <t>Level of hemoglobin（g/L,mean,SD）</t>
  </si>
  <si>
    <t>130.9±15.5</t>
  </si>
  <si>
    <t>129.5±15.3</t>
  </si>
  <si>
    <t>t=1.120</t>
  </si>
  <si>
    <t>Level of plasma albumin(g/L,mean,SD)</t>
  </si>
  <si>
    <t>43.2±7.1</t>
  </si>
  <si>
    <t>42.7±3.6</t>
  </si>
  <si>
    <t>t=1.393</t>
  </si>
  <si>
    <t>Level of CEA(≥5ng/ml,%)</t>
  </si>
  <si>
    <t>49(24.5)</t>
  </si>
  <si>
    <t>154(31.7)</t>
  </si>
  <si>
    <t>Level of CA199(≥36u/ml,%)</t>
  </si>
  <si>
    <t>18(9)</t>
  </si>
  <si>
    <t>58(11.9)</t>
  </si>
  <si>
    <t>Distance from anal edge(cm,mean,SD)</t>
  </si>
  <si>
    <t>5.06±0.84</t>
  </si>
  <si>
    <t>5.66±0.53</t>
  </si>
  <si>
    <t>t=-0.279</t>
  </si>
  <si>
    <t>＜0.01</t>
  </si>
  <si>
    <t>MRI cT stage,N(%)</t>
  </si>
  <si>
    <t>T1(%)
T2(%)
T3(%)
T4a(%)</t>
  </si>
  <si>
    <t>59(12.1)</t>
  </si>
  <si>
    <t>117(58.5)</t>
  </si>
  <si>
    <t>274(56.4)</t>
  </si>
  <si>
    <t>57(28.5)</t>
  </si>
  <si>
    <t>153(31.5)</t>
  </si>
  <si>
    <t>MRI cN stage,N(%)</t>
  </si>
  <si>
    <t>N0(%)
N1(%)
N2(%)</t>
  </si>
  <si>
    <t>126(63)</t>
  </si>
  <si>
    <t>336(69.1)</t>
  </si>
  <si>
    <t>43(21.5)</t>
  </si>
  <si>
    <t>87(17.9)</t>
  </si>
  <si>
    <t>31(15.5)</t>
  </si>
  <si>
    <t>63(13)</t>
  </si>
  <si>
    <t>MRI cTNM stage,N(%)</t>
  </si>
  <si>
    <t>Ⅰ(%)</t>
  </si>
  <si>
    <t>99(49.5)</t>
  </si>
  <si>
    <t>250(51.5)</t>
  </si>
  <si>
    <t>Ⅱ(%)</t>
  </si>
  <si>
    <t>39(19.5)</t>
  </si>
  <si>
    <t>107(22)</t>
  </si>
  <si>
    <t>Ⅲ(%)</t>
  </si>
  <si>
    <t>62(31)</t>
  </si>
  <si>
    <t>129(26.5)</t>
  </si>
  <si>
    <t>Neoadjuvant Chemotherapy(%)</t>
  </si>
  <si>
    <t>21(10.5)</t>
  </si>
  <si>
    <t>43(8.8)</t>
  </si>
  <si>
    <t>Neoadjuvant Chemotherapy and radiotherapy(%)</t>
  </si>
  <si>
    <t>29(14.5)</t>
  </si>
  <si>
    <t>57(11.7)</t>
  </si>
  <si>
    <t>Surgical characteristics</t>
  </si>
  <si>
    <t>P</t>
  </si>
  <si>
    <t>Operative time(min,mean,SD)</t>
  </si>
  <si>
    <t>249±64</t>
  </si>
  <si>
    <t>203±47</t>
  </si>
  <si>
    <t>t=9.098</t>
  </si>
  <si>
    <t>＜0.001</t>
  </si>
  <si>
    <t>Intraoperative blood loss, mean(SD), ml</t>
  </si>
  <si>
    <t>82±49</t>
  </si>
  <si>
    <t>95±33</t>
  </si>
  <si>
    <t>t=-3.522</t>
  </si>
  <si>
    <t>Blood transfusion (yes, %)</t>
  </si>
  <si>
    <t>8(4)</t>
  </si>
  <si>
    <t>18(3.7)</t>
  </si>
  <si>
    <t xml:space="preserve">Conversion to laparotomy </t>
  </si>
  <si>
    <t>0(0)</t>
  </si>
  <si>
    <t>2(0.4)</t>
  </si>
  <si>
    <t>Temporary ileostomy(yes,%)</t>
  </si>
  <si>
    <t>129(64.5)</t>
  </si>
  <si>
    <t>251(51.6)</t>
  </si>
  <si>
    <t>Postoperative Recovery characteristics</t>
  </si>
  <si>
    <t>The leaving bed time(days,median,IQR)</t>
  </si>
  <si>
    <t>3(2,3)</t>
  </si>
  <si>
    <t>Aerofluxus, Days, median(P25,P75,IQR)</t>
  </si>
  <si>
    <t>2(1,3)</t>
  </si>
  <si>
    <t>Time to liquid diet, Days, median(P25,P75,IQR)</t>
  </si>
  <si>
    <t>3(2,4)</t>
  </si>
  <si>
    <t>4(3,4)</t>
  </si>
  <si>
    <t>VAS score, median(P25,P75,IQR)</t>
  </si>
  <si>
    <t>Day 1
Day 2
Day 3</t>
  </si>
  <si>
    <t>2(1,2)</t>
  </si>
  <si>
    <t>1(1,2)</t>
  </si>
  <si>
    <t>1(1,1)</t>
  </si>
  <si>
    <t>Removal time of catheter, Days, mean(SD)</t>
  </si>
  <si>
    <t>4.9±1.2</t>
  </si>
  <si>
    <t>5.2±1.3</t>
  </si>
  <si>
    <t>Volume of drainage, ml , mean(SD)</t>
  </si>
  <si>
    <t>209±63</t>
  </si>
  <si>
    <t>222±100</t>
  </si>
  <si>
    <t>Time of drainage cube, Days, mean(SD)</t>
  </si>
  <si>
    <t>5.7±1.3</t>
  </si>
  <si>
    <t>5.9±1.6</t>
  </si>
  <si>
    <t>Postoperative length of stay, Days, mean(SD)</t>
  </si>
  <si>
    <t>9.5±4.6</t>
  </si>
  <si>
    <t>11.3±5.9</t>
  </si>
  <si>
    <t>Total hospitalization costs(￥)， mean(SD)</t>
  </si>
  <si>
    <t>53922±14290</t>
  </si>
  <si>
    <t>48522±17466</t>
  </si>
  <si>
    <t>Postoperative complication within 30days</t>
  </si>
  <si>
    <t>Total,N(%)</t>
  </si>
  <si>
    <t>32(16)</t>
  </si>
  <si>
    <t>86(17.7)</t>
  </si>
  <si>
    <t>Anastomotic leakage(%)</t>
  </si>
  <si>
    <t>24(4.9)</t>
  </si>
  <si>
    <t>Anastomotic and abdominal bleeding(%)</t>
  </si>
  <si>
    <t>2(1)</t>
  </si>
  <si>
    <t>5(1)</t>
  </si>
  <si>
    <t>Wound infection(%)</t>
  </si>
  <si>
    <t>4(0.8)</t>
  </si>
  <si>
    <t>Abdominal infection(%)</t>
  </si>
  <si>
    <t>1(0.5)</t>
  </si>
  <si>
    <t>Pulmonary infection(%)</t>
  </si>
  <si>
    <t>3(1.5)</t>
  </si>
  <si>
    <t>10(2.1)</t>
  </si>
  <si>
    <t>Urinary infection</t>
  </si>
  <si>
    <t>Urinary retention(%)</t>
  </si>
  <si>
    <t>7(3.5)</t>
  </si>
  <si>
    <t>16(3.3)</t>
  </si>
  <si>
    <t>Ileus(%)</t>
  </si>
  <si>
    <t>Clavien-Dindo classification</t>
  </si>
  <si>
    <t>Ⅰ(%)
Ⅱ(%)
Ⅲ(%)
Ⅳ(%)
Ⅴ(%)</t>
  </si>
  <si>
    <t>10(5)</t>
  </si>
  <si>
    <t>48(9.8)</t>
  </si>
  <si>
    <t>Postoperative pathological results</t>
  </si>
  <si>
    <t>Tumor size, cm, mean(SD)</t>
  </si>
  <si>
    <t>3.9±1.3</t>
  </si>
  <si>
    <t>4.1±1.3</t>
  </si>
  <si>
    <t>Tumor differentiation, n(%)</t>
  </si>
  <si>
    <t>Well differentiated adenocarcinoma
Moderately differentiated adenocarcinoma
Poorly differentiated adenocarcinoma
Mucinous adenocarcinoma</t>
  </si>
  <si>
    <t>27(5.6)</t>
  </si>
  <si>
    <t>160(80)</t>
  </si>
  <si>
    <t>361(74.3)</t>
  </si>
  <si>
    <t>49(10.1)</t>
  </si>
  <si>
    <t>12(6)</t>
  </si>
  <si>
    <t>Number of Harvested lymph nodes, mean(SD)</t>
  </si>
  <si>
    <t>13.6±3.7</t>
  </si>
  <si>
    <t>14.0±3.7</t>
  </si>
  <si>
    <t>Number of positive lymph nodes, mean(SD)</t>
  </si>
  <si>
    <t>1.2±2.7</t>
  </si>
  <si>
    <t>1.6±3.1</t>
  </si>
  <si>
    <t>Vascular invasion, n(%)</t>
  </si>
  <si>
    <t>118(59)</t>
  </si>
  <si>
    <t>291(59.9)</t>
  </si>
  <si>
    <t>Nerve invasion, n(%)</t>
  </si>
  <si>
    <t>63(31.5)</t>
  </si>
  <si>
    <t>126(25.9)</t>
  </si>
  <si>
    <t>Tumor deposit,N(%)</t>
  </si>
  <si>
    <t>55(27.5)</t>
  </si>
  <si>
    <t>136(28)</t>
  </si>
  <si>
    <t>Distal resection margin(cm, median,IQR)</t>
  </si>
  <si>
    <t>1.4(1.1,1.9)</t>
  </si>
  <si>
    <t>1.6(1,2)</t>
  </si>
  <si>
    <t>＜0.05</t>
  </si>
  <si>
    <t>Positive Circumferential resection margin, n(%)</t>
  </si>
  <si>
    <t>3(0.6)</t>
  </si>
  <si>
    <t>pT stage,N(%)</t>
  </si>
  <si>
    <t>Tis
T1
T2
T3
T4a
T4b</t>
  </si>
  <si>
    <t>6(3)</t>
  </si>
  <si>
    <t>12(2.5)</t>
  </si>
  <si>
    <t>24(12)</t>
  </si>
  <si>
    <t>58(29)</t>
  </si>
  <si>
    <t>120(24.7)</t>
  </si>
  <si>
    <t>106(53)</t>
  </si>
  <si>
    <t>292(60.1)</t>
  </si>
  <si>
    <t>13(2.7)</t>
  </si>
  <si>
    <t>pN stage,N(%)</t>
  </si>
  <si>
    <t>N0
N1a
N1b
N1c
N2a
N2b</t>
  </si>
  <si>
    <t>277(57)</t>
  </si>
  <si>
    <t>47(9.7)</t>
  </si>
  <si>
    <t>13(6.5)</t>
  </si>
  <si>
    <t>25(5.1)</t>
  </si>
  <si>
    <t>11(5.5)</t>
  </si>
  <si>
    <t>35(7.2)</t>
  </si>
  <si>
    <t>44(9.1)</t>
  </si>
  <si>
    <t>pTNM stage,N(%)</t>
  </si>
  <si>
    <t>Ⅰ</t>
  </si>
  <si>
    <t>66(33)</t>
  </si>
  <si>
    <t>132(27.2)</t>
  </si>
  <si>
    <t>Ⅱ</t>
  </si>
  <si>
    <t>150(30.9)</t>
  </si>
  <si>
    <t>Ⅲ</t>
  </si>
  <si>
    <t>77(38.5)</t>
  </si>
  <si>
    <t>204(42)</t>
  </si>
  <si>
    <t>Postoperative adjuvant treatment And Follow-up outcomes</t>
  </si>
  <si>
    <t>Time of stoma closure(month,mean,SD)</t>
  </si>
  <si>
    <t>4.3±1.6</t>
  </si>
  <si>
    <t>4.0±1.5</t>
  </si>
  <si>
    <t>Adjuvant Chemotherapy,N(%)</t>
  </si>
  <si>
    <t>150(75)</t>
  </si>
  <si>
    <t>378(78.1)</t>
  </si>
  <si>
    <t>Adjuvant Radiotherapy,N(%)</t>
  </si>
  <si>
    <t>71(35.7)</t>
  </si>
  <si>
    <t>127(26.7)</t>
  </si>
  <si>
    <t>Total patients,N</t>
  </si>
  <si>
    <t>The follow-up time(month,median)</t>
  </si>
  <si>
    <t>52(11,78)</t>
  </si>
  <si>
    <t>54(11,79)</t>
  </si>
  <si>
    <t>Overall 3-year survival rate(%)</t>
  </si>
  <si>
    <t>3-year recurrence-free survival rate(%)</t>
  </si>
  <si>
    <t>The median survival time</t>
  </si>
  <si>
    <t>IPSS score</t>
  </si>
  <si>
    <t>Total, n</t>
  </si>
  <si>
    <t xml:space="preserve">Pre-operation
Median(IQR) </t>
  </si>
  <si>
    <t xml:space="preserve">1 month 
Median(IQR) </t>
  </si>
  <si>
    <t xml:space="preserve">3 month
Median(IQR) </t>
  </si>
  <si>
    <t xml:space="preserve">6 month
Median(IQR) </t>
  </si>
  <si>
    <t xml:space="preserve">12 month
Median(IQR) </t>
  </si>
  <si>
    <t xml:space="preserve">24 month
Median(IQR) </t>
  </si>
  <si>
    <t>4(3~5)</t>
  </si>
  <si>
    <t>7(6~9)</t>
  </si>
  <si>
    <t>5(5~8)</t>
  </si>
  <si>
    <t>5(4~6)</t>
  </si>
  <si>
    <t>4(3~6)</t>
  </si>
  <si>
    <t>7(7~9.75)</t>
  </si>
  <si>
    <t>7(6~8)</t>
  </si>
  <si>
    <t>6(4~7)</t>
  </si>
  <si>
    <t>Z value</t>
  </si>
  <si>
    <t>P  value</t>
  </si>
  <si>
    <t>Wexner score</t>
  </si>
  <si>
    <t>Postoperative 6 month
Median(IQR)</t>
  </si>
  <si>
    <t>Postoperative 12 month
Median(IQR)</t>
  </si>
  <si>
    <t>Postoperative 24 month
Median(IQR)</t>
  </si>
  <si>
    <t>0(0,0)</t>
  </si>
  <si>
    <t>0(0,1)</t>
  </si>
  <si>
    <t>1(1,3)</t>
  </si>
  <si>
    <t>1(0,1)</t>
  </si>
  <si>
    <t>IIEF Score</t>
  </si>
  <si>
    <t>Pre-operation
Mean(SD)</t>
  </si>
  <si>
    <t>Postoperative 3 month
Mean(SD)</t>
  </si>
  <si>
    <t>Postoperative 6 month
Mean(SD)</t>
  </si>
  <si>
    <t>Postoperative 12 month
Mean(SD)</t>
  </si>
  <si>
    <t>Postoperative 24 month
Mean(SD)</t>
  </si>
  <si>
    <t>59.4±4.5</t>
  </si>
  <si>
    <t>20.2±4.2</t>
  </si>
  <si>
    <t>38.5±4.5</t>
  </si>
  <si>
    <t>46.4±5.9</t>
  </si>
  <si>
    <t>51.4±6.2</t>
  </si>
  <si>
    <t>59.1±4.9</t>
  </si>
  <si>
    <t>19.1±4.1</t>
  </si>
  <si>
    <t>34.5±5.8</t>
  </si>
  <si>
    <t>41.0±5.6</t>
  </si>
  <si>
    <t>50.5±5.8</t>
  </si>
  <si>
    <t>t value</t>
  </si>
  <si>
    <t>P value</t>
  </si>
  <si>
    <t>FIFS Score</t>
  </si>
  <si>
    <t>25.1±3.9</t>
  </si>
  <si>
    <t>16.6±3.7</t>
  </si>
  <si>
    <t>19.4±3.9</t>
  </si>
  <si>
    <t>21.3±4.2</t>
  </si>
  <si>
    <t>23.0±4.3</t>
  </si>
  <si>
    <t>24.5±3.1</t>
  </si>
  <si>
    <t>14.2±2.5</t>
  </si>
  <si>
    <t>16.1±2.7</t>
  </si>
  <si>
    <t>19.0±3.1</t>
  </si>
  <si>
    <t>22.1±3.7</t>
  </si>
  <si>
    <t xml:space="preserve"> Univariate Cox regression analysis of predictors of OS and DFS </t>
  </si>
  <si>
    <t xml:space="preserve"> Variables</t>
  </si>
  <si>
    <t xml:space="preserve">Overall survival </t>
  </si>
  <si>
    <t>Disease-free survival</t>
  </si>
  <si>
    <t>HR (95% CI)</t>
  </si>
  <si>
    <t>Surgical approach: robotic surgery vs laparoscopic surgery</t>
  </si>
  <si>
    <t>1.09 (0.71-1.69)</t>
  </si>
  <si>
    <t>0.97 (0.67-1.42)</t>
  </si>
  <si>
    <t>Age ≥70 years</t>
  </si>
  <si>
    <t>1.11 (0.74-1.67)</t>
  </si>
  <si>
    <t>1.27 (0.89-1.82)</t>
  </si>
  <si>
    <t>Gender: male vs female</t>
  </si>
  <si>
    <t>1.41 (0.89-2.25)</t>
  </si>
  <si>
    <t>1.30 (0.85-1.99)</t>
  </si>
  <si>
    <t>Neoadjuvant chemoradiotherapy</t>
  </si>
  <si>
    <t>1.54 (0.99-2.41)</t>
  </si>
  <si>
    <t>1.67 (1.12-2.46)</t>
  </si>
  <si>
    <t>Intraoperative transfusion</t>
  </si>
  <si>
    <t>0.87 (0.46-1.66)</t>
  </si>
  <si>
    <t>0.77 (0.44-1.36)</t>
  </si>
  <si>
    <t>Anastomotic leakage</t>
  </si>
  <si>
    <t>1.66 (0.76-3.61)</t>
  </si>
  <si>
    <t>1.36 (0.63-2.91)</t>
  </si>
  <si>
    <t>R1 resection</t>
  </si>
  <si>
    <t>3.36 (0.46-24.78)</t>
  </si>
  <si>
    <t>2.40 (0.33-17.63)</t>
  </si>
  <si>
    <t>Positive CRM</t>
  </si>
  <si>
    <t>T stage: pT1-3 vs pT4a</t>
  </si>
  <si>
    <t>7.15 (4.08-12.54)</t>
  </si>
  <si>
    <t>＜0.0001</t>
  </si>
  <si>
    <t>5.57 (3.16-9.82)</t>
  </si>
  <si>
    <t>N stage: pN0 vs pN+</t>
  </si>
  <si>
    <t>2.39 (1.59-3.61)</t>
  </si>
  <si>
    <t>1.77 (1.16-2.71)</t>
  </si>
  <si>
    <t>Postoperative adjuvant chemotherapy</t>
  </si>
  <si>
    <t>0.81 (0.41-1.63)</t>
  </si>
  <si>
    <t>0.76 (0.41-1.40)</t>
  </si>
  <si>
    <t>Postoperative adjuvant radiotherapy</t>
  </si>
  <si>
    <t>0.61 (0.40-0.91)</t>
  </si>
  <si>
    <t>0.64 (0.45-0.93)</t>
  </si>
  <si>
    <t>name</t>
    <phoneticPr fontId="15" type="noConversion"/>
  </si>
  <si>
    <t>Sex</t>
    <phoneticPr fontId="15" type="noConversion"/>
  </si>
  <si>
    <t>1male 2female</t>
    <phoneticPr fontId="15" type="noConversion"/>
  </si>
  <si>
    <t>distance from anal edge</t>
    <phoneticPr fontId="15" type="noConversion"/>
  </si>
  <si>
    <t>age</t>
    <phoneticPr fontId="15" type="noConversion"/>
  </si>
  <si>
    <t>IIEF score(1) and FIFS score(2)</t>
    <phoneticPr fontId="15" type="noConversion"/>
  </si>
  <si>
    <t>Pre-operation</t>
    <phoneticPr fontId="15" type="noConversion"/>
  </si>
  <si>
    <t>postoperative 3 month</t>
    <phoneticPr fontId="15" type="noConversion"/>
  </si>
  <si>
    <t>postoperative 6 month</t>
    <phoneticPr fontId="15" type="noConversion"/>
  </si>
  <si>
    <t>postoperative 12 month</t>
    <phoneticPr fontId="15" type="noConversion"/>
  </si>
  <si>
    <t>postoperative 24 month</t>
    <phoneticPr fontId="15" type="noConversion"/>
  </si>
  <si>
    <t>Surgical approach</t>
    <phoneticPr fontId="15" type="noConversion"/>
  </si>
  <si>
    <t>1,Robotic approach 0,Laparoscopic approach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</si>
</sst>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 "/>
    <numFmt numFmtId="178" formatCode="0.0_);[Red]\(0.0\)"/>
    <numFmt numFmtId="179" formatCode="0.00_ "/>
  </numFmts>
  <fonts count="16">
    <font>
      <sz val="12"/>
      <color theme="1"/>
      <name val="DengXian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华文楷体"/>
      <charset val="134"/>
    </font>
    <font>
      <b/>
      <sz val="14"/>
      <color theme="1"/>
      <name val="微软雅黑"/>
      <charset val="134"/>
    </font>
    <font>
      <b/>
      <sz val="12"/>
      <color theme="1"/>
      <name val="DengXian"/>
      <charset val="134"/>
      <scheme val="minor"/>
    </font>
    <font>
      <b/>
      <sz val="12"/>
      <color theme="1"/>
      <name val="华文楷体"/>
      <charset val="134"/>
    </font>
    <font>
      <b/>
      <sz val="12"/>
      <color rgb="FF333333"/>
      <name val="微软雅黑"/>
      <charset val="134"/>
    </font>
    <font>
      <sz val="12"/>
      <color theme="4"/>
      <name val="DengXian"/>
      <charset val="134"/>
      <scheme val="minor"/>
    </font>
    <font>
      <sz val="12"/>
      <color rgb="FFFF0000"/>
      <name val="DengXian"/>
      <charset val="134"/>
      <scheme val="minor"/>
    </font>
    <font>
      <u/>
      <sz val="12"/>
      <color rgb="FF800080"/>
      <name val="DengXian"/>
      <charset val="134"/>
      <scheme val="minor"/>
    </font>
    <font>
      <sz val="12"/>
      <name val="DengXian"/>
      <charset val="134"/>
      <scheme val="minor"/>
    </font>
    <font>
      <sz val="12"/>
      <color rgb="FF00B0F0"/>
      <name val="DengXian"/>
      <charset val="134"/>
      <scheme val="minor"/>
    </font>
    <font>
      <u/>
      <sz val="12"/>
      <color theme="10"/>
      <name val="DengXian"/>
      <charset val="134"/>
      <scheme val="minor"/>
    </font>
    <font>
      <sz val="12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3997009186071352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</cellStyleXfs>
  <cellXfs count="12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Fill="1" applyAlignment="1"/>
    <xf numFmtId="0" fontId="0" fillId="2" borderId="0" xfId="0" applyFont="1" applyFill="1" applyAlignment="1"/>
    <xf numFmtId="0" fontId="8" fillId="0" borderId="0" xfId="0" applyFont="1" applyFill="1" applyAlignment="1"/>
    <xf numFmtId="0" fontId="9" fillId="0" borderId="0" xfId="0" applyFont="1"/>
    <xf numFmtId="0" fontId="0" fillId="3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/>
    <xf numFmtId="177" fontId="9" fillId="0" borderId="0" xfId="0" applyNumberFormat="1" applyFont="1" applyFill="1" applyAlignment="1"/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Border="1" applyAlignment="1"/>
    <xf numFmtId="14" fontId="0" fillId="0" borderId="0" xfId="0" applyNumberFormat="1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0" borderId="0" xfId="0" applyFont="1" applyFill="1" applyBorder="1" applyAlignment="1"/>
    <xf numFmtId="14" fontId="8" fillId="0" borderId="0" xfId="0" applyNumberFormat="1" applyFont="1" applyFill="1" applyBorder="1" applyAlignment="1"/>
    <xf numFmtId="179" fontId="9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/>
    <xf numFmtId="178" fontId="0" fillId="0" borderId="0" xfId="0" applyNumberFormat="1" applyFont="1" applyFill="1" applyAlignment="1"/>
    <xf numFmtId="179" fontId="0" fillId="0" borderId="0" xfId="0" applyNumberFormat="1" applyFont="1" applyFill="1" applyBorder="1" applyAlignment="1"/>
    <xf numFmtId="179" fontId="8" fillId="0" borderId="0" xfId="0" applyNumberFormat="1" applyFont="1" applyFill="1" applyBorder="1" applyAlignment="1"/>
    <xf numFmtId="0" fontId="0" fillId="8" borderId="0" xfId="4" applyFont="1" applyFill="1" applyAlignment="1">
      <alignment horizontal="center"/>
    </xf>
    <xf numFmtId="0" fontId="0" fillId="9" borderId="0" xfId="3" applyFont="1" applyFill="1" applyAlignment="1">
      <alignment horizontal="center"/>
    </xf>
    <xf numFmtId="49" fontId="0" fillId="0" borderId="0" xfId="0" applyNumberFormat="1" applyFont="1" applyFill="1" applyAlignment="1"/>
    <xf numFmtId="49" fontId="0" fillId="0" borderId="0" xfId="0" applyNumberFormat="1" applyFont="1" applyFill="1" applyBorder="1" applyAlignment="1"/>
    <xf numFmtId="0" fontId="0" fillId="0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8" fillId="0" borderId="0" xfId="0" applyFont="1" applyBorder="1"/>
    <xf numFmtId="0" fontId="0" fillId="0" borderId="0" xfId="0" applyFont="1" applyFill="1" applyBorder="1"/>
    <xf numFmtId="0" fontId="10" fillId="0" borderId="0" xfId="2" applyFont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/>
    <xf numFmtId="0" fontId="9" fillId="2" borderId="0" xfId="0" applyFont="1" applyFill="1" applyBorder="1" applyAlignment="1"/>
    <xf numFmtId="14" fontId="0" fillId="11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9" fontId="0" fillId="2" borderId="0" xfId="0" applyNumberFormat="1" applyFont="1" applyFill="1" applyBorder="1" applyAlignment="1"/>
    <xf numFmtId="179" fontId="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0" fillId="2" borderId="0" xfId="0" applyFont="1" applyFill="1" applyBorder="1"/>
    <xf numFmtId="0" fontId="0" fillId="0" borderId="0" xfId="0" applyFont="1" applyAlignment="1">
      <alignment vertical="center"/>
    </xf>
    <xf numFmtId="0" fontId="9" fillId="2" borderId="0" xfId="0" applyFont="1" applyFill="1"/>
    <xf numFmtId="0" fontId="11" fillId="0" borderId="0" xfId="0" applyFont="1"/>
    <xf numFmtId="0" fontId="9" fillId="12" borderId="0" xfId="0" applyFont="1" applyFill="1"/>
    <xf numFmtId="0" fontId="12" fillId="0" borderId="0" xfId="0" applyFont="1"/>
    <xf numFmtId="178" fontId="0" fillId="0" borderId="0" xfId="0" applyNumberFormat="1" applyFont="1"/>
    <xf numFmtId="0" fontId="0" fillId="0" borderId="0" xfId="0" applyFont="1" applyFill="1"/>
    <xf numFmtId="0" fontId="0" fillId="4" borderId="0" xfId="5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76" fontId="0" fillId="0" borderId="0" xfId="0" applyNumberFormat="1" applyFont="1"/>
    <xf numFmtId="0" fontId="9" fillId="0" borderId="0" xfId="0" applyFont="1" applyFill="1"/>
    <xf numFmtId="178" fontId="9" fillId="0" borderId="0" xfId="0" applyNumberFormat="1" applyFont="1"/>
    <xf numFmtId="0" fontId="9" fillId="0" borderId="0" xfId="0" applyFont="1" applyBorder="1" applyAlignment="1">
      <alignment vertical="center"/>
    </xf>
    <xf numFmtId="0" fontId="0" fillId="13" borderId="0" xfId="0" applyFont="1" applyFill="1" applyAlignment="1">
      <alignment horizont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/>
    <xf numFmtId="0" fontId="0" fillId="14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176" fontId="9" fillId="0" borderId="0" xfId="0" applyNumberFormat="1" applyFont="1"/>
    <xf numFmtId="176" fontId="0" fillId="0" borderId="0" xfId="0" applyNumberFormat="1"/>
    <xf numFmtId="177" fontId="11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0" fillId="2" borderId="0" xfId="0" applyFont="1" applyFill="1"/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0" fillId="13" borderId="0" xfId="0" applyFont="1" applyFill="1" applyAlignment="1">
      <alignment horizontal="center"/>
    </xf>
    <xf numFmtId="0" fontId="0" fillId="14" borderId="0" xfId="0" applyFont="1" applyFill="1" applyAlignment="1">
      <alignment horizontal="center"/>
    </xf>
    <xf numFmtId="0" fontId="0" fillId="4" borderId="0" xfId="5" applyFont="1" applyFill="1" applyAlignment="1">
      <alignment horizontal="center"/>
    </xf>
    <xf numFmtId="0" fontId="0" fillId="5" borderId="0" xfId="6" applyFont="1" applyFill="1" applyAlignment="1">
      <alignment horizontal="center"/>
    </xf>
    <xf numFmtId="0" fontId="0" fillId="10" borderId="0" xfId="1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9" fillId="4" borderId="0" xfId="5" applyFont="1" applyFill="1" applyAlignment="1">
      <alignment horizontal="center"/>
    </xf>
    <xf numFmtId="0" fontId="0" fillId="6" borderId="0" xfId="1" applyFont="1" applyFill="1" applyAlignment="1">
      <alignment horizontal="center"/>
    </xf>
    <xf numFmtId="0" fontId="0" fillId="7" borderId="0" xfId="7" applyFont="1" applyFill="1" applyAlignment="1">
      <alignment horizontal="center"/>
    </xf>
    <xf numFmtId="0" fontId="0" fillId="9" borderId="0" xfId="3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8">
    <cellStyle name="20% - 着色 1" xfId="5" builtinId="30"/>
    <cellStyle name="20% - 着色 2" xfId="6" builtinId="34"/>
    <cellStyle name="20% - 着色 3" xfId="1" builtinId="38"/>
    <cellStyle name="20% - 着色 4" xfId="7" builtinId="42"/>
    <cellStyle name="20% - 着色 5" xfId="4" builtinId="46"/>
    <cellStyle name="20% - 着色 6" xfId="3" builtinId="50"/>
    <cellStyle name="常规" xfId="0" builtinId="0"/>
    <cellStyle name="超链接" xfId="2" builtin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yangbo1407/FileStorage/File/2020-02/R&#32467;&#30452;&#329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E3">
            <v>2014104691</v>
          </cell>
          <cell r="F3">
            <v>13855444011</v>
          </cell>
        </row>
        <row r="4">
          <cell r="E4">
            <v>2015028713</v>
          </cell>
          <cell r="F4">
            <v>15105518787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2*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4"/>
  <sheetViews>
    <sheetView tabSelected="1" zoomScale="85" zoomScaleNormal="85" workbookViewId="0">
      <pane xSplit="3" ySplit="3" topLeftCell="D115" activePane="bottomRight" state="frozen"/>
      <selection pane="topRight"/>
      <selection pane="bottomLeft"/>
      <selection pane="bottomRight" activeCell="A3" sqref="A3"/>
    </sheetView>
  </sheetViews>
  <sheetFormatPr defaultColWidth="10.90625" defaultRowHeight="15.6"/>
  <cols>
    <col min="1" max="1" width="10.90625" style="43"/>
    <col min="2" max="2" width="11.36328125" style="43" customWidth="1"/>
    <col min="3" max="3" width="8.90625" style="43" customWidth="1"/>
    <col min="4" max="4" width="8.1796875" style="43" hidden="1" customWidth="1"/>
    <col min="5" max="5" width="10.90625" style="43" hidden="1" customWidth="1"/>
    <col min="6" max="7" width="10.90625" style="43" customWidth="1"/>
    <col min="8" max="9" width="8.453125" style="43" customWidth="1"/>
    <col min="10" max="11" width="7.08984375" style="43" customWidth="1"/>
    <col min="12" max="12" width="7.1796875" style="43" customWidth="1"/>
    <col min="13" max="16384" width="10.90625" style="43"/>
  </cols>
  <sheetData>
    <row r="1" spans="1:14" ht="16.2" customHeight="1">
      <c r="A1" s="91" t="s">
        <v>846</v>
      </c>
      <c r="B1" s="92" t="s">
        <v>835</v>
      </c>
      <c r="C1" s="66"/>
      <c r="D1" s="93"/>
      <c r="E1" s="93"/>
      <c r="F1" s="76"/>
      <c r="G1" s="76"/>
      <c r="H1" s="94" t="s">
        <v>840</v>
      </c>
      <c r="I1" s="94"/>
      <c r="J1" s="94"/>
      <c r="K1" s="94"/>
      <c r="L1" s="79"/>
    </row>
    <row r="2" spans="1:14">
      <c r="A2" s="91"/>
      <c r="B2" s="92"/>
      <c r="C2" s="43" t="s">
        <v>836</v>
      </c>
      <c r="D2" s="71"/>
      <c r="E2" s="71"/>
      <c r="F2" s="91" t="s">
        <v>838</v>
      </c>
      <c r="G2" s="91" t="s">
        <v>839</v>
      </c>
      <c r="H2" s="71" t="s">
        <v>841</v>
      </c>
      <c r="I2" s="71" t="s">
        <v>842</v>
      </c>
      <c r="J2" s="71" t="s">
        <v>843</v>
      </c>
      <c r="K2" s="71" t="s">
        <v>844</v>
      </c>
      <c r="L2" s="71" t="s">
        <v>845</v>
      </c>
    </row>
    <row r="3" spans="1:14" ht="19.5" customHeight="1">
      <c r="A3" s="43" t="s">
        <v>847</v>
      </c>
      <c r="B3" s="92"/>
      <c r="C3" s="43" t="s">
        <v>837</v>
      </c>
      <c r="D3" s="71" t="s">
        <v>73</v>
      </c>
      <c r="E3" s="71" t="s">
        <v>73</v>
      </c>
      <c r="F3" s="91"/>
      <c r="G3" s="91"/>
      <c r="H3" s="71"/>
      <c r="I3" s="71"/>
      <c r="J3" s="71"/>
      <c r="K3" s="71"/>
      <c r="L3" s="71"/>
    </row>
    <row r="4" spans="1:14">
      <c r="A4" s="43">
        <v>1</v>
      </c>
      <c r="B4" s="67" t="s">
        <v>74</v>
      </c>
      <c r="C4" s="18">
        <v>1</v>
      </c>
      <c r="D4" s="43">
        <v>1</v>
      </c>
      <c r="E4" s="43">
        <v>1</v>
      </c>
      <c r="F4" s="74">
        <v>4</v>
      </c>
      <c r="G4" s="77">
        <v>28.375342465753398</v>
      </c>
      <c r="H4" s="43">
        <v>70</v>
      </c>
      <c r="I4" s="43">
        <v>26</v>
      </c>
      <c r="J4" s="43">
        <v>40</v>
      </c>
      <c r="K4" s="43">
        <v>55</v>
      </c>
      <c r="L4" s="43">
        <v>62</v>
      </c>
    </row>
    <row r="5" spans="1:14">
      <c r="A5" s="43">
        <v>1</v>
      </c>
      <c r="B5" s="68" t="s">
        <v>75</v>
      </c>
      <c r="C5" s="43">
        <v>1</v>
      </c>
      <c r="D5" s="18">
        <v>1</v>
      </c>
      <c r="E5" s="18">
        <v>1</v>
      </c>
      <c r="F5" s="43">
        <v>6</v>
      </c>
      <c r="G5" s="77">
        <v>29.942465753424699</v>
      </c>
      <c r="H5" s="43">
        <v>68</v>
      </c>
      <c r="I5" s="43">
        <v>29</v>
      </c>
      <c r="J5" s="43">
        <v>49</v>
      </c>
      <c r="K5" s="43">
        <v>60</v>
      </c>
      <c r="L5" s="43">
        <v>62</v>
      </c>
    </row>
    <row r="6" spans="1:14" s="60" customFormat="1">
      <c r="A6" s="43">
        <v>1</v>
      </c>
      <c r="B6" s="67" t="s">
        <v>76</v>
      </c>
      <c r="C6" s="18">
        <v>1</v>
      </c>
      <c r="D6" s="43">
        <v>1</v>
      </c>
      <c r="E6" s="43">
        <v>1</v>
      </c>
      <c r="F6" s="74">
        <v>4</v>
      </c>
      <c r="G6" s="77">
        <v>32.890410958904098</v>
      </c>
      <c r="H6" s="43">
        <v>65</v>
      </c>
      <c r="I6" s="43">
        <v>21</v>
      </c>
      <c r="J6" s="43">
        <v>30</v>
      </c>
      <c r="K6" s="43">
        <v>35</v>
      </c>
      <c r="L6" s="43">
        <v>37</v>
      </c>
      <c r="M6" s="43"/>
      <c r="N6" s="43"/>
    </row>
    <row r="7" spans="1:14" s="18" customFormat="1">
      <c r="A7" s="43">
        <v>1</v>
      </c>
      <c r="B7" s="67" t="s">
        <v>77</v>
      </c>
      <c r="C7" s="18">
        <v>1</v>
      </c>
      <c r="D7" s="43">
        <v>1</v>
      </c>
      <c r="E7" s="43">
        <v>1</v>
      </c>
      <c r="F7" s="74">
        <v>4.5</v>
      </c>
      <c r="G7" s="77">
        <v>33.9945205479452</v>
      </c>
      <c r="H7" s="43">
        <v>66</v>
      </c>
      <c r="I7" s="43">
        <v>17</v>
      </c>
      <c r="J7" s="43">
        <v>24</v>
      </c>
      <c r="K7" s="43">
        <v>30</v>
      </c>
      <c r="L7" s="43">
        <v>31</v>
      </c>
      <c r="M7" s="43"/>
      <c r="N7" s="43"/>
    </row>
    <row r="8" spans="1:14">
      <c r="A8" s="43">
        <v>1</v>
      </c>
      <c r="B8" s="68" t="s">
        <v>78</v>
      </c>
      <c r="C8" s="43">
        <v>1</v>
      </c>
      <c r="D8" s="18">
        <v>1</v>
      </c>
      <c r="E8" s="18">
        <v>1</v>
      </c>
      <c r="F8" s="64">
        <v>6</v>
      </c>
      <c r="G8" s="77">
        <v>35.172602739726003</v>
      </c>
      <c r="H8" s="43">
        <v>66</v>
      </c>
      <c r="I8" s="43">
        <v>30</v>
      </c>
      <c r="J8" s="43">
        <v>50</v>
      </c>
      <c r="K8" s="43">
        <v>60</v>
      </c>
      <c r="L8" s="43">
        <v>61</v>
      </c>
      <c r="N8" s="18"/>
    </row>
    <row r="9" spans="1:14" s="18" customFormat="1">
      <c r="A9" s="43">
        <v>1</v>
      </c>
      <c r="B9" s="67" t="s">
        <v>79</v>
      </c>
      <c r="C9" s="18">
        <v>1</v>
      </c>
      <c r="D9" s="43">
        <v>1</v>
      </c>
      <c r="E9" s="43">
        <v>1</v>
      </c>
      <c r="F9" s="74">
        <v>5</v>
      </c>
      <c r="G9" s="77">
        <v>36.071232876712301</v>
      </c>
      <c r="H9" s="43">
        <v>64</v>
      </c>
      <c r="I9" s="43">
        <v>24</v>
      </c>
      <c r="J9" s="43">
        <v>44</v>
      </c>
      <c r="K9" s="43">
        <v>55</v>
      </c>
      <c r="L9" s="43">
        <v>58</v>
      </c>
      <c r="M9" s="43"/>
    </row>
    <row r="10" spans="1:14" s="18" customFormat="1">
      <c r="A10" s="43">
        <v>1</v>
      </c>
      <c r="B10" s="68" t="s">
        <v>80</v>
      </c>
      <c r="C10" s="45">
        <v>1</v>
      </c>
      <c r="D10" s="18">
        <v>1</v>
      </c>
      <c r="E10" s="18">
        <v>1</v>
      </c>
      <c r="F10" s="44">
        <v>3</v>
      </c>
      <c r="G10" s="77">
        <v>39.084931506849301</v>
      </c>
      <c r="H10" s="43">
        <v>64</v>
      </c>
      <c r="I10" s="43">
        <v>19</v>
      </c>
      <c r="J10" s="43">
        <v>35</v>
      </c>
      <c r="K10" s="43">
        <v>38</v>
      </c>
      <c r="L10" s="43">
        <v>44</v>
      </c>
      <c r="M10" s="43"/>
      <c r="N10" s="43"/>
    </row>
    <row r="11" spans="1:14">
      <c r="A11" s="43">
        <v>1</v>
      </c>
      <c r="B11" s="68" t="s">
        <v>81</v>
      </c>
      <c r="C11" s="45">
        <v>1</v>
      </c>
      <c r="D11" s="43">
        <v>1</v>
      </c>
      <c r="E11" s="18">
        <v>1</v>
      </c>
      <c r="F11" s="44">
        <v>4</v>
      </c>
      <c r="G11" s="77">
        <v>42.569863013698601</v>
      </c>
      <c r="H11" s="43">
        <v>60</v>
      </c>
      <c r="I11" s="43">
        <v>21</v>
      </c>
      <c r="J11" s="43">
        <v>38</v>
      </c>
      <c r="K11" s="43">
        <v>46</v>
      </c>
      <c r="L11" s="43">
        <v>51</v>
      </c>
    </row>
    <row r="12" spans="1:14">
      <c r="A12" s="43">
        <v>1</v>
      </c>
      <c r="B12" s="69" t="s">
        <v>82</v>
      </c>
      <c r="C12" s="43">
        <v>1</v>
      </c>
      <c r="D12" s="43">
        <v>1</v>
      </c>
      <c r="E12" s="43">
        <v>1</v>
      </c>
      <c r="F12" s="64">
        <v>5</v>
      </c>
      <c r="G12" s="77">
        <v>42.9917808219178</v>
      </c>
      <c r="H12" s="43">
        <v>62</v>
      </c>
      <c r="I12" s="43">
        <v>24</v>
      </c>
      <c r="J12" s="43">
        <v>40</v>
      </c>
      <c r="K12" s="43">
        <v>48</v>
      </c>
      <c r="L12" s="43">
        <v>55</v>
      </c>
    </row>
    <row r="13" spans="1:14">
      <c r="A13" s="43">
        <v>1</v>
      </c>
      <c r="B13" s="68" t="s">
        <v>83</v>
      </c>
      <c r="C13" s="45">
        <v>1</v>
      </c>
      <c r="D13" s="18">
        <v>1</v>
      </c>
      <c r="E13" s="18">
        <v>1</v>
      </c>
      <c r="F13" s="44">
        <v>5</v>
      </c>
      <c r="G13" s="77">
        <v>43.0356164383562</v>
      </c>
      <c r="H13" s="43">
        <v>63</v>
      </c>
      <c r="I13" s="43">
        <v>26</v>
      </c>
      <c r="J13" s="43">
        <v>42</v>
      </c>
      <c r="K13" s="43">
        <v>50</v>
      </c>
      <c r="L13" s="43">
        <v>58</v>
      </c>
    </row>
    <row r="14" spans="1:14">
      <c r="A14" s="43">
        <v>1</v>
      </c>
      <c r="B14" s="68" t="s">
        <v>84</v>
      </c>
      <c r="C14" s="45">
        <v>1</v>
      </c>
      <c r="D14" s="18">
        <v>1</v>
      </c>
      <c r="E14" s="18">
        <v>1</v>
      </c>
      <c r="F14" s="44">
        <v>5</v>
      </c>
      <c r="G14" s="77">
        <v>43.846575342465798</v>
      </c>
      <c r="H14" s="43">
        <v>62</v>
      </c>
      <c r="I14" s="43">
        <v>23</v>
      </c>
      <c r="J14" s="43">
        <v>40</v>
      </c>
      <c r="K14" s="43">
        <v>50</v>
      </c>
      <c r="L14" s="43">
        <v>57</v>
      </c>
    </row>
    <row r="15" spans="1:14">
      <c r="A15" s="43">
        <v>1</v>
      </c>
      <c r="B15" s="68" t="s">
        <v>85</v>
      </c>
      <c r="C15" s="45">
        <v>1</v>
      </c>
      <c r="D15" s="18">
        <v>1</v>
      </c>
      <c r="E15" s="18">
        <v>1</v>
      </c>
      <c r="F15" s="44">
        <v>6</v>
      </c>
      <c r="G15" s="77">
        <v>44.4602739726027</v>
      </c>
      <c r="H15" s="43">
        <v>62</v>
      </c>
      <c r="I15" s="43">
        <v>24</v>
      </c>
      <c r="J15" s="43">
        <v>40</v>
      </c>
      <c r="K15" s="43">
        <v>53</v>
      </c>
      <c r="L15" s="43">
        <v>58</v>
      </c>
    </row>
    <row r="16" spans="1:14">
      <c r="A16" s="43">
        <v>1</v>
      </c>
      <c r="B16" s="68" t="s">
        <v>86</v>
      </c>
      <c r="C16" s="45">
        <v>1</v>
      </c>
      <c r="D16" s="18">
        <v>1</v>
      </c>
      <c r="E16" s="18">
        <v>1</v>
      </c>
      <c r="F16" s="44">
        <v>6</v>
      </c>
      <c r="G16" s="77">
        <v>44.4986301369863</v>
      </c>
      <c r="H16" s="43">
        <v>60</v>
      </c>
      <c r="I16" s="43">
        <v>21</v>
      </c>
      <c r="J16" s="43">
        <v>38</v>
      </c>
      <c r="K16" s="43">
        <v>48</v>
      </c>
      <c r="L16" s="43">
        <v>53</v>
      </c>
    </row>
    <row r="17" spans="1:14">
      <c r="A17" s="43">
        <v>1</v>
      </c>
      <c r="B17" s="68" t="s">
        <v>87</v>
      </c>
      <c r="C17" s="45">
        <v>1</v>
      </c>
      <c r="D17" s="18">
        <v>1</v>
      </c>
      <c r="E17" s="18">
        <v>1</v>
      </c>
      <c r="F17" s="44">
        <v>5</v>
      </c>
      <c r="G17" s="77">
        <v>44.652054794520502</v>
      </c>
      <c r="H17" s="43">
        <v>63</v>
      </c>
      <c r="I17" s="43">
        <v>23</v>
      </c>
      <c r="J17" s="43">
        <v>40</v>
      </c>
      <c r="K17" s="43">
        <v>50</v>
      </c>
      <c r="L17" s="43">
        <v>55</v>
      </c>
    </row>
    <row r="18" spans="1:14">
      <c r="A18" s="43">
        <v>1</v>
      </c>
      <c r="B18" s="70" t="s">
        <v>88</v>
      </c>
      <c r="C18" s="43">
        <v>1</v>
      </c>
      <c r="D18" s="18">
        <v>1</v>
      </c>
      <c r="E18" s="18">
        <v>1</v>
      </c>
      <c r="F18" s="64">
        <v>5</v>
      </c>
      <c r="G18" s="77">
        <v>44.663013698630103</v>
      </c>
      <c r="H18" s="43">
        <v>62</v>
      </c>
      <c r="I18" s="43">
        <v>25</v>
      </c>
      <c r="J18" s="43">
        <v>42</v>
      </c>
      <c r="K18" s="43">
        <v>52</v>
      </c>
      <c r="L18" s="43">
        <v>55</v>
      </c>
    </row>
    <row r="19" spans="1:14">
      <c r="A19" s="43">
        <v>1</v>
      </c>
      <c r="B19" s="67" t="s">
        <v>89</v>
      </c>
      <c r="C19" s="18">
        <v>1</v>
      </c>
      <c r="D19" s="43">
        <v>1</v>
      </c>
      <c r="E19" s="43">
        <v>1</v>
      </c>
      <c r="F19" s="74">
        <v>4</v>
      </c>
      <c r="G19" s="77">
        <v>44.775342465753397</v>
      </c>
      <c r="H19" s="43">
        <v>61</v>
      </c>
      <c r="I19" s="43">
        <v>19</v>
      </c>
      <c r="J19" s="43">
        <v>35</v>
      </c>
      <c r="K19" s="43">
        <v>40</v>
      </c>
      <c r="L19" s="43">
        <v>44</v>
      </c>
    </row>
    <row r="20" spans="1:14">
      <c r="A20" s="43">
        <v>1</v>
      </c>
      <c r="B20" s="43" t="s">
        <v>90</v>
      </c>
      <c r="C20" s="43">
        <v>1</v>
      </c>
      <c r="D20" s="43">
        <v>1</v>
      </c>
      <c r="E20" s="43">
        <v>1</v>
      </c>
      <c r="F20" s="43">
        <v>6</v>
      </c>
      <c r="G20" s="78">
        <v>45.249315068493203</v>
      </c>
      <c r="H20" s="43">
        <v>55</v>
      </c>
      <c r="I20" s="43">
        <v>20</v>
      </c>
      <c r="J20" s="43">
        <v>40</v>
      </c>
      <c r="K20" s="43">
        <v>45</v>
      </c>
      <c r="L20" s="43">
        <v>51</v>
      </c>
    </row>
    <row r="21" spans="1:14">
      <c r="A21" s="43">
        <v>1</v>
      </c>
      <c r="B21" s="67" t="s">
        <v>91</v>
      </c>
      <c r="C21" s="18">
        <v>1</v>
      </c>
      <c r="D21" s="43">
        <v>1</v>
      </c>
      <c r="E21" s="43">
        <v>1</v>
      </c>
      <c r="F21" s="74">
        <v>4.5</v>
      </c>
      <c r="G21" s="77">
        <v>45.424657534246599</v>
      </c>
      <c r="H21" s="43">
        <v>58</v>
      </c>
      <c r="I21" s="43">
        <v>23</v>
      </c>
      <c r="J21" s="43">
        <v>36</v>
      </c>
      <c r="K21" s="43">
        <v>42</v>
      </c>
      <c r="L21" s="43">
        <v>47</v>
      </c>
    </row>
    <row r="22" spans="1:14">
      <c r="A22" s="43">
        <v>1</v>
      </c>
      <c r="B22" s="18" t="s">
        <v>92</v>
      </c>
      <c r="C22" s="18">
        <v>1</v>
      </c>
      <c r="D22" s="43">
        <v>1</v>
      </c>
      <c r="E22" s="43">
        <v>1</v>
      </c>
      <c r="F22" s="74">
        <v>6</v>
      </c>
      <c r="G22" s="77">
        <v>45.4520547945205</v>
      </c>
      <c r="H22" s="43">
        <v>60</v>
      </c>
      <c r="I22" s="43">
        <v>17</v>
      </c>
      <c r="J22" s="43">
        <v>36</v>
      </c>
      <c r="K22" s="43">
        <v>48</v>
      </c>
      <c r="L22" s="43">
        <v>54</v>
      </c>
    </row>
    <row r="23" spans="1:14">
      <c r="A23" s="43">
        <v>1</v>
      </c>
      <c r="B23" s="67" t="s">
        <v>93</v>
      </c>
      <c r="C23" s="18">
        <v>1</v>
      </c>
      <c r="D23" s="43">
        <v>1</v>
      </c>
      <c r="E23" s="43">
        <v>1</v>
      </c>
      <c r="F23" s="74">
        <v>4</v>
      </c>
      <c r="G23" s="77">
        <v>48.063013698630101</v>
      </c>
      <c r="H23" s="43">
        <v>69</v>
      </c>
      <c r="I23" s="43">
        <v>17</v>
      </c>
      <c r="J23" s="43">
        <v>36</v>
      </c>
      <c r="K23" s="43">
        <v>48</v>
      </c>
      <c r="L23" s="43">
        <v>58</v>
      </c>
    </row>
    <row r="24" spans="1:14">
      <c r="A24" s="43">
        <v>1</v>
      </c>
      <c r="B24" t="s">
        <v>94</v>
      </c>
      <c r="C24">
        <v>1</v>
      </c>
      <c r="D24">
        <v>1</v>
      </c>
      <c r="E24">
        <v>1</v>
      </c>
      <c r="F24">
        <v>4</v>
      </c>
      <c r="G24" s="77">
        <v>48.087671232876701</v>
      </c>
      <c r="H24">
        <v>60</v>
      </c>
      <c r="I24" s="43">
        <v>20</v>
      </c>
      <c r="J24">
        <v>39</v>
      </c>
      <c r="K24" s="43">
        <v>50</v>
      </c>
      <c r="L24" s="43">
        <v>54</v>
      </c>
      <c r="M24"/>
      <c r="N24"/>
    </row>
    <row r="25" spans="1:14">
      <c r="A25" s="43">
        <v>1</v>
      </c>
      <c r="B25" s="68" t="s">
        <v>95</v>
      </c>
      <c r="C25" s="45">
        <v>1</v>
      </c>
      <c r="D25" s="18">
        <v>1</v>
      </c>
      <c r="E25" s="18">
        <v>1</v>
      </c>
      <c r="F25" s="44">
        <v>6</v>
      </c>
      <c r="G25" s="77">
        <v>48.167123287671203</v>
      </c>
      <c r="H25" s="43">
        <v>61</v>
      </c>
      <c r="I25" s="43">
        <v>24</v>
      </c>
      <c r="J25" s="43">
        <v>42</v>
      </c>
      <c r="K25" s="43">
        <v>53</v>
      </c>
      <c r="L25" s="43">
        <v>55</v>
      </c>
    </row>
    <row r="26" spans="1:14">
      <c r="A26" s="43">
        <v>1</v>
      </c>
      <c r="B26" s="67" t="s">
        <v>96</v>
      </c>
      <c r="C26" s="18">
        <v>1</v>
      </c>
      <c r="D26" s="43">
        <v>1</v>
      </c>
      <c r="E26" s="43">
        <v>1</v>
      </c>
      <c r="F26" s="74">
        <v>4</v>
      </c>
      <c r="G26" s="77">
        <v>48.298630136986297</v>
      </c>
      <c r="H26" s="43">
        <v>55</v>
      </c>
      <c r="I26" s="43">
        <v>15</v>
      </c>
      <c r="J26" s="43">
        <v>35</v>
      </c>
      <c r="K26" s="43">
        <v>45</v>
      </c>
      <c r="L26" s="43">
        <v>49</v>
      </c>
    </row>
    <row r="27" spans="1:14">
      <c r="A27" s="43">
        <v>1</v>
      </c>
      <c r="B27" s="67" t="s">
        <v>97</v>
      </c>
      <c r="C27" s="18">
        <v>1</v>
      </c>
      <c r="D27" s="43">
        <v>1</v>
      </c>
      <c r="E27" s="43">
        <v>1</v>
      </c>
      <c r="F27" s="74">
        <v>4.5</v>
      </c>
      <c r="G27" s="77">
        <v>48.372602739725998</v>
      </c>
      <c r="H27" s="43">
        <v>60</v>
      </c>
      <c r="I27" s="43">
        <v>19</v>
      </c>
      <c r="J27" s="43">
        <v>36</v>
      </c>
      <c r="K27" s="43">
        <v>45</v>
      </c>
      <c r="L27" s="43">
        <v>54</v>
      </c>
    </row>
    <row r="28" spans="1:14">
      <c r="A28" s="43">
        <v>1</v>
      </c>
      <c r="B28" s="68" t="s">
        <v>98</v>
      </c>
      <c r="C28" s="45">
        <v>1</v>
      </c>
      <c r="D28" s="18">
        <v>1</v>
      </c>
      <c r="E28" s="18">
        <v>1</v>
      </c>
      <c r="F28" s="44">
        <v>5</v>
      </c>
      <c r="G28" s="77">
        <v>48.687671232876703</v>
      </c>
      <c r="H28" s="43">
        <v>59</v>
      </c>
      <c r="I28" s="43">
        <v>21</v>
      </c>
      <c r="J28" s="43">
        <v>37</v>
      </c>
      <c r="K28" s="43">
        <v>47</v>
      </c>
      <c r="L28" s="43">
        <v>53</v>
      </c>
    </row>
    <row r="29" spans="1:14">
      <c r="A29" s="43">
        <v>1</v>
      </c>
      <c r="B29" s="67" t="s">
        <v>99</v>
      </c>
      <c r="C29" s="43">
        <v>1</v>
      </c>
      <c r="D29" s="43">
        <v>1</v>
      </c>
      <c r="E29" s="43">
        <v>1</v>
      </c>
      <c r="F29" s="43">
        <v>5.5</v>
      </c>
      <c r="G29" s="77">
        <v>48.871232876712298</v>
      </c>
      <c r="H29" s="43">
        <v>55</v>
      </c>
      <c r="I29" s="43">
        <v>23</v>
      </c>
      <c r="J29" s="43">
        <v>40</v>
      </c>
      <c r="K29" s="43">
        <v>46</v>
      </c>
      <c r="L29" s="43">
        <v>51</v>
      </c>
    </row>
    <row r="30" spans="1:14">
      <c r="A30" s="43">
        <v>1</v>
      </c>
      <c r="B30" s="68" t="s">
        <v>100</v>
      </c>
      <c r="C30" s="45">
        <v>1</v>
      </c>
      <c r="D30" s="18">
        <v>1</v>
      </c>
      <c r="E30" s="18">
        <v>1</v>
      </c>
      <c r="F30" s="44">
        <v>4</v>
      </c>
      <c r="G30" s="77">
        <v>49.312328767123297</v>
      </c>
      <c r="H30" s="43">
        <v>55</v>
      </c>
      <c r="I30" s="43">
        <v>18</v>
      </c>
      <c r="J30" s="43">
        <v>36</v>
      </c>
      <c r="K30" s="43">
        <v>45</v>
      </c>
      <c r="L30" s="43">
        <v>51</v>
      </c>
    </row>
    <row r="31" spans="1:14">
      <c r="A31" s="43">
        <v>1</v>
      </c>
      <c r="B31" s="67" t="s">
        <v>101</v>
      </c>
      <c r="C31" s="18">
        <v>1</v>
      </c>
      <c r="D31" s="43">
        <v>1</v>
      </c>
      <c r="E31" s="43">
        <v>1</v>
      </c>
      <c r="F31" s="74">
        <v>4</v>
      </c>
      <c r="G31" s="77">
        <v>49.4904109589041</v>
      </c>
      <c r="H31" s="43">
        <v>60</v>
      </c>
      <c r="I31" s="43">
        <v>18</v>
      </c>
      <c r="J31" s="43">
        <v>37</v>
      </c>
      <c r="K31" s="43">
        <v>46</v>
      </c>
      <c r="L31" s="43">
        <v>51</v>
      </c>
    </row>
    <row r="32" spans="1:14" s="18" customFormat="1">
      <c r="A32" s="43">
        <v>1</v>
      </c>
      <c r="B32" s="69" t="s">
        <v>102</v>
      </c>
      <c r="C32" s="43">
        <v>1</v>
      </c>
      <c r="D32" s="18">
        <v>1</v>
      </c>
      <c r="E32" s="18">
        <v>1</v>
      </c>
      <c r="F32" s="43">
        <v>6</v>
      </c>
      <c r="G32" s="77">
        <v>49.668493150684903</v>
      </c>
      <c r="H32" s="43">
        <v>55</v>
      </c>
      <c r="I32" s="43">
        <v>11</v>
      </c>
      <c r="J32" s="43">
        <v>37</v>
      </c>
      <c r="K32" s="43">
        <f>J32+7</f>
        <v>44</v>
      </c>
      <c r="L32" s="43">
        <v>49</v>
      </c>
      <c r="M32" s="43"/>
      <c r="N32" s="43"/>
    </row>
    <row r="33" spans="1:14" s="18" customFormat="1">
      <c r="A33" s="43">
        <v>1</v>
      </c>
      <c r="B33" s="69" t="s">
        <v>103</v>
      </c>
      <c r="C33" s="43">
        <v>1</v>
      </c>
      <c r="D33" s="18">
        <v>1</v>
      </c>
      <c r="E33" s="18">
        <v>1</v>
      </c>
      <c r="F33" s="43">
        <v>4</v>
      </c>
      <c r="G33" s="77">
        <v>49.9972602739726</v>
      </c>
      <c r="H33" s="43">
        <v>55</v>
      </c>
      <c r="I33" s="43">
        <v>16</v>
      </c>
      <c r="J33" s="43">
        <v>34</v>
      </c>
      <c r="K33" s="43">
        <v>45</v>
      </c>
      <c r="L33" s="43">
        <v>49</v>
      </c>
      <c r="M33" s="43"/>
      <c r="N33" s="43"/>
    </row>
    <row r="34" spans="1:14" s="18" customFormat="1">
      <c r="A34" s="43">
        <v>1</v>
      </c>
      <c r="B34" s="68" t="s">
        <v>104</v>
      </c>
      <c r="C34" s="45">
        <v>1</v>
      </c>
      <c r="D34" s="18">
        <v>1</v>
      </c>
      <c r="E34" s="18">
        <v>1</v>
      </c>
      <c r="F34" s="44">
        <v>5</v>
      </c>
      <c r="G34" s="77">
        <v>50.175342465753403</v>
      </c>
      <c r="H34" s="43">
        <v>58</v>
      </c>
      <c r="I34" s="43">
        <v>19</v>
      </c>
      <c r="J34" s="43">
        <v>45</v>
      </c>
      <c r="K34" s="43">
        <v>48</v>
      </c>
      <c r="L34" s="43">
        <v>53</v>
      </c>
      <c r="M34" s="43"/>
      <c r="N34" s="43"/>
    </row>
    <row r="35" spans="1:14">
      <c r="A35" s="43">
        <v>1</v>
      </c>
      <c r="B35" s="69" t="s">
        <v>105</v>
      </c>
      <c r="C35" s="43">
        <v>1</v>
      </c>
      <c r="D35" s="18">
        <v>1</v>
      </c>
      <c r="E35" s="18">
        <v>1</v>
      </c>
      <c r="F35" s="64">
        <v>6</v>
      </c>
      <c r="G35" s="77">
        <v>50.315068493150697</v>
      </c>
      <c r="H35" s="43">
        <v>55</v>
      </c>
      <c r="I35" s="43">
        <v>16</v>
      </c>
      <c r="J35" s="43">
        <v>40</v>
      </c>
      <c r="K35" s="43">
        <v>46</v>
      </c>
      <c r="L35" s="43">
        <v>49</v>
      </c>
    </row>
    <row r="36" spans="1:14" s="18" customFormat="1">
      <c r="A36" s="43">
        <v>1</v>
      </c>
      <c r="B36" s="69" t="s">
        <v>106</v>
      </c>
      <c r="C36" s="43">
        <v>1</v>
      </c>
      <c r="D36" s="43">
        <v>1</v>
      </c>
      <c r="E36" s="43">
        <v>1</v>
      </c>
      <c r="F36" s="64">
        <v>4.5</v>
      </c>
      <c r="G36" s="77">
        <v>50.5123287671233</v>
      </c>
      <c r="H36" s="43">
        <v>53</v>
      </c>
      <c r="I36" s="43">
        <v>14</v>
      </c>
      <c r="J36" s="43">
        <v>35</v>
      </c>
      <c r="K36" s="43">
        <v>42</v>
      </c>
      <c r="L36" s="43">
        <v>49</v>
      </c>
      <c r="M36" s="43"/>
      <c r="N36" s="43"/>
    </row>
    <row r="37" spans="1:14" s="18" customFormat="1">
      <c r="A37" s="43">
        <v>1</v>
      </c>
      <c r="B37" s="68" t="s">
        <v>107</v>
      </c>
      <c r="C37" s="45">
        <v>1</v>
      </c>
      <c r="D37" s="18">
        <v>1</v>
      </c>
      <c r="E37" s="18">
        <v>1</v>
      </c>
      <c r="F37" s="44">
        <v>5</v>
      </c>
      <c r="G37" s="77">
        <v>50.5369863013699</v>
      </c>
      <c r="H37" s="43">
        <v>55</v>
      </c>
      <c r="I37" s="43">
        <f>H37-40</f>
        <v>15</v>
      </c>
      <c r="J37" s="43">
        <v>38</v>
      </c>
      <c r="K37" s="43">
        <v>45</v>
      </c>
      <c r="L37" s="43">
        <v>49</v>
      </c>
      <c r="M37" s="43"/>
      <c r="N37" s="43"/>
    </row>
    <row r="38" spans="1:14">
      <c r="A38" s="43">
        <v>1</v>
      </c>
      <c r="B38" s="67" t="s">
        <v>108</v>
      </c>
      <c r="C38" s="18">
        <v>1</v>
      </c>
      <c r="D38" s="43">
        <v>1</v>
      </c>
      <c r="E38" s="43">
        <v>1</v>
      </c>
      <c r="F38" s="74">
        <v>6</v>
      </c>
      <c r="G38" s="77">
        <v>50.687671232876703</v>
      </c>
      <c r="H38" s="43">
        <v>56</v>
      </c>
      <c r="I38" s="43">
        <f>H38-40</f>
        <v>16</v>
      </c>
      <c r="J38" s="43">
        <v>38</v>
      </c>
      <c r="K38" s="43">
        <v>46</v>
      </c>
      <c r="L38" s="43">
        <v>50</v>
      </c>
    </row>
    <row r="39" spans="1:14">
      <c r="A39" s="43">
        <v>1</v>
      </c>
      <c r="B39" s="68" t="s">
        <v>109</v>
      </c>
      <c r="C39" s="43">
        <v>1</v>
      </c>
      <c r="D39" s="18">
        <v>1</v>
      </c>
      <c r="E39" s="18">
        <v>1</v>
      </c>
      <c r="F39" s="43">
        <v>6</v>
      </c>
      <c r="G39" s="77">
        <v>50.808219178082197</v>
      </c>
      <c r="H39" s="43">
        <v>59</v>
      </c>
      <c r="I39" s="43">
        <v>22</v>
      </c>
      <c r="J39" s="43">
        <v>42</v>
      </c>
      <c r="K39" s="43">
        <v>50</v>
      </c>
      <c r="L39" s="43">
        <v>54</v>
      </c>
    </row>
    <row r="40" spans="1:14">
      <c r="A40" s="43">
        <v>1</v>
      </c>
      <c r="B40" s="69" t="s">
        <v>110</v>
      </c>
      <c r="C40" s="43">
        <v>1</v>
      </c>
      <c r="D40" s="43">
        <v>1</v>
      </c>
      <c r="E40" s="43">
        <v>1</v>
      </c>
      <c r="F40" s="64">
        <v>5</v>
      </c>
      <c r="G40" s="77">
        <v>51.060273972602701</v>
      </c>
      <c r="H40" s="43">
        <v>56</v>
      </c>
      <c r="I40" s="43">
        <v>20</v>
      </c>
      <c r="J40" s="43">
        <v>40</v>
      </c>
      <c r="K40" s="43">
        <v>45</v>
      </c>
      <c r="L40" s="43">
        <v>51</v>
      </c>
      <c r="N40"/>
    </row>
    <row r="41" spans="1:14">
      <c r="A41" s="43">
        <v>1</v>
      </c>
      <c r="B41" s="69" t="s">
        <v>111</v>
      </c>
      <c r="C41" s="43">
        <v>1</v>
      </c>
      <c r="D41" s="43">
        <v>1</v>
      </c>
      <c r="E41" s="43">
        <v>1</v>
      </c>
      <c r="F41" s="64">
        <v>5</v>
      </c>
      <c r="G41" s="77">
        <v>51.4931506849315</v>
      </c>
      <c r="H41" s="43">
        <v>56</v>
      </c>
      <c r="I41" s="43">
        <f>H41-40</f>
        <v>16</v>
      </c>
      <c r="J41" s="43">
        <v>40</v>
      </c>
      <c r="K41" s="43">
        <v>44</v>
      </c>
      <c r="L41" s="43">
        <v>51</v>
      </c>
    </row>
    <row r="42" spans="1:14">
      <c r="A42" s="43">
        <v>1</v>
      </c>
      <c r="B42" s="68" t="s">
        <v>112</v>
      </c>
      <c r="C42" s="45">
        <v>1</v>
      </c>
      <c r="D42" s="18">
        <v>1</v>
      </c>
      <c r="E42" s="18">
        <v>1</v>
      </c>
      <c r="F42" s="44">
        <v>5</v>
      </c>
      <c r="G42" s="77">
        <v>51.5260273972603</v>
      </c>
      <c r="H42" s="43">
        <v>58</v>
      </c>
      <c r="I42" s="43">
        <f>H42-40</f>
        <v>18</v>
      </c>
      <c r="J42" s="43">
        <v>39</v>
      </c>
      <c r="K42" s="43">
        <v>44</v>
      </c>
      <c r="L42" s="43">
        <v>54</v>
      </c>
    </row>
    <row r="43" spans="1:14">
      <c r="A43" s="43">
        <v>1</v>
      </c>
      <c r="B43" s="68" t="s">
        <v>92</v>
      </c>
      <c r="C43" s="45">
        <v>1</v>
      </c>
      <c r="D43" s="18">
        <v>1</v>
      </c>
      <c r="E43" s="18">
        <v>1</v>
      </c>
      <c r="F43" s="44">
        <v>4</v>
      </c>
      <c r="G43" s="77">
        <v>51.5452054794521</v>
      </c>
      <c r="H43" s="43">
        <v>60</v>
      </c>
      <c r="I43" s="43">
        <f>H43-40</f>
        <v>20</v>
      </c>
      <c r="J43" s="43">
        <v>35</v>
      </c>
      <c r="K43" s="43">
        <v>45</v>
      </c>
      <c r="L43" s="43">
        <v>51</v>
      </c>
      <c r="N43" s="18"/>
    </row>
    <row r="44" spans="1:14" ht="16.05" customHeight="1">
      <c r="A44" s="43">
        <v>1</v>
      </c>
      <c r="B44" t="s">
        <v>113</v>
      </c>
      <c r="C44">
        <v>1</v>
      </c>
      <c r="D44" s="43">
        <v>0</v>
      </c>
      <c r="E44" s="43">
        <v>1</v>
      </c>
      <c r="F44">
        <v>6</v>
      </c>
      <c r="G44" s="77">
        <v>52.0191780821918</v>
      </c>
      <c r="H44" s="43">
        <v>57</v>
      </c>
      <c r="I44" s="43">
        <v>19</v>
      </c>
      <c r="J44" s="43">
        <v>39</v>
      </c>
      <c r="K44" s="43">
        <f>J44+7</f>
        <v>46</v>
      </c>
      <c r="L44" s="43">
        <v>51</v>
      </c>
    </row>
    <row r="45" spans="1:14">
      <c r="A45" s="43">
        <v>1</v>
      </c>
      <c r="B45" s="68" t="s">
        <v>114</v>
      </c>
      <c r="C45" s="45">
        <v>1</v>
      </c>
      <c r="D45" s="18">
        <v>1</v>
      </c>
      <c r="E45" s="18">
        <v>1</v>
      </c>
      <c r="F45" s="44">
        <v>5</v>
      </c>
      <c r="G45" s="77">
        <v>53.213698630137003</v>
      </c>
      <c r="H45" s="18">
        <v>58</v>
      </c>
      <c r="I45" s="43">
        <v>22</v>
      </c>
      <c r="J45" s="18">
        <v>40</v>
      </c>
      <c r="K45" s="43">
        <v>46</v>
      </c>
      <c r="L45" s="43">
        <v>51</v>
      </c>
      <c r="M45" s="18"/>
      <c r="N45" s="18"/>
    </row>
    <row r="46" spans="1:14">
      <c r="A46" s="43">
        <v>1</v>
      </c>
      <c r="B46" s="68" t="s">
        <v>115</v>
      </c>
      <c r="C46" s="45">
        <v>1</v>
      </c>
      <c r="D46" s="18">
        <v>1</v>
      </c>
      <c r="E46" s="18">
        <v>1</v>
      </c>
      <c r="F46" s="44">
        <v>5</v>
      </c>
      <c r="G46" s="77">
        <v>53.301369863013697</v>
      </c>
      <c r="H46" s="18">
        <v>60</v>
      </c>
      <c r="I46" s="43">
        <f>H46-40</f>
        <v>20</v>
      </c>
      <c r="J46" s="18">
        <v>42</v>
      </c>
      <c r="K46" s="43">
        <v>48</v>
      </c>
      <c r="L46" s="43">
        <v>55</v>
      </c>
      <c r="M46" s="18"/>
      <c r="N46" s="18"/>
    </row>
    <row r="47" spans="1:14">
      <c r="A47" s="43">
        <v>1</v>
      </c>
      <c r="B47" s="68" t="s">
        <v>116</v>
      </c>
      <c r="C47" s="45">
        <v>1</v>
      </c>
      <c r="D47" s="18">
        <v>1</v>
      </c>
      <c r="E47" s="18">
        <v>1</v>
      </c>
      <c r="F47" s="44">
        <v>4</v>
      </c>
      <c r="G47" s="77">
        <v>53.780821917808197</v>
      </c>
      <c r="H47" s="43">
        <v>50</v>
      </c>
      <c r="I47" s="43">
        <f>H47-40</f>
        <v>10</v>
      </c>
      <c r="J47" s="43">
        <v>28</v>
      </c>
      <c r="K47" s="43">
        <v>31</v>
      </c>
      <c r="L47" s="43">
        <v>34</v>
      </c>
    </row>
    <row r="48" spans="1:14">
      <c r="A48" s="43">
        <v>1</v>
      </c>
      <c r="B48" s="67" t="s">
        <v>117</v>
      </c>
      <c r="C48" s="18">
        <v>1</v>
      </c>
      <c r="D48" s="43">
        <v>1</v>
      </c>
      <c r="E48" s="43">
        <v>1</v>
      </c>
      <c r="F48" s="74">
        <v>5</v>
      </c>
      <c r="G48" s="77">
        <v>54.0219178082192</v>
      </c>
      <c r="H48" s="43">
        <v>51</v>
      </c>
      <c r="I48" s="43">
        <v>21</v>
      </c>
      <c r="J48" s="43">
        <v>40</v>
      </c>
      <c r="K48" s="43">
        <v>44</v>
      </c>
      <c r="L48" s="43">
        <v>47</v>
      </c>
    </row>
    <row r="49" spans="1:14">
      <c r="A49" s="43">
        <v>1</v>
      </c>
      <c r="B49" s="68" t="s">
        <v>118</v>
      </c>
      <c r="C49" s="45">
        <v>1</v>
      </c>
      <c r="D49" s="18">
        <v>1</v>
      </c>
      <c r="E49" s="18">
        <v>1</v>
      </c>
      <c r="F49" s="44">
        <v>6</v>
      </c>
      <c r="G49" s="77">
        <v>54.221917808219203</v>
      </c>
      <c r="H49" s="43">
        <v>55</v>
      </c>
      <c r="I49" s="43">
        <v>25</v>
      </c>
      <c r="J49" s="43">
        <v>41</v>
      </c>
      <c r="K49" s="43">
        <v>45</v>
      </c>
      <c r="L49" s="43">
        <v>50</v>
      </c>
    </row>
    <row r="50" spans="1:14">
      <c r="A50" s="43">
        <v>0</v>
      </c>
      <c r="B50" s="69" t="s">
        <v>139</v>
      </c>
      <c r="C50" s="43">
        <v>1</v>
      </c>
      <c r="D50" s="18">
        <v>1</v>
      </c>
      <c r="E50" s="18">
        <v>1</v>
      </c>
      <c r="F50" s="64">
        <v>5</v>
      </c>
      <c r="G50" s="78">
        <v>22.013698630137</v>
      </c>
      <c r="H50" s="43">
        <v>72</v>
      </c>
      <c r="I50" s="43">
        <v>36</v>
      </c>
      <c r="J50" s="43">
        <v>55</v>
      </c>
      <c r="K50" s="43">
        <v>61</v>
      </c>
      <c r="L50" s="43">
        <v>65</v>
      </c>
      <c r="N50" s="18"/>
    </row>
    <row r="51" spans="1:14">
      <c r="A51" s="43">
        <v>0</v>
      </c>
      <c r="B51" s="69" t="s">
        <v>140</v>
      </c>
      <c r="C51" s="43">
        <v>1</v>
      </c>
      <c r="D51" s="43">
        <v>1</v>
      </c>
      <c r="E51" s="43">
        <v>1</v>
      </c>
      <c r="F51" s="64">
        <v>6</v>
      </c>
      <c r="G51" s="78">
        <v>32.191780821917803</v>
      </c>
      <c r="H51" s="43">
        <v>68</v>
      </c>
      <c r="I51" s="43">
        <v>32</v>
      </c>
      <c r="J51" s="43">
        <v>51</v>
      </c>
      <c r="K51" s="43">
        <v>55</v>
      </c>
      <c r="L51" s="43">
        <v>60</v>
      </c>
    </row>
    <row r="52" spans="1:14">
      <c r="A52" s="43">
        <v>0</v>
      </c>
      <c r="B52" s="69" t="s">
        <v>141</v>
      </c>
      <c r="C52" s="43">
        <v>1</v>
      </c>
      <c r="D52" s="18">
        <v>1</v>
      </c>
      <c r="E52" s="18">
        <v>1</v>
      </c>
      <c r="F52" s="64">
        <v>6</v>
      </c>
      <c r="G52" s="78">
        <v>35.679452054794503</v>
      </c>
      <c r="H52" s="43">
        <v>65</v>
      </c>
      <c r="I52" s="43">
        <v>20</v>
      </c>
      <c r="J52" s="43">
        <v>40</v>
      </c>
      <c r="K52" s="43">
        <v>48</v>
      </c>
      <c r="L52" s="43">
        <v>57</v>
      </c>
    </row>
    <row r="53" spans="1:14">
      <c r="A53" s="43">
        <v>0</v>
      </c>
      <c r="B53" t="s">
        <v>142</v>
      </c>
      <c r="C53">
        <v>1</v>
      </c>
      <c r="D53" s="43">
        <v>1</v>
      </c>
      <c r="E53" s="43">
        <v>1</v>
      </c>
      <c r="F53" s="82">
        <v>5</v>
      </c>
      <c r="G53" s="78">
        <v>37.5397260273973</v>
      </c>
      <c r="H53" s="43">
        <v>67</v>
      </c>
      <c r="I53" s="43">
        <v>24</v>
      </c>
      <c r="J53" s="43">
        <v>38</v>
      </c>
      <c r="K53" s="43">
        <v>44</v>
      </c>
      <c r="L53" s="43">
        <v>56</v>
      </c>
    </row>
    <row r="54" spans="1:14" s="18" customFormat="1">
      <c r="A54" s="43">
        <v>0</v>
      </c>
      <c r="B54" s="67" t="s">
        <v>143</v>
      </c>
      <c r="C54">
        <v>1</v>
      </c>
      <c r="D54" s="43">
        <v>1</v>
      </c>
      <c r="E54" s="43">
        <v>1</v>
      </c>
      <c r="F54" s="64">
        <v>6</v>
      </c>
      <c r="G54" s="78">
        <v>38.136986301369902</v>
      </c>
      <c r="H54" s="43">
        <v>67</v>
      </c>
      <c r="I54" s="43">
        <v>20</v>
      </c>
      <c r="J54" s="43">
        <v>45</v>
      </c>
      <c r="K54" s="43">
        <v>50</v>
      </c>
      <c r="L54" s="43">
        <v>62</v>
      </c>
      <c r="M54" s="43"/>
      <c r="N54" s="43"/>
    </row>
    <row r="55" spans="1:14">
      <c r="A55" s="43">
        <v>0</v>
      </c>
      <c r="B55" s="80" t="s">
        <v>144</v>
      </c>
      <c r="C55" s="61">
        <v>1</v>
      </c>
      <c r="D55" s="43">
        <v>1</v>
      </c>
      <c r="E55" s="43">
        <v>1</v>
      </c>
      <c r="F55" s="61">
        <v>5</v>
      </c>
      <c r="G55" s="83">
        <v>38.660273972602702</v>
      </c>
      <c r="H55" s="43">
        <v>66</v>
      </c>
      <c r="I55" s="43">
        <v>21</v>
      </c>
      <c r="J55" s="43">
        <v>38</v>
      </c>
      <c r="K55" s="43">
        <v>48</v>
      </c>
      <c r="L55" s="43">
        <v>63</v>
      </c>
    </row>
    <row r="56" spans="1:14" s="61" customFormat="1">
      <c r="A56" s="43">
        <v>0</v>
      </c>
      <c r="B56" t="s">
        <v>145</v>
      </c>
      <c r="C56">
        <v>1</v>
      </c>
      <c r="D56" s="43">
        <v>1</v>
      </c>
      <c r="E56" s="43">
        <v>1</v>
      </c>
      <c r="F56" s="82">
        <v>6</v>
      </c>
      <c r="G56" s="78">
        <v>39.101369863013701</v>
      </c>
      <c r="H56" s="43">
        <v>68</v>
      </c>
      <c r="I56" s="43">
        <f>H56-40</f>
        <v>28</v>
      </c>
      <c r="J56" s="43">
        <v>48</v>
      </c>
      <c r="K56" s="43">
        <f>J56+6</f>
        <v>54</v>
      </c>
      <c r="L56" s="43">
        <v>63</v>
      </c>
      <c r="M56" s="43"/>
      <c r="N56" s="43"/>
    </row>
    <row r="57" spans="1:14" s="61" customFormat="1">
      <c r="A57" s="43">
        <v>0</v>
      </c>
      <c r="B57" s="69" t="s">
        <v>146</v>
      </c>
      <c r="C57" s="43">
        <v>1</v>
      </c>
      <c r="D57" s="18">
        <v>1</v>
      </c>
      <c r="E57" s="18">
        <v>1</v>
      </c>
      <c r="F57" s="64">
        <v>5</v>
      </c>
      <c r="G57" s="78">
        <v>39.578082191780801</v>
      </c>
      <c r="H57" s="43">
        <v>65</v>
      </c>
      <c r="I57" s="43">
        <v>24</v>
      </c>
      <c r="J57" s="43">
        <v>39</v>
      </c>
      <c r="K57" s="43">
        <f>J57+6</f>
        <v>45</v>
      </c>
      <c r="L57" s="43">
        <v>62</v>
      </c>
      <c r="M57" s="43"/>
      <c r="N57" s="43"/>
    </row>
    <row r="58" spans="1:14" s="61" customFormat="1">
      <c r="A58" s="43">
        <v>0</v>
      </c>
      <c r="B58" s="67" t="s">
        <v>147</v>
      </c>
      <c r="C58">
        <v>1</v>
      </c>
      <c r="D58" s="43">
        <v>1</v>
      </c>
      <c r="E58" s="43">
        <v>1</v>
      </c>
      <c r="F58" s="82">
        <v>6</v>
      </c>
      <c r="G58" s="78">
        <v>40.328767123287697</v>
      </c>
      <c r="H58" s="43">
        <v>66</v>
      </c>
      <c r="I58" s="43">
        <f>H58-40</f>
        <v>26</v>
      </c>
      <c r="J58" s="43">
        <v>45</v>
      </c>
      <c r="K58" s="43">
        <v>53</v>
      </c>
      <c r="L58" s="43">
        <v>62</v>
      </c>
      <c r="M58" s="43"/>
      <c r="N58" s="43"/>
    </row>
    <row r="59" spans="1:14" s="61" customFormat="1">
      <c r="A59" s="43">
        <v>0</v>
      </c>
      <c r="B59" s="69" t="s">
        <v>148</v>
      </c>
      <c r="C59" s="43">
        <v>1</v>
      </c>
      <c r="D59" s="18">
        <v>1</v>
      </c>
      <c r="E59" s="18">
        <v>1</v>
      </c>
      <c r="F59" s="64">
        <v>6</v>
      </c>
      <c r="G59" s="78">
        <v>41.0219178082192</v>
      </c>
      <c r="H59" s="18">
        <v>65</v>
      </c>
      <c r="I59" s="43">
        <f>H59-40</f>
        <v>25</v>
      </c>
      <c r="J59" s="43">
        <v>39</v>
      </c>
      <c r="K59" s="43">
        <v>48</v>
      </c>
      <c r="L59" s="43">
        <v>60</v>
      </c>
      <c r="M59" s="18"/>
      <c r="N59" s="43"/>
    </row>
    <row r="60" spans="1:14" s="61" customFormat="1">
      <c r="A60" s="43">
        <v>0</v>
      </c>
      <c r="B60" s="69" t="s">
        <v>149</v>
      </c>
      <c r="C60" s="43">
        <v>1</v>
      </c>
      <c r="D60" s="43">
        <v>1</v>
      </c>
      <c r="E60" s="43">
        <v>1</v>
      </c>
      <c r="F60" s="64">
        <v>6</v>
      </c>
      <c r="G60" s="78">
        <v>41.843835616438398</v>
      </c>
      <c r="H60" s="43">
        <v>63</v>
      </c>
      <c r="I60" s="43">
        <v>22</v>
      </c>
      <c r="J60" s="43">
        <v>41</v>
      </c>
      <c r="K60" s="43">
        <v>49</v>
      </c>
      <c r="L60" s="43">
        <v>60</v>
      </c>
      <c r="M60" s="43"/>
      <c r="N60" s="43"/>
    </row>
    <row r="61" spans="1:14">
      <c r="A61" s="43">
        <v>0</v>
      </c>
      <c r="B61" s="67" t="s">
        <v>150</v>
      </c>
      <c r="C61" s="43">
        <v>1</v>
      </c>
      <c r="D61" s="18">
        <v>1</v>
      </c>
      <c r="E61" s="18">
        <v>1</v>
      </c>
      <c r="F61" s="64">
        <v>6</v>
      </c>
      <c r="G61" s="78">
        <v>41.9972602739726</v>
      </c>
      <c r="H61" s="43">
        <v>63</v>
      </c>
      <c r="I61" s="43">
        <v>21</v>
      </c>
      <c r="J61" s="43">
        <v>39</v>
      </c>
      <c r="K61" s="43">
        <v>49</v>
      </c>
      <c r="L61" s="43">
        <v>58</v>
      </c>
    </row>
    <row r="62" spans="1:14" s="61" customFormat="1">
      <c r="A62" s="43">
        <v>0</v>
      </c>
      <c r="B62" s="69" t="s">
        <v>151</v>
      </c>
      <c r="C62" s="43">
        <v>1</v>
      </c>
      <c r="D62" s="61">
        <v>1</v>
      </c>
      <c r="E62" s="61">
        <v>1</v>
      </c>
      <c r="F62" s="64">
        <v>6</v>
      </c>
      <c r="G62" s="78">
        <v>42.958904109589</v>
      </c>
      <c r="H62" s="61">
        <v>65</v>
      </c>
      <c r="I62" s="43">
        <f>H62-40</f>
        <v>25</v>
      </c>
      <c r="J62" s="43">
        <v>44</v>
      </c>
      <c r="K62" s="43">
        <v>50</v>
      </c>
      <c r="L62" s="43">
        <v>60</v>
      </c>
      <c r="N62" s="43"/>
    </row>
    <row r="63" spans="1:14">
      <c r="A63" s="43">
        <v>0</v>
      </c>
      <c r="B63" s="69" t="s">
        <v>152</v>
      </c>
      <c r="C63" s="43">
        <v>1</v>
      </c>
      <c r="D63" s="18">
        <v>1</v>
      </c>
      <c r="E63" s="18">
        <v>1</v>
      </c>
      <c r="F63" s="64">
        <v>6</v>
      </c>
      <c r="G63" s="78">
        <v>43.610958904109602</v>
      </c>
      <c r="H63" s="43">
        <v>62</v>
      </c>
      <c r="I63" s="43">
        <v>25</v>
      </c>
      <c r="J63" s="43">
        <v>43</v>
      </c>
      <c r="K63" s="43">
        <v>52</v>
      </c>
      <c r="L63" s="43">
        <v>58</v>
      </c>
    </row>
    <row r="64" spans="1:14">
      <c r="A64" s="43">
        <v>0</v>
      </c>
      <c r="B64" s="43" t="s">
        <v>153</v>
      </c>
      <c r="C64" s="43">
        <v>1</v>
      </c>
      <c r="D64" s="43">
        <v>1</v>
      </c>
      <c r="E64" s="43">
        <v>1</v>
      </c>
      <c r="F64" s="43">
        <v>6</v>
      </c>
      <c r="G64" s="78">
        <v>43.624657534246602</v>
      </c>
      <c r="H64" s="43">
        <v>63</v>
      </c>
      <c r="I64" s="43">
        <v>20</v>
      </c>
      <c r="J64" s="43">
        <v>39</v>
      </c>
      <c r="K64" s="43">
        <f>J64+6</f>
        <v>45</v>
      </c>
      <c r="L64" s="43">
        <v>55</v>
      </c>
    </row>
    <row r="65" spans="1:14" s="61" customFormat="1">
      <c r="A65" s="43">
        <v>0</v>
      </c>
      <c r="B65" s="69" t="s">
        <v>154</v>
      </c>
      <c r="C65" s="43">
        <v>1</v>
      </c>
      <c r="D65" s="43">
        <v>1</v>
      </c>
      <c r="E65" s="43">
        <v>1</v>
      </c>
      <c r="F65" s="64">
        <v>6</v>
      </c>
      <c r="G65" s="78">
        <v>44.301369863013697</v>
      </c>
      <c r="H65" s="43">
        <v>60</v>
      </c>
      <c r="I65" s="43">
        <v>22</v>
      </c>
      <c r="J65" s="43">
        <v>39</v>
      </c>
      <c r="K65" s="43">
        <f>J65+6</f>
        <v>45</v>
      </c>
      <c r="L65" s="43">
        <v>52</v>
      </c>
      <c r="M65" s="43"/>
      <c r="N65" s="43"/>
    </row>
    <row r="66" spans="1:14">
      <c r="A66" s="43">
        <v>0</v>
      </c>
      <c r="B66" t="s">
        <v>155</v>
      </c>
      <c r="C66">
        <v>1</v>
      </c>
      <c r="D66" s="43">
        <v>1</v>
      </c>
      <c r="E66" s="43">
        <v>1</v>
      </c>
      <c r="F66" s="64">
        <v>6</v>
      </c>
      <c r="G66" s="78">
        <v>44.8</v>
      </c>
      <c r="H66" s="43">
        <v>64</v>
      </c>
      <c r="I66" s="43">
        <v>20</v>
      </c>
      <c r="J66" s="43">
        <v>37</v>
      </c>
      <c r="K66" s="43">
        <v>43</v>
      </c>
      <c r="L66" s="43">
        <v>52</v>
      </c>
    </row>
    <row r="67" spans="1:14" s="61" customFormat="1">
      <c r="A67" s="43">
        <v>0</v>
      </c>
      <c r="B67" s="67" t="s">
        <v>156</v>
      </c>
      <c r="C67">
        <v>1</v>
      </c>
      <c r="D67" s="18">
        <v>1</v>
      </c>
      <c r="E67" s="18">
        <v>1</v>
      </c>
      <c r="F67" s="64">
        <v>6</v>
      </c>
      <c r="G67" s="78">
        <v>45.0356164383562</v>
      </c>
      <c r="H67" s="43">
        <v>64</v>
      </c>
      <c r="I67" s="43">
        <v>20</v>
      </c>
      <c r="J67" s="43">
        <v>39</v>
      </c>
      <c r="K67" s="43">
        <v>42</v>
      </c>
      <c r="L67" s="43">
        <v>51</v>
      </c>
      <c r="M67" s="43"/>
      <c r="N67" s="43"/>
    </row>
    <row r="68" spans="1:14" s="18" customFormat="1">
      <c r="A68" s="43">
        <v>0</v>
      </c>
      <c r="B68" s="67" t="s">
        <v>157</v>
      </c>
      <c r="C68" s="43">
        <v>1</v>
      </c>
      <c r="D68" s="18">
        <v>1</v>
      </c>
      <c r="E68" s="18">
        <v>1</v>
      </c>
      <c r="F68" s="64">
        <v>6</v>
      </c>
      <c r="G68" s="78">
        <v>45.098630136986301</v>
      </c>
      <c r="H68" s="43">
        <v>63</v>
      </c>
      <c r="I68" s="43">
        <v>20</v>
      </c>
      <c r="J68" s="43">
        <v>38</v>
      </c>
      <c r="K68" s="43">
        <v>40</v>
      </c>
      <c r="L68" s="43">
        <v>47</v>
      </c>
      <c r="M68" s="43"/>
      <c r="N68" s="43"/>
    </row>
    <row r="69" spans="1:14">
      <c r="A69" s="43">
        <v>0</v>
      </c>
      <c r="B69" s="43" t="s">
        <v>158</v>
      </c>
      <c r="C69" s="43">
        <v>1</v>
      </c>
      <c r="D69" s="43">
        <v>1</v>
      </c>
      <c r="E69" s="43">
        <v>1</v>
      </c>
      <c r="F69" s="43">
        <v>6</v>
      </c>
      <c r="G69" s="78">
        <v>45.169863013698603</v>
      </c>
      <c r="H69" s="43">
        <v>63</v>
      </c>
      <c r="I69" s="43">
        <v>19</v>
      </c>
      <c r="J69" s="43">
        <v>38</v>
      </c>
      <c r="K69" s="43">
        <v>42</v>
      </c>
      <c r="L69" s="43">
        <v>52</v>
      </c>
    </row>
    <row r="70" spans="1:14">
      <c r="A70" s="43">
        <v>0</v>
      </c>
      <c r="B70" s="18" t="s">
        <v>159</v>
      </c>
      <c r="C70" s="18">
        <v>1</v>
      </c>
      <c r="D70" s="43">
        <v>1</v>
      </c>
      <c r="E70" s="43">
        <v>1</v>
      </c>
      <c r="F70" s="74">
        <v>4.5</v>
      </c>
      <c r="G70" s="78">
        <v>45.589041095890401</v>
      </c>
      <c r="H70" s="43">
        <v>64</v>
      </c>
      <c r="I70" s="43">
        <v>20</v>
      </c>
      <c r="J70" s="43">
        <v>34</v>
      </c>
      <c r="K70" s="43">
        <v>40</v>
      </c>
      <c r="L70" s="43">
        <v>50</v>
      </c>
    </row>
    <row r="71" spans="1:14" s="18" customFormat="1">
      <c r="A71" s="43">
        <v>0</v>
      </c>
      <c r="B71" s="69" t="s">
        <v>160</v>
      </c>
      <c r="C71" s="43">
        <v>1</v>
      </c>
      <c r="D71" s="43">
        <v>1</v>
      </c>
      <c r="E71" s="43">
        <v>1</v>
      </c>
      <c r="F71" s="64">
        <v>6</v>
      </c>
      <c r="G71" s="78">
        <v>45.643835616438402</v>
      </c>
      <c r="H71" s="43">
        <v>64</v>
      </c>
      <c r="I71" s="43">
        <v>25</v>
      </c>
      <c r="J71" s="43">
        <v>43</v>
      </c>
      <c r="K71" s="43">
        <v>48</v>
      </c>
      <c r="L71" s="43">
        <v>55</v>
      </c>
      <c r="M71" s="43"/>
      <c r="N71" s="43"/>
    </row>
    <row r="72" spans="1:14" s="61" customFormat="1">
      <c r="A72" s="43">
        <v>0</v>
      </c>
      <c r="B72" s="69" t="s">
        <v>161</v>
      </c>
      <c r="C72" s="43">
        <v>1</v>
      </c>
      <c r="D72" s="43">
        <v>1</v>
      </c>
      <c r="E72" s="43">
        <v>0</v>
      </c>
      <c r="F72" s="64">
        <v>6</v>
      </c>
      <c r="G72" s="78">
        <v>45.808219178082197</v>
      </c>
      <c r="H72" s="43">
        <v>63</v>
      </c>
      <c r="I72" s="43">
        <v>18</v>
      </c>
      <c r="J72" s="43">
        <v>38</v>
      </c>
      <c r="K72" s="43">
        <v>41</v>
      </c>
      <c r="L72" s="43">
        <v>50</v>
      </c>
      <c r="M72" s="43"/>
      <c r="N72" s="43"/>
    </row>
    <row r="73" spans="1:14">
      <c r="A73" s="43">
        <v>0</v>
      </c>
      <c r="B73" t="s">
        <v>162</v>
      </c>
      <c r="C73">
        <v>1</v>
      </c>
      <c r="D73" s="43">
        <v>1</v>
      </c>
      <c r="E73" s="43">
        <v>1</v>
      </c>
      <c r="F73" s="64">
        <v>6</v>
      </c>
      <c r="G73" s="78">
        <v>45.9671232876712</v>
      </c>
      <c r="H73" s="43">
        <v>63</v>
      </c>
      <c r="I73" s="43">
        <v>19</v>
      </c>
      <c r="J73" s="43">
        <v>38</v>
      </c>
      <c r="K73" s="43">
        <v>48</v>
      </c>
      <c r="L73" s="43">
        <v>55</v>
      </c>
    </row>
    <row r="74" spans="1:14">
      <c r="A74" s="43">
        <v>0</v>
      </c>
      <c r="B74" s="69" t="s">
        <v>163</v>
      </c>
      <c r="C74" s="43">
        <v>1</v>
      </c>
      <c r="D74" s="61">
        <v>1</v>
      </c>
      <c r="E74" s="61">
        <v>1</v>
      </c>
      <c r="F74" s="64">
        <v>6</v>
      </c>
      <c r="G74" s="78">
        <v>46.312328767123297</v>
      </c>
      <c r="H74" s="61">
        <v>62</v>
      </c>
      <c r="I74" s="43">
        <v>20</v>
      </c>
      <c r="J74" s="43">
        <v>33</v>
      </c>
      <c r="K74" s="43">
        <v>45</v>
      </c>
      <c r="L74" s="43">
        <v>55</v>
      </c>
      <c r="M74" s="61"/>
    </row>
    <row r="75" spans="1:14" s="61" customFormat="1">
      <c r="A75" s="43">
        <v>0</v>
      </c>
      <c r="B75" s="69" t="s">
        <v>164</v>
      </c>
      <c r="C75" s="43">
        <v>1</v>
      </c>
      <c r="D75" s="43">
        <v>1</v>
      </c>
      <c r="E75" s="43">
        <v>1</v>
      </c>
      <c r="F75" s="43">
        <v>5</v>
      </c>
      <c r="G75" s="78">
        <v>46.594520547945201</v>
      </c>
      <c r="H75" s="43">
        <v>58</v>
      </c>
      <c r="I75" s="43">
        <v>19</v>
      </c>
      <c r="J75" s="43">
        <v>33</v>
      </c>
      <c r="K75" s="43">
        <v>41</v>
      </c>
      <c r="L75" s="43">
        <v>50</v>
      </c>
      <c r="M75" s="43"/>
      <c r="N75" s="43"/>
    </row>
    <row r="76" spans="1:14">
      <c r="A76" s="43">
        <v>0</v>
      </c>
      <c r="B76" s="69" t="s">
        <v>165</v>
      </c>
      <c r="C76" s="43">
        <v>1</v>
      </c>
      <c r="D76" s="18">
        <v>1</v>
      </c>
      <c r="E76" s="18">
        <v>1</v>
      </c>
      <c r="F76" s="64">
        <v>6</v>
      </c>
      <c r="G76" s="78">
        <v>46.673972602739703</v>
      </c>
      <c r="H76" s="18">
        <v>60</v>
      </c>
      <c r="I76" s="43">
        <v>16</v>
      </c>
      <c r="J76" s="43">
        <v>35</v>
      </c>
      <c r="K76" s="43">
        <v>43</v>
      </c>
      <c r="L76" s="43">
        <v>50</v>
      </c>
      <c r="M76" s="18"/>
    </row>
    <row r="77" spans="1:14" s="18" customFormat="1">
      <c r="A77" s="43">
        <v>0</v>
      </c>
      <c r="B77" t="s">
        <v>166</v>
      </c>
      <c r="C77">
        <v>1</v>
      </c>
      <c r="D77" s="43">
        <v>1</v>
      </c>
      <c r="E77" s="43">
        <v>1</v>
      </c>
      <c r="F77" s="64">
        <v>6</v>
      </c>
      <c r="G77" s="78">
        <v>47.353424657534198</v>
      </c>
      <c r="H77" s="43">
        <v>59</v>
      </c>
      <c r="I77" s="43">
        <v>16</v>
      </c>
      <c r="J77" s="43">
        <v>34</v>
      </c>
      <c r="K77" s="43">
        <f>J77+6</f>
        <v>40</v>
      </c>
      <c r="L77" s="43">
        <v>50</v>
      </c>
      <c r="M77" s="43"/>
      <c r="N77" s="43"/>
    </row>
    <row r="78" spans="1:14" s="61" customFormat="1">
      <c r="A78" s="43">
        <v>0</v>
      </c>
      <c r="B78" s="69" t="s">
        <v>167</v>
      </c>
      <c r="C78" s="43">
        <v>1</v>
      </c>
      <c r="D78" s="63">
        <v>1</v>
      </c>
      <c r="E78" s="63">
        <v>1</v>
      </c>
      <c r="F78" s="64">
        <v>6</v>
      </c>
      <c r="G78" s="78">
        <v>47.561643835616401</v>
      </c>
      <c r="H78" s="63">
        <v>59</v>
      </c>
      <c r="I78" s="43">
        <v>20</v>
      </c>
      <c r="J78" s="43">
        <v>34</v>
      </c>
      <c r="K78" s="43">
        <v>42</v>
      </c>
      <c r="L78" s="43">
        <v>52</v>
      </c>
      <c r="M78" s="63"/>
      <c r="N78" s="43"/>
    </row>
    <row r="79" spans="1:14" s="61" customFormat="1">
      <c r="A79" s="43">
        <v>0</v>
      </c>
      <c r="B79" s="69" t="s">
        <v>168</v>
      </c>
      <c r="C79" s="43">
        <v>1</v>
      </c>
      <c r="D79" s="18">
        <v>1</v>
      </c>
      <c r="E79" s="18">
        <v>1</v>
      </c>
      <c r="F79" s="64">
        <v>6</v>
      </c>
      <c r="G79" s="78">
        <v>47.660273972602702</v>
      </c>
      <c r="H79" s="43">
        <v>60</v>
      </c>
      <c r="I79" s="43">
        <v>20</v>
      </c>
      <c r="J79" s="43">
        <v>35</v>
      </c>
      <c r="K79" s="43">
        <v>37</v>
      </c>
      <c r="L79" s="43">
        <v>50</v>
      </c>
      <c r="M79" s="43"/>
      <c r="N79" s="43"/>
    </row>
    <row r="80" spans="1:14">
      <c r="A80" s="43">
        <v>0</v>
      </c>
      <c r="B80" s="67" t="s">
        <v>169</v>
      </c>
      <c r="C80" s="43">
        <v>1</v>
      </c>
      <c r="D80" s="18">
        <v>1</v>
      </c>
      <c r="E80" s="18">
        <v>1</v>
      </c>
      <c r="F80" s="64">
        <v>6</v>
      </c>
      <c r="G80" s="78">
        <v>47.791780821917797</v>
      </c>
      <c r="H80" s="43">
        <v>60</v>
      </c>
      <c r="I80" s="43">
        <v>20</v>
      </c>
      <c r="J80" s="43">
        <v>35</v>
      </c>
      <c r="K80" s="43">
        <v>40</v>
      </c>
      <c r="L80" s="43">
        <v>50</v>
      </c>
    </row>
    <row r="81" spans="1:14" s="62" customFormat="1">
      <c r="A81" s="43">
        <v>0</v>
      </c>
      <c r="B81" s="67" t="s">
        <v>170</v>
      </c>
      <c r="C81" s="43">
        <v>1</v>
      </c>
      <c r="D81" s="18">
        <v>1</v>
      </c>
      <c r="E81" s="18">
        <v>1</v>
      </c>
      <c r="F81" s="64">
        <v>6</v>
      </c>
      <c r="G81" s="78">
        <v>47.887671232876698</v>
      </c>
      <c r="H81" s="43">
        <v>58</v>
      </c>
      <c r="I81" s="43">
        <f>H81-40</f>
        <v>18</v>
      </c>
      <c r="J81" s="43">
        <v>35</v>
      </c>
      <c r="K81" s="43">
        <v>42</v>
      </c>
      <c r="L81" s="43">
        <v>50</v>
      </c>
      <c r="M81" s="43"/>
      <c r="N81" s="43"/>
    </row>
    <row r="82" spans="1:14">
      <c r="A82" s="43">
        <v>0</v>
      </c>
      <c r="B82" s="69" t="s">
        <v>171</v>
      </c>
      <c r="C82" s="43">
        <v>1</v>
      </c>
      <c r="D82" s="18">
        <v>1</v>
      </c>
      <c r="E82" s="18">
        <v>1</v>
      </c>
      <c r="F82" s="64">
        <v>6</v>
      </c>
      <c r="G82" s="78">
        <v>47.9506849315068</v>
      </c>
      <c r="H82" s="43">
        <v>59</v>
      </c>
      <c r="I82" s="43">
        <v>13</v>
      </c>
      <c r="J82" s="43">
        <v>32</v>
      </c>
      <c r="K82" s="43">
        <v>40</v>
      </c>
      <c r="L82" s="43">
        <v>50</v>
      </c>
    </row>
    <row r="83" spans="1:14">
      <c r="A83" s="43">
        <v>0</v>
      </c>
      <c r="B83" s="43" t="s">
        <v>172</v>
      </c>
      <c r="C83" s="43">
        <v>1</v>
      </c>
      <c r="D83" s="43">
        <v>1</v>
      </c>
      <c r="E83" s="43">
        <v>1</v>
      </c>
      <c r="F83" s="64">
        <v>6</v>
      </c>
      <c r="G83" s="78">
        <v>48.109589041095902</v>
      </c>
      <c r="H83" s="43">
        <v>59</v>
      </c>
      <c r="I83" s="43">
        <v>15</v>
      </c>
      <c r="J83" s="43">
        <v>33</v>
      </c>
      <c r="K83" s="43">
        <v>39</v>
      </c>
      <c r="L83" s="43">
        <v>48</v>
      </c>
      <c r="N83" s="61"/>
    </row>
    <row r="84" spans="1:14">
      <c r="A84" s="43">
        <v>0</v>
      </c>
      <c r="B84" s="18" t="s">
        <v>173</v>
      </c>
      <c r="C84" s="18">
        <v>1</v>
      </c>
      <c r="D84" s="43">
        <v>1</v>
      </c>
      <c r="E84" s="43">
        <v>1</v>
      </c>
      <c r="F84" s="74">
        <v>5.5</v>
      </c>
      <c r="G84" s="78">
        <v>48.775342465753397</v>
      </c>
      <c r="H84" s="43">
        <v>58</v>
      </c>
      <c r="I84" s="43">
        <f>H84-40</f>
        <v>18</v>
      </c>
      <c r="J84" s="43">
        <v>33</v>
      </c>
      <c r="K84" s="43">
        <v>38</v>
      </c>
      <c r="L84" s="43">
        <v>48</v>
      </c>
    </row>
    <row r="85" spans="1:14">
      <c r="A85" s="43">
        <v>0</v>
      </c>
      <c r="B85" s="69" t="s">
        <v>174</v>
      </c>
      <c r="C85" s="43">
        <v>1</v>
      </c>
      <c r="D85" s="18">
        <v>1</v>
      </c>
      <c r="E85" s="18">
        <v>1</v>
      </c>
      <c r="F85" s="43">
        <v>4.5</v>
      </c>
      <c r="G85" s="78">
        <v>48.838356164383598</v>
      </c>
      <c r="H85" s="43">
        <v>56</v>
      </c>
      <c r="I85" s="43">
        <f>H85-40</f>
        <v>16</v>
      </c>
      <c r="J85" s="43">
        <v>24</v>
      </c>
      <c r="K85" s="43">
        <v>28</v>
      </c>
      <c r="L85" s="43">
        <v>38</v>
      </c>
      <c r="N85" s="18"/>
    </row>
    <row r="86" spans="1:14">
      <c r="A86" s="43">
        <v>0</v>
      </c>
      <c r="B86" s="84" t="s">
        <v>175</v>
      </c>
      <c r="C86" s="18">
        <v>1</v>
      </c>
      <c r="D86" s="18">
        <v>1</v>
      </c>
      <c r="E86" s="18">
        <v>1</v>
      </c>
      <c r="F86" s="74">
        <v>6</v>
      </c>
      <c r="G86" s="78">
        <v>48.852054794520498</v>
      </c>
      <c r="H86" s="43">
        <v>59</v>
      </c>
      <c r="I86" s="43">
        <f>H86-40</f>
        <v>19</v>
      </c>
      <c r="J86" s="43">
        <v>29</v>
      </c>
      <c r="K86" s="43">
        <v>38</v>
      </c>
      <c r="L86" s="43">
        <v>48</v>
      </c>
    </row>
    <row r="87" spans="1:14">
      <c r="A87" s="43">
        <v>0</v>
      </c>
      <c r="B87" s="69" t="s">
        <v>176</v>
      </c>
      <c r="C87" s="43">
        <v>1</v>
      </c>
      <c r="D87" s="18">
        <v>1</v>
      </c>
      <c r="E87" s="18">
        <v>1</v>
      </c>
      <c r="F87" s="64">
        <v>6</v>
      </c>
      <c r="G87" s="78">
        <v>48.876712328767098</v>
      </c>
      <c r="H87" s="18">
        <v>60</v>
      </c>
      <c r="I87" s="43">
        <f>H87-40</f>
        <v>20</v>
      </c>
      <c r="J87" s="43">
        <v>29</v>
      </c>
      <c r="K87" s="43">
        <v>35</v>
      </c>
      <c r="L87" s="43">
        <v>45</v>
      </c>
      <c r="M87" s="18"/>
    </row>
    <row r="88" spans="1:14">
      <c r="A88" s="43">
        <v>0</v>
      </c>
      <c r="B88" s="43" t="s">
        <v>177</v>
      </c>
      <c r="C88" s="43">
        <v>1</v>
      </c>
      <c r="D88" s="43">
        <v>1</v>
      </c>
      <c r="E88" s="43">
        <v>1</v>
      </c>
      <c r="F88" s="64">
        <v>6</v>
      </c>
      <c r="G88" s="78">
        <v>48.9917808219178</v>
      </c>
      <c r="H88" s="43">
        <v>67</v>
      </c>
      <c r="I88" s="43">
        <v>15</v>
      </c>
      <c r="J88" s="43">
        <v>30</v>
      </c>
      <c r="K88" s="43">
        <v>35</v>
      </c>
      <c r="L88" s="43">
        <v>45</v>
      </c>
    </row>
    <row r="89" spans="1:14">
      <c r="A89" s="43">
        <v>0</v>
      </c>
      <c r="B89" s="69" t="s">
        <v>178</v>
      </c>
      <c r="C89" s="43">
        <v>1</v>
      </c>
      <c r="D89" s="43">
        <v>1</v>
      </c>
      <c r="E89" s="43">
        <v>1</v>
      </c>
      <c r="F89" s="64">
        <v>5</v>
      </c>
      <c r="G89" s="78">
        <v>49.378082191780798</v>
      </c>
      <c r="H89" s="43">
        <v>56</v>
      </c>
      <c r="I89" s="43">
        <v>12</v>
      </c>
      <c r="J89" s="43">
        <v>25</v>
      </c>
      <c r="K89" s="43">
        <v>33</v>
      </c>
      <c r="L89" s="43">
        <v>43</v>
      </c>
    </row>
    <row r="90" spans="1:14">
      <c r="A90" s="43">
        <v>0</v>
      </c>
      <c r="B90" s="69" t="s">
        <v>179</v>
      </c>
      <c r="C90" s="43">
        <v>1</v>
      </c>
      <c r="D90" s="43">
        <v>1</v>
      </c>
      <c r="E90" s="43">
        <v>1</v>
      </c>
      <c r="F90" s="64">
        <v>6</v>
      </c>
      <c r="G90" s="78">
        <v>49.4986301369863</v>
      </c>
      <c r="H90" s="43">
        <v>55</v>
      </c>
      <c r="I90" s="43">
        <v>18</v>
      </c>
      <c r="J90" s="43">
        <v>29</v>
      </c>
      <c r="K90" s="43">
        <v>37</v>
      </c>
      <c r="L90" s="43">
        <v>47</v>
      </c>
    </row>
    <row r="91" spans="1:14">
      <c r="A91" s="43">
        <v>0</v>
      </c>
      <c r="B91" s="43" t="s">
        <v>180</v>
      </c>
      <c r="C91" s="43">
        <v>1</v>
      </c>
      <c r="D91" s="43">
        <v>1</v>
      </c>
      <c r="E91" s="43">
        <v>1</v>
      </c>
      <c r="F91" s="43">
        <v>5.5</v>
      </c>
      <c r="G91" s="78">
        <v>49.701369863013703</v>
      </c>
      <c r="H91" s="43">
        <v>56</v>
      </c>
      <c r="I91" s="43">
        <f>H91-40</f>
        <v>16</v>
      </c>
      <c r="J91" s="43">
        <v>32</v>
      </c>
      <c r="K91" s="43">
        <v>38</v>
      </c>
      <c r="L91" s="43">
        <v>48</v>
      </c>
    </row>
    <row r="92" spans="1:14">
      <c r="A92" s="43">
        <v>0</v>
      </c>
      <c r="B92" s="69" t="s">
        <v>181</v>
      </c>
      <c r="C92" s="43">
        <v>1</v>
      </c>
      <c r="D92" s="18">
        <v>1</v>
      </c>
      <c r="E92" s="18">
        <v>1</v>
      </c>
      <c r="F92" s="64">
        <v>6</v>
      </c>
      <c r="G92" s="78">
        <v>49.813698630136997</v>
      </c>
      <c r="H92" s="43">
        <v>55</v>
      </c>
      <c r="I92" s="43">
        <v>20</v>
      </c>
      <c r="J92" s="43">
        <v>31</v>
      </c>
      <c r="K92" s="43">
        <v>40</v>
      </c>
      <c r="L92" s="43">
        <v>49</v>
      </c>
    </row>
    <row r="93" spans="1:14">
      <c r="A93" s="43">
        <v>0</v>
      </c>
      <c r="B93" s="69" t="s">
        <v>182</v>
      </c>
      <c r="C93" s="43">
        <v>1</v>
      </c>
      <c r="D93" s="18">
        <v>1</v>
      </c>
      <c r="E93" s="18">
        <v>1</v>
      </c>
      <c r="F93" s="64">
        <v>6</v>
      </c>
      <c r="G93" s="78">
        <v>49.827397260273997</v>
      </c>
      <c r="H93" s="43">
        <v>56</v>
      </c>
      <c r="I93" s="43">
        <v>16</v>
      </c>
      <c r="J93" s="43">
        <v>34</v>
      </c>
      <c r="K93" s="43">
        <v>39</v>
      </c>
      <c r="L93" s="43">
        <v>50</v>
      </c>
    </row>
    <row r="94" spans="1:14">
      <c r="A94" s="43">
        <v>0</v>
      </c>
      <c r="B94" s="69" t="s">
        <v>183</v>
      </c>
      <c r="C94" s="43">
        <v>1</v>
      </c>
      <c r="D94" s="18">
        <v>1</v>
      </c>
      <c r="E94" s="18">
        <v>1</v>
      </c>
      <c r="F94" s="43">
        <v>6</v>
      </c>
      <c r="G94" s="78">
        <v>49.843835616438398</v>
      </c>
      <c r="H94" s="18">
        <v>52</v>
      </c>
      <c r="I94" s="43">
        <v>15</v>
      </c>
      <c r="J94" s="43">
        <v>33</v>
      </c>
      <c r="K94" s="43">
        <v>40</v>
      </c>
      <c r="L94" s="43">
        <v>49</v>
      </c>
      <c r="M94" s="18"/>
    </row>
    <row r="95" spans="1:14">
      <c r="A95" s="43">
        <v>0</v>
      </c>
      <c r="B95" s="69" t="s">
        <v>184</v>
      </c>
      <c r="C95" s="43">
        <v>1</v>
      </c>
      <c r="D95" s="18">
        <v>1</v>
      </c>
      <c r="E95" s="18">
        <v>1</v>
      </c>
      <c r="F95" s="64">
        <v>6</v>
      </c>
      <c r="G95" s="78">
        <v>50.610958904109602</v>
      </c>
      <c r="H95" s="43">
        <v>56</v>
      </c>
      <c r="I95" s="43">
        <f>H95-40</f>
        <v>16</v>
      </c>
      <c r="J95" s="43">
        <v>33</v>
      </c>
      <c r="K95" s="43">
        <f>J95+6</f>
        <v>39</v>
      </c>
      <c r="L95" s="43">
        <v>50</v>
      </c>
    </row>
    <row r="96" spans="1:14">
      <c r="A96" s="43">
        <v>0</v>
      </c>
      <c r="B96" s="69" t="s">
        <v>185</v>
      </c>
      <c r="C96" s="43">
        <v>1</v>
      </c>
      <c r="D96" s="43">
        <v>1</v>
      </c>
      <c r="E96" s="43">
        <v>1</v>
      </c>
      <c r="F96" s="64">
        <v>6</v>
      </c>
      <c r="G96" s="78">
        <v>50.712328767123303</v>
      </c>
      <c r="H96" s="43">
        <v>50</v>
      </c>
      <c r="I96" s="43">
        <v>15</v>
      </c>
      <c r="J96" s="43">
        <v>31</v>
      </c>
      <c r="K96" s="43">
        <v>37</v>
      </c>
      <c r="L96" s="43">
        <v>45</v>
      </c>
    </row>
    <row r="97" spans="1:14">
      <c r="A97" s="43">
        <v>0</v>
      </c>
      <c r="B97" s="69" t="s">
        <v>186</v>
      </c>
      <c r="C97" s="43">
        <v>1</v>
      </c>
      <c r="D97" s="18">
        <v>1</v>
      </c>
      <c r="E97" s="18">
        <v>1</v>
      </c>
      <c r="F97" s="64">
        <v>6</v>
      </c>
      <c r="G97" s="78">
        <v>50.9534246575342</v>
      </c>
      <c r="H97" s="43">
        <v>55</v>
      </c>
      <c r="I97" s="43">
        <v>20</v>
      </c>
      <c r="J97" s="43">
        <v>35</v>
      </c>
      <c r="K97" s="43">
        <v>43</v>
      </c>
      <c r="L97" s="43">
        <v>50</v>
      </c>
    </row>
    <row r="98" spans="1:14">
      <c r="A98" s="43">
        <v>0</v>
      </c>
      <c r="B98" s="69" t="s">
        <v>187</v>
      </c>
      <c r="C98" s="43">
        <v>1</v>
      </c>
      <c r="D98" s="18">
        <v>1</v>
      </c>
      <c r="E98" s="18">
        <v>1</v>
      </c>
      <c r="F98" s="64">
        <v>6</v>
      </c>
      <c r="G98" s="78">
        <v>50.986301369863</v>
      </c>
      <c r="H98" s="18">
        <v>56</v>
      </c>
      <c r="I98" s="43">
        <f>H98-40</f>
        <v>16</v>
      </c>
      <c r="J98" s="43">
        <v>34</v>
      </c>
      <c r="K98" s="43">
        <v>40</v>
      </c>
      <c r="L98" s="43">
        <v>50</v>
      </c>
      <c r="M98" s="18"/>
    </row>
    <row r="99" spans="1:14" ht="16.2" customHeight="1">
      <c r="A99" s="43">
        <v>0</v>
      </c>
      <c r="B99" s="69" t="s">
        <v>188</v>
      </c>
      <c r="C99" s="43">
        <v>1</v>
      </c>
      <c r="D99" s="18">
        <v>1</v>
      </c>
      <c r="E99" s="18">
        <v>1</v>
      </c>
      <c r="F99" s="64">
        <v>6</v>
      </c>
      <c r="G99" s="78">
        <v>51.216438356164403</v>
      </c>
      <c r="H99" s="43">
        <v>54</v>
      </c>
      <c r="I99" s="43">
        <v>18</v>
      </c>
      <c r="J99" s="43">
        <v>32</v>
      </c>
      <c r="K99" s="43">
        <f>J99+6</f>
        <v>38</v>
      </c>
      <c r="L99" s="43">
        <v>50</v>
      </c>
      <c r="N99" s="18"/>
    </row>
    <row r="100" spans="1:14">
      <c r="A100" s="43">
        <v>0</v>
      </c>
      <c r="B100" s="67" t="s">
        <v>189</v>
      </c>
      <c r="C100">
        <v>1</v>
      </c>
      <c r="D100" s="18">
        <v>1</v>
      </c>
      <c r="E100" s="18">
        <v>1</v>
      </c>
      <c r="F100" s="82">
        <v>6</v>
      </c>
      <c r="G100" s="78">
        <v>51.430136986301399</v>
      </c>
      <c r="H100" s="43">
        <v>56</v>
      </c>
      <c r="I100" s="43">
        <f>H100-40</f>
        <v>16</v>
      </c>
      <c r="J100" s="43">
        <v>31</v>
      </c>
      <c r="K100" s="43">
        <v>39</v>
      </c>
      <c r="L100" s="43">
        <v>49</v>
      </c>
    </row>
    <row r="101" spans="1:14">
      <c r="A101" s="43">
        <v>0</v>
      </c>
      <c r="B101" s="69" t="s">
        <v>190</v>
      </c>
      <c r="C101" s="43">
        <v>1</v>
      </c>
      <c r="D101" s="18">
        <v>1</v>
      </c>
      <c r="E101" s="18">
        <v>1</v>
      </c>
      <c r="F101" s="64">
        <v>4.5</v>
      </c>
      <c r="G101" s="78">
        <v>51.4739726027397</v>
      </c>
      <c r="H101" s="43">
        <v>57</v>
      </c>
      <c r="I101" s="43">
        <f>H101-40</f>
        <v>17</v>
      </c>
      <c r="J101" s="43">
        <v>29</v>
      </c>
      <c r="K101" s="43">
        <v>35</v>
      </c>
      <c r="L101" s="43">
        <v>45</v>
      </c>
    </row>
    <row r="102" spans="1:14">
      <c r="A102" s="43">
        <v>0</v>
      </c>
      <c r="B102" t="s">
        <v>191</v>
      </c>
      <c r="C102">
        <v>1</v>
      </c>
      <c r="D102" s="43">
        <v>1</v>
      </c>
      <c r="E102" s="43">
        <v>1</v>
      </c>
      <c r="F102" s="82">
        <v>6</v>
      </c>
      <c r="G102" s="78">
        <v>51.657534246575302</v>
      </c>
      <c r="H102" s="43">
        <v>51</v>
      </c>
      <c r="I102" s="43">
        <v>20</v>
      </c>
      <c r="J102" s="43">
        <v>31</v>
      </c>
      <c r="K102" s="43">
        <v>39</v>
      </c>
      <c r="L102" s="43">
        <v>46</v>
      </c>
    </row>
    <row r="103" spans="1:14">
      <c r="A103" s="43">
        <v>0</v>
      </c>
      <c r="B103" s="84" t="s">
        <v>192</v>
      </c>
      <c r="C103" s="18">
        <v>1</v>
      </c>
      <c r="D103" s="18">
        <v>1</v>
      </c>
      <c r="E103" s="18">
        <v>1</v>
      </c>
      <c r="F103" s="74">
        <v>6</v>
      </c>
      <c r="G103" s="78">
        <v>51.673972602739703</v>
      </c>
      <c r="H103" s="43">
        <v>55</v>
      </c>
      <c r="I103" s="43">
        <v>16</v>
      </c>
      <c r="J103" s="43">
        <v>30</v>
      </c>
      <c r="K103" s="43">
        <v>39</v>
      </c>
      <c r="L103" s="43">
        <v>48</v>
      </c>
    </row>
    <row r="104" spans="1:14">
      <c r="A104" s="43">
        <v>0</v>
      </c>
      <c r="B104" s="67" t="s">
        <v>193</v>
      </c>
      <c r="C104">
        <v>1</v>
      </c>
      <c r="D104" s="18">
        <v>1</v>
      </c>
      <c r="E104" s="18">
        <v>1</v>
      </c>
      <c r="F104" s="82">
        <v>6</v>
      </c>
      <c r="G104" s="78">
        <v>51.827397260273997</v>
      </c>
      <c r="H104" s="43">
        <v>59</v>
      </c>
      <c r="I104" s="43">
        <f>H104-40</f>
        <v>19</v>
      </c>
      <c r="J104" s="43">
        <v>31</v>
      </c>
      <c r="K104" s="43">
        <v>39</v>
      </c>
      <c r="L104" s="43">
        <v>48</v>
      </c>
      <c r="N104" s="18"/>
    </row>
    <row r="105" spans="1:14">
      <c r="A105" s="43">
        <v>0</v>
      </c>
      <c r="B105" t="s">
        <v>194</v>
      </c>
      <c r="C105">
        <v>1</v>
      </c>
      <c r="D105" s="43">
        <v>1</v>
      </c>
      <c r="E105" s="43">
        <v>1</v>
      </c>
      <c r="F105" s="82">
        <v>6</v>
      </c>
      <c r="G105" s="78">
        <v>52.0301369863014</v>
      </c>
      <c r="H105" s="43">
        <v>60</v>
      </c>
      <c r="I105" s="43">
        <f>H105-40</f>
        <v>20</v>
      </c>
      <c r="J105" s="43">
        <v>32</v>
      </c>
      <c r="K105" s="43">
        <f>J105+6</f>
        <v>38</v>
      </c>
      <c r="L105" s="43">
        <v>48</v>
      </c>
    </row>
    <row r="106" spans="1:14">
      <c r="A106" s="43">
        <v>0</v>
      </c>
      <c r="B106" s="43" t="s">
        <v>195</v>
      </c>
      <c r="C106" s="43">
        <v>1</v>
      </c>
      <c r="D106" s="43">
        <v>1</v>
      </c>
      <c r="E106" s="43">
        <v>1</v>
      </c>
      <c r="F106" s="43">
        <v>6</v>
      </c>
      <c r="G106" s="78">
        <v>52.219178082191803</v>
      </c>
      <c r="H106" s="43">
        <v>56</v>
      </c>
      <c r="I106" s="43">
        <v>20</v>
      </c>
      <c r="J106" s="43">
        <v>31</v>
      </c>
      <c r="K106" s="43">
        <v>37</v>
      </c>
      <c r="L106" s="43">
        <v>47</v>
      </c>
    </row>
    <row r="107" spans="1:14">
      <c r="A107" s="43">
        <v>0</v>
      </c>
      <c r="B107" s="69" t="s">
        <v>196</v>
      </c>
      <c r="C107" s="43">
        <v>1</v>
      </c>
      <c r="D107" s="43">
        <v>1</v>
      </c>
      <c r="E107" s="43">
        <v>1</v>
      </c>
      <c r="F107" s="64">
        <v>6</v>
      </c>
      <c r="G107" s="78">
        <v>52.312328767123297</v>
      </c>
      <c r="H107" s="43">
        <v>57</v>
      </c>
      <c r="I107" s="43">
        <f>H107-40</f>
        <v>17</v>
      </c>
      <c r="J107" s="43">
        <v>32</v>
      </c>
      <c r="K107" s="43">
        <f>J107+6</f>
        <v>38</v>
      </c>
      <c r="L107" s="43">
        <v>48</v>
      </c>
    </row>
    <row r="108" spans="1:14">
      <c r="A108" s="43">
        <v>0</v>
      </c>
      <c r="B108" s="69" t="s">
        <v>197</v>
      </c>
      <c r="C108" s="43">
        <v>1</v>
      </c>
      <c r="D108" s="18">
        <v>1</v>
      </c>
      <c r="E108" s="18">
        <v>1</v>
      </c>
      <c r="F108" s="64">
        <v>6</v>
      </c>
      <c r="G108" s="78">
        <v>52.5287671232877</v>
      </c>
      <c r="H108" s="43">
        <v>54</v>
      </c>
      <c r="I108" s="43">
        <v>20</v>
      </c>
      <c r="J108" s="43">
        <v>33</v>
      </c>
      <c r="K108" s="43">
        <f>J108+6</f>
        <v>39</v>
      </c>
      <c r="L108" s="43">
        <v>49</v>
      </c>
      <c r="N108" s="18"/>
    </row>
    <row r="109" spans="1:14">
      <c r="A109" s="43">
        <v>0</v>
      </c>
      <c r="B109" s="43" t="s">
        <v>198</v>
      </c>
      <c r="C109" s="43">
        <v>1</v>
      </c>
      <c r="D109" s="43">
        <v>1</v>
      </c>
      <c r="E109" s="43">
        <v>1</v>
      </c>
      <c r="F109" s="43">
        <v>4</v>
      </c>
      <c r="G109" s="78">
        <v>52.753424657534197</v>
      </c>
      <c r="H109" s="43">
        <v>54</v>
      </c>
      <c r="I109" s="43">
        <f>H109-40</f>
        <v>14</v>
      </c>
      <c r="J109" s="43">
        <v>29</v>
      </c>
      <c r="K109" s="43">
        <v>35</v>
      </c>
      <c r="L109" s="43">
        <v>46</v>
      </c>
    </row>
    <row r="110" spans="1:14">
      <c r="A110" s="43">
        <v>0</v>
      </c>
      <c r="B110" s="69" t="s">
        <v>199</v>
      </c>
      <c r="C110" s="43">
        <v>1</v>
      </c>
      <c r="D110" s="18">
        <v>1</v>
      </c>
      <c r="E110" s="18">
        <v>1</v>
      </c>
      <c r="F110" s="64">
        <v>6</v>
      </c>
      <c r="G110" s="78">
        <v>52.794520547945197</v>
      </c>
      <c r="H110" s="43">
        <v>56</v>
      </c>
      <c r="I110" s="43">
        <v>18</v>
      </c>
      <c r="J110" s="43">
        <v>33</v>
      </c>
      <c r="K110" s="43">
        <v>41</v>
      </c>
      <c r="L110" s="43">
        <v>48</v>
      </c>
    </row>
    <row r="111" spans="1:14">
      <c r="A111" s="43">
        <v>0</v>
      </c>
      <c r="B111" s="69" t="s">
        <v>200</v>
      </c>
      <c r="C111" s="43">
        <v>1</v>
      </c>
      <c r="D111" s="43">
        <v>1</v>
      </c>
      <c r="E111" s="43">
        <v>1</v>
      </c>
      <c r="F111" s="64">
        <v>6</v>
      </c>
      <c r="G111" s="78">
        <v>52.926027397260299</v>
      </c>
      <c r="H111" s="43">
        <v>60</v>
      </c>
      <c r="I111" s="43">
        <v>23</v>
      </c>
      <c r="J111" s="43">
        <v>39</v>
      </c>
      <c r="K111" s="43">
        <f>J111+6</f>
        <v>45</v>
      </c>
      <c r="L111" s="43">
        <v>50</v>
      </c>
    </row>
    <row r="112" spans="1:14">
      <c r="A112" s="43">
        <v>0</v>
      </c>
      <c r="B112" s="18" t="s">
        <v>201</v>
      </c>
      <c r="C112" s="18">
        <v>1</v>
      </c>
      <c r="D112" s="43">
        <v>1</v>
      </c>
      <c r="E112" s="43">
        <v>1</v>
      </c>
      <c r="F112" s="74">
        <v>6</v>
      </c>
      <c r="G112" s="78">
        <v>53.397260273972599</v>
      </c>
      <c r="H112" s="43">
        <v>59</v>
      </c>
      <c r="I112" s="43">
        <v>22</v>
      </c>
      <c r="J112" s="43">
        <v>39</v>
      </c>
      <c r="K112" s="43">
        <v>47</v>
      </c>
      <c r="L112" s="43">
        <v>52</v>
      </c>
      <c r="N112" s="18"/>
    </row>
    <row r="113" spans="1:14">
      <c r="A113" s="43">
        <v>0</v>
      </c>
      <c r="B113" s="69" t="s">
        <v>202</v>
      </c>
      <c r="C113" s="43">
        <v>1</v>
      </c>
      <c r="D113" s="18">
        <v>1</v>
      </c>
      <c r="E113" s="18">
        <v>1</v>
      </c>
      <c r="F113" s="64">
        <v>5</v>
      </c>
      <c r="G113" s="78">
        <v>53.424657534246599</v>
      </c>
      <c r="H113" s="43">
        <v>58</v>
      </c>
      <c r="I113" s="43">
        <v>20</v>
      </c>
      <c r="J113" s="43">
        <v>33</v>
      </c>
      <c r="K113" s="43">
        <v>36</v>
      </c>
      <c r="L113" s="43">
        <v>46</v>
      </c>
    </row>
    <row r="114" spans="1:14">
      <c r="A114" s="43">
        <v>0</v>
      </c>
      <c r="B114" s="18" t="s">
        <v>203</v>
      </c>
      <c r="C114" s="18">
        <v>1</v>
      </c>
      <c r="D114" s="43">
        <v>1</v>
      </c>
      <c r="E114" s="43">
        <v>1</v>
      </c>
      <c r="F114" s="74">
        <v>5</v>
      </c>
      <c r="G114" s="78">
        <v>53.567123287671201</v>
      </c>
      <c r="H114" s="43">
        <v>56</v>
      </c>
      <c r="I114" s="43">
        <v>18</v>
      </c>
      <c r="J114" s="43">
        <v>32</v>
      </c>
      <c r="K114" s="43">
        <f>J114+6</f>
        <v>38</v>
      </c>
      <c r="L114" s="43">
        <v>46</v>
      </c>
    </row>
    <row r="115" spans="1:14">
      <c r="A115" s="43">
        <v>0</v>
      </c>
      <c r="B115" s="43" t="s">
        <v>204</v>
      </c>
      <c r="C115" s="43">
        <v>1</v>
      </c>
      <c r="D115" s="43">
        <v>1</v>
      </c>
      <c r="E115" s="43">
        <v>1</v>
      </c>
      <c r="F115" s="43">
        <v>6</v>
      </c>
      <c r="G115" s="78">
        <v>53.569863013698601</v>
      </c>
      <c r="H115" s="43">
        <v>56</v>
      </c>
      <c r="I115" s="43">
        <f>H115-40</f>
        <v>16</v>
      </c>
      <c r="J115" s="43">
        <v>33</v>
      </c>
      <c r="K115" s="43">
        <v>40</v>
      </c>
      <c r="L115" s="43">
        <v>46</v>
      </c>
    </row>
    <row r="116" spans="1:14">
      <c r="A116" s="43">
        <v>0</v>
      </c>
      <c r="B116" s="69" t="s">
        <v>205</v>
      </c>
      <c r="C116" s="43">
        <v>1</v>
      </c>
      <c r="D116" s="18">
        <v>1</v>
      </c>
      <c r="E116" s="18">
        <v>1</v>
      </c>
      <c r="F116" s="64">
        <v>6</v>
      </c>
      <c r="G116" s="78">
        <v>53.613698630137002</v>
      </c>
      <c r="H116" s="18">
        <v>51</v>
      </c>
      <c r="I116" s="43">
        <v>14</v>
      </c>
      <c r="J116" s="43">
        <v>30</v>
      </c>
      <c r="K116" s="43">
        <f>J116+6</f>
        <v>36</v>
      </c>
      <c r="L116" s="43">
        <v>46</v>
      </c>
      <c r="M116" s="18"/>
    </row>
    <row r="117" spans="1:14" ht="16.2" customHeight="1">
      <c r="A117" s="43">
        <v>0</v>
      </c>
      <c r="B117" s="43" t="s">
        <v>206</v>
      </c>
      <c r="C117" s="43">
        <v>1</v>
      </c>
      <c r="D117" s="43">
        <v>1</v>
      </c>
      <c r="E117" s="43">
        <v>1</v>
      </c>
      <c r="F117" s="43">
        <v>6</v>
      </c>
      <c r="G117" s="78">
        <v>53.791780821917797</v>
      </c>
      <c r="H117" s="43">
        <v>51</v>
      </c>
      <c r="I117" s="43">
        <v>18</v>
      </c>
      <c r="J117" s="43">
        <v>32</v>
      </c>
      <c r="K117" s="43">
        <v>41</v>
      </c>
      <c r="L117" s="43">
        <v>46</v>
      </c>
    </row>
    <row r="118" spans="1:14">
      <c r="A118" s="43">
        <v>0</v>
      </c>
      <c r="B118" s="69" t="s">
        <v>207</v>
      </c>
      <c r="C118" s="43">
        <v>1</v>
      </c>
      <c r="D118" s="18">
        <v>1</v>
      </c>
      <c r="E118" s="18">
        <v>1</v>
      </c>
      <c r="F118" s="43">
        <v>6</v>
      </c>
      <c r="G118" s="78">
        <v>53.821917808219197</v>
      </c>
      <c r="H118" s="43">
        <v>52</v>
      </c>
      <c r="I118" s="43">
        <v>14</v>
      </c>
      <c r="J118" s="43">
        <v>30</v>
      </c>
      <c r="K118" s="43">
        <v>36</v>
      </c>
      <c r="L118" s="43">
        <v>46</v>
      </c>
    </row>
    <row r="119" spans="1:14">
      <c r="A119" s="43">
        <v>0</v>
      </c>
      <c r="B119" t="s">
        <v>208</v>
      </c>
      <c r="C119">
        <v>1</v>
      </c>
      <c r="D119" s="43">
        <v>1</v>
      </c>
      <c r="E119" s="43">
        <v>1</v>
      </c>
      <c r="F119" s="64">
        <v>6</v>
      </c>
      <c r="G119" s="78">
        <v>53.906849315068499</v>
      </c>
      <c r="H119" s="43">
        <v>53</v>
      </c>
      <c r="I119" s="43">
        <v>15</v>
      </c>
      <c r="J119" s="43">
        <v>28</v>
      </c>
      <c r="K119" s="43">
        <f>J119+6</f>
        <v>34</v>
      </c>
      <c r="L119" s="43">
        <v>46</v>
      </c>
      <c r="N119" s="61"/>
    </row>
    <row r="120" spans="1:14">
      <c r="A120" s="43">
        <v>0</v>
      </c>
      <c r="B120" s="69" t="s">
        <v>209</v>
      </c>
      <c r="C120" s="43">
        <v>1</v>
      </c>
      <c r="D120" s="18">
        <v>1</v>
      </c>
      <c r="E120" s="18">
        <v>1</v>
      </c>
      <c r="F120" s="64">
        <v>6</v>
      </c>
      <c r="G120" s="78">
        <v>53.9972602739726</v>
      </c>
      <c r="H120" s="43">
        <v>54</v>
      </c>
      <c r="I120" s="43">
        <v>20</v>
      </c>
      <c r="J120" s="43">
        <v>30</v>
      </c>
      <c r="K120" s="43">
        <f>J120+6</f>
        <v>36</v>
      </c>
      <c r="L120" s="43">
        <v>46</v>
      </c>
    </row>
    <row r="121" spans="1:14">
      <c r="A121" s="43">
        <v>0</v>
      </c>
      <c r="B121" s="67" t="s">
        <v>210</v>
      </c>
      <c r="C121" s="43">
        <v>1</v>
      </c>
      <c r="D121" s="18">
        <v>1</v>
      </c>
      <c r="E121" s="18">
        <v>1</v>
      </c>
      <c r="F121" s="64">
        <v>6</v>
      </c>
      <c r="G121" s="78">
        <v>54.183561643835603</v>
      </c>
      <c r="H121" s="43">
        <v>55</v>
      </c>
      <c r="I121" s="43">
        <f>H121-40</f>
        <v>15</v>
      </c>
      <c r="J121" s="43">
        <v>29</v>
      </c>
      <c r="K121" s="43">
        <f>J121+6</f>
        <v>35</v>
      </c>
      <c r="L121" s="43">
        <v>45</v>
      </c>
    </row>
    <row r="122" spans="1:14">
      <c r="A122" s="43">
        <v>0</v>
      </c>
      <c r="B122" s="84" t="s">
        <v>211</v>
      </c>
      <c r="C122" s="18">
        <v>1</v>
      </c>
      <c r="D122" s="18">
        <v>1</v>
      </c>
      <c r="E122" s="18">
        <v>1</v>
      </c>
      <c r="F122" s="81">
        <v>5</v>
      </c>
      <c r="G122" s="78">
        <v>54.235616438356203</v>
      </c>
      <c r="H122" s="43">
        <v>54</v>
      </c>
      <c r="I122" s="43">
        <f>H122-40</f>
        <v>14</v>
      </c>
      <c r="J122" s="43">
        <v>25</v>
      </c>
      <c r="K122" s="43">
        <v>30</v>
      </c>
      <c r="L122" s="43">
        <v>40</v>
      </c>
    </row>
    <row r="123" spans="1:14">
      <c r="A123" s="43">
        <v>0</v>
      </c>
      <c r="B123" s="43" t="s">
        <v>212</v>
      </c>
      <c r="C123" s="43">
        <v>1</v>
      </c>
      <c r="D123" s="43">
        <v>1</v>
      </c>
      <c r="E123" s="43">
        <v>1</v>
      </c>
      <c r="F123" s="64">
        <v>4.5</v>
      </c>
      <c r="G123" s="78">
        <v>54.323287671232897</v>
      </c>
      <c r="H123" s="43">
        <v>56</v>
      </c>
      <c r="I123" s="43">
        <f>H123-40</f>
        <v>16</v>
      </c>
      <c r="J123" s="43">
        <v>31</v>
      </c>
      <c r="K123" s="43">
        <v>33</v>
      </c>
      <c r="L123" s="43">
        <v>44</v>
      </c>
    </row>
    <row r="124" spans="1:14">
      <c r="A124" s="43">
        <v>0</v>
      </c>
      <c r="B124" s="69" t="s">
        <v>213</v>
      </c>
      <c r="C124" s="43">
        <v>1</v>
      </c>
      <c r="D124" s="18">
        <v>1</v>
      </c>
      <c r="E124" s="18">
        <v>1</v>
      </c>
      <c r="F124" s="43">
        <v>6</v>
      </c>
      <c r="G124" s="78">
        <v>54.4904109589041</v>
      </c>
      <c r="H124" s="43">
        <v>51</v>
      </c>
      <c r="I124" s="43">
        <v>15</v>
      </c>
      <c r="J124" s="43">
        <v>26</v>
      </c>
      <c r="K124" s="43">
        <f>J124+6</f>
        <v>32</v>
      </c>
      <c r="L124" s="43">
        <v>42</v>
      </c>
    </row>
    <row r="128" spans="1:14">
      <c r="A128" s="43">
        <v>1</v>
      </c>
      <c r="B128" s="69" t="s">
        <v>119</v>
      </c>
      <c r="C128" s="43">
        <v>2</v>
      </c>
      <c r="D128" s="43">
        <v>1</v>
      </c>
      <c r="E128" s="43">
        <v>1</v>
      </c>
      <c r="F128" s="64">
        <v>4</v>
      </c>
      <c r="G128" s="77">
        <v>30.172602739725999</v>
      </c>
      <c r="H128" s="43">
        <v>32</v>
      </c>
      <c r="I128" s="43">
        <f>H128-8</f>
        <v>24</v>
      </c>
      <c r="J128" s="43">
        <v>27</v>
      </c>
      <c r="K128" s="43">
        <v>28</v>
      </c>
      <c r="L128" s="43">
        <v>30</v>
      </c>
    </row>
    <row r="129" spans="1:14">
      <c r="A129" s="43">
        <v>1</v>
      </c>
      <c r="B129" s="68" t="s">
        <v>120</v>
      </c>
      <c r="C129" s="45">
        <v>2</v>
      </c>
      <c r="D129" s="18">
        <v>1</v>
      </c>
      <c r="E129" s="18">
        <v>1</v>
      </c>
      <c r="F129" s="44">
        <v>5</v>
      </c>
      <c r="G129" s="77">
        <v>33.153424657534202</v>
      </c>
      <c r="H129" s="43">
        <v>34</v>
      </c>
      <c r="I129" s="43">
        <v>25</v>
      </c>
      <c r="J129" s="43">
        <v>28</v>
      </c>
      <c r="K129" s="43">
        <f>J129+3</f>
        <v>31</v>
      </c>
      <c r="L129" s="43">
        <v>32</v>
      </c>
    </row>
    <row r="130" spans="1:14">
      <c r="A130" s="43">
        <v>1</v>
      </c>
      <c r="B130" s="67" t="s">
        <v>121</v>
      </c>
      <c r="C130" s="18">
        <v>2</v>
      </c>
      <c r="D130" s="43">
        <v>1</v>
      </c>
      <c r="E130" s="43">
        <v>1</v>
      </c>
      <c r="F130" s="74">
        <v>6</v>
      </c>
      <c r="G130" s="77">
        <v>35.282191780821897</v>
      </c>
      <c r="H130" s="43">
        <v>30</v>
      </c>
      <c r="I130" s="43">
        <v>20</v>
      </c>
      <c r="J130" s="43">
        <v>25</v>
      </c>
      <c r="K130" s="43">
        <f>J130+3</f>
        <v>28</v>
      </c>
      <c r="L130" s="43">
        <v>30</v>
      </c>
    </row>
    <row r="131" spans="1:14">
      <c r="A131" s="43">
        <v>1</v>
      </c>
      <c r="B131" s="67" t="s">
        <v>122</v>
      </c>
      <c r="C131" s="18">
        <v>2</v>
      </c>
      <c r="D131" s="43">
        <v>1</v>
      </c>
      <c r="E131" s="43">
        <v>1</v>
      </c>
      <c r="F131" s="74">
        <v>5</v>
      </c>
      <c r="G131" s="77">
        <v>42.0082191780822</v>
      </c>
      <c r="H131" s="43">
        <v>29</v>
      </c>
      <c r="I131" s="43">
        <v>21</v>
      </c>
      <c r="J131" s="43">
        <v>23</v>
      </c>
      <c r="K131" s="43">
        <v>25</v>
      </c>
      <c r="L131" s="43">
        <v>28</v>
      </c>
    </row>
    <row r="132" spans="1:14">
      <c r="A132" s="43">
        <v>1</v>
      </c>
      <c r="B132" s="68" t="s">
        <v>123</v>
      </c>
      <c r="C132" s="45">
        <v>2</v>
      </c>
      <c r="D132" s="18">
        <v>1</v>
      </c>
      <c r="E132" s="18">
        <v>1</v>
      </c>
      <c r="F132" s="44">
        <v>4</v>
      </c>
      <c r="G132" s="77">
        <v>44.109589041095902</v>
      </c>
      <c r="H132" s="43">
        <v>26</v>
      </c>
      <c r="I132" s="43">
        <v>15</v>
      </c>
      <c r="J132" s="43">
        <v>18</v>
      </c>
      <c r="K132" s="43">
        <v>20</v>
      </c>
      <c r="L132" s="43">
        <v>25</v>
      </c>
    </row>
    <row r="133" spans="1:14">
      <c r="A133" s="43">
        <v>1</v>
      </c>
      <c r="B133" s="69" t="s">
        <v>124</v>
      </c>
      <c r="C133" s="43">
        <v>2</v>
      </c>
      <c r="D133" s="43">
        <v>1</v>
      </c>
      <c r="E133" s="43">
        <v>1</v>
      </c>
      <c r="F133" s="43">
        <v>5</v>
      </c>
      <c r="G133" s="77">
        <v>46.405479452054799</v>
      </c>
      <c r="H133" s="43">
        <v>28</v>
      </c>
      <c r="I133" s="43">
        <v>19</v>
      </c>
      <c r="J133" s="43">
        <v>23</v>
      </c>
      <c r="K133" s="43">
        <v>24</v>
      </c>
      <c r="L133" s="43">
        <v>26</v>
      </c>
    </row>
    <row r="134" spans="1:14">
      <c r="A134" s="43">
        <v>1</v>
      </c>
      <c r="B134" s="69" t="s">
        <v>125</v>
      </c>
      <c r="C134" s="43">
        <v>2</v>
      </c>
      <c r="D134" s="18">
        <v>1</v>
      </c>
      <c r="E134" s="18">
        <v>1</v>
      </c>
      <c r="F134" s="43">
        <v>5</v>
      </c>
      <c r="G134" s="77">
        <v>47.0027397260274</v>
      </c>
      <c r="H134" s="43">
        <v>24</v>
      </c>
      <c r="I134" s="43">
        <f t="shared" ref="I134:I147" si="0">H134-8</f>
        <v>16</v>
      </c>
      <c r="J134" s="43">
        <v>19</v>
      </c>
      <c r="K134" s="43">
        <v>21</v>
      </c>
      <c r="L134" s="43">
        <v>22</v>
      </c>
    </row>
    <row r="135" spans="1:14">
      <c r="A135" s="43">
        <v>1</v>
      </c>
      <c r="B135" s="68" t="s">
        <v>126</v>
      </c>
      <c r="C135" s="45">
        <v>2</v>
      </c>
      <c r="D135" s="18">
        <v>1</v>
      </c>
      <c r="E135" s="18">
        <v>1</v>
      </c>
      <c r="F135" s="44">
        <v>4</v>
      </c>
      <c r="G135" s="77">
        <v>47.605479452054801</v>
      </c>
      <c r="H135" s="43">
        <v>24</v>
      </c>
      <c r="I135" s="43">
        <f t="shared" si="0"/>
        <v>16</v>
      </c>
      <c r="J135" s="43">
        <v>18</v>
      </c>
      <c r="K135" s="43">
        <v>19</v>
      </c>
      <c r="L135" s="43">
        <v>20</v>
      </c>
    </row>
    <row r="136" spans="1:14">
      <c r="A136" s="43">
        <v>1</v>
      </c>
      <c r="B136" s="43" t="s">
        <v>127</v>
      </c>
      <c r="C136" s="43">
        <v>2</v>
      </c>
      <c r="D136" s="43">
        <v>1</v>
      </c>
      <c r="E136" s="43">
        <v>1</v>
      </c>
      <c r="F136" s="43">
        <v>6</v>
      </c>
      <c r="G136" s="78">
        <v>49.934246575342499</v>
      </c>
      <c r="H136" s="43">
        <v>26</v>
      </c>
      <c r="I136" s="43">
        <f t="shared" si="0"/>
        <v>18</v>
      </c>
      <c r="J136" s="43">
        <v>20</v>
      </c>
      <c r="K136" s="43">
        <v>22</v>
      </c>
      <c r="L136" s="43">
        <f>H136-2</f>
        <v>24</v>
      </c>
    </row>
    <row r="137" spans="1:14">
      <c r="A137" s="43">
        <v>1</v>
      </c>
      <c r="B137" s="67" t="s">
        <v>128</v>
      </c>
      <c r="C137" s="18">
        <v>2</v>
      </c>
      <c r="D137" s="43">
        <v>1</v>
      </c>
      <c r="E137" s="43">
        <v>1</v>
      </c>
      <c r="F137" s="74">
        <v>5</v>
      </c>
      <c r="G137" s="77">
        <v>50.0219178082192</v>
      </c>
      <c r="H137" s="43">
        <v>24</v>
      </c>
      <c r="I137" s="43">
        <f t="shared" si="0"/>
        <v>16</v>
      </c>
      <c r="J137" s="43">
        <v>19</v>
      </c>
      <c r="K137" s="43">
        <v>20</v>
      </c>
      <c r="L137" s="43">
        <v>23</v>
      </c>
    </row>
    <row r="138" spans="1:14">
      <c r="A138" s="43">
        <v>1</v>
      </c>
      <c r="B138" s="69" t="s">
        <v>129</v>
      </c>
      <c r="C138" s="43">
        <v>2</v>
      </c>
      <c r="D138" s="43">
        <v>1</v>
      </c>
      <c r="E138" s="43">
        <v>1</v>
      </c>
      <c r="F138" s="64">
        <v>3</v>
      </c>
      <c r="G138" s="77">
        <v>50.893150684931499</v>
      </c>
      <c r="H138" s="43">
        <v>24</v>
      </c>
      <c r="I138" s="43">
        <v>13</v>
      </c>
      <c r="J138" s="43">
        <v>14</v>
      </c>
      <c r="K138" s="43">
        <v>14</v>
      </c>
      <c r="L138" s="43">
        <v>18</v>
      </c>
    </row>
    <row r="139" spans="1:14">
      <c r="A139" s="43">
        <v>1</v>
      </c>
      <c r="B139" s="67" t="s">
        <v>130</v>
      </c>
      <c r="C139" s="18">
        <v>2</v>
      </c>
      <c r="D139" s="43">
        <v>1</v>
      </c>
      <c r="E139" s="43">
        <v>1</v>
      </c>
      <c r="F139" s="74">
        <v>4</v>
      </c>
      <c r="G139" s="77">
        <v>50.939726027397299</v>
      </c>
      <c r="H139" s="43">
        <v>25</v>
      </c>
      <c r="I139" s="43">
        <v>16</v>
      </c>
      <c r="J139" s="43">
        <v>18</v>
      </c>
      <c r="K139" s="43">
        <v>20</v>
      </c>
      <c r="L139" s="43">
        <v>20</v>
      </c>
    </row>
    <row r="140" spans="1:14">
      <c r="A140" s="43">
        <v>1</v>
      </c>
      <c r="B140" s="68" t="s">
        <v>131</v>
      </c>
      <c r="C140" s="45">
        <v>2</v>
      </c>
      <c r="D140" s="18">
        <v>1</v>
      </c>
      <c r="E140" s="18">
        <v>1</v>
      </c>
      <c r="F140" s="44">
        <v>5</v>
      </c>
      <c r="G140" s="77">
        <v>51.9616438356164</v>
      </c>
      <c r="H140" s="18">
        <v>24</v>
      </c>
      <c r="I140" s="43">
        <f t="shared" si="0"/>
        <v>16</v>
      </c>
      <c r="J140" s="18">
        <v>19</v>
      </c>
      <c r="K140" s="43">
        <v>21</v>
      </c>
      <c r="L140" s="43">
        <v>21</v>
      </c>
      <c r="M140" s="18"/>
    </row>
    <row r="141" spans="1:14">
      <c r="A141" s="43">
        <v>1</v>
      </c>
      <c r="B141" s="68" t="s">
        <v>132</v>
      </c>
      <c r="C141" s="43">
        <v>2</v>
      </c>
      <c r="D141" s="18">
        <v>1</v>
      </c>
      <c r="E141" s="18">
        <v>1</v>
      </c>
      <c r="F141" s="43">
        <v>5.5</v>
      </c>
      <c r="G141" s="77">
        <v>52.0328767123288</v>
      </c>
      <c r="H141" s="43">
        <v>23</v>
      </c>
      <c r="I141" s="43">
        <f t="shared" si="0"/>
        <v>15</v>
      </c>
      <c r="J141" s="43">
        <v>17</v>
      </c>
      <c r="K141" s="43">
        <f>J141+3</f>
        <v>20</v>
      </c>
      <c r="L141" s="43">
        <f>H141-2</f>
        <v>21</v>
      </c>
    </row>
    <row r="142" spans="1:14">
      <c r="A142" s="43">
        <v>1</v>
      </c>
      <c r="B142" s="67" t="s">
        <v>133</v>
      </c>
      <c r="C142" s="18">
        <v>2</v>
      </c>
      <c r="D142" s="43">
        <v>1</v>
      </c>
      <c r="E142" s="43">
        <v>1</v>
      </c>
      <c r="F142" s="74">
        <v>4</v>
      </c>
      <c r="G142" s="77">
        <v>52.0465753424658</v>
      </c>
      <c r="H142" s="43">
        <v>24</v>
      </c>
      <c r="I142" s="43">
        <f t="shared" si="0"/>
        <v>16</v>
      </c>
      <c r="J142" s="43">
        <v>18</v>
      </c>
      <c r="K142" s="43">
        <f>J142+3</f>
        <v>21</v>
      </c>
      <c r="L142" s="43">
        <f>H142-2</f>
        <v>22</v>
      </c>
    </row>
    <row r="143" spans="1:14">
      <c r="A143" s="43">
        <v>1</v>
      </c>
      <c r="B143" s="69" t="s">
        <v>134</v>
      </c>
      <c r="C143" s="43">
        <v>2</v>
      </c>
      <c r="D143" s="18">
        <v>1</v>
      </c>
      <c r="E143" s="18">
        <v>1</v>
      </c>
      <c r="F143" s="43">
        <v>6</v>
      </c>
      <c r="G143" s="77">
        <v>52.293150684931497</v>
      </c>
      <c r="H143" s="18">
        <v>24</v>
      </c>
      <c r="I143" s="43">
        <f t="shared" si="0"/>
        <v>16</v>
      </c>
      <c r="J143" s="18">
        <v>20</v>
      </c>
      <c r="K143" s="43">
        <f>J143+3</f>
        <v>23</v>
      </c>
      <c r="L143" s="43">
        <v>23</v>
      </c>
      <c r="M143" s="18"/>
    </row>
    <row r="144" spans="1:14">
      <c r="A144" s="43">
        <v>1</v>
      </c>
      <c r="B144" s="68" t="s">
        <v>135</v>
      </c>
      <c r="C144" s="45">
        <v>2</v>
      </c>
      <c r="D144" s="18">
        <v>1</v>
      </c>
      <c r="E144" s="18">
        <v>1</v>
      </c>
      <c r="F144" s="44">
        <v>5</v>
      </c>
      <c r="G144" s="77">
        <v>53.282191780821897</v>
      </c>
      <c r="H144" s="43">
        <v>21</v>
      </c>
      <c r="I144" s="43">
        <f t="shared" si="0"/>
        <v>13</v>
      </c>
      <c r="J144" s="43">
        <v>15</v>
      </c>
      <c r="K144" s="43">
        <v>19</v>
      </c>
      <c r="L144" s="43">
        <v>20</v>
      </c>
      <c r="N144" s="18"/>
    </row>
    <row r="145" spans="1:14">
      <c r="A145" s="43">
        <v>1</v>
      </c>
      <c r="B145" s="68" t="s">
        <v>136</v>
      </c>
      <c r="C145" s="45">
        <v>2</v>
      </c>
      <c r="D145" s="18">
        <v>1</v>
      </c>
      <c r="E145" s="18">
        <v>1</v>
      </c>
      <c r="F145" s="44">
        <v>5</v>
      </c>
      <c r="G145" s="77">
        <v>53.583561643835601</v>
      </c>
      <c r="H145" s="43">
        <v>20</v>
      </c>
      <c r="I145" s="43">
        <f t="shared" si="0"/>
        <v>12</v>
      </c>
      <c r="J145" s="43">
        <v>16</v>
      </c>
      <c r="K145" s="43">
        <v>18</v>
      </c>
      <c r="L145" s="43">
        <v>19</v>
      </c>
    </row>
    <row r="146" spans="1:14">
      <c r="A146" s="43">
        <v>1</v>
      </c>
      <c r="B146" s="68" t="s">
        <v>137</v>
      </c>
      <c r="C146" s="45">
        <v>2</v>
      </c>
      <c r="D146" s="18">
        <v>1</v>
      </c>
      <c r="E146" s="18">
        <v>1</v>
      </c>
      <c r="F146" s="44">
        <v>6</v>
      </c>
      <c r="G146" s="77">
        <v>54.5178082191781</v>
      </c>
      <c r="H146" s="43">
        <v>20</v>
      </c>
      <c r="I146" s="43">
        <f t="shared" si="0"/>
        <v>12</v>
      </c>
      <c r="J146" s="43">
        <v>16</v>
      </c>
      <c r="K146" s="43">
        <v>17</v>
      </c>
      <c r="L146" s="43">
        <v>18</v>
      </c>
    </row>
    <row r="147" spans="1:14">
      <c r="A147" s="43">
        <v>1</v>
      </c>
      <c r="B147" s="68" t="s">
        <v>138</v>
      </c>
      <c r="C147" s="45">
        <v>2</v>
      </c>
      <c r="D147" s="18">
        <v>1</v>
      </c>
      <c r="E147" s="18">
        <v>1</v>
      </c>
      <c r="F147" s="44">
        <v>5</v>
      </c>
      <c r="G147" s="77">
        <v>54.569863013698601</v>
      </c>
      <c r="H147" s="43">
        <v>20</v>
      </c>
      <c r="I147" s="43">
        <f t="shared" si="0"/>
        <v>12</v>
      </c>
      <c r="J147" s="43">
        <v>15</v>
      </c>
      <c r="K147" s="43">
        <v>16</v>
      </c>
      <c r="L147" s="43">
        <f>H147-2</f>
        <v>18</v>
      </c>
      <c r="N147" s="18"/>
    </row>
    <row r="148" spans="1:14">
      <c r="A148" s="43">
        <v>0</v>
      </c>
      <c r="B148" s="69" t="s">
        <v>214</v>
      </c>
      <c r="C148" s="43">
        <v>2</v>
      </c>
      <c r="D148" s="43">
        <v>1</v>
      </c>
      <c r="E148" s="43">
        <v>1</v>
      </c>
      <c r="F148" s="64">
        <v>4.5</v>
      </c>
      <c r="G148" s="78">
        <v>25.2328767123288</v>
      </c>
      <c r="H148" s="43">
        <v>32</v>
      </c>
      <c r="I148" s="43">
        <v>16</v>
      </c>
      <c r="J148" s="43">
        <v>19</v>
      </c>
      <c r="K148" s="43">
        <v>23</v>
      </c>
      <c r="L148" s="43">
        <v>28</v>
      </c>
    </row>
    <row r="149" spans="1:14">
      <c r="A149" s="43">
        <v>0</v>
      </c>
      <c r="B149" t="s">
        <v>215</v>
      </c>
      <c r="C149">
        <v>2</v>
      </c>
      <c r="D149" s="43">
        <v>1</v>
      </c>
      <c r="E149" s="43">
        <v>1</v>
      </c>
      <c r="F149" s="82">
        <v>6</v>
      </c>
      <c r="G149" s="78">
        <v>36.887671232876698</v>
      </c>
      <c r="H149" s="43">
        <v>30</v>
      </c>
      <c r="I149" s="43">
        <v>18</v>
      </c>
      <c r="J149" s="43">
        <v>20</v>
      </c>
      <c r="K149" s="43">
        <v>24</v>
      </c>
      <c r="L149" s="43">
        <v>29</v>
      </c>
    </row>
    <row r="150" spans="1:14">
      <c r="A150" s="43">
        <v>0</v>
      </c>
      <c r="B150" s="84" t="s">
        <v>216</v>
      </c>
      <c r="C150" s="18">
        <v>2</v>
      </c>
      <c r="D150" s="18">
        <v>1</v>
      </c>
      <c r="E150" s="18">
        <v>1</v>
      </c>
      <c r="F150" s="74">
        <v>6</v>
      </c>
      <c r="G150" s="78">
        <v>37.0191780821918</v>
      </c>
      <c r="H150" s="43">
        <v>30</v>
      </c>
      <c r="I150" s="43">
        <v>20</v>
      </c>
      <c r="J150" s="43">
        <v>22</v>
      </c>
      <c r="K150" s="43">
        <v>24</v>
      </c>
      <c r="L150" s="43">
        <v>28</v>
      </c>
    </row>
    <row r="151" spans="1:14">
      <c r="A151" s="43">
        <v>0</v>
      </c>
      <c r="B151" s="69" t="s">
        <v>217</v>
      </c>
      <c r="C151" s="43">
        <v>2</v>
      </c>
      <c r="D151" s="63">
        <v>1</v>
      </c>
      <c r="E151" s="63">
        <v>1</v>
      </c>
      <c r="F151" s="64">
        <v>6</v>
      </c>
      <c r="G151" s="78">
        <v>37.243835616438403</v>
      </c>
      <c r="H151" s="43">
        <v>31</v>
      </c>
      <c r="I151" s="43">
        <v>20</v>
      </c>
      <c r="J151" s="43">
        <v>22</v>
      </c>
      <c r="K151" s="43">
        <v>25</v>
      </c>
      <c r="L151" s="43">
        <v>30</v>
      </c>
    </row>
    <row r="152" spans="1:14">
      <c r="A152" s="43">
        <v>0</v>
      </c>
      <c r="B152" s="67" t="s">
        <v>218</v>
      </c>
      <c r="C152">
        <v>2</v>
      </c>
      <c r="D152" s="18">
        <v>1</v>
      </c>
      <c r="E152" s="18">
        <v>1</v>
      </c>
      <c r="F152" s="64">
        <v>6</v>
      </c>
      <c r="G152" s="78">
        <v>38.101369863013701</v>
      </c>
      <c r="H152" s="43">
        <v>30</v>
      </c>
      <c r="I152" s="43">
        <v>19</v>
      </c>
      <c r="J152" s="43">
        <v>20</v>
      </c>
      <c r="K152" s="43">
        <v>24</v>
      </c>
      <c r="L152" s="43">
        <v>28</v>
      </c>
    </row>
    <row r="153" spans="1:14" s="18" customFormat="1">
      <c r="A153" s="43">
        <v>0</v>
      </c>
      <c r="B153" t="s">
        <v>219</v>
      </c>
      <c r="C153">
        <v>2</v>
      </c>
      <c r="D153" s="43">
        <v>1</v>
      </c>
      <c r="E153" s="43">
        <v>1</v>
      </c>
      <c r="F153">
        <v>6</v>
      </c>
      <c r="G153" s="78">
        <v>38.915068493150699</v>
      </c>
      <c r="H153" s="43">
        <v>29</v>
      </c>
      <c r="I153" s="43">
        <v>18</v>
      </c>
      <c r="J153" s="43">
        <v>20</v>
      </c>
      <c r="K153" s="43">
        <v>24</v>
      </c>
      <c r="L153" s="43">
        <v>28</v>
      </c>
      <c r="M153" s="43"/>
      <c r="N153" s="43"/>
    </row>
    <row r="154" spans="1:14">
      <c r="A154" s="43">
        <v>0</v>
      </c>
      <c r="B154" s="69" t="s">
        <v>220</v>
      </c>
      <c r="C154" s="43">
        <v>2</v>
      </c>
      <c r="D154" s="18">
        <v>1</v>
      </c>
      <c r="E154" s="18">
        <v>1</v>
      </c>
      <c r="F154" s="64">
        <v>6</v>
      </c>
      <c r="G154" s="78">
        <v>40.421917808219199</v>
      </c>
      <c r="H154" s="18">
        <v>29</v>
      </c>
      <c r="I154" s="43">
        <v>18</v>
      </c>
      <c r="J154" s="43">
        <v>20</v>
      </c>
      <c r="K154" s="43">
        <v>24</v>
      </c>
      <c r="L154" s="43">
        <v>27</v>
      </c>
    </row>
    <row r="155" spans="1:14">
      <c r="A155" s="43">
        <v>0</v>
      </c>
      <c r="B155" s="18" t="s">
        <v>221</v>
      </c>
      <c r="C155" s="18">
        <v>2</v>
      </c>
      <c r="D155" s="43">
        <v>1</v>
      </c>
      <c r="E155" s="43">
        <v>1</v>
      </c>
      <c r="F155" s="74">
        <v>5</v>
      </c>
      <c r="G155" s="78">
        <v>41.0438356164384</v>
      </c>
      <c r="H155" s="43">
        <v>30</v>
      </c>
      <c r="I155" s="43">
        <v>19</v>
      </c>
      <c r="J155" s="43">
        <v>21</v>
      </c>
      <c r="K155" s="43">
        <v>25</v>
      </c>
      <c r="L155" s="43">
        <v>29</v>
      </c>
      <c r="N155" s="63"/>
    </row>
    <row r="156" spans="1:14">
      <c r="A156" s="43">
        <v>0</v>
      </c>
      <c r="B156" s="69" t="s">
        <v>222</v>
      </c>
      <c r="C156" s="43">
        <v>2</v>
      </c>
      <c r="D156" s="18">
        <v>1</v>
      </c>
      <c r="E156" s="18">
        <v>1</v>
      </c>
      <c r="F156" s="64">
        <v>6</v>
      </c>
      <c r="G156" s="78">
        <v>41.4575342465753</v>
      </c>
      <c r="H156" s="43">
        <v>28</v>
      </c>
      <c r="I156" s="43">
        <v>18</v>
      </c>
      <c r="J156" s="43">
        <v>19</v>
      </c>
      <c r="K156" s="43">
        <v>23</v>
      </c>
      <c r="L156" s="43">
        <v>26</v>
      </c>
    </row>
    <row r="157" spans="1:14">
      <c r="A157" s="43">
        <v>0</v>
      </c>
      <c r="B157" s="69" t="s">
        <v>223</v>
      </c>
      <c r="C157" s="43">
        <v>2</v>
      </c>
      <c r="D157" s="43">
        <v>1</v>
      </c>
      <c r="E157" s="43">
        <v>1</v>
      </c>
      <c r="F157" s="64">
        <v>6</v>
      </c>
      <c r="G157" s="78">
        <v>41.917808219178099</v>
      </c>
      <c r="H157" s="43">
        <v>29</v>
      </c>
      <c r="I157" s="43">
        <v>18</v>
      </c>
      <c r="J157" s="43">
        <v>20</v>
      </c>
      <c r="K157" s="43">
        <v>24</v>
      </c>
      <c r="L157" s="43">
        <v>27</v>
      </c>
    </row>
    <row r="158" spans="1:14">
      <c r="A158" s="43">
        <v>0</v>
      </c>
      <c r="B158" s="69" t="s">
        <v>224</v>
      </c>
      <c r="C158" s="43">
        <v>2</v>
      </c>
      <c r="D158" s="18">
        <v>1</v>
      </c>
      <c r="E158" s="18">
        <v>1</v>
      </c>
      <c r="F158" s="43">
        <v>5</v>
      </c>
      <c r="G158" s="78">
        <v>42.923287671232899</v>
      </c>
      <c r="H158" s="18">
        <v>28</v>
      </c>
      <c r="I158" s="43">
        <v>17</v>
      </c>
      <c r="J158" s="43">
        <v>20</v>
      </c>
      <c r="K158" s="18">
        <v>23</v>
      </c>
      <c r="L158" s="43">
        <v>26</v>
      </c>
      <c r="M158" s="18"/>
    </row>
    <row r="159" spans="1:14">
      <c r="A159" s="43">
        <v>0</v>
      </c>
      <c r="B159" s="84" t="s">
        <v>225</v>
      </c>
      <c r="C159" s="18">
        <v>2</v>
      </c>
      <c r="D159" s="43">
        <v>1</v>
      </c>
      <c r="E159" s="43">
        <v>1</v>
      </c>
      <c r="F159" s="74">
        <v>5</v>
      </c>
      <c r="G159" s="78">
        <v>43.789041095890397</v>
      </c>
      <c r="H159" s="43">
        <v>28</v>
      </c>
      <c r="I159" s="43">
        <v>17</v>
      </c>
      <c r="J159" s="43">
        <v>19</v>
      </c>
      <c r="K159" s="43">
        <v>21</v>
      </c>
      <c r="L159" s="43">
        <f>H159-3</f>
        <v>25</v>
      </c>
    </row>
    <row r="160" spans="1:14">
      <c r="A160" s="43">
        <v>0</v>
      </c>
      <c r="B160" s="84" t="s">
        <v>226</v>
      </c>
      <c r="C160" s="18">
        <v>2</v>
      </c>
      <c r="D160" s="18">
        <v>1</v>
      </c>
      <c r="E160" s="18">
        <v>1</v>
      </c>
      <c r="F160" s="74">
        <v>6</v>
      </c>
      <c r="G160" s="78">
        <v>44.6</v>
      </c>
      <c r="H160" s="43">
        <v>29</v>
      </c>
      <c r="I160" s="43">
        <v>17</v>
      </c>
      <c r="J160" s="43">
        <v>20</v>
      </c>
      <c r="K160" s="43">
        <v>23</v>
      </c>
      <c r="L160" s="43">
        <f>H160-3</f>
        <v>26</v>
      </c>
    </row>
    <row r="161" spans="1:14">
      <c r="A161" s="43">
        <v>0</v>
      </c>
      <c r="B161" s="18" t="s">
        <v>227</v>
      </c>
      <c r="C161" s="18">
        <v>2</v>
      </c>
      <c r="D161" s="43">
        <v>1</v>
      </c>
      <c r="E161" s="43">
        <v>1</v>
      </c>
      <c r="F161" s="74">
        <v>5</v>
      </c>
      <c r="G161" s="78">
        <v>45.295890410958897</v>
      </c>
      <c r="H161" s="43">
        <v>26</v>
      </c>
      <c r="I161" s="43">
        <v>15</v>
      </c>
      <c r="J161" s="43">
        <v>17</v>
      </c>
      <c r="K161" s="43">
        <v>21</v>
      </c>
      <c r="L161" s="43">
        <v>24</v>
      </c>
      <c r="N161" s="18"/>
    </row>
    <row r="162" spans="1:14">
      <c r="A162" s="43">
        <v>0</v>
      </c>
      <c r="B162" s="84" t="s">
        <v>228</v>
      </c>
      <c r="C162" s="18">
        <v>2</v>
      </c>
      <c r="D162" s="43">
        <v>1</v>
      </c>
      <c r="E162" s="43">
        <v>1</v>
      </c>
      <c r="F162" s="74">
        <v>6</v>
      </c>
      <c r="G162" s="78">
        <v>45.306849315068497</v>
      </c>
      <c r="H162" s="43">
        <v>25</v>
      </c>
      <c r="I162" s="43">
        <v>15</v>
      </c>
      <c r="J162" s="43">
        <v>17</v>
      </c>
      <c r="K162" s="43">
        <v>19</v>
      </c>
      <c r="L162" s="43">
        <f>H162-3</f>
        <v>22</v>
      </c>
    </row>
    <row r="163" spans="1:14">
      <c r="A163" s="43">
        <v>0</v>
      </c>
      <c r="B163" t="s">
        <v>229</v>
      </c>
      <c r="C163">
        <v>2</v>
      </c>
      <c r="D163" s="43">
        <v>1</v>
      </c>
      <c r="E163" s="43">
        <v>1</v>
      </c>
      <c r="F163" s="82">
        <v>6</v>
      </c>
      <c r="G163" s="78">
        <v>46.306849315068497</v>
      </c>
      <c r="H163" s="43">
        <v>24</v>
      </c>
      <c r="I163" s="43">
        <v>13</v>
      </c>
      <c r="J163" s="43">
        <v>15</v>
      </c>
      <c r="K163" s="43">
        <v>18</v>
      </c>
      <c r="L163" s="43">
        <v>22</v>
      </c>
    </row>
    <row r="164" spans="1:14">
      <c r="A164" s="43">
        <v>0</v>
      </c>
      <c r="B164" s="69" t="s">
        <v>230</v>
      </c>
      <c r="C164" s="43">
        <v>2</v>
      </c>
      <c r="D164" s="18">
        <v>1</v>
      </c>
      <c r="E164" s="18">
        <v>1</v>
      </c>
      <c r="F164" s="64">
        <v>5</v>
      </c>
      <c r="G164" s="78">
        <v>46.5123287671233</v>
      </c>
      <c r="H164" s="43">
        <v>22</v>
      </c>
      <c r="I164" s="43">
        <f>H164-8</f>
        <v>14</v>
      </c>
      <c r="J164" s="43">
        <v>16</v>
      </c>
      <c r="K164" s="43">
        <v>17</v>
      </c>
      <c r="L164" s="43">
        <v>20</v>
      </c>
    </row>
    <row r="165" spans="1:14" s="63" customFormat="1">
      <c r="A165" s="43">
        <v>0</v>
      </c>
      <c r="B165" s="67" t="s">
        <v>231</v>
      </c>
      <c r="C165">
        <v>2</v>
      </c>
      <c r="D165" s="18">
        <v>1</v>
      </c>
      <c r="E165" s="18">
        <v>1</v>
      </c>
      <c r="F165" s="82">
        <v>6</v>
      </c>
      <c r="G165" s="78">
        <v>46.578082191780801</v>
      </c>
      <c r="H165" s="43">
        <v>25</v>
      </c>
      <c r="I165" s="43">
        <v>15</v>
      </c>
      <c r="J165" s="43">
        <v>18</v>
      </c>
      <c r="K165" s="43">
        <v>20</v>
      </c>
      <c r="L165" s="43">
        <v>23</v>
      </c>
      <c r="M165" s="43"/>
      <c r="N165" s="43"/>
    </row>
    <row r="166" spans="1:14" s="63" customFormat="1">
      <c r="A166" s="43">
        <v>0</v>
      </c>
      <c r="B166" s="80" t="s">
        <v>232</v>
      </c>
      <c r="C166" s="61">
        <v>2</v>
      </c>
      <c r="D166" s="18">
        <v>1</v>
      </c>
      <c r="E166" s="18">
        <v>1</v>
      </c>
      <c r="F166" s="61">
        <v>5</v>
      </c>
      <c r="G166" s="83">
        <v>47.054794520547901</v>
      </c>
      <c r="H166" s="43">
        <v>24</v>
      </c>
      <c r="I166" s="43">
        <v>11</v>
      </c>
      <c r="J166" s="43">
        <v>12</v>
      </c>
      <c r="K166" s="43">
        <v>15</v>
      </c>
      <c r="L166" s="43">
        <v>16</v>
      </c>
      <c r="M166" s="43"/>
      <c r="N166" s="43"/>
    </row>
    <row r="167" spans="1:14">
      <c r="A167" s="43">
        <v>0</v>
      </c>
      <c r="B167" s="69" t="s">
        <v>233</v>
      </c>
      <c r="C167" s="43">
        <v>2</v>
      </c>
      <c r="D167" s="43">
        <v>1</v>
      </c>
      <c r="E167" s="43">
        <v>1</v>
      </c>
      <c r="F167" s="64">
        <v>6</v>
      </c>
      <c r="G167" s="78">
        <v>47.101369863013701</v>
      </c>
      <c r="H167" s="43">
        <v>24</v>
      </c>
      <c r="I167" s="43">
        <v>12</v>
      </c>
      <c r="J167" s="43">
        <v>16</v>
      </c>
      <c r="K167" s="43">
        <v>18</v>
      </c>
      <c r="L167" s="43">
        <v>22</v>
      </c>
    </row>
    <row r="168" spans="1:14" s="63" customFormat="1">
      <c r="A168" s="43">
        <v>0</v>
      </c>
      <c r="B168" s="69" t="s">
        <v>234</v>
      </c>
      <c r="C168" s="43">
        <v>2</v>
      </c>
      <c r="D168" s="18">
        <v>1</v>
      </c>
      <c r="E168" s="18">
        <v>1</v>
      </c>
      <c r="F168" s="64">
        <v>6</v>
      </c>
      <c r="G168" s="78">
        <v>47.367123287671198</v>
      </c>
      <c r="H168" s="43">
        <v>23</v>
      </c>
      <c r="I168" s="43">
        <v>13</v>
      </c>
      <c r="J168" s="43">
        <v>15</v>
      </c>
      <c r="K168" s="43">
        <v>18</v>
      </c>
      <c r="L168" s="43">
        <v>22</v>
      </c>
      <c r="M168" s="43"/>
      <c r="N168" s="43"/>
    </row>
    <row r="169" spans="1:14">
      <c r="A169" s="43">
        <v>0</v>
      </c>
      <c r="B169" t="s">
        <v>235</v>
      </c>
      <c r="C169">
        <v>2</v>
      </c>
      <c r="D169" s="43">
        <v>1</v>
      </c>
      <c r="E169" s="43">
        <v>1</v>
      </c>
      <c r="F169" s="64">
        <v>6</v>
      </c>
      <c r="G169" s="78">
        <v>47.5315068493151</v>
      </c>
      <c r="H169" s="43">
        <v>23</v>
      </c>
      <c r="I169" s="43">
        <v>14</v>
      </c>
      <c r="J169" s="43">
        <v>16</v>
      </c>
      <c r="K169" s="43">
        <v>17</v>
      </c>
      <c r="L169" s="43">
        <v>19</v>
      </c>
    </row>
    <row r="170" spans="1:14">
      <c r="A170" s="43">
        <v>0</v>
      </c>
      <c r="B170" t="s">
        <v>236</v>
      </c>
      <c r="C170">
        <v>2</v>
      </c>
      <c r="D170" s="43">
        <v>1</v>
      </c>
      <c r="E170" s="43">
        <v>1</v>
      </c>
      <c r="F170" s="64">
        <v>4</v>
      </c>
      <c r="G170" s="78">
        <v>47.736986301369903</v>
      </c>
      <c r="H170" s="43">
        <v>24</v>
      </c>
      <c r="I170" s="43">
        <v>12</v>
      </c>
      <c r="J170" s="43">
        <v>14</v>
      </c>
      <c r="K170" s="43">
        <v>17</v>
      </c>
      <c r="L170" s="43">
        <v>20</v>
      </c>
    </row>
    <row r="171" spans="1:14" s="18" customFormat="1">
      <c r="A171" s="43">
        <v>0</v>
      </c>
      <c r="B171" s="69" t="s">
        <v>237</v>
      </c>
      <c r="C171" s="43">
        <v>2</v>
      </c>
      <c r="D171" s="18">
        <v>1</v>
      </c>
      <c r="E171" s="18">
        <v>1</v>
      </c>
      <c r="F171" s="64">
        <v>6</v>
      </c>
      <c r="G171" s="78">
        <v>48.093150684931501</v>
      </c>
      <c r="H171" s="43">
        <v>23</v>
      </c>
      <c r="I171" s="43">
        <f>H171-8</f>
        <v>15</v>
      </c>
      <c r="J171" s="43">
        <v>17</v>
      </c>
      <c r="K171" s="43">
        <v>19</v>
      </c>
      <c r="L171" s="43">
        <v>23</v>
      </c>
      <c r="M171" s="43"/>
      <c r="N171" s="43"/>
    </row>
    <row r="172" spans="1:14" s="18" customFormat="1">
      <c r="A172" s="43">
        <v>0</v>
      </c>
      <c r="B172" s="69" t="s">
        <v>238</v>
      </c>
      <c r="C172" s="43">
        <v>2</v>
      </c>
      <c r="D172" s="18">
        <v>1</v>
      </c>
      <c r="E172" s="18">
        <v>1</v>
      </c>
      <c r="F172" s="64">
        <v>6</v>
      </c>
      <c r="G172" s="78">
        <v>48.230136986301403</v>
      </c>
      <c r="H172" s="43">
        <v>22</v>
      </c>
      <c r="I172" s="43">
        <v>11</v>
      </c>
      <c r="J172" s="43">
        <v>13</v>
      </c>
      <c r="K172" s="43">
        <v>18</v>
      </c>
      <c r="L172" s="43">
        <v>22</v>
      </c>
      <c r="M172" s="43"/>
    </row>
    <row r="173" spans="1:14" s="18" customFormat="1">
      <c r="A173" s="43">
        <v>0</v>
      </c>
      <c r="B173" s="67" t="s">
        <v>239</v>
      </c>
      <c r="C173">
        <v>2</v>
      </c>
      <c r="D173" s="43">
        <v>1</v>
      </c>
      <c r="E173" s="43">
        <v>1</v>
      </c>
      <c r="F173" s="64">
        <v>6</v>
      </c>
      <c r="G173" s="78">
        <v>48.372602739725998</v>
      </c>
      <c r="H173" s="43">
        <v>22</v>
      </c>
      <c r="I173" s="43">
        <v>12</v>
      </c>
      <c r="J173" s="43">
        <v>14</v>
      </c>
      <c r="K173" s="43">
        <v>16</v>
      </c>
      <c r="L173" s="43">
        <v>22</v>
      </c>
      <c r="M173" s="43"/>
      <c r="N173" s="43"/>
    </row>
    <row r="174" spans="1:14">
      <c r="A174" s="43">
        <v>0</v>
      </c>
      <c r="B174" s="69" t="s">
        <v>240</v>
      </c>
      <c r="C174" s="43">
        <v>2</v>
      </c>
      <c r="D174" s="18">
        <v>1</v>
      </c>
      <c r="E174" s="18">
        <v>1</v>
      </c>
      <c r="F174" s="64">
        <v>6</v>
      </c>
      <c r="G174" s="78">
        <v>48.378082191780798</v>
      </c>
      <c r="H174" s="43">
        <v>24</v>
      </c>
      <c r="I174" s="43">
        <v>13</v>
      </c>
      <c r="J174" s="43">
        <v>17</v>
      </c>
      <c r="K174" s="43">
        <v>19</v>
      </c>
      <c r="L174" s="43">
        <v>22</v>
      </c>
    </row>
    <row r="175" spans="1:14" s="18" customFormat="1">
      <c r="A175" s="43">
        <v>0</v>
      </c>
      <c r="B175" t="s">
        <v>241</v>
      </c>
      <c r="C175">
        <v>2</v>
      </c>
      <c r="D175" s="43">
        <v>1</v>
      </c>
      <c r="E175" s="43">
        <v>1</v>
      </c>
      <c r="F175" s="64">
        <v>6</v>
      </c>
      <c r="G175" s="78">
        <v>48.4547945205479</v>
      </c>
      <c r="H175" s="43">
        <v>24</v>
      </c>
      <c r="I175" s="43">
        <v>13</v>
      </c>
      <c r="J175" s="43">
        <v>15</v>
      </c>
      <c r="K175" s="43">
        <v>16</v>
      </c>
      <c r="L175" s="43">
        <v>22</v>
      </c>
      <c r="M175" s="43"/>
      <c r="N175" s="43"/>
    </row>
    <row r="176" spans="1:14">
      <c r="A176" s="43">
        <v>0</v>
      </c>
      <c r="B176" s="43" t="s">
        <v>242</v>
      </c>
      <c r="C176" s="43">
        <v>2</v>
      </c>
      <c r="D176" s="43">
        <v>1</v>
      </c>
      <c r="E176" s="43">
        <v>1</v>
      </c>
      <c r="F176" s="43">
        <v>5.5</v>
      </c>
      <c r="G176" s="78">
        <v>48.569863013698601</v>
      </c>
      <c r="H176" s="43">
        <v>25</v>
      </c>
      <c r="I176" s="43">
        <v>12</v>
      </c>
      <c r="J176" s="43">
        <v>14</v>
      </c>
      <c r="K176" s="43">
        <v>19</v>
      </c>
      <c r="L176" s="43">
        <v>23</v>
      </c>
    </row>
    <row r="177" spans="1:14" s="18" customFormat="1">
      <c r="A177" s="43">
        <v>0</v>
      </c>
      <c r="B177" s="43" t="s">
        <v>243</v>
      </c>
      <c r="C177" s="43">
        <v>2</v>
      </c>
      <c r="D177" s="43">
        <v>1</v>
      </c>
      <c r="E177" s="43">
        <v>1</v>
      </c>
      <c r="F177" s="64">
        <v>6</v>
      </c>
      <c r="G177" s="78">
        <v>48.580821917808201</v>
      </c>
      <c r="H177" s="43">
        <v>24</v>
      </c>
      <c r="I177" s="43">
        <v>13</v>
      </c>
      <c r="J177" s="43">
        <v>16</v>
      </c>
      <c r="K177" s="43">
        <v>19</v>
      </c>
      <c r="L177" s="43">
        <v>22</v>
      </c>
      <c r="M177" s="43"/>
      <c r="N177" s="43"/>
    </row>
    <row r="178" spans="1:14" s="18" customFormat="1">
      <c r="A178" s="43">
        <v>0</v>
      </c>
      <c r="B178" s="69" t="s">
        <v>244</v>
      </c>
      <c r="C178" s="43">
        <v>2</v>
      </c>
      <c r="D178" s="18">
        <v>1</v>
      </c>
      <c r="E178" s="18">
        <v>1</v>
      </c>
      <c r="F178" s="64">
        <v>6</v>
      </c>
      <c r="G178" s="78">
        <v>49.301369863013697</v>
      </c>
      <c r="H178" s="43">
        <v>23</v>
      </c>
      <c r="I178" s="43">
        <v>14</v>
      </c>
      <c r="J178" s="43">
        <v>16</v>
      </c>
      <c r="K178" s="43">
        <v>18</v>
      </c>
      <c r="L178" s="43">
        <v>21</v>
      </c>
      <c r="M178" s="43"/>
    </row>
    <row r="179" spans="1:14" s="18" customFormat="1">
      <c r="A179" s="43">
        <v>0</v>
      </c>
      <c r="B179" s="84" t="s">
        <v>245</v>
      </c>
      <c r="C179" s="18">
        <v>2</v>
      </c>
      <c r="D179" s="18">
        <v>1</v>
      </c>
      <c r="E179" s="18">
        <v>1</v>
      </c>
      <c r="F179" s="74">
        <v>6</v>
      </c>
      <c r="G179" s="78">
        <v>49.5013698630137</v>
      </c>
      <c r="H179" s="43">
        <v>23</v>
      </c>
      <c r="I179" s="43">
        <v>14</v>
      </c>
      <c r="J179" s="43">
        <v>17</v>
      </c>
      <c r="K179" s="43">
        <v>19</v>
      </c>
      <c r="L179" s="43">
        <v>21</v>
      </c>
      <c r="M179" s="43"/>
      <c r="N179" s="43"/>
    </row>
    <row r="180" spans="1:14">
      <c r="A180" s="43">
        <v>0</v>
      </c>
      <c r="B180" s="69" t="s">
        <v>246</v>
      </c>
      <c r="C180" s="43">
        <v>2</v>
      </c>
      <c r="D180" s="18">
        <v>1</v>
      </c>
      <c r="E180" s="18">
        <v>1</v>
      </c>
      <c r="F180" s="43">
        <v>5</v>
      </c>
      <c r="G180" s="78">
        <v>49.591780821917801</v>
      </c>
      <c r="H180" s="43">
        <v>24</v>
      </c>
      <c r="I180" s="43">
        <v>13</v>
      </c>
      <c r="J180" s="43">
        <v>16</v>
      </c>
      <c r="K180" s="43">
        <v>19</v>
      </c>
      <c r="L180" s="43">
        <v>22</v>
      </c>
    </row>
    <row r="181" spans="1:14">
      <c r="A181" s="43">
        <v>0</v>
      </c>
      <c r="B181" s="69" t="s">
        <v>247</v>
      </c>
      <c r="C181" s="43">
        <v>2</v>
      </c>
      <c r="D181" s="18">
        <v>1</v>
      </c>
      <c r="E181" s="18">
        <v>1</v>
      </c>
      <c r="F181" s="64">
        <v>6</v>
      </c>
      <c r="G181" s="78">
        <v>49.830136986301397</v>
      </c>
      <c r="H181" s="43">
        <v>22</v>
      </c>
      <c r="I181" s="43">
        <v>12</v>
      </c>
      <c r="J181" s="43">
        <v>16</v>
      </c>
      <c r="K181" s="43">
        <v>18</v>
      </c>
      <c r="L181" s="43">
        <v>20</v>
      </c>
      <c r="M181" s="18"/>
      <c r="N181" s="18"/>
    </row>
    <row r="182" spans="1:14">
      <c r="A182" s="43">
        <v>0</v>
      </c>
      <c r="B182" s="84" t="s">
        <v>248</v>
      </c>
      <c r="C182" s="18">
        <v>2</v>
      </c>
      <c r="D182" s="18">
        <v>1</v>
      </c>
      <c r="E182" s="18">
        <v>1</v>
      </c>
      <c r="F182" s="81">
        <v>5</v>
      </c>
      <c r="G182" s="78">
        <v>50.246575342465803</v>
      </c>
      <c r="H182" s="43">
        <v>22</v>
      </c>
      <c r="I182" s="43">
        <v>11</v>
      </c>
      <c r="J182" s="43">
        <v>12</v>
      </c>
      <c r="K182" s="43">
        <v>16</v>
      </c>
      <c r="L182" s="43">
        <v>20</v>
      </c>
    </row>
    <row r="183" spans="1:14">
      <c r="A183" s="43">
        <v>0</v>
      </c>
      <c r="B183" s="69" t="s">
        <v>249</v>
      </c>
      <c r="C183" s="43">
        <v>2</v>
      </c>
      <c r="D183" s="43">
        <v>1</v>
      </c>
      <c r="E183" s="43">
        <v>1</v>
      </c>
      <c r="F183" s="64">
        <v>6</v>
      </c>
      <c r="G183" s="78">
        <v>50.9917808219178</v>
      </c>
      <c r="H183" s="43">
        <v>21</v>
      </c>
      <c r="I183" s="43">
        <f>H183-8</f>
        <v>13</v>
      </c>
      <c r="J183" s="43">
        <v>15</v>
      </c>
      <c r="K183" s="43">
        <v>18</v>
      </c>
      <c r="L183" s="43">
        <v>21</v>
      </c>
    </row>
    <row r="184" spans="1:14" s="18" customFormat="1">
      <c r="A184" s="43">
        <v>0</v>
      </c>
      <c r="B184" s="43" t="s">
        <v>250</v>
      </c>
      <c r="C184" s="43">
        <v>2</v>
      </c>
      <c r="D184" s="43">
        <v>1</v>
      </c>
      <c r="E184" s="43">
        <v>1</v>
      </c>
      <c r="F184" s="43">
        <v>6</v>
      </c>
      <c r="G184" s="78">
        <v>51.068493150684901</v>
      </c>
      <c r="H184" s="43">
        <v>21</v>
      </c>
      <c r="I184" s="43">
        <f>H184-8</f>
        <v>13</v>
      </c>
      <c r="J184" s="43">
        <v>15</v>
      </c>
      <c r="K184" s="43">
        <v>17</v>
      </c>
      <c r="L184" s="43">
        <v>19</v>
      </c>
      <c r="M184" s="43"/>
      <c r="N184" s="43"/>
    </row>
    <row r="185" spans="1:14">
      <c r="A185" s="43">
        <v>0</v>
      </c>
      <c r="B185" s="84" t="s">
        <v>251</v>
      </c>
      <c r="C185" s="18">
        <v>2</v>
      </c>
      <c r="D185" s="18">
        <v>1</v>
      </c>
      <c r="E185" s="18">
        <v>1</v>
      </c>
      <c r="F185" s="81">
        <v>6</v>
      </c>
      <c r="G185" s="78">
        <v>51.419178082191799</v>
      </c>
      <c r="H185" s="43">
        <v>21</v>
      </c>
      <c r="I185" s="43">
        <v>12</v>
      </c>
      <c r="J185" s="43">
        <v>16</v>
      </c>
      <c r="K185" s="43">
        <v>17</v>
      </c>
      <c r="L185" s="43">
        <v>19</v>
      </c>
      <c r="N185" s="18"/>
    </row>
    <row r="186" spans="1:14">
      <c r="A186" s="43">
        <v>0</v>
      </c>
      <c r="B186" s="69" t="s">
        <v>252</v>
      </c>
      <c r="C186" s="43">
        <v>2</v>
      </c>
      <c r="D186" s="18">
        <v>1</v>
      </c>
      <c r="E186" s="18">
        <v>1</v>
      </c>
      <c r="F186" s="64">
        <v>6</v>
      </c>
      <c r="G186" s="78">
        <v>51.5397260273973</v>
      </c>
      <c r="H186" s="43">
        <v>22</v>
      </c>
      <c r="I186" s="43">
        <v>12</v>
      </c>
      <c r="J186" s="43">
        <v>13</v>
      </c>
      <c r="K186" s="43">
        <v>18</v>
      </c>
      <c r="L186" s="43">
        <v>21</v>
      </c>
    </row>
    <row r="187" spans="1:14" s="18" customFormat="1">
      <c r="A187" s="43">
        <v>0</v>
      </c>
      <c r="B187" s="69" t="s">
        <v>253</v>
      </c>
      <c r="C187" s="43">
        <v>2</v>
      </c>
      <c r="D187" s="18">
        <v>1</v>
      </c>
      <c r="E187" s="18">
        <v>1</v>
      </c>
      <c r="F187" s="43">
        <v>6</v>
      </c>
      <c r="G187" s="78">
        <v>51.912328767123299</v>
      </c>
      <c r="H187" s="43">
        <v>24</v>
      </c>
      <c r="I187" s="43">
        <v>14</v>
      </c>
      <c r="J187" s="43">
        <v>16</v>
      </c>
      <c r="K187" s="43">
        <v>19</v>
      </c>
      <c r="L187" s="43">
        <v>22</v>
      </c>
      <c r="M187" s="43"/>
      <c r="N187" s="43"/>
    </row>
    <row r="188" spans="1:14" ht="15" customHeight="1">
      <c r="A188" s="43">
        <v>0</v>
      </c>
      <c r="B188" t="s">
        <v>254</v>
      </c>
      <c r="C188">
        <v>2</v>
      </c>
      <c r="D188" s="43">
        <v>1</v>
      </c>
      <c r="E188" s="43">
        <v>1</v>
      </c>
      <c r="F188" s="82">
        <v>6</v>
      </c>
      <c r="G188" s="78">
        <v>52.0082191780822</v>
      </c>
      <c r="H188" s="43">
        <v>23</v>
      </c>
      <c r="I188" s="43">
        <v>14</v>
      </c>
      <c r="J188" s="43">
        <v>15</v>
      </c>
      <c r="K188" s="43">
        <v>18</v>
      </c>
      <c r="L188" s="43">
        <v>22</v>
      </c>
    </row>
    <row r="189" spans="1:14" s="18" customFormat="1" ht="15" customHeight="1">
      <c r="A189" s="43">
        <v>0</v>
      </c>
      <c r="B189" s="69" t="s">
        <v>255</v>
      </c>
      <c r="C189" s="43">
        <v>2</v>
      </c>
      <c r="D189" s="63">
        <v>1</v>
      </c>
      <c r="E189" s="63">
        <v>1</v>
      </c>
      <c r="F189" s="43">
        <v>6</v>
      </c>
      <c r="G189" s="78">
        <v>52.131506849315102</v>
      </c>
      <c r="H189" s="63">
        <v>24</v>
      </c>
      <c r="I189" s="43">
        <v>14</v>
      </c>
      <c r="J189" s="43">
        <v>16</v>
      </c>
      <c r="K189" s="63">
        <v>20</v>
      </c>
      <c r="L189" s="43">
        <v>23</v>
      </c>
      <c r="M189" s="63"/>
      <c r="N189" s="43"/>
    </row>
    <row r="190" spans="1:14" s="18" customFormat="1" ht="15" customHeight="1">
      <c r="A190" s="43">
        <v>0</v>
      </c>
      <c r="B190" s="84" t="s">
        <v>256</v>
      </c>
      <c r="C190" s="18">
        <v>2</v>
      </c>
      <c r="D190" s="18">
        <v>1</v>
      </c>
      <c r="E190" s="18">
        <v>1</v>
      </c>
      <c r="F190" s="74">
        <v>6</v>
      </c>
      <c r="G190" s="78">
        <v>52.197260273972603</v>
      </c>
      <c r="H190" s="18">
        <v>23</v>
      </c>
      <c r="I190" s="43">
        <f>H190-8</f>
        <v>15</v>
      </c>
      <c r="J190" s="43">
        <v>16</v>
      </c>
      <c r="K190" s="18">
        <v>19</v>
      </c>
      <c r="L190" s="43">
        <v>22</v>
      </c>
      <c r="N190" s="43"/>
    </row>
    <row r="191" spans="1:14" ht="15" customHeight="1">
      <c r="A191" s="43">
        <v>0</v>
      </c>
      <c r="B191" s="43" t="s">
        <v>257</v>
      </c>
      <c r="C191" s="43">
        <v>2</v>
      </c>
      <c r="D191" s="43">
        <v>1</v>
      </c>
      <c r="E191" s="43">
        <v>1</v>
      </c>
      <c r="F191" s="43">
        <v>6</v>
      </c>
      <c r="G191" s="78">
        <v>52.295890410958897</v>
      </c>
      <c r="H191" s="43">
        <v>22</v>
      </c>
      <c r="I191" s="43">
        <v>13</v>
      </c>
      <c r="J191" s="43">
        <v>15</v>
      </c>
      <c r="K191" s="43">
        <v>18</v>
      </c>
      <c r="L191" s="43">
        <v>21</v>
      </c>
    </row>
    <row r="192" spans="1:14" s="18" customFormat="1" ht="15" customHeight="1">
      <c r="A192" s="43">
        <v>0</v>
      </c>
      <c r="B192" s="67" t="s">
        <v>258</v>
      </c>
      <c r="C192" s="43">
        <v>2</v>
      </c>
      <c r="D192" s="18">
        <v>1</v>
      </c>
      <c r="E192" s="18">
        <v>1</v>
      </c>
      <c r="F192" s="64">
        <v>5</v>
      </c>
      <c r="G192" s="78">
        <v>52.336986301369897</v>
      </c>
      <c r="H192" s="43">
        <v>22</v>
      </c>
      <c r="I192" s="43">
        <v>11</v>
      </c>
      <c r="J192" s="43">
        <v>13</v>
      </c>
      <c r="K192" s="43">
        <v>17</v>
      </c>
      <c r="L192" s="43">
        <v>20</v>
      </c>
      <c r="M192" s="43"/>
      <c r="N192" s="43"/>
    </row>
    <row r="193" spans="1:14" s="18" customFormat="1" ht="15" customHeight="1">
      <c r="A193" s="43">
        <v>0</v>
      </c>
      <c r="B193" s="18" t="s">
        <v>259</v>
      </c>
      <c r="C193" s="18">
        <v>2</v>
      </c>
      <c r="D193" s="43">
        <v>1</v>
      </c>
      <c r="E193" s="43">
        <v>1</v>
      </c>
      <c r="F193" s="74">
        <v>5</v>
      </c>
      <c r="G193" s="78">
        <v>52.608219178082201</v>
      </c>
      <c r="H193" s="43">
        <v>24</v>
      </c>
      <c r="I193" s="43">
        <v>11</v>
      </c>
      <c r="J193" s="43">
        <v>12</v>
      </c>
      <c r="K193" s="43">
        <v>15</v>
      </c>
      <c r="L193" s="43">
        <v>16</v>
      </c>
      <c r="M193" s="43"/>
      <c r="N193" s="43"/>
    </row>
    <row r="194" spans="1:14" ht="15" customHeight="1">
      <c r="A194" s="43">
        <v>0</v>
      </c>
      <c r="B194" s="69" t="s">
        <v>260</v>
      </c>
      <c r="C194" s="43">
        <v>2</v>
      </c>
      <c r="D194" s="43">
        <v>1</v>
      </c>
      <c r="E194" s="43">
        <v>1</v>
      </c>
      <c r="F194" s="64">
        <v>6</v>
      </c>
      <c r="G194" s="78">
        <v>52.821917808219197</v>
      </c>
      <c r="H194" s="43">
        <v>25</v>
      </c>
      <c r="I194" s="43">
        <v>15</v>
      </c>
      <c r="J194" s="43">
        <v>16</v>
      </c>
      <c r="K194" s="43">
        <v>19</v>
      </c>
      <c r="L194" s="43">
        <v>21</v>
      </c>
    </row>
    <row r="195" spans="1:14" ht="15" customHeight="1">
      <c r="A195" s="43">
        <v>0</v>
      </c>
      <c r="B195" s="84" t="s">
        <v>261</v>
      </c>
      <c r="C195" s="18">
        <v>2</v>
      </c>
      <c r="D195" s="18">
        <v>1</v>
      </c>
      <c r="E195" s="18">
        <v>1</v>
      </c>
      <c r="F195" s="74">
        <v>5</v>
      </c>
      <c r="G195" s="78">
        <v>53.013698630137</v>
      </c>
      <c r="H195" s="43">
        <v>23</v>
      </c>
      <c r="I195" s="43">
        <v>15</v>
      </c>
      <c r="J195" s="43">
        <v>16</v>
      </c>
      <c r="K195" s="43">
        <v>18</v>
      </c>
      <c r="L195" s="43">
        <v>21</v>
      </c>
    </row>
    <row r="196" spans="1:14" s="18" customFormat="1" ht="15" customHeight="1">
      <c r="A196" s="43">
        <v>0</v>
      </c>
      <c r="B196" s="69" t="s">
        <v>262</v>
      </c>
      <c r="C196" s="43">
        <v>2</v>
      </c>
      <c r="D196" s="18">
        <v>1</v>
      </c>
      <c r="E196" s="18">
        <v>1</v>
      </c>
      <c r="F196" s="64">
        <v>6</v>
      </c>
      <c r="G196" s="78">
        <v>53.208219178082203</v>
      </c>
      <c r="H196" s="43">
        <v>22</v>
      </c>
      <c r="I196" s="43">
        <f>H196-8</f>
        <v>14</v>
      </c>
      <c r="J196" s="43">
        <v>15</v>
      </c>
      <c r="K196" s="43">
        <v>17</v>
      </c>
      <c r="L196" s="43">
        <v>20</v>
      </c>
      <c r="M196" s="43"/>
      <c r="N196" s="43"/>
    </row>
    <row r="197" spans="1:14" s="18" customFormat="1" ht="15" customHeight="1">
      <c r="A197" s="43">
        <v>0</v>
      </c>
      <c r="B197" s="69" t="s">
        <v>263</v>
      </c>
      <c r="C197" s="43">
        <v>2</v>
      </c>
      <c r="D197" s="61">
        <v>1</v>
      </c>
      <c r="E197" s="61">
        <v>1</v>
      </c>
      <c r="F197" s="64">
        <v>6</v>
      </c>
      <c r="G197" s="78">
        <v>53.389041095890398</v>
      </c>
      <c r="H197" s="61">
        <v>21</v>
      </c>
      <c r="I197" s="43">
        <f>H197-8</f>
        <v>13</v>
      </c>
      <c r="J197" s="43">
        <v>14</v>
      </c>
      <c r="K197" s="61">
        <v>18</v>
      </c>
      <c r="L197" s="43">
        <v>20</v>
      </c>
      <c r="M197" s="61"/>
      <c r="N197" s="43"/>
    </row>
    <row r="198" spans="1:14" s="18" customFormat="1" ht="15" customHeight="1">
      <c r="A198" s="43">
        <v>0</v>
      </c>
      <c r="B198" t="s">
        <v>264</v>
      </c>
      <c r="C198">
        <v>2</v>
      </c>
      <c r="D198" s="43">
        <v>1</v>
      </c>
      <c r="E198" s="43">
        <v>1</v>
      </c>
      <c r="F198" s="64">
        <v>6</v>
      </c>
      <c r="G198" s="78">
        <v>53.890410958904098</v>
      </c>
      <c r="H198" s="43">
        <v>23</v>
      </c>
      <c r="I198" s="43">
        <v>14</v>
      </c>
      <c r="J198" s="43">
        <v>15</v>
      </c>
      <c r="K198" s="43">
        <v>17</v>
      </c>
      <c r="L198" s="43">
        <v>21</v>
      </c>
      <c r="M198" s="43"/>
      <c r="N198" s="63"/>
    </row>
    <row r="199" spans="1:14" s="18" customFormat="1" ht="15" customHeight="1">
      <c r="A199" s="43">
        <v>0</v>
      </c>
      <c r="B199" s="69" t="s">
        <v>265</v>
      </c>
      <c r="C199" s="43">
        <v>2</v>
      </c>
      <c r="D199" s="18">
        <v>1</v>
      </c>
      <c r="E199" s="18">
        <v>1</v>
      </c>
      <c r="F199" s="64">
        <v>5</v>
      </c>
      <c r="G199" s="78">
        <v>54.0438356164384</v>
      </c>
      <c r="H199" s="43">
        <v>23</v>
      </c>
      <c r="I199" s="43">
        <v>13</v>
      </c>
      <c r="J199" s="43">
        <v>13</v>
      </c>
      <c r="K199" s="43">
        <v>14</v>
      </c>
      <c r="L199" s="43">
        <v>15</v>
      </c>
      <c r="M199" s="43"/>
    </row>
    <row r="200" spans="1:14" ht="15" customHeight="1">
      <c r="A200" s="43">
        <v>0</v>
      </c>
      <c r="B200" s="69" t="s">
        <v>266</v>
      </c>
      <c r="C200" s="43">
        <v>2</v>
      </c>
      <c r="D200" s="18">
        <v>1</v>
      </c>
      <c r="E200" s="18">
        <v>1</v>
      </c>
      <c r="F200" s="43">
        <v>6</v>
      </c>
      <c r="G200" s="78">
        <v>54.071232876712301</v>
      </c>
      <c r="H200" s="43">
        <v>22</v>
      </c>
      <c r="I200" s="43">
        <v>12</v>
      </c>
      <c r="J200" s="43">
        <v>12</v>
      </c>
      <c r="K200" s="43">
        <v>14</v>
      </c>
      <c r="L200" s="43">
        <v>14</v>
      </c>
    </row>
    <row r="201" spans="1:14" ht="15" customHeight="1">
      <c r="A201" s="43">
        <v>0</v>
      </c>
      <c r="B201" s="80" t="s">
        <v>267</v>
      </c>
      <c r="C201" s="61">
        <v>2</v>
      </c>
      <c r="D201" s="18">
        <v>1</v>
      </c>
      <c r="E201" s="18">
        <v>1</v>
      </c>
      <c r="F201" s="61">
        <v>6</v>
      </c>
      <c r="G201" s="83">
        <v>54.098630136986301</v>
      </c>
      <c r="H201" s="43">
        <v>20</v>
      </c>
      <c r="I201" s="43">
        <f>H201-8</f>
        <v>12</v>
      </c>
      <c r="J201" s="43">
        <v>13</v>
      </c>
      <c r="K201" s="43">
        <v>14</v>
      </c>
      <c r="L201" s="43">
        <f>H201-3</f>
        <v>17</v>
      </c>
    </row>
    <row r="202" spans="1:14" ht="15" customHeight="1">
      <c r="A202" s="43">
        <v>0</v>
      </c>
      <c r="B202" s="84" t="s">
        <v>268</v>
      </c>
      <c r="C202" s="18">
        <v>2</v>
      </c>
      <c r="D202" s="18">
        <v>1</v>
      </c>
      <c r="E202" s="18">
        <v>1</v>
      </c>
      <c r="F202" s="74">
        <v>6</v>
      </c>
      <c r="G202" s="78">
        <v>54.243835616438403</v>
      </c>
      <c r="H202" s="43">
        <v>20</v>
      </c>
      <c r="I202" s="43">
        <v>11</v>
      </c>
      <c r="J202" s="43">
        <v>11</v>
      </c>
      <c r="K202" s="43">
        <v>13</v>
      </c>
      <c r="L202" s="43">
        <v>15</v>
      </c>
    </row>
    <row r="217" spans="1:5" ht="15" customHeight="1">
      <c r="A217" s="43">
        <v>1</v>
      </c>
      <c r="B217" s="69" t="s">
        <v>269</v>
      </c>
      <c r="C217" s="43">
        <v>1</v>
      </c>
    </row>
    <row r="218" spans="1:5">
      <c r="A218" s="43">
        <v>0</v>
      </c>
      <c r="B218" s="18" t="s">
        <v>270</v>
      </c>
      <c r="C218" s="18">
        <v>1</v>
      </c>
      <c r="D218" s="43">
        <v>0</v>
      </c>
      <c r="E218" s="43">
        <v>0</v>
      </c>
    </row>
    <row r="219" spans="1:5">
      <c r="A219" s="43">
        <v>0</v>
      </c>
      <c r="B219" s="84" t="s">
        <v>271</v>
      </c>
      <c r="C219" s="18">
        <v>1</v>
      </c>
    </row>
    <row r="225" spans="1:13">
      <c r="A225" s="43">
        <v>1</v>
      </c>
      <c r="B225" s="85" t="s">
        <v>272</v>
      </c>
      <c r="C225" s="75">
        <v>1</v>
      </c>
      <c r="D225" s="18">
        <v>1</v>
      </c>
      <c r="E225" s="18">
        <v>0</v>
      </c>
      <c r="F225" s="18"/>
      <c r="G225" s="18"/>
      <c r="H225" s="18"/>
      <c r="I225" s="18"/>
      <c r="J225" s="18"/>
      <c r="K225" s="18"/>
      <c r="L225" s="18"/>
      <c r="M225" s="18"/>
    </row>
    <row r="226" spans="1:13">
      <c r="A226" s="43">
        <v>1</v>
      </c>
      <c r="B226" s="85" t="s">
        <v>273</v>
      </c>
      <c r="C226" s="75">
        <v>1</v>
      </c>
      <c r="D226" s="18">
        <v>1</v>
      </c>
      <c r="E226" s="18">
        <v>1</v>
      </c>
      <c r="F226" s="18"/>
      <c r="G226" s="18"/>
      <c r="H226" s="18"/>
      <c r="I226" s="18"/>
      <c r="J226" s="18"/>
      <c r="K226" s="18"/>
      <c r="L226" s="18"/>
      <c r="M226" s="18"/>
    </row>
    <row r="227" spans="1:13">
      <c r="A227" s="43">
        <v>0</v>
      </c>
      <c r="B227" s="84" t="s">
        <v>274</v>
      </c>
      <c r="C227" s="18">
        <v>1</v>
      </c>
      <c r="D227" s="61"/>
      <c r="E227" s="61"/>
      <c r="F227" s="61"/>
      <c r="G227" s="61"/>
      <c r="H227" s="61"/>
      <c r="I227" s="61"/>
      <c r="J227" s="61"/>
      <c r="K227" s="61"/>
      <c r="L227" s="61"/>
      <c r="M227" s="61"/>
    </row>
    <row r="228" spans="1:13">
      <c r="A228" s="43">
        <v>1</v>
      </c>
      <c r="B228" s="85" t="s">
        <v>275</v>
      </c>
      <c r="C228" s="75">
        <v>1</v>
      </c>
      <c r="D228" s="18">
        <v>1</v>
      </c>
      <c r="E228" s="18">
        <v>0</v>
      </c>
      <c r="F228" s="18"/>
      <c r="G228" s="18"/>
      <c r="H228" s="18">
        <v>0</v>
      </c>
      <c r="I228" s="18"/>
      <c r="J228" s="18"/>
    </row>
    <row r="229" spans="1:13">
      <c r="A229" s="43">
        <v>1</v>
      </c>
      <c r="B229" s="85" t="s">
        <v>276</v>
      </c>
      <c r="C229" s="75">
        <v>2</v>
      </c>
      <c r="D229" s="18">
        <v>1</v>
      </c>
      <c r="E229" s="18">
        <v>0</v>
      </c>
      <c r="F229" s="18"/>
      <c r="G229" s="18"/>
    </row>
    <row r="230" spans="1:13">
      <c r="A230" s="43">
        <v>1</v>
      </c>
      <c r="B230" s="85" t="s">
        <v>277</v>
      </c>
      <c r="C230" s="75">
        <v>1</v>
      </c>
      <c r="D230" s="18">
        <v>1</v>
      </c>
      <c r="E230" s="18">
        <v>1</v>
      </c>
      <c r="F230" s="18"/>
      <c r="G230" s="18"/>
    </row>
    <row r="231" spans="1:13">
      <c r="A231" s="43">
        <v>1</v>
      </c>
      <c r="B231" s="69" t="s">
        <v>278</v>
      </c>
      <c r="C231" s="43">
        <v>1</v>
      </c>
      <c r="D231" s="43">
        <v>1</v>
      </c>
      <c r="E231" s="43">
        <v>1</v>
      </c>
    </row>
    <row r="232" spans="1:13">
      <c r="A232" s="43">
        <v>1</v>
      </c>
      <c r="B232" s="84" t="s">
        <v>279</v>
      </c>
      <c r="C232" s="18">
        <v>1</v>
      </c>
      <c r="D232" s="18">
        <v>1</v>
      </c>
      <c r="E232" s="18">
        <v>1</v>
      </c>
      <c r="F232" s="18"/>
      <c r="G232" s="18"/>
      <c r="H232" s="18"/>
      <c r="I232" s="18"/>
      <c r="J232" s="18"/>
      <c r="K232" s="18"/>
      <c r="L232" s="18"/>
      <c r="M232" s="18"/>
    </row>
    <row r="233" spans="1:13">
      <c r="A233" s="43">
        <v>1</v>
      </c>
      <c r="B233" s="68" t="s">
        <v>280</v>
      </c>
      <c r="C233" s="45">
        <v>1</v>
      </c>
      <c r="D233" s="18">
        <v>1</v>
      </c>
      <c r="E233" s="18">
        <v>1</v>
      </c>
      <c r="F233" s="18"/>
      <c r="G233" s="18"/>
    </row>
    <row r="234" spans="1:13">
      <c r="A234" s="43">
        <v>1</v>
      </c>
      <c r="B234" s="85" t="s">
        <v>281</v>
      </c>
      <c r="C234" s="75">
        <v>1</v>
      </c>
      <c r="D234" s="18">
        <v>1</v>
      </c>
      <c r="E234" s="18">
        <v>0</v>
      </c>
      <c r="F234" s="18"/>
      <c r="G234" s="18"/>
      <c r="H234" s="18"/>
      <c r="I234" s="18"/>
      <c r="J234" s="18"/>
      <c r="K234" s="18"/>
      <c r="L234" s="18"/>
      <c r="M234" s="18"/>
    </row>
    <row r="235" spans="1:13">
      <c r="A235" s="43">
        <v>1</v>
      </c>
      <c r="B235" s="85" t="s">
        <v>282</v>
      </c>
      <c r="C235" s="75">
        <v>1</v>
      </c>
      <c r="D235" s="18">
        <v>1</v>
      </c>
      <c r="E235" s="18">
        <v>1</v>
      </c>
      <c r="F235" s="18"/>
      <c r="G235" s="18"/>
    </row>
    <row r="236" spans="1:13">
      <c r="A236" s="43">
        <v>1</v>
      </c>
      <c r="B236" s="68" t="s">
        <v>283</v>
      </c>
      <c r="C236" s="45">
        <v>2</v>
      </c>
      <c r="D236" s="18">
        <v>1</v>
      </c>
      <c r="E236" s="18">
        <v>1</v>
      </c>
      <c r="F236" s="18"/>
      <c r="G236" s="18"/>
    </row>
    <row r="237" spans="1:13">
      <c r="A237" s="43">
        <v>1</v>
      </c>
      <c r="B237" s="68" t="s">
        <v>284</v>
      </c>
      <c r="C237" s="45">
        <v>1</v>
      </c>
      <c r="D237" s="18">
        <v>1</v>
      </c>
      <c r="E237" s="18">
        <v>1</v>
      </c>
      <c r="F237" s="18"/>
      <c r="G237" s="18"/>
    </row>
    <row r="238" spans="1:13">
      <c r="A238" s="43">
        <v>1</v>
      </c>
      <c r="B238" s="67" t="s">
        <v>285</v>
      </c>
      <c r="C238" s="18">
        <v>2</v>
      </c>
      <c r="D238" s="43">
        <v>1</v>
      </c>
      <c r="E238" s="43">
        <v>1</v>
      </c>
    </row>
    <row r="239" spans="1:13">
      <c r="A239" s="43">
        <v>1</v>
      </c>
      <c r="B239" s="85" t="s">
        <v>286</v>
      </c>
      <c r="C239" s="75">
        <v>1</v>
      </c>
      <c r="D239" s="18">
        <v>1</v>
      </c>
      <c r="E239" s="18">
        <v>0</v>
      </c>
      <c r="F239" s="18"/>
      <c r="G239" s="18"/>
    </row>
    <row r="240" spans="1:13">
      <c r="A240" s="43">
        <v>1</v>
      </c>
      <c r="B240" s="67" t="s">
        <v>287</v>
      </c>
      <c r="C240" s="18">
        <v>2</v>
      </c>
      <c r="D240" s="43">
        <v>1</v>
      </c>
      <c r="E240" s="43">
        <v>1</v>
      </c>
    </row>
    <row r="241" spans="1:13">
      <c r="A241" s="43">
        <v>1</v>
      </c>
      <c r="B241" s="85" t="s">
        <v>288</v>
      </c>
      <c r="C241" s="75">
        <v>1</v>
      </c>
      <c r="D241" s="18">
        <v>1</v>
      </c>
      <c r="E241" s="18">
        <v>1</v>
      </c>
      <c r="F241" s="18"/>
      <c r="G241" s="18"/>
      <c r="H241" s="18"/>
      <c r="I241" s="18"/>
      <c r="J241" s="18"/>
      <c r="K241" s="18"/>
      <c r="L241" s="18"/>
      <c r="M241" s="18"/>
    </row>
    <row r="242" spans="1:13">
      <c r="A242" s="43">
        <v>1</v>
      </c>
      <c r="B242" s="85" t="s">
        <v>289</v>
      </c>
      <c r="C242" s="75">
        <v>2</v>
      </c>
      <c r="D242" s="18">
        <v>1</v>
      </c>
      <c r="E242" s="18">
        <v>1</v>
      </c>
      <c r="F242" s="18"/>
      <c r="G242" s="18"/>
    </row>
    <row r="243" spans="1:13">
      <c r="A243" s="43">
        <v>1</v>
      </c>
      <c r="B243" s="85" t="s">
        <v>290</v>
      </c>
      <c r="C243" s="75">
        <v>2</v>
      </c>
      <c r="D243" s="18">
        <v>1</v>
      </c>
      <c r="E243" s="18">
        <v>1</v>
      </c>
      <c r="F243" s="18"/>
      <c r="G243" s="18"/>
      <c r="H243" s="18"/>
      <c r="I243" s="18"/>
      <c r="J243" s="18"/>
      <c r="K243" s="18"/>
      <c r="L243" s="18"/>
      <c r="M243" s="18"/>
    </row>
    <row r="244" spans="1:13">
      <c r="A244" s="43">
        <v>1</v>
      </c>
      <c r="B244" s="85" t="s">
        <v>291</v>
      </c>
      <c r="C244" s="75">
        <v>2</v>
      </c>
      <c r="D244" s="18">
        <v>1</v>
      </c>
      <c r="E244" s="18">
        <v>1</v>
      </c>
      <c r="F244" s="18"/>
      <c r="G244" s="18"/>
    </row>
    <row r="245" spans="1:13">
      <c r="A245" s="43">
        <v>1</v>
      </c>
      <c r="B245" s="69" t="s">
        <v>292</v>
      </c>
      <c r="C245" s="43">
        <v>1</v>
      </c>
      <c r="D245" s="65">
        <v>1</v>
      </c>
      <c r="E245" s="65">
        <v>1</v>
      </c>
      <c r="F245" s="65"/>
      <c r="G245" s="65"/>
    </row>
    <row r="246" spans="1:13">
      <c r="A246" s="43">
        <v>1</v>
      </c>
      <c r="B246" s="85" t="s">
        <v>293</v>
      </c>
      <c r="C246" s="75">
        <v>2</v>
      </c>
      <c r="D246" s="18">
        <v>1</v>
      </c>
      <c r="E246" s="18">
        <v>1</v>
      </c>
      <c r="F246" s="18"/>
      <c r="G246" s="18"/>
      <c r="H246" s="18">
        <v>0</v>
      </c>
      <c r="I246" s="18"/>
      <c r="J246" s="18"/>
      <c r="K246" s="18"/>
      <c r="L246" s="18"/>
      <c r="M246" s="18"/>
    </row>
    <row r="247" spans="1:13">
      <c r="A247" s="43">
        <v>1</v>
      </c>
      <c r="B247" s="69" t="s">
        <v>294</v>
      </c>
      <c r="C247" s="43">
        <v>1</v>
      </c>
      <c r="D247" s="18">
        <v>1</v>
      </c>
      <c r="E247" s="18">
        <v>1</v>
      </c>
      <c r="F247" s="18"/>
      <c r="G247" s="18"/>
    </row>
    <row r="248" spans="1:13">
      <c r="A248" s="43">
        <v>1</v>
      </c>
      <c r="B248" s="68" t="s">
        <v>295</v>
      </c>
      <c r="C248" s="45">
        <v>2</v>
      </c>
      <c r="D248" s="18">
        <v>1</v>
      </c>
      <c r="E248" s="18">
        <v>1</v>
      </c>
      <c r="F248" s="18"/>
      <c r="G248" s="18"/>
      <c r="J248" s="18"/>
    </row>
    <row r="249" spans="1:13">
      <c r="A249" s="43">
        <v>1</v>
      </c>
      <c r="B249" s="68" t="s">
        <v>296</v>
      </c>
      <c r="C249" s="45">
        <v>2</v>
      </c>
      <c r="D249" s="18">
        <v>1</v>
      </c>
      <c r="E249" s="18">
        <v>1</v>
      </c>
      <c r="F249" s="18"/>
      <c r="G249" s="18"/>
      <c r="H249" s="18">
        <v>0</v>
      </c>
      <c r="I249" s="18"/>
      <c r="J249" s="18"/>
      <c r="K249" s="18"/>
      <c r="L249" s="18"/>
      <c r="M249" s="18"/>
    </row>
    <row r="250" spans="1:13">
      <c r="A250" s="43">
        <v>1</v>
      </c>
      <c r="B250" s="86" t="s">
        <v>297</v>
      </c>
      <c r="C250" s="45">
        <v>2</v>
      </c>
      <c r="D250" s="89">
        <v>1</v>
      </c>
      <c r="E250" s="89">
        <v>1</v>
      </c>
      <c r="F250" s="89"/>
      <c r="G250" s="89"/>
      <c r="H250" s="89">
        <v>0</v>
      </c>
      <c r="I250" s="89"/>
      <c r="J250" s="89"/>
    </row>
    <row r="251" spans="1:13">
      <c r="A251" s="43">
        <v>1</v>
      </c>
      <c r="B251" s="85" t="s">
        <v>298</v>
      </c>
      <c r="C251" s="75">
        <v>1</v>
      </c>
      <c r="D251" s="18">
        <v>1</v>
      </c>
      <c r="E251" s="18">
        <v>1</v>
      </c>
      <c r="F251" s="18"/>
      <c r="G251" s="18"/>
    </row>
    <row r="252" spans="1:13">
      <c r="A252" s="43">
        <v>1</v>
      </c>
      <c r="B252" s="69" t="s">
        <v>299</v>
      </c>
      <c r="C252" s="43">
        <v>1</v>
      </c>
      <c r="D252" s="43">
        <v>1</v>
      </c>
      <c r="E252" s="43">
        <v>1</v>
      </c>
    </row>
    <row r="253" spans="1:13">
      <c r="A253" s="43">
        <v>1</v>
      </c>
      <c r="B253" s="69" t="s">
        <v>300</v>
      </c>
      <c r="C253" s="43">
        <v>2</v>
      </c>
      <c r="D253" s="43">
        <v>1</v>
      </c>
      <c r="E253" s="43">
        <v>1</v>
      </c>
    </row>
    <row r="254" spans="1:13">
      <c r="A254" s="43">
        <v>1</v>
      </c>
      <c r="B254" s="85" t="s">
        <v>301</v>
      </c>
      <c r="C254" s="75">
        <v>2</v>
      </c>
      <c r="D254" s="18">
        <v>1</v>
      </c>
      <c r="E254" s="18">
        <v>1</v>
      </c>
      <c r="F254" s="18"/>
      <c r="G254" s="18"/>
    </row>
    <row r="255" spans="1:13">
      <c r="A255" s="43">
        <v>1</v>
      </c>
      <c r="B255" s="85" t="s">
        <v>302</v>
      </c>
      <c r="C255" s="75">
        <v>2</v>
      </c>
      <c r="D255" s="18">
        <v>1</v>
      </c>
      <c r="E255" s="18">
        <v>1</v>
      </c>
      <c r="F255" s="18"/>
      <c r="G255" s="18"/>
    </row>
    <row r="256" spans="1:13">
      <c r="A256" s="43">
        <v>0</v>
      </c>
      <c r="B256" s="87" t="s">
        <v>303</v>
      </c>
      <c r="C256" s="63">
        <v>2</v>
      </c>
      <c r="D256" s="18">
        <v>1</v>
      </c>
      <c r="E256" s="18">
        <v>1</v>
      </c>
      <c r="F256" s="18"/>
      <c r="G256" s="18"/>
    </row>
    <row r="257" spans="1:14">
      <c r="A257" s="43">
        <v>0</v>
      </c>
      <c r="B257" s="84" t="s">
        <v>304</v>
      </c>
      <c r="C257" s="18">
        <v>2</v>
      </c>
      <c r="D257" s="43">
        <v>1</v>
      </c>
      <c r="E257" s="43">
        <v>1</v>
      </c>
    </row>
    <row r="258" spans="1:14">
      <c r="A258" s="43">
        <v>0</v>
      </c>
      <c r="B258" s="69" t="s">
        <v>305</v>
      </c>
      <c r="C258" s="43">
        <v>1</v>
      </c>
      <c r="D258" s="18">
        <v>1</v>
      </c>
      <c r="E258" s="18">
        <v>1</v>
      </c>
      <c r="F258" s="18"/>
      <c r="G258" s="18"/>
    </row>
    <row r="259" spans="1:14">
      <c r="A259" s="43">
        <v>0</v>
      </c>
      <c r="B259" s="67" t="s">
        <v>306</v>
      </c>
      <c r="C259" s="43">
        <v>1</v>
      </c>
      <c r="D259" s="43">
        <v>1</v>
      </c>
      <c r="E259" s="43">
        <v>0</v>
      </c>
    </row>
    <row r="260" spans="1:14">
      <c r="A260" s="43">
        <v>0</v>
      </c>
      <c r="B260" s="84" t="s">
        <v>307</v>
      </c>
      <c r="C260" s="18">
        <v>1</v>
      </c>
      <c r="D260" s="18">
        <v>1</v>
      </c>
      <c r="E260" s="18">
        <v>1</v>
      </c>
      <c r="F260" s="18"/>
      <c r="G260" s="18"/>
    </row>
    <row r="261" spans="1:14">
      <c r="A261" s="43">
        <v>0</v>
      </c>
      <c r="B261" s="69" t="s">
        <v>308</v>
      </c>
      <c r="C261" s="43">
        <v>2</v>
      </c>
      <c r="D261" s="18">
        <v>1</v>
      </c>
      <c r="E261" s="18">
        <v>1</v>
      </c>
      <c r="F261" s="18"/>
      <c r="G261" s="18"/>
      <c r="H261" s="18"/>
      <c r="I261" s="18"/>
      <c r="J261" s="18"/>
      <c r="K261" s="18"/>
      <c r="L261" s="18"/>
      <c r="M261" s="18"/>
    </row>
    <row r="262" spans="1:14">
      <c r="A262" s="43">
        <v>0</v>
      </c>
      <c r="B262" s="69" t="s">
        <v>309</v>
      </c>
      <c r="C262" s="43">
        <v>2</v>
      </c>
      <c r="D262" s="43">
        <v>1</v>
      </c>
      <c r="E262" s="43">
        <f>-E2752</f>
        <v>0</v>
      </c>
    </row>
    <row r="263" spans="1:14">
      <c r="A263" s="43">
        <v>0</v>
      </c>
      <c r="B263" s="69" t="s">
        <v>310</v>
      </c>
      <c r="C263" s="43">
        <v>1</v>
      </c>
      <c r="D263" s="43">
        <v>1</v>
      </c>
      <c r="E263" s="43">
        <v>1</v>
      </c>
    </row>
    <row r="264" spans="1:14">
      <c r="A264" s="43">
        <v>0</v>
      </c>
      <c r="B264" t="s">
        <v>311</v>
      </c>
      <c r="C264">
        <v>2</v>
      </c>
      <c r="D264" s="72">
        <v>1</v>
      </c>
      <c r="E264" s="72">
        <v>1</v>
      </c>
      <c r="F264" s="72"/>
      <c r="G264" s="72"/>
    </row>
    <row r="265" spans="1:14">
      <c r="A265" s="43">
        <v>0</v>
      </c>
      <c r="B265" s="69" t="s">
        <v>312</v>
      </c>
      <c r="C265" s="43">
        <v>2</v>
      </c>
      <c r="D265" s="18">
        <v>1</v>
      </c>
      <c r="E265" s="18">
        <v>1</v>
      </c>
      <c r="F265" s="18"/>
      <c r="G265" s="18"/>
    </row>
    <row r="266" spans="1:14">
      <c r="A266" s="43">
        <v>0</v>
      </c>
      <c r="B266" s="69" t="s">
        <v>313</v>
      </c>
      <c r="C266" s="43">
        <v>2</v>
      </c>
      <c r="D266" s="18">
        <v>1</v>
      </c>
      <c r="E266" s="18">
        <v>1</v>
      </c>
      <c r="F266" s="18"/>
      <c r="G266" s="18"/>
    </row>
    <row r="267" spans="1:14">
      <c r="A267" s="43">
        <v>0</v>
      </c>
      <c r="B267" s="69" t="s">
        <v>314</v>
      </c>
      <c r="C267" s="43">
        <v>1</v>
      </c>
      <c r="D267" s="43">
        <v>1</v>
      </c>
      <c r="E267" s="43">
        <v>1</v>
      </c>
    </row>
    <row r="268" spans="1:14">
      <c r="A268" s="43">
        <v>0</v>
      </c>
      <c r="B268" s="84" t="s">
        <v>315</v>
      </c>
      <c r="C268" s="18">
        <v>2</v>
      </c>
      <c r="D268" s="61">
        <v>1</v>
      </c>
      <c r="E268" s="61">
        <v>1</v>
      </c>
      <c r="F268" s="61"/>
      <c r="G268" s="61"/>
      <c r="H268" s="61"/>
      <c r="I268" s="61"/>
      <c r="J268" s="61"/>
      <c r="K268" s="61"/>
      <c r="L268" s="61"/>
      <c r="M268" s="61"/>
    </row>
    <row r="269" spans="1:14">
      <c r="A269" s="43">
        <v>0</v>
      </c>
      <c r="B269" s="69" t="s">
        <v>316</v>
      </c>
      <c r="C269" s="43">
        <v>2</v>
      </c>
      <c r="D269" s="18">
        <v>1</v>
      </c>
      <c r="E269" s="18">
        <v>1</v>
      </c>
      <c r="F269" s="18"/>
      <c r="G269" s="18"/>
    </row>
    <row r="270" spans="1:14">
      <c r="A270" s="43">
        <v>0</v>
      </c>
      <c r="B270" s="69" t="s">
        <v>317</v>
      </c>
      <c r="C270" s="43">
        <v>1</v>
      </c>
      <c r="D270" s="18">
        <v>2</v>
      </c>
      <c r="E270" s="18">
        <v>2</v>
      </c>
      <c r="F270" s="18"/>
      <c r="G270" s="18"/>
    </row>
    <row r="271" spans="1:14">
      <c r="A271" s="43">
        <v>0</v>
      </c>
      <c r="B271" s="69" t="s">
        <v>318</v>
      </c>
      <c r="C271" s="43">
        <v>1</v>
      </c>
      <c r="D271" s="43">
        <v>1</v>
      </c>
      <c r="E271" s="43">
        <v>1</v>
      </c>
    </row>
    <row r="272" spans="1:14">
      <c r="A272" s="43">
        <v>0</v>
      </c>
      <c r="B272" s="69" t="s">
        <v>319</v>
      </c>
      <c r="C272" s="43">
        <v>1</v>
      </c>
      <c r="D272" s="18">
        <v>1</v>
      </c>
      <c r="E272" s="18">
        <v>1</v>
      </c>
      <c r="F272" s="18"/>
      <c r="G272" s="18"/>
      <c r="N272" s="18"/>
    </row>
    <row r="273" spans="1:14">
      <c r="A273" s="43">
        <v>0</v>
      </c>
      <c r="B273" s="69" t="s">
        <v>320</v>
      </c>
      <c r="C273" s="43">
        <v>1</v>
      </c>
      <c r="D273" s="18">
        <v>1</v>
      </c>
      <c r="E273" s="18">
        <v>1</v>
      </c>
      <c r="F273" s="18"/>
      <c r="G273" s="18"/>
      <c r="N273" s="18"/>
    </row>
    <row r="274" spans="1:14">
      <c r="A274" s="43">
        <v>0</v>
      </c>
      <c r="B274" s="88" t="s">
        <v>321</v>
      </c>
      <c r="C274" s="62">
        <v>2</v>
      </c>
      <c r="D274" s="18">
        <v>1</v>
      </c>
      <c r="E274" s="18">
        <v>1</v>
      </c>
      <c r="F274" s="18"/>
      <c r="G274" s="18"/>
      <c r="H274" s="18"/>
      <c r="I274" s="18"/>
      <c r="J274" s="18"/>
      <c r="K274" s="18"/>
      <c r="L274" s="18"/>
      <c r="M274" s="18"/>
    </row>
    <row r="275" spans="1:14">
      <c r="A275" s="43">
        <v>0</v>
      </c>
      <c r="B275" s="69" t="s">
        <v>322</v>
      </c>
      <c r="C275" s="43">
        <v>1</v>
      </c>
      <c r="D275" s="43">
        <v>1</v>
      </c>
      <c r="E275" s="43">
        <v>1</v>
      </c>
    </row>
    <row r="276" spans="1:14">
      <c r="A276" s="43">
        <v>0</v>
      </c>
      <c r="B276" s="69" t="s">
        <v>323</v>
      </c>
      <c r="C276" s="43">
        <v>2</v>
      </c>
      <c r="D276" s="18">
        <v>1</v>
      </c>
      <c r="E276" s="18">
        <v>1</v>
      </c>
      <c r="F276" s="18"/>
      <c r="G276" s="18"/>
    </row>
    <row r="277" spans="1:14">
      <c r="A277" s="43">
        <v>0</v>
      </c>
      <c r="B277" s="69" t="s">
        <v>324</v>
      </c>
      <c r="C277" s="43">
        <v>2</v>
      </c>
      <c r="D277" s="18">
        <v>1</v>
      </c>
      <c r="E277" s="18">
        <v>1</v>
      </c>
      <c r="F277" s="18"/>
      <c r="G277" s="18"/>
      <c r="N277" s="18"/>
    </row>
    <row r="278" spans="1:14">
      <c r="A278" s="43">
        <v>0</v>
      </c>
      <c r="B278" s="69" t="s">
        <v>325</v>
      </c>
      <c r="C278" s="43">
        <v>1</v>
      </c>
      <c r="D278" s="43">
        <v>1</v>
      </c>
      <c r="E278" s="18">
        <v>1</v>
      </c>
      <c r="F278" s="18"/>
      <c r="G278" s="18"/>
    </row>
    <row r="279" spans="1:14">
      <c r="A279" s="43">
        <v>0</v>
      </c>
      <c r="B279" s="69" t="s">
        <v>326</v>
      </c>
      <c r="C279" s="43">
        <v>2</v>
      </c>
      <c r="D279" s="18">
        <v>1</v>
      </c>
      <c r="E279" s="18">
        <v>1</v>
      </c>
      <c r="F279" s="18"/>
      <c r="G279" s="18"/>
      <c r="H279" s="18"/>
      <c r="I279" s="18"/>
      <c r="J279" s="18"/>
      <c r="K279" s="18"/>
      <c r="L279" s="18"/>
      <c r="M279" s="18"/>
    </row>
    <row r="280" spans="1:14">
      <c r="A280" s="43">
        <v>0</v>
      </c>
      <c r="B280" s="67" t="s">
        <v>327</v>
      </c>
      <c r="C280">
        <v>1</v>
      </c>
      <c r="D280" s="18">
        <v>1</v>
      </c>
      <c r="E280" s="18">
        <v>1</v>
      </c>
      <c r="F280" s="18"/>
      <c r="G280" s="18"/>
    </row>
    <row r="281" spans="1:14">
      <c r="A281" s="43">
        <v>0</v>
      </c>
      <c r="B281" s="18" t="s">
        <v>328</v>
      </c>
      <c r="C281" s="18">
        <v>2</v>
      </c>
      <c r="D281" s="43">
        <v>1</v>
      </c>
      <c r="E281" s="43">
        <v>1</v>
      </c>
      <c r="N281" s="18"/>
    </row>
    <row r="282" spans="1:14">
      <c r="A282" s="43">
        <v>0</v>
      </c>
      <c r="B282" s="84" t="s">
        <v>329</v>
      </c>
      <c r="C282" s="18">
        <v>2</v>
      </c>
      <c r="D282" s="43">
        <v>1</v>
      </c>
      <c r="E282" s="43">
        <v>1</v>
      </c>
    </row>
    <row r="283" spans="1:14">
      <c r="A283" s="43">
        <v>0</v>
      </c>
      <c r="B283" s="43" t="s">
        <v>330</v>
      </c>
      <c r="C283" s="43">
        <v>1</v>
      </c>
      <c r="D283" s="43">
        <v>1</v>
      </c>
      <c r="E283" s="43">
        <v>1</v>
      </c>
      <c r="N283" s="61"/>
    </row>
    <row r="284" spans="1:14">
      <c r="A284" s="43">
        <v>0</v>
      </c>
      <c r="B284" s="18" t="s">
        <v>331</v>
      </c>
      <c r="C284" s="18">
        <v>2</v>
      </c>
      <c r="D284" s="43">
        <v>1</v>
      </c>
      <c r="E284" s="43">
        <v>1</v>
      </c>
    </row>
    <row r="285" spans="1:14">
      <c r="A285" s="43">
        <v>0</v>
      </c>
      <c r="B285" s="69" t="s">
        <v>332</v>
      </c>
      <c r="C285" s="43">
        <v>1</v>
      </c>
      <c r="D285" s="18">
        <v>1</v>
      </c>
      <c r="E285" s="18">
        <v>1</v>
      </c>
      <c r="F285" s="18"/>
      <c r="G285" s="18"/>
    </row>
    <row r="286" spans="1:14">
      <c r="A286" s="43">
        <v>0</v>
      </c>
      <c r="B286" s="69" t="s">
        <v>333</v>
      </c>
      <c r="C286" s="43">
        <v>1</v>
      </c>
      <c r="D286" s="18">
        <v>1</v>
      </c>
      <c r="E286" s="18">
        <v>1</v>
      </c>
      <c r="F286" s="18"/>
      <c r="G286" s="18"/>
    </row>
    <row r="287" spans="1:14">
      <c r="A287" s="43">
        <v>0</v>
      </c>
      <c r="B287" s="69" t="s">
        <v>334</v>
      </c>
      <c r="C287" s="43">
        <v>1</v>
      </c>
      <c r="D287" s="18">
        <v>1</v>
      </c>
      <c r="E287" s="18">
        <v>1</v>
      </c>
      <c r="F287" s="18"/>
      <c r="G287" s="18"/>
    </row>
    <row r="288" spans="1:14">
      <c r="A288" s="43">
        <v>0</v>
      </c>
      <c r="B288" s="43" t="s">
        <v>335</v>
      </c>
      <c r="C288" s="43">
        <v>1</v>
      </c>
      <c r="D288" s="43">
        <v>1</v>
      </c>
      <c r="E288" s="43">
        <v>1</v>
      </c>
    </row>
    <row r="289" spans="1:14">
      <c r="A289" s="43">
        <v>0</v>
      </c>
      <c r="B289" s="69" t="s">
        <v>336</v>
      </c>
      <c r="C289" s="43">
        <v>1</v>
      </c>
      <c r="D289" s="18">
        <v>1</v>
      </c>
      <c r="E289" s="18">
        <v>0</v>
      </c>
      <c r="F289" s="18"/>
      <c r="G289" s="18"/>
      <c r="H289" s="18"/>
      <c r="I289" s="18"/>
      <c r="J289" s="18"/>
      <c r="K289" s="18"/>
      <c r="L289" s="18"/>
      <c r="M289" s="18"/>
    </row>
    <row r="290" spans="1:14">
      <c r="A290" s="43">
        <v>0</v>
      </c>
      <c r="B290" s="43" t="s">
        <v>337</v>
      </c>
      <c r="C290" s="43">
        <v>1</v>
      </c>
      <c r="D290" s="43">
        <v>1</v>
      </c>
      <c r="E290" s="43">
        <v>1</v>
      </c>
    </row>
    <row r="291" spans="1:14">
      <c r="A291" s="43">
        <v>0</v>
      </c>
      <c r="B291" t="s">
        <v>338</v>
      </c>
      <c r="C291">
        <v>1</v>
      </c>
      <c r="D291" s="43">
        <v>1</v>
      </c>
      <c r="E291" s="43">
        <v>1</v>
      </c>
    </row>
    <row r="292" spans="1:14">
      <c r="A292" s="43">
        <v>0</v>
      </c>
      <c r="B292" s="67" t="s">
        <v>339</v>
      </c>
      <c r="C292">
        <v>1</v>
      </c>
      <c r="D292" s="18">
        <v>1</v>
      </c>
      <c r="E292" s="18">
        <v>1</v>
      </c>
      <c r="F292" s="18"/>
      <c r="G292" s="18"/>
    </row>
    <row r="293" spans="1:14">
      <c r="A293" s="43">
        <v>0</v>
      </c>
      <c r="B293" s="67" t="s">
        <v>340</v>
      </c>
      <c r="C293" s="43">
        <v>1</v>
      </c>
      <c r="D293" s="18">
        <v>1</v>
      </c>
      <c r="E293" s="18">
        <v>1</v>
      </c>
      <c r="F293" s="18"/>
      <c r="G293" s="18"/>
    </row>
    <row r="294" spans="1:14">
      <c r="A294" s="43">
        <v>0</v>
      </c>
      <c r="B294" s="84" t="s">
        <v>341</v>
      </c>
      <c r="C294" s="18">
        <v>1</v>
      </c>
      <c r="D294" s="43">
        <v>1</v>
      </c>
      <c r="E294" s="43">
        <v>1</v>
      </c>
    </row>
    <row r="295" spans="1:14">
      <c r="A295" s="43">
        <v>0</v>
      </c>
      <c r="B295" s="69" t="s">
        <v>342</v>
      </c>
      <c r="C295" s="43">
        <v>2</v>
      </c>
      <c r="D295" s="18">
        <v>1</v>
      </c>
      <c r="E295" s="18">
        <v>1</v>
      </c>
      <c r="F295" s="18"/>
      <c r="G295" s="18"/>
      <c r="N295" s="18"/>
    </row>
    <row r="296" spans="1:14">
      <c r="A296" s="43">
        <v>0</v>
      </c>
      <c r="B296" s="43" t="s">
        <v>343</v>
      </c>
      <c r="C296" s="43">
        <v>1</v>
      </c>
      <c r="D296" s="43">
        <v>1</v>
      </c>
      <c r="E296" s="43">
        <v>1</v>
      </c>
    </row>
    <row r="297" spans="1:14">
      <c r="A297" s="43">
        <v>0</v>
      </c>
      <c r="B297" s="69" t="s">
        <v>344</v>
      </c>
      <c r="C297" s="43">
        <v>2</v>
      </c>
      <c r="D297" s="43">
        <v>1</v>
      </c>
      <c r="E297" s="43">
        <v>1</v>
      </c>
    </row>
    <row r="298" spans="1:14">
      <c r="A298" s="43">
        <v>0</v>
      </c>
      <c r="B298" s="43" t="s">
        <v>345</v>
      </c>
      <c r="C298" s="43">
        <v>1</v>
      </c>
      <c r="D298" s="43">
        <v>1</v>
      </c>
      <c r="E298" s="43">
        <v>1</v>
      </c>
    </row>
    <row r="299" spans="1:14">
      <c r="A299" s="43">
        <v>0</v>
      </c>
      <c r="B299" s="84" t="s">
        <v>346</v>
      </c>
      <c r="C299" s="18">
        <v>1</v>
      </c>
      <c r="D299" s="43">
        <v>1</v>
      </c>
      <c r="E299" s="43">
        <v>1</v>
      </c>
    </row>
    <row r="300" spans="1:14">
      <c r="A300" s="43">
        <v>0</v>
      </c>
      <c r="B300" s="67" t="s">
        <v>347</v>
      </c>
      <c r="C300">
        <v>1</v>
      </c>
      <c r="D300" s="18">
        <v>1</v>
      </c>
      <c r="E300" s="18">
        <v>1</v>
      </c>
      <c r="F300" s="18"/>
      <c r="G300" s="18"/>
    </row>
    <row r="301" spans="1:14">
      <c r="A301" s="43">
        <v>0</v>
      </c>
      <c r="B301" s="69" t="s">
        <v>348</v>
      </c>
      <c r="C301" s="43">
        <v>2</v>
      </c>
      <c r="D301" s="18">
        <v>1</v>
      </c>
      <c r="E301" s="18">
        <v>1</v>
      </c>
      <c r="F301" s="18"/>
      <c r="G301" s="18"/>
    </row>
    <row r="302" spans="1:14">
      <c r="A302" s="43">
        <v>0</v>
      </c>
      <c r="B302" s="67" t="s">
        <v>349</v>
      </c>
      <c r="C302">
        <v>1</v>
      </c>
      <c r="D302" s="18">
        <v>1</v>
      </c>
      <c r="E302" s="18">
        <v>1</v>
      </c>
      <c r="F302" s="18"/>
      <c r="G302" s="18"/>
      <c r="H302" s="18"/>
      <c r="I302" s="18"/>
    </row>
    <row r="303" spans="1:14">
      <c r="A303" s="43">
        <v>0</v>
      </c>
      <c r="B303" s="90" t="s">
        <v>350</v>
      </c>
      <c r="C303">
        <v>2</v>
      </c>
      <c r="D303" s="43">
        <v>1</v>
      </c>
      <c r="E303" s="43">
        <v>1</v>
      </c>
    </row>
    <row r="304" spans="1:14">
      <c r="A304" s="43">
        <v>0</v>
      </c>
      <c r="B304" s="69" t="s">
        <v>351</v>
      </c>
      <c r="C304" s="43">
        <v>2</v>
      </c>
      <c r="D304" s="18">
        <v>1</v>
      </c>
      <c r="E304" s="18">
        <v>1</v>
      </c>
      <c r="F304" s="18"/>
      <c r="G304" s="18"/>
      <c r="H304" s="18"/>
      <c r="I304" s="18"/>
      <c r="J304" s="18"/>
      <c r="K304" s="18"/>
      <c r="L304" s="18"/>
      <c r="M304" s="18"/>
    </row>
    <row r="305" spans="1:14">
      <c r="A305" s="43">
        <v>0</v>
      </c>
      <c r="B305" s="69" t="s">
        <v>352</v>
      </c>
      <c r="C305" s="43">
        <v>2</v>
      </c>
      <c r="D305" s="18">
        <v>1</v>
      </c>
      <c r="E305" s="18">
        <v>1</v>
      </c>
      <c r="F305" s="18"/>
      <c r="G305" s="18"/>
    </row>
    <row r="306" spans="1:14">
      <c r="A306" s="43">
        <v>0</v>
      </c>
      <c r="B306" s="43" t="s">
        <v>353</v>
      </c>
      <c r="C306" s="43">
        <v>1</v>
      </c>
      <c r="D306" s="43">
        <v>1</v>
      </c>
      <c r="E306" s="43">
        <v>1</v>
      </c>
    </row>
    <row r="307" spans="1:14">
      <c r="A307" s="43">
        <v>0</v>
      </c>
      <c r="B307" s="67" t="s">
        <v>354</v>
      </c>
      <c r="C307" s="43">
        <v>2</v>
      </c>
      <c r="D307" s="18">
        <v>1</v>
      </c>
      <c r="E307" s="18">
        <v>1</v>
      </c>
      <c r="F307" s="18"/>
      <c r="G307" s="18"/>
    </row>
    <row r="308" spans="1:14">
      <c r="A308" s="43">
        <v>0</v>
      </c>
      <c r="B308" t="s">
        <v>355</v>
      </c>
      <c r="C308">
        <v>2</v>
      </c>
      <c r="D308" s="73">
        <v>1</v>
      </c>
      <c r="E308" s="73">
        <v>1</v>
      </c>
      <c r="F308" s="73"/>
      <c r="G308" s="73"/>
    </row>
    <row r="309" spans="1:14">
      <c r="A309" s="43">
        <v>0</v>
      </c>
      <c r="B309" s="84" t="s">
        <v>356</v>
      </c>
      <c r="C309" s="18">
        <v>1</v>
      </c>
      <c r="D309" s="18">
        <v>1</v>
      </c>
      <c r="E309" s="18">
        <v>1</v>
      </c>
      <c r="F309" s="18"/>
      <c r="G309" s="18"/>
    </row>
    <row r="310" spans="1:14">
      <c r="A310" s="43">
        <v>0</v>
      </c>
      <c r="B310" s="69" t="s">
        <v>357</v>
      </c>
      <c r="C310" s="43">
        <v>2</v>
      </c>
      <c r="D310" s="18">
        <v>1</v>
      </c>
      <c r="E310" s="18">
        <v>1</v>
      </c>
      <c r="F310" s="18"/>
      <c r="G310" s="18"/>
    </row>
    <row r="311" spans="1:14">
      <c r="A311" s="43">
        <v>0</v>
      </c>
      <c r="B311" s="69" t="s">
        <v>358</v>
      </c>
      <c r="C311" s="43">
        <v>1</v>
      </c>
      <c r="D311" s="18">
        <v>1</v>
      </c>
      <c r="E311" s="18">
        <v>1</v>
      </c>
      <c r="F311" s="18"/>
      <c r="G311" s="18"/>
    </row>
    <row r="312" spans="1:14">
      <c r="A312" s="43">
        <v>0</v>
      </c>
      <c r="B312" s="69" t="s">
        <v>359</v>
      </c>
      <c r="C312" s="43">
        <v>1</v>
      </c>
      <c r="D312" s="43">
        <v>1</v>
      </c>
      <c r="E312" s="43">
        <v>1</v>
      </c>
    </row>
    <row r="313" spans="1:14">
      <c r="A313" s="43">
        <v>0</v>
      </c>
      <c r="B313" s="67" t="s">
        <v>360</v>
      </c>
      <c r="C313" s="43">
        <v>2</v>
      </c>
      <c r="D313" s="18">
        <v>1</v>
      </c>
      <c r="E313" s="18">
        <v>1</v>
      </c>
      <c r="F313" s="18"/>
      <c r="G313" s="18"/>
      <c r="N313" s="18"/>
    </row>
    <row r="314" spans="1:14">
      <c r="A314" s="43">
        <v>0</v>
      </c>
      <c r="B314" s="69" t="s">
        <v>361</v>
      </c>
      <c r="C314" s="43">
        <v>2</v>
      </c>
      <c r="D314" s="18">
        <v>1</v>
      </c>
      <c r="E314" s="18">
        <v>1</v>
      </c>
      <c r="F314" s="18"/>
      <c r="G314" s="18"/>
    </row>
    <row r="315" spans="1:14">
      <c r="A315" s="43">
        <v>0</v>
      </c>
      <c r="B315" s="69" t="s">
        <v>362</v>
      </c>
      <c r="C315" s="43">
        <v>2</v>
      </c>
      <c r="D315" s="18">
        <v>1</v>
      </c>
      <c r="E315" s="18">
        <v>1</v>
      </c>
      <c r="F315" s="18"/>
      <c r="G315" s="18"/>
      <c r="H315" s="18"/>
      <c r="I315" s="18"/>
      <c r="J315" s="18"/>
      <c r="K315" s="18"/>
      <c r="L315" s="18"/>
      <c r="M315" s="18"/>
    </row>
    <row r="316" spans="1:14">
      <c r="A316" s="43">
        <v>0</v>
      </c>
      <c r="B316" s="69" t="s">
        <v>363</v>
      </c>
      <c r="C316" s="43">
        <v>2</v>
      </c>
      <c r="D316" s="43">
        <v>1</v>
      </c>
      <c r="E316" s="43">
        <v>1</v>
      </c>
    </row>
    <row r="317" spans="1:14">
      <c r="A317" s="43">
        <v>0</v>
      </c>
      <c r="B317" t="s">
        <v>364</v>
      </c>
      <c r="C317">
        <v>1</v>
      </c>
      <c r="D317" s="43">
        <v>1</v>
      </c>
      <c r="E317" s="43">
        <v>1</v>
      </c>
    </row>
    <row r="318" spans="1:14">
      <c r="A318" s="43">
        <v>0</v>
      </c>
      <c r="B318" s="69" t="s">
        <v>365</v>
      </c>
      <c r="C318" s="43">
        <v>1</v>
      </c>
      <c r="D318" s="43">
        <v>1</v>
      </c>
      <c r="E318" s="43">
        <v>1</v>
      </c>
    </row>
    <row r="319" spans="1:14">
      <c r="A319" s="43">
        <v>0</v>
      </c>
      <c r="B319" s="18" t="s">
        <v>366</v>
      </c>
      <c r="C319" s="18">
        <v>1</v>
      </c>
      <c r="D319" s="43">
        <v>1</v>
      </c>
      <c r="E319" s="43">
        <v>1</v>
      </c>
      <c r="N319" s="61"/>
    </row>
    <row r="320" spans="1:14">
      <c r="A320" s="43">
        <v>0</v>
      </c>
      <c r="B320" s="69" t="s">
        <v>367</v>
      </c>
      <c r="C320" s="43">
        <v>1</v>
      </c>
      <c r="D320" s="43">
        <v>1</v>
      </c>
      <c r="E320" s="43">
        <v>1</v>
      </c>
    </row>
    <row r="321" spans="1:13">
      <c r="A321" s="43">
        <v>0</v>
      </c>
      <c r="B321" s="67" t="s">
        <v>368</v>
      </c>
      <c r="C321" s="43">
        <v>2</v>
      </c>
      <c r="D321" s="43">
        <v>1</v>
      </c>
      <c r="E321" s="43">
        <v>1</v>
      </c>
    </row>
    <row r="322" spans="1:13">
      <c r="A322" s="43">
        <v>0</v>
      </c>
      <c r="B322" s="69" t="s">
        <v>369</v>
      </c>
      <c r="C322" s="43">
        <v>2</v>
      </c>
      <c r="D322" s="18">
        <v>1</v>
      </c>
      <c r="E322" s="18">
        <v>1</v>
      </c>
      <c r="F322" s="18"/>
      <c r="G322" s="18"/>
    </row>
    <row r="323" spans="1:13">
      <c r="A323" s="43">
        <v>0</v>
      </c>
      <c r="B323" s="69" t="s">
        <v>370</v>
      </c>
      <c r="C323" s="43">
        <v>1</v>
      </c>
      <c r="D323" s="43">
        <v>1</v>
      </c>
      <c r="E323" s="43">
        <v>1</v>
      </c>
    </row>
    <row r="324" spans="1:13">
      <c r="A324" s="43">
        <v>0</v>
      </c>
      <c r="B324" s="67" t="s">
        <v>371</v>
      </c>
      <c r="C324">
        <v>1</v>
      </c>
      <c r="D324" s="18">
        <v>1</v>
      </c>
      <c r="E324" s="18">
        <v>1</v>
      </c>
      <c r="F324" s="18"/>
      <c r="G324" s="18"/>
      <c r="H324" s="18"/>
      <c r="I324" s="18"/>
      <c r="J324" s="18"/>
      <c r="K324" s="18"/>
      <c r="L324" s="18"/>
      <c r="M324" s="18"/>
    </row>
    <row r="325" spans="1:13">
      <c r="A325" s="43">
        <v>0</v>
      </c>
      <c r="B325" s="84" t="s">
        <v>372</v>
      </c>
      <c r="C325" s="18">
        <v>2</v>
      </c>
      <c r="D325" s="18">
        <v>1</v>
      </c>
      <c r="E325" s="18">
        <v>1</v>
      </c>
      <c r="F325" s="18"/>
      <c r="G325" s="18"/>
      <c r="H325" s="18"/>
      <c r="I325" s="18"/>
      <c r="J325" s="18"/>
      <c r="K325" s="18"/>
      <c r="L325" s="18"/>
      <c r="M325" s="18"/>
    </row>
    <row r="326" spans="1:13">
      <c r="A326" s="43">
        <v>0</v>
      </c>
      <c r="B326" s="69" t="s">
        <v>373</v>
      </c>
      <c r="C326" s="43">
        <v>2</v>
      </c>
      <c r="D326" s="61">
        <v>1</v>
      </c>
      <c r="E326" s="61">
        <v>1</v>
      </c>
      <c r="F326" s="61"/>
      <c r="G326" s="61"/>
      <c r="H326" s="61"/>
      <c r="I326" s="61"/>
      <c r="J326" s="61"/>
      <c r="K326" s="61"/>
      <c r="L326" s="61"/>
      <c r="M326" s="61"/>
    </row>
    <row r="327" spans="1:13">
      <c r="A327" s="43">
        <v>0</v>
      </c>
      <c r="B327" s="84" t="s">
        <v>374</v>
      </c>
      <c r="C327" s="18">
        <v>2</v>
      </c>
      <c r="D327" s="43">
        <v>1</v>
      </c>
      <c r="E327" s="43">
        <v>1</v>
      </c>
    </row>
    <row r="328" spans="1:13">
      <c r="A328" s="43">
        <v>0</v>
      </c>
      <c r="B328" s="69" t="s">
        <v>375</v>
      </c>
      <c r="C328" s="43">
        <v>1</v>
      </c>
      <c r="D328" s="18">
        <v>1</v>
      </c>
      <c r="E328" s="18">
        <v>1</v>
      </c>
      <c r="F328" s="18"/>
      <c r="G328" s="18"/>
    </row>
    <row r="329" spans="1:13">
      <c r="A329" s="43">
        <v>0</v>
      </c>
      <c r="B329" s="84" t="s">
        <v>376</v>
      </c>
      <c r="C329" s="18">
        <v>1</v>
      </c>
      <c r="D329" s="18">
        <v>1</v>
      </c>
      <c r="E329" s="18">
        <v>1</v>
      </c>
      <c r="F329" s="18"/>
      <c r="G329" s="18"/>
      <c r="H329" s="18"/>
      <c r="I329" s="18"/>
      <c r="J329" s="18"/>
      <c r="K329" s="18"/>
      <c r="L329" s="18"/>
      <c r="M329" s="18"/>
    </row>
    <row r="330" spans="1:13">
      <c r="A330" s="43">
        <v>0</v>
      </c>
      <c r="B330" s="69" t="s">
        <v>377</v>
      </c>
      <c r="C330" s="43">
        <v>2</v>
      </c>
      <c r="D330" s="62">
        <v>1</v>
      </c>
      <c r="E330" s="62">
        <v>1</v>
      </c>
      <c r="F330" s="62"/>
      <c r="G330" s="62"/>
      <c r="H330" s="62"/>
      <c r="I330" s="62"/>
      <c r="J330" s="62"/>
      <c r="K330" s="62"/>
      <c r="L330" s="62"/>
      <c r="M330" s="62"/>
    </row>
    <row r="331" spans="1:13">
      <c r="A331" s="43">
        <v>0</v>
      </c>
      <c r="B331" t="s">
        <v>378</v>
      </c>
      <c r="C331">
        <v>1</v>
      </c>
      <c r="D331" s="43">
        <v>1</v>
      </c>
      <c r="E331" s="43">
        <v>1</v>
      </c>
    </row>
    <row r="332" spans="1:13">
      <c r="A332" s="43">
        <v>0</v>
      </c>
      <c r="B332" s="69" t="s">
        <v>379</v>
      </c>
      <c r="C332" s="43">
        <v>2</v>
      </c>
      <c r="D332" s="43">
        <v>1</v>
      </c>
      <c r="E332" s="43">
        <v>1</v>
      </c>
    </row>
    <row r="333" spans="1:13">
      <c r="A333" s="43">
        <v>0</v>
      </c>
      <c r="B333" s="69" t="s">
        <v>380</v>
      </c>
      <c r="C333" s="43">
        <v>1</v>
      </c>
      <c r="D333" s="61">
        <v>1</v>
      </c>
      <c r="E333" s="61">
        <v>1</v>
      </c>
      <c r="F333" s="61"/>
      <c r="G333" s="61"/>
      <c r="H333" s="61"/>
      <c r="I333" s="61"/>
      <c r="J333" s="61"/>
      <c r="K333" s="61"/>
      <c r="L333" s="61"/>
      <c r="M333" s="61"/>
    </row>
    <row r="334" spans="1:13">
      <c r="A334" s="43">
        <v>0</v>
      </c>
      <c r="B334" s="84" t="s">
        <v>381</v>
      </c>
      <c r="C334" s="18">
        <v>2</v>
      </c>
      <c r="D334" s="43">
        <v>1</v>
      </c>
      <c r="E334" s="43">
        <v>1</v>
      </c>
    </row>
  </sheetData>
  <sortState xmlns:xlrd2="http://schemas.microsoft.com/office/spreadsheetml/2017/richdata2" ref="A50:N126">
    <sortCondition ref="C50:C126"/>
  </sortState>
  <mergeCells count="6">
    <mergeCell ref="A1:A2"/>
    <mergeCell ref="F2:F3"/>
    <mergeCell ref="G2:G3"/>
    <mergeCell ref="B1:B3"/>
    <mergeCell ref="D1:E1"/>
    <mergeCell ref="H1:K1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141"/>
  <sheetViews>
    <sheetView zoomScale="85" zoomScaleNormal="85" workbookViewId="0">
      <pane ySplit="3" topLeftCell="A49" activePane="bottomLeft" state="frozen"/>
      <selection pane="bottomLeft" activeCell="B138" sqref="B138"/>
    </sheetView>
  </sheetViews>
  <sheetFormatPr defaultColWidth="9" defaultRowHeight="15.6"/>
  <cols>
    <col min="1" max="1" width="11.453125"/>
    <col min="2" max="2" width="12.6328125"/>
    <col min="5" max="5" width="12.36328125" customWidth="1"/>
    <col min="6" max="6" width="12.36328125" style="18" customWidth="1"/>
    <col min="7" max="7" width="11"/>
    <col min="8" max="8" width="9.90625"/>
    <col min="9" max="9" width="9.90625" style="18"/>
    <col min="11" max="11" width="9.90625"/>
    <col min="13" max="13" width="21.453125" customWidth="1"/>
    <col min="31" max="31" width="31.6328125" customWidth="1"/>
    <col min="32" max="32" width="30.08984375" customWidth="1"/>
    <col min="33" max="33" width="31.36328125" customWidth="1"/>
    <col min="34" max="34" width="60.6328125" customWidth="1"/>
    <col min="35" max="35" width="50.90625" customWidth="1"/>
    <col min="39" max="39" width="17.453125" customWidth="1"/>
    <col min="40" max="40" width="21.6328125" customWidth="1"/>
    <col min="41" max="41" width="23.90625" customWidth="1"/>
    <col min="42" max="42" width="28.6328125" customWidth="1"/>
    <col min="43" max="44" width="47.08984375" customWidth="1"/>
    <col min="46" max="46" width="13.26953125" customWidth="1"/>
    <col min="47" max="47" width="32.453125" customWidth="1"/>
    <col min="48" max="48" width="30.453125" customWidth="1"/>
  </cols>
  <sheetData>
    <row r="1" spans="1:68" s="15" customFormat="1" ht="16.2" customHeight="1">
      <c r="A1" s="19"/>
      <c r="B1" s="19"/>
      <c r="C1" s="92" t="s">
        <v>0</v>
      </c>
      <c r="D1" s="95"/>
      <c r="E1" s="95"/>
      <c r="F1" s="104"/>
      <c r="G1" s="95"/>
      <c r="H1" s="95"/>
      <c r="I1" s="104"/>
      <c r="J1" s="95"/>
      <c r="K1" s="95"/>
      <c r="L1" s="95"/>
      <c r="M1" s="96"/>
      <c r="N1" s="96"/>
      <c r="O1" s="105" t="s">
        <v>1</v>
      </c>
      <c r="P1" s="105"/>
      <c r="Q1" s="105"/>
      <c r="R1" s="105"/>
      <c r="S1" s="106" t="s">
        <v>2</v>
      </c>
      <c r="T1" s="106"/>
      <c r="U1" s="106"/>
      <c r="V1" s="106"/>
      <c r="W1" s="106"/>
      <c r="X1" s="106"/>
      <c r="Y1" s="100" t="s">
        <v>3</v>
      </c>
      <c r="Z1" s="100" t="s">
        <v>4</v>
      </c>
      <c r="AA1" s="38" t="s">
        <v>5</v>
      </c>
      <c r="AB1" s="107" t="s">
        <v>382</v>
      </c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39"/>
      <c r="AT1" s="95" t="s">
        <v>6</v>
      </c>
      <c r="AU1" s="95"/>
      <c r="AV1" s="95"/>
      <c r="AW1" s="95"/>
      <c r="AX1" s="96" t="s">
        <v>383</v>
      </c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7" t="s">
        <v>7</v>
      </c>
      <c r="BN1" s="97"/>
      <c r="BO1" s="97"/>
      <c r="BP1" s="97"/>
    </row>
    <row r="2" spans="1:68" s="15" customFormat="1">
      <c r="A2" s="19"/>
      <c r="B2" s="19"/>
      <c r="C2" s="92"/>
      <c r="D2" s="15" t="s">
        <v>8</v>
      </c>
      <c r="E2" s="15" t="s">
        <v>9</v>
      </c>
      <c r="F2" s="20"/>
      <c r="G2" s="15" t="s">
        <v>10</v>
      </c>
      <c r="H2" s="15" t="s">
        <v>11</v>
      </c>
      <c r="I2" s="20" t="s">
        <v>384</v>
      </c>
      <c r="J2" s="98" t="s">
        <v>12</v>
      </c>
      <c r="K2" s="98" t="s">
        <v>13</v>
      </c>
      <c r="L2" s="99" t="s">
        <v>14</v>
      </c>
      <c r="M2" s="98" t="s">
        <v>15</v>
      </c>
      <c r="N2" s="15" t="s">
        <v>16</v>
      </c>
      <c r="O2" s="15" t="s">
        <v>17</v>
      </c>
      <c r="P2" s="15" t="s">
        <v>385</v>
      </c>
      <c r="Q2" s="15" t="s">
        <v>386</v>
      </c>
      <c r="R2" s="15" t="s">
        <v>387</v>
      </c>
      <c r="S2" s="15" t="s">
        <v>18</v>
      </c>
      <c r="T2" s="15" t="s">
        <v>19</v>
      </c>
      <c r="U2" s="15" t="s">
        <v>388</v>
      </c>
      <c r="V2" s="15" t="s">
        <v>20</v>
      </c>
      <c r="W2" s="15" t="s">
        <v>389</v>
      </c>
      <c r="X2" s="15" t="s">
        <v>390</v>
      </c>
      <c r="Y2" s="100"/>
      <c r="Z2" s="100"/>
      <c r="AB2" s="15" t="s">
        <v>391</v>
      </c>
      <c r="AC2" s="15" t="s">
        <v>392</v>
      </c>
      <c r="AD2" s="15" t="s">
        <v>393</v>
      </c>
      <c r="AE2" s="15" t="s">
        <v>394</v>
      </c>
      <c r="AF2" s="15" t="s">
        <v>395</v>
      </c>
      <c r="AG2" s="15" t="s">
        <v>396</v>
      </c>
      <c r="AH2" s="15" t="s">
        <v>397</v>
      </c>
      <c r="AI2" s="42" t="s">
        <v>398</v>
      </c>
      <c r="AJ2" s="101" t="s">
        <v>21</v>
      </c>
      <c r="AK2" s="101" t="s">
        <v>22</v>
      </c>
      <c r="AL2" s="25" t="s">
        <v>23</v>
      </c>
      <c r="AM2" s="15" t="s">
        <v>399</v>
      </c>
      <c r="AN2" s="15" t="s">
        <v>400</v>
      </c>
      <c r="AO2" s="15" t="s">
        <v>401</v>
      </c>
      <c r="AP2" s="15" t="s">
        <v>24</v>
      </c>
      <c r="AQ2" s="15" t="s">
        <v>25</v>
      </c>
      <c r="AR2" s="15" t="s">
        <v>402</v>
      </c>
      <c r="AS2" s="102" t="s">
        <v>26</v>
      </c>
      <c r="AT2" s="15" t="s">
        <v>27</v>
      </c>
      <c r="AU2" s="15" t="s">
        <v>28</v>
      </c>
      <c r="AV2" s="15" t="s">
        <v>29</v>
      </c>
      <c r="AW2" s="15" t="s">
        <v>30</v>
      </c>
      <c r="AX2" s="15" t="s">
        <v>403</v>
      </c>
      <c r="AY2" s="103" t="s">
        <v>31</v>
      </c>
      <c r="AZ2" s="15" t="s">
        <v>32</v>
      </c>
      <c r="BA2" s="98" t="s">
        <v>33</v>
      </c>
      <c r="BB2" s="98" t="s">
        <v>34</v>
      </c>
      <c r="BC2" s="15" t="s">
        <v>404</v>
      </c>
      <c r="BD2" s="15" t="s">
        <v>35</v>
      </c>
      <c r="BE2" s="15" t="s">
        <v>36</v>
      </c>
      <c r="BF2" s="15" t="s">
        <v>37</v>
      </c>
      <c r="BG2" s="15" t="s">
        <v>38</v>
      </c>
      <c r="BH2" s="15" t="s">
        <v>39</v>
      </c>
      <c r="BI2" s="15" t="s">
        <v>40</v>
      </c>
      <c r="BJ2" s="15" t="s">
        <v>41</v>
      </c>
      <c r="BK2" s="15" t="s">
        <v>42</v>
      </c>
      <c r="BL2" s="15" t="s">
        <v>43</v>
      </c>
      <c r="BM2" s="15" t="s">
        <v>44</v>
      </c>
      <c r="BN2" s="15" t="s">
        <v>45</v>
      </c>
      <c r="BO2" s="15" t="s">
        <v>46</v>
      </c>
      <c r="BP2" s="15" t="s">
        <v>47</v>
      </c>
    </row>
    <row r="3" spans="1:68" s="15" customFormat="1" ht="19.5" customHeight="1">
      <c r="A3" s="19" t="s">
        <v>49</v>
      </c>
      <c r="B3" s="19" t="s">
        <v>50</v>
      </c>
      <c r="C3" s="92"/>
      <c r="D3" s="15" t="s">
        <v>51</v>
      </c>
      <c r="E3" s="15" t="s">
        <v>52</v>
      </c>
      <c r="F3" s="20"/>
      <c r="G3" s="15" t="s">
        <v>52</v>
      </c>
      <c r="H3" s="15" t="s">
        <v>52</v>
      </c>
      <c r="I3" s="20"/>
      <c r="J3" s="98"/>
      <c r="K3" s="98"/>
      <c r="L3" s="99"/>
      <c r="M3" s="98"/>
      <c r="N3" s="15" t="s">
        <v>53</v>
      </c>
      <c r="O3" s="15" t="s">
        <v>54</v>
      </c>
      <c r="P3" s="15" t="s">
        <v>405</v>
      </c>
      <c r="Q3" s="15" t="s">
        <v>406</v>
      </c>
      <c r="R3" s="15" t="s">
        <v>407</v>
      </c>
      <c r="S3" s="15" t="s">
        <v>55</v>
      </c>
      <c r="T3" s="15" t="s">
        <v>56</v>
      </c>
      <c r="U3" s="15" t="s">
        <v>408</v>
      </c>
      <c r="V3" s="15" t="s">
        <v>57</v>
      </c>
      <c r="W3" s="15" t="s">
        <v>409</v>
      </c>
      <c r="X3" s="15" t="s">
        <v>410</v>
      </c>
      <c r="Y3" s="100"/>
      <c r="Z3" s="100"/>
      <c r="AA3" s="15" t="s">
        <v>58</v>
      </c>
      <c r="AB3" s="15" t="s">
        <v>411</v>
      </c>
      <c r="AC3" s="15" t="s">
        <v>412</v>
      </c>
      <c r="AD3" s="15" t="s">
        <v>413</v>
      </c>
      <c r="AE3" s="15" t="s">
        <v>414</v>
      </c>
      <c r="AF3" s="15" t="s">
        <v>415</v>
      </c>
      <c r="AG3" s="15" t="s">
        <v>416</v>
      </c>
      <c r="AH3" s="15" t="s">
        <v>417</v>
      </c>
      <c r="AI3" s="15" t="s">
        <v>418</v>
      </c>
      <c r="AJ3" s="101"/>
      <c r="AK3" s="101"/>
      <c r="AL3" s="25" t="s">
        <v>59</v>
      </c>
      <c r="AM3" s="15" t="s">
        <v>419</v>
      </c>
      <c r="AN3" s="15" t="s">
        <v>420</v>
      </c>
      <c r="AO3" s="15" t="s">
        <v>60</v>
      </c>
      <c r="AP3" s="15" t="s">
        <v>60</v>
      </c>
      <c r="AQ3" s="15" t="s">
        <v>61</v>
      </c>
      <c r="AR3" s="15" t="s">
        <v>62</v>
      </c>
      <c r="AS3" s="102"/>
      <c r="AT3" s="15" t="s">
        <v>63</v>
      </c>
      <c r="AU3" s="15" t="s">
        <v>421</v>
      </c>
      <c r="AV3" s="15" t="s">
        <v>64</v>
      </c>
      <c r="AW3" s="15" t="s">
        <v>65</v>
      </c>
      <c r="AX3" s="15" t="s">
        <v>422</v>
      </c>
      <c r="AY3" s="103"/>
      <c r="AZ3" s="15" t="s">
        <v>66</v>
      </c>
      <c r="BA3" s="98"/>
      <c r="BB3" s="98"/>
      <c r="BC3" s="15" t="s">
        <v>67</v>
      </c>
      <c r="BD3" s="15" t="s">
        <v>67</v>
      </c>
      <c r="BE3" s="15" t="s">
        <v>67</v>
      </c>
      <c r="BF3" s="15" t="s">
        <v>67</v>
      </c>
      <c r="BH3" s="15" t="s">
        <v>67</v>
      </c>
      <c r="BI3" s="15" t="s">
        <v>68</v>
      </c>
      <c r="BJ3" s="15" t="s">
        <v>69</v>
      </c>
      <c r="BK3" s="15" t="s">
        <v>70</v>
      </c>
      <c r="BL3" s="15" t="s">
        <v>71</v>
      </c>
      <c r="BM3" s="15" t="s">
        <v>52</v>
      </c>
      <c r="BN3" s="15" t="s">
        <v>423</v>
      </c>
      <c r="BO3" s="15" t="s">
        <v>72</v>
      </c>
      <c r="BP3" s="15" t="s">
        <v>52</v>
      </c>
    </row>
    <row r="4" spans="1:68" s="15" customFormat="1">
      <c r="A4" s="15" t="s">
        <v>424</v>
      </c>
      <c r="B4" s="15" t="s">
        <v>424</v>
      </c>
      <c r="C4" s="15" t="s">
        <v>424</v>
      </c>
      <c r="D4" s="15" t="s">
        <v>424</v>
      </c>
      <c r="E4" s="15" t="s">
        <v>424</v>
      </c>
      <c r="F4" s="20" t="s">
        <v>48</v>
      </c>
      <c r="G4" s="15" t="s">
        <v>424</v>
      </c>
      <c r="H4" s="15" t="s">
        <v>424</v>
      </c>
      <c r="I4" s="20"/>
      <c r="J4" s="15" t="s">
        <v>424</v>
      </c>
      <c r="K4" s="15" t="s">
        <v>424</v>
      </c>
      <c r="L4" s="15" t="s">
        <v>424</v>
      </c>
      <c r="M4" s="15" t="s">
        <v>424</v>
      </c>
      <c r="N4" s="15" t="s">
        <v>424</v>
      </c>
      <c r="O4" s="15" t="s">
        <v>424</v>
      </c>
      <c r="P4" s="15" t="s">
        <v>424</v>
      </c>
      <c r="Q4" s="15" t="s">
        <v>424</v>
      </c>
      <c r="R4" s="15" t="s">
        <v>424</v>
      </c>
      <c r="S4" s="15" t="s">
        <v>424</v>
      </c>
      <c r="T4" s="15" t="s">
        <v>424</v>
      </c>
      <c r="U4" s="15" t="s">
        <v>424</v>
      </c>
      <c r="V4" s="15" t="s">
        <v>424</v>
      </c>
      <c r="W4" s="15" t="s">
        <v>424</v>
      </c>
      <c r="X4" s="15" t="s">
        <v>424</v>
      </c>
      <c r="Y4" s="15" t="s">
        <v>424</v>
      </c>
      <c r="Z4" s="15" t="s">
        <v>424</v>
      </c>
      <c r="AA4" s="15" t="s">
        <v>424</v>
      </c>
      <c r="AB4" s="15" t="s">
        <v>424</v>
      </c>
      <c r="AC4" s="15" t="s">
        <v>424</v>
      </c>
      <c r="AD4" s="15" t="s">
        <v>424</v>
      </c>
      <c r="AE4" s="40"/>
      <c r="AI4" s="15" t="s">
        <v>424</v>
      </c>
      <c r="AJ4" s="15" t="s">
        <v>424</v>
      </c>
      <c r="AK4" s="15" t="s">
        <v>424</v>
      </c>
      <c r="AL4" s="15" t="s">
        <v>424</v>
      </c>
      <c r="AM4" s="15" t="s">
        <v>424</v>
      </c>
    </row>
    <row r="5" spans="1:68" s="15" customFormat="1">
      <c r="A5" s="21">
        <v>2014099376</v>
      </c>
      <c r="B5" s="15">
        <v>13067870386</v>
      </c>
      <c r="C5" s="20" t="s">
        <v>425</v>
      </c>
      <c r="D5" s="21">
        <v>1</v>
      </c>
      <c r="E5" s="22">
        <v>25911</v>
      </c>
      <c r="F5" s="23">
        <f>DATEDIF(E5,"2020/1/5","Y")</f>
        <v>49</v>
      </c>
      <c r="G5" s="24">
        <v>41982</v>
      </c>
      <c r="H5" s="24">
        <v>42005</v>
      </c>
      <c r="I5" s="33">
        <f>H5-G5</f>
        <v>23</v>
      </c>
      <c r="J5" s="34">
        <v>175</v>
      </c>
      <c r="K5" s="15">
        <v>62</v>
      </c>
      <c r="L5" s="35">
        <f>K5*10000/(J5*J5)</f>
        <v>20.244897959183675</v>
      </c>
      <c r="M5" s="15">
        <v>4</v>
      </c>
      <c r="N5" s="15">
        <v>2</v>
      </c>
      <c r="O5" s="15">
        <v>2</v>
      </c>
      <c r="P5" s="15">
        <v>3</v>
      </c>
      <c r="Q5" s="15">
        <v>2</v>
      </c>
      <c r="R5" s="15">
        <v>1</v>
      </c>
      <c r="S5" s="15">
        <v>1</v>
      </c>
      <c r="T5" s="15">
        <v>3</v>
      </c>
      <c r="U5" s="15">
        <v>2</v>
      </c>
      <c r="V5" s="15">
        <v>1</v>
      </c>
      <c r="W5" s="15">
        <v>1</v>
      </c>
      <c r="X5" s="15">
        <v>2</v>
      </c>
      <c r="Y5" s="21">
        <v>2.94</v>
      </c>
      <c r="Z5" s="21">
        <v>12.81</v>
      </c>
      <c r="AA5" s="15">
        <v>2</v>
      </c>
      <c r="AB5" s="15">
        <v>1</v>
      </c>
      <c r="AC5" s="15" t="s">
        <v>426</v>
      </c>
      <c r="AD5" s="15">
        <v>4</v>
      </c>
      <c r="AE5" s="40" t="s">
        <v>427</v>
      </c>
      <c r="AF5" s="15">
        <v>3</v>
      </c>
      <c r="AG5" s="15">
        <v>2</v>
      </c>
      <c r="AH5" s="15">
        <v>1</v>
      </c>
      <c r="AI5" s="21">
        <v>3</v>
      </c>
      <c r="AJ5" s="21">
        <v>300</v>
      </c>
      <c r="AK5" s="21">
        <v>20</v>
      </c>
      <c r="AL5" s="21">
        <v>0</v>
      </c>
      <c r="AM5" s="15">
        <v>2</v>
      </c>
      <c r="AN5" s="15">
        <v>1</v>
      </c>
      <c r="AO5" s="15">
        <v>2</v>
      </c>
      <c r="AP5" s="15">
        <v>1</v>
      </c>
      <c r="AQ5" s="15">
        <v>3</v>
      </c>
      <c r="AR5" s="43">
        <v>3</v>
      </c>
      <c r="AS5" s="21">
        <v>2</v>
      </c>
      <c r="AT5" s="15">
        <v>2</v>
      </c>
      <c r="AU5" s="15">
        <v>0</v>
      </c>
      <c r="AV5" s="15">
        <v>0</v>
      </c>
      <c r="AW5" s="15">
        <v>0</v>
      </c>
      <c r="AX5" s="15">
        <v>5</v>
      </c>
      <c r="AY5" s="21">
        <v>5</v>
      </c>
      <c r="AZ5" s="21">
        <v>2</v>
      </c>
      <c r="BA5" s="21">
        <v>11</v>
      </c>
      <c r="BB5" s="21">
        <v>0</v>
      </c>
      <c r="BC5" s="15">
        <v>1</v>
      </c>
      <c r="BD5" s="15">
        <v>1</v>
      </c>
      <c r="BE5" s="15">
        <v>1</v>
      </c>
      <c r="BF5" s="15">
        <v>1</v>
      </c>
      <c r="BG5" s="15">
        <v>1</v>
      </c>
      <c r="BH5" s="15">
        <v>1</v>
      </c>
      <c r="BI5" s="21">
        <v>4</v>
      </c>
      <c r="BJ5" s="49">
        <v>1</v>
      </c>
      <c r="BK5" s="21">
        <v>1</v>
      </c>
      <c r="BL5" s="15">
        <v>2</v>
      </c>
    </row>
    <row r="6" spans="1:68" s="15" customFormat="1">
      <c r="A6" s="25">
        <v>2015039554</v>
      </c>
      <c r="B6" s="26">
        <v>18098768739</v>
      </c>
      <c r="C6" s="25" t="s">
        <v>428</v>
      </c>
      <c r="D6" s="26">
        <v>1</v>
      </c>
      <c r="E6" s="27">
        <v>18802</v>
      </c>
      <c r="F6" s="23">
        <f t="shared" ref="F6:F17" si="0">DATEDIF(E6,"2020/1/5","Y")</f>
        <v>68</v>
      </c>
      <c r="G6" s="28">
        <v>42139</v>
      </c>
      <c r="H6" s="28">
        <v>42156</v>
      </c>
      <c r="I6" s="33">
        <f>H6-G6</f>
        <v>17</v>
      </c>
      <c r="J6" s="36">
        <v>175</v>
      </c>
      <c r="K6" s="25">
        <v>68</v>
      </c>
      <c r="L6" s="35">
        <f t="shared" ref="L6:L19" si="1">K6*10000/(J6*J6)</f>
        <v>22.204081632653061</v>
      </c>
      <c r="M6" s="25">
        <v>8</v>
      </c>
      <c r="N6" s="25">
        <v>2</v>
      </c>
      <c r="O6" s="25">
        <v>2</v>
      </c>
      <c r="P6" s="25">
        <v>3</v>
      </c>
      <c r="Q6" s="25">
        <v>1</v>
      </c>
      <c r="R6" s="25">
        <v>1</v>
      </c>
      <c r="S6" s="25">
        <v>2</v>
      </c>
      <c r="T6" s="25">
        <v>4</v>
      </c>
      <c r="U6" s="25">
        <v>2</v>
      </c>
      <c r="V6" s="25">
        <v>1</v>
      </c>
      <c r="W6" s="25">
        <v>1</v>
      </c>
      <c r="X6" s="25">
        <v>2</v>
      </c>
      <c r="Y6" s="26">
        <v>4.9800000000000004</v>
      </c>
      <c r="Z6" s="26">
        <v>54.72</v>
      </c>
      <c r="AA6" s="25">
        <v>2</v>
      </c>
      <c r="AB6" s="25">
        <v>1</v>
      </c>
      <c r="AC6" s="15" t="s">
        <v>426</v>
      </c>
      <c r="AD6" s="25">
        <v>4</v>
      </c>
      <c r="AE6" s="41" t="s">
        <v>427</v>
      </c>
      <c r="AF6" s="25">
        <v>3</v>
      </c>
      <c r="AG6" s="25">
        <v>2</v>
      </c>
      <c r="AH6" s="15">
        <v>1</v>
      </c>
      <c r="AI6" s="26">
        <v>2</v>
      </c>
      <c r="AJ6" s="26">
        <v>190</v>
      </c>
      <c r="AK6" s="26">
        <v>100</v>
      </c>
      <c r="AL6" s="26">
        <v>0</v>
      </c>
      <c r="AM6" s="25">
        <v>2</v>
      </c>
      <c r="AN6" s="25">
        <v>1</v>
      </c>
      <c r="AO6" s="25">
        <v>1</v>
      </c>
      <c r="AP6" s="25">
        <v>1</v>
      </c>
      <c r="AQ6" s="25">
        <v>2</v>
      </c>
      <c r="AR6" s="44">
        <v>0</v>
      </c>
      <c r="AS6" s="26">
        <v>3</v>
      </c>
      <c r="AT6" s="25">
        <v>2</v>
      </c>
      <c r="AU6" s="25">
        <v>0</v>
      </c>
      <c r="AV6" s="25">
        <v>0</v>
      </c>
      <c r="AW6" s="25">
        <v>0</v>
      </c>
      <c r="AX6" s="25">
        <v>5</v>
      </c>
      <c r="AY6" s="26">
        <v>5</v>
      </c>
      <c r="AZ6" s="26">
        <v>2</v>
      </c>
      <c r="BA6" s="26">
        <v>11</v>
      </c>
      <c r="BB6" s="26">
        <v>0</v>
      </c>
      <c r="BC6" s="25">
        <v>1</v>
      </c>
      <c r="BD6" s="25">
        <v>1</v>
      </c>
      <c r="BE6" s="25">
        <v>1</v>
      </c>
      <c r="BF6" s="25">
        <v>1</v>
      </c>
      <c r="BG6" s="25">
        <v>1</v>
      </c>
      <c r="BH6" s="25">
        <v>1</v>
      </c>
      <c r="BI6" s="26">
        <v>4</v>
      </c>
      <c r="BJ6" s="50">
        <v>1</v>
      </c>
      <c r="BK6" s="26">
        <v>1</v>
      </c>
      <c r="BL6" s="25">
        <v>2</v>
      </c>
      <c r="BM6" s="22">
        <v>42177</v>
      </c>
      <c r="BN6" s="15">
        <v>1</v>
      </c>
    </row>
    <row r="7" spans="1:68" s="15" customFormat="1">
      <c r="A7" s="26">
        <v>2015038717</v>
      </c>
      <c r="B7" s="26">
        <v>13956065730</v>
      </c>
      <c r="C7" s="25" t="s">
        <v>429</v>
      </c>
      <c r="D7" s="26">
        <v>1</v>
      </c>
      <c r="E7" s="27">
        <v>20652</v>
      </c>
      <c r="F7" s="23">
        <f t="shared" si="0"/>
        <v>63</v>
      </c>
      <c r="G7" s="28">
        <v>42137</v>
      </c>
      <c r="H7" s="28">
        <v>42151</v>
      </c>
      <c r="I7" s="33">
        <f>H7-G7</f>
        <v>14</v>
      </c>
      <c r="J7" s="36">
        <v>168</v>
      </c>
      <c r="K7" s="25">
        <v>48</v>
      </c>
      <c r="L7" s="35">
        <f t="shared" si="1"/>
        <v>17.006802721088434</v>
      </c>
      <c r="M7" s="25">
        <v>5</v>
      </c>
      <c r="N7" s="25">
        <v>2</v>
      </c>
      <c r="O7" s="25">
        <v>2</v>
      </c>
      <c r="P7" s="25">
        <v>3</v>
      </c>
      <c r="Q7" s="25">
        <v>3</v>
      </c>
      <c r="R7" s="25">
        <v>1</v>
      </c>
      <c r="S7" s="25">
        <v>1</v>
      </c>
      <c r="T7" s="25">
        <v>3</v>
      </c>
      <c r="U7" s="25">
        <v>2</v>
      </c>
      <c r="V7" s="25">
        <v>2</v>
      </c>
      <c r="W7" s="25">
        <v>1</v>
      </c>
      <c r="X7" s="25">
        <v>2</v>
      </c>
      <c r="Y7" s="26">
        <v>63.1</v>
      </c>
      <c r="Z7" s="26">
        <v>21.58</v>
      </c>
      <c r="AA7" s="25">
        <v>2</v>
      </c>
      <c r="AB7" s="25">
        <v>1</v>
      </c>
      <c r="AC7" s="15" t="s">
        <v>426</v>
      </c>
      <c r="AD7" s="25">
        <v>4</v>
      </c>
      <c r="AE7" s="41" t="s">
        <v>427</v>
      </c>
      <c r="AF7" s="25">
        <v>3</v>
      </c>
      <c r="AG7" s="25">
        <v>2</v>
      </c>
      <c r="AH7" s="15">
        <v>1</v>
      </c>
      <c r="AI7" s="26">
        <v>3</v>
      </c>
      <c r="AJ7" s="26">
        <v>180</v>
      </c>
      <c r="AK7" s="26">
        <v>30</v>
      </c>
      <c r="AL7" s="26">
        <v>0</v>
      </c>
      <c r="AM7" s="25">
        <v>2</v>
      </c>
      <c r="AN7" s="25">
        <v>1</v>
      </c>
      <c r="AO7" s="25">
        <v>1</v>
      </c>
      <c r="AP7" s="25">
        <v>1</v>
      </c>
      <c r="AQ7" s="25">
        <v>2</v>
      </c>
      <c r="AR7" s="44">
        <v>0</v>
      </c>
      <c r="AS7" s="26">
        <v>4</v>
      </c>
      <c r="AT7" s="25">
        <v>2</v>
      </c>
      <c r="AU7" s="25">
        <v>0</v>
      </c>
      <c r="AV7" s="25">
        <v>0</v>
      </c>
      <c r="AW7" s="25">
        <v>0</v>
      </c>
      <c r="AX7" s="25">
        <v>5</v>
      </c>
      <c r="AY7" s="26">
        <v>3</v>
      </c>
      <c r="AZ7" s="26">
        <v>2</v>
      </c>
      <c r="BA7" s="26">
        <v>15</v>
      </c>
      <c r="BB7" s="26">
        <v>7</v>
      </c>
      <c r="BC7" s="25">
        <v>1</v>
      </c>
      <c r="BD7" s="25">
        <v>1</v>
      </c>
      <c r="BE7" s="25">
        <v>1</v>
      </c>
      <c r="BF7" s="25">
        <v>1</v>
      </c>
      <c r="BG7" s="25">
        <v>1</v>
      </c>
      <c r="BH7" s="25">
        <v>2</v>
      </c>
      <c r="BI7" s="26">
        <v>3</v>
      </c>
      <c r="BJ7" s="50">
        <v>6</v>
      </c>
      <c r="BK7" s="26">
        <v>1</v>
      </c>
      <c r="BL7" s="25">
        <v>3</v>
      </c>
    </row>
    <row r="8" spans="1:68" s="16" customFormat="1">
      <c r="A8" s="26">
        <v>2015043287</v>
      </c>
      <c r="B8" s="26">
        <v>13865982984</v>
      </c>
      <c r="C8" s="25" t="s">
        <v>275</v>
      </c>
      <c r="D8" s="26">
        <v>1</v>
      </c>
      <c r="E8" s="27">
        <v>22185</v>
      </c>
      <c r="F8" s="23">
        <f t="shared" si="0"/>
        <v>59</v>
      </c>
      <c r="G8" s="28">
        <v>42152</v>
      </c>
      <c r="H8" s="28">
        <v>42167</v>
      </c>
      <c r="I8" s="33">
        <f>H8-G8</f>
        <v>15</v>
      </c>
      <c r="J8" s="36">
        <v>173</v>
      </c>
      <c r="K8" s="25">
        <v>70</v>
      </c>
      <c r="L8" s="35">
        <f t="shared" si="1"/>
        <v>23.388686558187711</v>
      </c>
      <c r="M8" s="25">
        <v>5</v>
      </c>
      <c r="N8" s="25">
        <v>3</v>
      </c>
      <c r="O8" s="25">
        <v>2</v>
      </c>
      <c r="P8" s="25">
        <v>3</v>
      </c>
      <c r="Q8" s="25">
        <v>3</v>
      </c>
      <c r="R8" s="25">
        <v>1</v>
      </c>
      <c r="S8" s="25">
        <v>1</v>
      </c>
      <c r="T8" s="25">
        <v>3</v>
      </c>
      <c r="U8" s="25">
        <v>2</v>
      </c>
      <c r="V8" s="25">
        <v>2</v>
      </c>
      <c r="W8" s="25">
        <v>1</v>
      </c>
      <c r="X8" s="25">
        <v>2</v>
      </c>
      <c r="Y8" s="26">
        <v>3</v>
      </c>
      <c r="Z8" s="26">
        <v>14.55</v>
      </c>
      <c r="AA8" s="25">
        <v>2</v>
      </c>
      <c r="AB8" s="25">
        <v>1</v>
      </c>
      <c r="AC8" s="15" t="s">
        <v>426</v>
      </c>
      <c r="AD8" s="25">
        <v>4</v>
      </c>
      <c r="AE8" s="41" t="s">
        <v>427</v>
      </c>
      <c r="AF8" s="25">
        <v>3</v>
      </c>
      <c r="AG8" s="25">
        <v>3</v>
      </c>
      <c r="AH8" s="15">
        <v>1</v>
      </c>
      <c r="AI8" s="26">
        <v>3</v>
      </c>
      <c r="AJ8" s="26">
        <v>240</v>
      </c>
      <c r="AK8" s="26">
        <v>20</v>
      </c>
      <c r="AL8" s="26">
        <v>0</v>
      </c>
      <c r="AM8" s="25">
        <v>2</v>
      </c>
      <c r="AN8" s="25">
        <v>1</v>
      </c>
      <c r="AO8" s="25">
        <v>1</v>
      </c>
      <c r="AP8" s="25">
        <v>1</v>
      </c>
      <c r="AQ8" s="25">
        <v>2</v>
      </c>
      <c r="AR8" s="44">
        <v>0</v>
      </c>
      <c r="AS8" s="26">
        <v>2</v>
      </c>
      <c r="AT8" s="25">
        <v>2</v>
      </c>
      <c r="AU8" s="25">
        <v>0</v>
      </c>
      <c r="AV8" s="25">
        <v>0</v>
      </c>
      <c r="AW8" s="25">
        <v>0</v>
      </c>
      <c r="AX8" s="25">
        <v>5</v>
      </c>
      <c r="AY8" s="26">
        <v>3</v>
      </c>
      <c r="AZ8" s="26">
        <v>3</v>
      </c>
      <c r="BA8" s="26">
        <v>5</v>
      </c>
      <c r="BB8" s="26">
        <v>0</v>
      </c>
      <c r="BC8" s="25">
        <v>1</v>
      </c>
      <c r="BD8" s="25">
        <v>1</v>
      </c>
      <c r="BE8" s="25">
        <v>1</v>
      </c>
      <c r="BF8" s="25">
        <v>1</v>
      </c>
      <c r="BG8" s="25">
        <v>1</v>
      </c>
      <c r="BH8" s="25">
        <v>1</v>
      </c>
      <c r="BI8" s="26">
        <v>4</v>
      </c>
      <c r="BJ8" s="50">
        <v>1</v>
      </c>
      <c r="BK8" s="26">
        <v>1</v>
      </c>
      <c r="BL8" s="25">
        <v>3</v>
      </c>
      <c r="BM8" s="25"/>
      <c r="BN8" s="25"/>
      <c r="BO8" s="25"/>
      <c r="BP8" s="25"/>
    </row>
    <row r="9" spans="1:68" s="15" customFormat="1">
      <c r="A9" s="26">
        <v>2015051227</v>
      </c>
      <c r="B9" s="26">
        <v>15151664157</v>
      </c>
      <c r="C9" s="25" t="s">
        <v>430</v>
      </c>
      <c r="D9" s="26">
        <v>1</v>
      </c>
      <c r="E9" s="27">
        <v>19274</v>
      </c>
      <c r="F9" s="23">
        <f t="shared" si="0"/>
        <v>67</v>
      </c>
      <c r="G9" s="28">
        <v>42180</v>
      </c>
      <c r="H9" s="28">
        <v>42200</v>
      </c>
      <c r="I9" s="33">
        <f>H9-G9</f>
        <v>20</v>
      </c>
      <c r="J9" s="36">
        <v>169</v>
      </c>
      <c r="K9" s="25">
        <v>50</v>
      </c>
      <c r="L9" s="35">
        <f t="shared" si="1"/>
        <v>17.506389832288786</v>
      </c>
      <c r="M9" s="25">
        <v>3</v>
      </c>
      <c r="N9" s="25">
        <v>6</v>
      </c>
      <c r="O9" s="25">
        <v>2</v>
      </c>
      <c r="P9" s="25">
        <v>2</v>
      </c>
      <c r="Q9" s="25">
        <v>2</v>
      </c>
      <c r="R9" s="25">
        <v>1</v>
      </c>
      <c r="S9" s="25">
        <v>1</v>
      </c>
      <c r="T9" s="25">
        <v>2</v>
      </c>
      <c r="U9" s="25">
        <v>2</v>
      </c>
      <c r="V9" s="25">
        <v>1</v>
      </c>
      <c r="W9" s="25">
        <v>1</v>
      </c>
      <c r="X9" s="25">
        <v>2</v>
      </c>
      <c r="Y9" s="26">
        <v>16.899999999999999</v>
      </c>
      <c r="Z9" s="26">
        <v>15.15</v>
      </c>
      <c r="AA9" s="25">
        <v>1</v>
      </c>
      <c r="AB9" s="25">
        <v>1</v>
      </c>
      <c r="AC9" s="15" t="s">
        <v>426</v>
      </c>
      <c r="AD9" s="25">
        <v>4</v>
      </c>
      <c r="AE9" s="41" t="s">
        <v>427</v>
      </c>
      <c r="AF9" s="25">
        <v>3</v>
      </c>
      <c r="AG9" s="25">
        <v>2</v>
      </c>
      <c r="AH9" s="15">
        <v>1</v>
      </c>
      <c r="AI9" s="26">
        <v>3</v>
      </c>
      <c r="AJ9" s="26">
        <v>350</v>
      </c>
      <c r="AK9" s="26">
        <v>80</v>
      </c>
      <c r="AL9" s="26">
        <v>0</v>
      </c>
      <c r="AM9" s="26">
        <v>2</v>
      </c>
      <c r="AN9" s="26">
        <v>1</v>
      </c>
      <c r="AO9" s="26">
        <v>2</v>
      </c>
      <c r="AP9" s="26">
        <v>1</v>
      </c>
      <c r="AQ9" s="26">
        <v>3</v>
      </c>
      <c r="AR9" s="45">
        <v>3</v>
      </c>
      <c r="AS9" s="26">
        <v>2</v>
      </c>
      <c r="AT9" s="26">
        <v>2</v>
      </c>
      <c r="AU9" s="25">
        <v>0</v>
      </c>
      <c r="AV9" s="25">
        <v>0</v>
      </c>
      <c r="AW9" s="25">
        <v>0</v>
      </c>
      <c r="AX9" s="25">
        <v>5</v>
      </c>
      <c r="AY9" s="26">
        <v>4</v>
      </c>
      <c r="AZ9" s="26">
        <v>2</v>
      </c>
      <c r="BA9" s="26">
        <v>13</v>
      </c>
      <c r="BB9" s="26">
        <v>0</v>
      </c>
      <c r="BC9" s="25">
        <v>1</v>
      </c>
      <c r="BD9" s="25">
        <v>1</v>
      </c>
      <c r="BE9" s="25">
        <v>1</v>
      </c>
      <c r="BF9" s="25">
        <v>1</v>
      </c>
      <c r="BG9" s="25">
        <v>1</v>
      </c>
      <c r="BH9" s="25">
        <v>1</v>
      </c>
      <c r="BI9" s="26">
        <v>4</v>
      </c>
      <c r="BJ9" s="50">
        <v>1</v>
      </c>
      <c r="BK9" s="26">
        <v>1</v>
      </c>
      <c r="BL9" s="25">
        <v>2</v>
      </c>
    </row>
    <row r="10" spans="1:68" s="15" customFormat="1">
      <c r="A10" s="26">
        <v>2015080140</v>
      </c>
      <c r="B10" s="26">
        <v>18755139689</v>
      </c>
      <c r="C10" s="25" t="s">
        <v>298</v>
      </c>
      <c r="D10" s="26">
        <v>1</v>
      </c>
      <c r="E10" s="27">
        <v>16561</v>
      </c>
      <c r="F10" s="23">
        <f t="shared" si="0"/>
        <v>74</v>
      </c>
      <c r="G10" s="29">
        <v>42282</v>
      </c>
      <c r="H10" s="28">
        <v>42298</v>
      </c>
      <c r="I10" s="33">
        <f t="shared" ref="I10:I41" si="2">H10-G10</f>
        <v>16</v>
      </c>
      <c r="J10" s="36">
        <v>172</v>
      </c>
      <c r="K10" s="25">
        <v>78</v>
      </c>
      <c r="L10" s="35">
        <f t="shared" si="1"/>
        <v>26.365603028664143</v>
      </c>
      <c r="M10" s="25">
        <v>5</v>
      </c>
      <c r="N10" s="25">
        <v>2</v>
      </c>
      <c r="O10" s="25">
        <v>2</v>
      </c>
      <c r="P10" s="25">
        <v>4</v>
      </c>
      <c r="Q10" s="25">
        <v>2</v>
      </c>
      <c r="R10" s="25">
        <v>1</v>
      </c>
      <c r="S10" s="25">
        <v>1</v>
      </c>
      <c r="T10" s="25">
        <v>6</v>
      </c>
      <c r="U10" s="25">
        <v>2</v>
      </c>
      <c r="V10" s="25">
        <v>1</v>
      </c>
      <c r="W10" s="25">
        <v>1</v>
      </c>
      <c r="X10" s="25">
        <v>2</v>
      </c>
      <c r="Y10" s="26">
        <v>3.43</v>
      </c>
      <c r="Z10" s="26">
        <v>12.7</v>
      </c>
      <c r="AA10" s="25">
        <v>2</v>
      </c>
      <c r="AB10" s="25">
        <v>1</v>
      </c>
      <c r="AC10" s="15" t="s">
        <v>426</v>
      </c>
      <c r="AD10" s="25">
        <v>4</v>
      </c>
      <c r="AE10" s="41" t="s">
        <v>427</v>
      </c>
      <c r="AF10" s="25">
        <v>3</v>
      </c>
      <c r="AG10" s="25">
        <v>2</v>
      </c>
      <c r="AH10" s="15">
        <v>1</v>
      </c>
      <c r="AI10" s="26">
        <v>3</v>
      </c>
      <c r="AJ10" s="26">
        <v>390</v>
      </c>
      <c r="AK10" s="26">
        <v>60</v>
      </c>
      <c r="AL10" s="26">
        <v>0</v>
      </c>
      <c r="AM10" s="25">
        <v>2</v>
      </c>
      <c r="AN10" s="25">
        <v>1</v>
      </c>
      <c r="AO10" s="25">
        <v>1</v>
      </c>
      <c r="AP10" s="25">
        <v>1</v>
      </c>
      <c r="AQ10" s="25">
        <v>2</v>
      </c>
      <c r="AR10" s="44">
        <v>0</v>
      </c>
      <c r="AS10" s="26">
        <v>3</v>
      </c>
      <c r="AT10" s="25">
        <v>2</v>
      </c>
      <c r="AU10" s="25">
        <v>0</v>
      </c>
      <c r="AV10" s="25">
        <v>0</v>
      </c>
      <c r="AW10" s="25">
        <v>0</v>
      </c>
      <c r="AX10" s="25">
        <v>5</v>
      </c>
      <c r="AY10" s="48">
        <v>2</v>
      </c>
      <c r="AZ10" s="26">
        <v>2</v>
      </c>
      <c r="BA10" s="26">
        <v>13</v>
      </c>
      <c r="BB10" s="26">
        <v>0</v>
      </c>
      <c r="BC10" s="25">
        <v>1</v>
      </c>
      <c r="BD10" s="25">
        <v>1</v>
      </c>
      <c r="BE10" s="25">
        <v>1</v>
      </c>
      <c r="BF10" s="25">
        <v>1</v>
      </c>
      <c r="BG10" s="25">
        <v>1</v>
      </c>
      <c r="BH10" s="25">
        <v>1</v>
      </c>
      <c r="BI10" s="26">
        <v>4</v>
      </c>
      <c r="BJ10" s="50">
        <v>1</v>
      </c>
      <c r="BK10" s="26">
        <v>1</v>
      </c>
      <c r="BL10" s="25">
        <v>2</v>
      </c>
      <c r="BN10" s="15">
        <v>2</v>
      </c>
      <c r="BO10" s="15">
        <v>1</v>
      </c>
      <c r="BP10" s="22">
        <v>42977</v>
      </c>
    </row>
    <row r="11" spans="1:68" s="15" customFormat="1">
      <c r="A11" s="26">
        <v>2015080692</v>
      </c>
      <c r="B11" s="26">
        <v>13773673038</v>
      </c>
      <c r="C11" s="30" t="s">
        <v>431</v>
      </c>
      <c r="D11" s="26">
        <v>1</v>
      </c>
      <c r="E11" s="27">
        <v>25569</v>
      </c>
      <c r="F11" s="23">
        <f t="shared" si="0"/>
        <v>50</v>
      </c>
      <c r="G11" s="28">
        <v>42283</v>
      </c>
      <c r="H11" s="28">
        <v>42292</v>
      </c>
      <c r="I11" s="33">
        <f t="shared" si="2"/>
        <v>9</v>
      </c>
      <c r="J11" s="36">
        <v>175</v>
      </c>
      <c r="K11" s="25">
        <v>70</v>
      </c>
      <c r="L11" s="35">
        <f t="shared" si="1"/>
        <v>22.857142857142858</v>
      </c>
      <c r="M11" s="25">
        <v>3</v>
      </c>
      <c r="N11" s="25">
        <v>2</v>
      </c>
      <c r="O11" s="25">
        <v>2</v>
      </c>
      <c r="P11" s="25">
        <v>2</v>
      </c>
      <c r="Q11" s="25">
        <v>2</v>
      </c>
      <c r="R11" s="25">
        <v>1</v>
      </c>
      <c r="S11" s="25">
        <v>1</v>
      </c>
      <c r="T11" s="25">
        <v>2</v>
      </c>
      <c r="U11" s="25">
        <v>2</v>
      </c>
      <c r="V11" s="25">
        <v>1</v>
      </c>
      <c r="W11" s="25">
        <v>1</v>
      </c>
      <c r="X11" s="25">
        <v>2</v>
      </c>
      <c r="Y11" s="26">
        <v>4.37</v>
      </c>
      <c r="Z11" s="26">
        <v>35.96</v>
      </c>
      <c r="AA11" s="25">
        <v>1</v>
      </c>
      <c r="AB11" s="25">
        <v>1</v>
      </c>
      <c r="AC11" s="15" t="s">
        <v>426</v>
      </c>
      <c r="AD11" s="25">
        <v>4</v>
      </c>
      <c r="AE11" s="41" t="s">
        <v>427</v>
      </c>
      <c r="AF11" s="25">
        <v>3</v>
      </c>
      <c r="AG11" s="25">
        <v>2</v>
      </c>
      <c r="AH11" s="15">
        <v>1</v>
      </c>
      <c r="AI11" s="26">
        <v>3</v>
      </c>
      <c r="AJ11" s="26">
        <v>180</v>
      </c>
      <c r="AK11" s="26">
        <v>20</v>
      </c>
      <c r="AL11" s="26">
        <v>0</v>
      </c>
      <c r="AM11" s="25">
        <v>2</v>
      </c>
      <c r="AN11" s="25">
        <v>1</v>
      </c>
      <c r="AO11" s="25">
        <v>1</v>
      </c>
      <c r="AP11" s="25">
        <v>1</v>
      </c>
      <c r="AQ11" s="25">
        <v>3</v>
      </c>
      <c r="AR11" s="44">
        <v>3</v>
      </c>
      <c r="AS11" s="26">
        <v>3</v>
      </c>
      <c r="AT11" s="25">
        <v>2</v>
      </c>
      <c r="AU11" s="25">
        <v>0</v>
      </c>
      <c r="AV11" s="25">
        <v>0</v>
      </c>
      <c r="AW11" s="25">
        <v>0</v>
      </c>
      <c r="AX11" s="25">
        <v>5</v>
      </c>
      <c r="AY11" s="26">
        <v>2.5</v>
      </c>
      <c r="AZ11" s="26">
        <v>2</v>
      </c>
      <c r="BA11" s="26">
        <v>9</v>
      </c>
      <c r="BB11" s="26">
        <v>0</v>
      </c>
      <c r="BC11" s="25">
        <v>1</v>
      </c>
      <c r="BD11" s="25">
        <v>1</v>
      </c>
      <c r="BE11" s="25">
        <v>1</v>
      </c>
      <c r="BF11" s="25">
        <v>1</v>
      </c>
      <c r="BG11" s="25">
        <v>1</v>
      </c>
      <c r="BH11" s="25">
        <v>1</v>
      </c>
      <c r="BI11" s="26">
        <v>3</v>
      </c>
      <c r="BJ11" s="50">
        <v>1</v>
      </c>
      <c r="BK11" s="26">
        <v>1</v>
      </c>
      <c r="BL11" s="25">
        <v>1</v>
      </c>
    </row>
    <row r="12" spans="1:68" s="15" customFormat="1">
      <c r="A12" s="26">
        <v>2015081705</v>
      </c>
      <c r="B12" s="26">
        <v>18505646646</v>
      </c>
      <c r="C12" s="30" t="s">
        <v>432</v>
      </c>
      <c r="D12" s="26">
        <v>1</v>
      </c>
      <c r="E12" s="27">
        <v>14611</v>
      </c>
      <c r="F12" s="23">
        <f t="shared" si="0"/>
        <v>80</v>
      </c>
      <c r="G12" s="28">
        <v>42287</v>
      </c>
      <c r="H12" s="28">
        <v>42297</v>
      </c>
      <c r="I12" s="33">
        <f t="shared" si="2"/>
        <v>10</v>
      </c>
      <c r="J12" s="36">
        <v>169</v>
      </c>
      <c r="K12" s="25">
        <v>48</v>
      </c>
      <c r="L12" s="35">
        <f t="shared" si="1"/>
        <v>16.806134238997235</v>
      </c>
      <c r="M12" s="25">
        <v>4</v>
      </c>
      <c r="N12" s="25">
        <v>2</v>
      </c>
      <c r="O12" s="25">
        <v>2</v>
      </c>
      <c r="P12" s="25">
        <v>3</v>
      </c>
      <c r="Q12" s="25">
        <v>3</v>
      </c>
      <c r="R12" s="25">
        <v>1</v>
      </c>
      <c r="S12" s="25">
        <v>1</v>
      </c>
      <c r="T12" s="25">
        <v>3</v>
      </c>
      <c r="U12" s="25">
        <v>2</v>
      </c>
      <c r="V12" s="25">
        <v>2</v>
      </c>
      <c r="W12" s="25">
        <v>1</v>
      </c>
      <c r="X12" s="25">
        <v>2</v>
      </c>
      <c r="Y12" s="26">
        <v>11.05</v>
      </c>
      <c r="Z12" s="26">
        <v>32.340000000000003</v>
      </c>
      <c r="AA12" s="25">
        <v>3</v>
      </c>
      <c r="AB12" s="25">
        <v>1</v>
      </c>
      <c r="AC12" s="15" t="s">
        <v>426</v>
      </c>
      <c r="AD12" s="25">
        <v>4</v>
      </c>
      <c r="AE12" s="41" t="s">
        <v>427</v>
      </c>
      <c r="AF12" s="25">
        <v>3</v>
      </c>
      <c r="AG12" s="25">
        <v>2</v>
      </c>
      <c r="AH12" s="15">
        <v>1</v>
      </c>
      <c r="AI12" s="26">
        <v>3</v>
      </c>
      <c r="AJ12" s="26">
        <v>180</v>
      </c>
      <c r="AK12" s="26">
        <v>10</v>
      </c>
      <c r="AL12" s="26">
        <v>0</v>
      </c>
      <c r="AM12" s="25">
        <v>2</v>
      </c>
      <c r="AN12" s="25">
        <v>1</v>
      </c>
      <c r="AO12" s="25">
        <v>1</v>
      </c>
      <c r="AP12" s="25">
        <v>1</v>
      </c>
      <c r="AQ12" s="25">
        <v>2</v>
      </c>
      <c r="AR12" s="44">
        <v>0</v>
      </c>
      <c r="AS12" s="26">
        <v>4</v>
      </c>
      <c r="AT12" s="25">
        <v>2</v>
      </c>
      <c r="AU12" s="25">
        <v>0</v>
      </c>
      <c r="AV12" s="25">
        <v>0</v>
      </c>
      <c r="AW12" s="25">
        <v>0</v>
      </c>
      <c r="AX12" s="25">
        <v>5</v>
      </c>
      <c r="AY12" s="26">
        <v>2.2999999999999998</v>
      </c>
      <c r="AZ12" s="26">
        <v>2</v>
      </c>
      <c r="BA12" s="26">
        <v>8</v>
      </c>
      <c r="BB12" s="26">
        <v>2</v>
      </c>
      <c r="BC12" s="25">
        <v>1</v>
      </c>
      <c r="BD12" s="25">
        <v>1</v>
      </c>
      <c r="BE12" s="25">
        <v>1</v>
      </c>
      <c r="BF12" s="25">
        <v>1</v>
      </c>
      <c r="BG12" s="25">
        <v>1</v>
      </c>
      <c r="BH12" s="25">
        <v>1</v>
      </c>
      <c r="BI12" s="26">
        <v>4</v>
      </c>
      <c r="BJ12" s="50">
        <v>3</v>
      </c>
      <c r="BK12" s="26">
        <v>1</v>
      </c>
      <c r="BL12" s="25">
        <v>3</v>
      </c>
      <c r="BM12" s="25"/>
      <c r="BN12" s="25"/>
    </row>
    <row r="13" spans="1:68" s="15" customFormat="1">
      <c r="A13" s="26">
        <v>2015047437</v>
      </c>
      <c r="B13" s="26">
        <v>13966318830</v>
      </c>
      <c r="C13" s="25" t="s">
        <v>433</v>
      </c>
      <c r="D13" s="26">
        <v>1</v>
      </c>
      <c r="E13" s="27">
        <v>19076</v>
      </c>
      <c r="F13" s="23">
        <f t="shared" si="0"/>
        <v>67</v>
      </c>
      <c r="G13" s="28">
        <v>42302</v>
      </c>
      <c r="H13" s="28">
        <v>42314</v>
      </c>
      <c r="I13" s="33">
        <f t="shared" si="2"/>
        <v>12</v>
      </c>
      <c r="J13" s="36">
        <v>172</v>
      </c>
      <c r="K13" s="25">
        <v>54</v>
      </c>
      <c r="L13" s="35">
        <f t="shared" si="1"/>
        <v>18.253109789075175</v>
      </c>
      <c r="M13" s="25">
        <v>3</v>
      </c>
      <c r="N13" s="25">
        <v>2</v>
      </c>
      <c r="O13" s="25">
        <v>2</v>
      </c>
      <c r="P13" s="25">
        <v>4</v>
      </c>
      <c r="Q13" s="25">
        <v>2</v>
      </c>
      <c r="R13" s="25">
        <v>1</v>
      </c>
      <c r="S13" s="25">
        <v>1</v>
      </c>
      <c r="T13" s="25">
        <v>8</v>
      </c>
      <c r="U13" s="25">
        <v>1</v>
      </c>
      <c r="V13" s="25">
        <v>1</v>
      </c>
      <c r="W13" s="25">
        <v>2</v>
      </c>
      <c r="X13" s="25">
        <v>2</v>
      </c>
      <c r="Y13" s="26">
        <v>11.65</v>
      </c>
      <c r="Z13" s="26">
        <v>17.350000000000001</v>
      </c>
      <c r="AA13" s="25">
        <v>2</v>
      </c>
      <c r="AB13" s="25">
        <v>1</v>
      </c>
      <c r="AC13" s="15" t="s">
        <v>426</v>
      </c>
      <c r="AD13" s="25">
        <v>4</v>
      </c>
      <c r="AE13" s="41" t="s">
        <v>427</v>
      </c>
      <c r="AF13" s="25">
        <v>3</v>
      </c>
      <c r="AG13" s="25">
        <v>2</v>
      </c>
      <c r="AH13" s="15">
        <v>1</v>
      </c>
      <c r="AI13" s="26">
        <v>3</v>
      </c>
      <c r="AJ13" s="26">
        <v>270</v>
      </c>
      <c r="AK13" s="26">
        <v>200</v>
      </c>
      <c r="AL13" s="26">
        <v>0</v>
      </c>
      <c r="AM13" s="26">
        <v>2</v>
      </c>
      <c r="AN13" s="26">
        <v>1</v>
      </c>
      <c r="AO13" s="26">
        <v>1</v>
      </c>
      <c r="AP13" s="26">
        <v>1</v>
      </c>
      <c r="AQ13" s="26">
        <v>3</v>
      </c>
      <c r="AR13" s="45">
        <v>3</v>
      </c>
      <c r="AS13" s="26">
        <v>2</v>
      </c>
      <c r="AT13" s="26">
        <v>1</v>
      </c>
      <c r="AU13" s="26">
        <v>5</v>
      </c>
      <c r="AV13" s="26">
        <v>3</v>
      </c>
      <c r="AW13" s="26">
        <v>3</v>
      </c>
      <c r="AX13" s="26">
        <v>5</v>
      </c>
      <c r="AY13" s="26">
        <v>4</v>
      </c>
      <c r="AZ13" s="26">
        <v>2</v>
      </c>
      <c r="BA13" s="26">
        <v>12</v>
      </c>
      <c r="BB13" s="26">
        <v>1</v>
      </c>
      <c r="BC13" s="25">
        <v>1</v>
      </c>
      <c r="BD13" s="25">
        <v>1</v>
      </c>
      <c r="BE13" s="25">
        <v>1</v>
      </c>
      <c r="BF13" s="25">
        <v>1</v>
      </c>
      <c r="BG13" s="25">
        <v>1</v>
      </c>
      <c r="BH13" s="25">
        <v>1</v>
      </c>
      <c r="BI13" s="26">
        <v>4</v>
      </c>
      <c r="BJ13" s="50">
        <v>2</v>
      </c>
      <c r="BK13" s="26">
        <v>1</v>
      </c>
      <c r="BL13" s="25">
        <v>3</v>
      </c>
    </row>
    <row r="14" spans="1:68" s="15" customFormat="1">
      <c r="A14" s="26">
        <v>2015088984</v>
      </c>
      <c r="B14" s="26">
        <v>13564422549</v>
      </c>
      <c r="C14" s="30" t="s">
        <v>282</v>
      </c>
      <c r="D14" s="26">
        <v>1</v>
      </c>
      <c r="E14" s="27">
        <v>19159</v>
      </c>
      <c r="F14" s="23">
        <f t="shared" si="0"/>
        <v>67</v>
      </c>
      <c r="G14" s="28">
        <v>42311</v>
      </c>
      <c r="H14" s="28">
        <v>42329</v>
      </c>
      <c r="I14" s="33">
        <f t="shared" si="2"/>
        <v>18</v>
      </c>
      <c r="J14" s="36">
        <v>175</v>
      </c>
      <c r="K14" s="25">
        <v>72</v>
      </c>
      <c r="L14" s="35">
        <f t="shared" si="1"/>
        <v>23.510204081632654</v>
      </c>
      <c r="M14" s="25">
        <v>5</v>
      </c>
      <c r="N14" s="25">
        <v>2</v>
      </c>
      <c r="O14" s="25">
        <v>2</v>
      </c>
      <c r="P14" s="25">
        <v>2</v>
      </c>
      <c r="Q14" s="25">
        <v>2</v>
      </c>
      <c r="R14" s="25">
        <v>1</v>
      </c>
      <c r="S14" s="25">
        <v>1</v>
      </c>
      <c r="T14" s="25">
        <v>2</v>
      </c>
      <c r="U14" s="25">
        <v>2</v>
      </c>
      <c r="V14" s="25">
        <v>1</v>
      </c>
      <c r="W14" s="25">
        <v>1</v>
      </c>
      <c r="X14" s="25">
        <v>2</v>
      </c>
      <c r="Y14" s="26">
        <v>1.62</v>
      </c>
      <c r="Z14" s="26">
        <v>10.79</v>
      </c>
      <c r="AA14" s="25">
        <v>1</v>
      </c>
      <c r="AB14" s="25">
        <v>1</v>
      </c>
      <c r="AC14" s="15" t="s">
        <v>426</v>
      </c>
      <c r="AD14" s="25">
        <v>4</v>
      </c>
      <c r="AE14" s="41" t="s">
        <v>427</v>
      </c>
      <c r="AF14" s="25">
        <v>3</v>
      </c>
      <c r="AG14" s="25">
        <v>2</v>
      </c>
      <c r="AH14" s="15">
        <v>1</v>
      </c>
      <c r="AI14" s="26">
        <v>3</v>
      </c>
      <c r="AJ14" s="26">
        <v>345</v>
      </c>
      <c r="AK14" s="26">
        <v>50</v>
      </c>
      <c r="AL14" s="26">
        <v>0</v>
      </c>
      <c r="AM14" s="25">
        <v>2</v>
      </c>
      <c r="AN14" s="25">
        <v>1</v>
      </c>
      <c r="AO14" s="25">
        <v>1</v>
      </c>
      <c r="AP14" s="25">
        <v>1</v>
      </c>
      <c r="AQ14" s="25">
        <v>2</v>
      </c>
      <c r="AR14" s="44">
        <v>0</v>
      </c>
      <c r="AS14" s="26">
        <v>3</v>
      </c>
      <c r="AT14" s="25">
        <v>2</v>
      </c>
      <c r="AU14" s="25">
        <v>0</v>
      </c>
      <c r="AV14" s="25">
        <v>0</v>
      </c>
      <c r="AW14" s="25">
        <v>0</v>
      </c>
      <c r="AX14" s="25">
        <v>5</v>
      </c>
      <c r="AY14" s="26">
        <v>3</v>
      </c>
      <c r="AZ14" s="26">
        <v>2</v>
      </c>
      <c r="BA14" s="26">
        <v>10</v>
      </c>
      <c r="BB14" s="26">
        <v>0</v>
      </c>
      <c r="BC14" s="25">
        <v>1</v>
      </c>
      <c r="BD14" s="25">
        <v>1</v>
      </c>
      <c r="BE14" s="25">
        <v>1</v>
      </c>
      <c r="BF14" s="25">
        <v>1</v>
      </c>
      <c r="BG14" s="25">
        <v>1</v>
      </c>
      <c r="BH14" s="25">
        <v>1</v>
      </c>
      <c r="BI14" s="26">
        <v>3</v>
      </c>
      <c r="BJ14" s="50">
        <v>1</v>
      </c>
      <c r="BK14" s="26">
        <v>1</v>
      </c>
      <c r="BL14" s="25">
        <v>1</v>
      </c>
      <c r="BM14" s="25"/>
      <c r="BN14" s="25"/>
      <c r="BO14" s="25"/>
      <c r="BP14" s="25"/>
    </row>
    <row r="15" spans="1:68" s="15" customFormat="1">
      <c r="A15" s="26">
        <v>2015089605</v>
      </c>
      <c r="B15" s="26">
        <v>15955421286</v>
      </c>
      <c r="C15" s="30" t="s">
        <v>434</v>
      </c>
      <c r="D15" s="26">
        <v>1</v>
      </c>
      <c r="E15" s="27">
        <v>17147</v>
      </c>
      <c r="F15" s="23">
        <f t="shared" si="0"/>
        <v>73</v>
      </c>
      <c r="G15" s="28">
        <v>42312</v>
      </c>
      <c r="H15" s="28">
        <v>42324</v>
      </c>
      <c r="I15" s="33">
        <f t="shared" si="2"/>
        <v>12</v>
      </c>
      <c r="J15" s="36">
        <v>172</v>
      </c>
      <c r="K15" s="25">
        <v>51</v>
      </c>
      <c r="L15" s="35">
        <f t="shared" si="1"/>
        <v>17.239048134126556</v>
      </c>
      <c r="M15" s="25">
        <v>2</v>
      </c>
      <c r="N15" s="25">
        <v>2</v>
      </c>
      <c r="O15" s="25">
        <v>2</v>
      </c>
      <c r="P15" s="25">
        <v>3</v>
      </c>
      <c r="Q15" s="25">
        <v>2</v>
      </c>
      <c r="R15" s="25">
        <v>1</v>
      </c>
      <c r="S15" s="25">
        <v>1</v>
      </c>
      <c r="T15" s="25">
        <v>3</v>
      </c>
      <c r="U15" s="25">
        <v>2</v>
      </c>
      <c r="V15" s="25">
        <v>1</v>
      </c>
      <c r="W15" s="25">
        <v>1</v>
      </c>
      <c r="X15" s="25">
        <v>2</v>
      </c>
      <c r="Y15" s="26">
        <v>16.059999999999999</v>
      </c>
      <c r="Z15" s="26">
        <v>10.59</v>
      </c>
      <c r="AA15" s="25">
        <v>2</v>
      </c>
      <c r="AB15" s="25">
        <v>1</v>
      </c>
      <c r="AC15" s="15" t="s">
        <v>426</v>
      </c>
      <c r="AD15" s="25">
        <v>4</v>
      </c>
      <c r="AE15" s="41" t="s">
        <v>427</v>
      </c>
      <c r="AF15" s="25">
        <v>3</v>
      </c>
      <c r="AG15" s="25">
        <v>2</v>
      </c>
      <c r="AH15" s="15">
        <v>1</v>
      </c>
      <c r="AI15" s="26">
        <v>3</v>
      </c>
      <c r="AJ15" s="26">
        <v>195</v>
      </c>
      <c r="AK15" s="26">
        <v>20</v>
      </c>
      <c r="AL15" s="26">
        <v>0</v>
      </c>
      <c r="AM15" s="25">
        <v>2</v>
      </c>
      <c r="AN15" s="25">
        <v>1</v>
      </c>
      <c r="AO15" s="25">
        <v>1</v>
      </c>
      <c r="AP15" s="25">
        <v>1</v>
      </c>
      <c r="AQ15" s="25">
        <v>3</v>
      </c>
      <c r="AR15" s="44">
        <v>3</v>
      </c>
      <c r="AS15" s="26">
        <v>2</v>
      </c>
      <c r="AT15" s="25">
        <v>2</v>
      </c>
      <c r="AU15" s="25">
        <v>0</v>
      </c>
      <c r="AV15" s="25">
        <v>0</v>
      </c>
      <c r="AW15" s="25">
        <v>0</v>
      </c>
      <c r="AX15" s="25">
        <v>5</v>
      </c>
      <c r="AY15" s="26">
        <v>7</v>
      </c>
      <c r="AZ15" s="26">
        <v>2</v>
      </c>
      <c r="BA15" s="26">
        <v>15</v>
      </c>
      <c r="BB15" s="26">
        <v>0</v>
      </c>
      <c r="BC15" s="25">
        <v>1</v>
      </c>
      <c r="BD15" s="25">
        <v>1</v>
      </c>
      <c r="BE15" s="25">
        <v>1</v>
      </c>
      <c r="BF15" s="25">
        <v>1</v>
      </c>
      <c r="BG15" s="25">
        <v>1</v>
      </c>
      <c r="BH15" s="25">
        <v>1</v>
      </c>
      <c r="BI15" s="26">
        <v>4</v>
      </c>
      <c r="BJ15" s="50">
        <v>1</v>
      </c>
      <c r="BK15" s="26">
        <v>1</v>
      </c>
      <c r="BL15" s="25">
        <v>2</v>
      </c>
    </row>
    <row r="16" spans="1:68" s="15" customFormat="1">
      <c r="A16" s="26">
        <v>2015103833</v>
      </c>
      <c r="B16" s="26">
        <v>13956900919</v>
      </c>
      <c r="C16" s="30" t="s">
        <v>281</v>
      </c>
      <c r="D16" s="26">
        <v>1</v>
      </c>
      <c r="E16" s="27">
        <v>16592</v>
      </c>
      <c r="F16" s="23">
        <f t="shared" si="0"/>
        <v>74</v>
      </c>
      <c r="G16" s="28">
        <v>42362</v>
      </c>
      <c r="H16" s="28">
        <v>42380</v>
      </c>
      <c r="I16" s="33">
        <f t="shared" si="2"/>
        <v>18</v>
      </c>
      <c r="J16" s="36">
        <v>169</v>
      </c>
      <c r="K16" s="25">
        <v>69</v>
      </c>
      <c r="L16" s="35">
        <f t="shared" si="1"/>
        <v>24.158817968558523</v>
      </c>
      <c r="M16" s="25">
        <v>10</v>
      </c>
      <c r="N16" s="25">
        <v>4</v>
      </c>
      <c r="O16" s="25">
        <v>2</v>
      </c>
      <c r="P16" s="25">
        <v>4</v>
      </c>
      <c r="Q16" s="25">
        <v>4</v>
      </c>
      <c r="R16" s="25">
        <v>1</v>
      </c>
      <c r="S16" s="25">
        <v>2</v>
      </c>
      <c r="T16" s="25">
        <v>8</v>
      </c>
      <c r="U16" s="25">
        <v>2</v>
      </c>
      <c r="V16" s="25">
        <v>3</v>
      </c>
      <c r="W16" s="25">
        <v>1</v>
      </c>
      <c r="X16" s="25">
        <v>2</v>
      </c>
      <c r="Y16" s="26">
        <v>6.81</v>
      </c>
      <c r="Z16" s="26">
        <v>43.06</v>
      </c>
      <c r="AA16" s="25">
        <v>3</v>
      </c>
      <c r="AB16" s="25">
        <v>1</v>
      </c>
      <c r="AC16" s="15" t="s">
        <v>426</v>
      </c>
      <c r="AD16" s="25">
        <v>4</v>
      </c>
      <c r="AE16" s="41" t="s">
        <v>427</v>
      </c>
      <c r="AF16" s="25">
        <v>3</v>
      </c>
      <c r="AG16" s="25">
        <v>2</v>
      </c>
      <c r="AH16" s="15">
        <v>1</v>
      </c>
      <c r="AI16" s="26">
        <v>2</v>
      </c>
      <c r="AJ16" s="26">
        <v>270</v>
      </c>
      <c r="AK16" s="26">
        <v>100</v>
      </c>
      <c r="AL16" s="26">
        <v>0</v>
      </c>
      <c r="AM16" s="25">
        <v>2</v>
      </c>
      <c r="AN16" s="25">
        <v>1</v>
      </c>
      <c r="AO16" s="25">
        <v>1</v>
      </c>
      <c r="AP16" s="25">
        <v>1</v>
      </c>
      <c r="AQ16" s="25">
        <v>2</v>
      </c>
      <c r="AR16" s="44">
        <v>0</v>
      </c>
      <c r="AS16" s="26">
        <v>3</v>
      </c>
      <c r="AT16" s="25">
        <v>2</v>
      </c>
      <c r="AU16" s="15">
        <v>0</v>
      </c>
      <c r="AV16" s="15">
        <v>0</v>
      </c>
      <c r="AW16" s="15">
        <v>0</v>
      </c>
      <c r="AX16" s="25">
        <v>5</v>
      </c>
      <c r="AY16" s="26">
        <v>3</v>
      </c>
      <c r="AZ16" s="26">
        <v>4</v>
      </c>
      <c r="BA16" s="26">
        <v>12</v>
      </c>
      <c r="BB16" s="26">
        <v>11</v>
      </c>
      <c r="BC16" s="25">
        <v>1</v>
      </c>
      <c r="BD16" s="25">
        <v>1</v>
      </c>
      <c r="BE16" s="25">
        <v>1</v>
      </c>
      <c r="BF16" s="25">
        <v>1</v>
      </c>
      <c r="BG16" s="25">
        <v>1</v>
      </c>
      <c r="BH16" s="25">
        <v>1</v>
      </c>
      <c r="BI16" s="26">
        <v>4</v>
      </c>
      <c r="BJ16" s="50">
        <v>6</v>
      </c>
      <c r="BK16" s="26">
        <v>1</v>
      </c>
      <c r="BL16" s="25">
        <v>3</v>
      </c>
      <c r="BN16" s="15">
        <v>2</v>
      </c>
      <c r="BO16" s="15">
        <v>1</v>
      </c>
      <c r="BP16" s="22">
        <v>42465</v>
      </c>
    </row>
    <row r="17" spans="1:68" s="15" customFormat="1">
      <c r="A17" s="26">
        <v>2016000088</v>
      </c>
      <c r="B17" s="26">
        <v>15205185664</v>
      </c>
      <c r="C17" s="30" t="s">
        <v>435</v>
      </c>
      <c r="D17" s="26">
        <v>1</v>
      </c>
      <c r="E17" s="27">
        <v>25204</v>
      </c>
      <c r="F17" s="23">
        <f t="shared" si="0"/>
        <v>51</v>
      </c>
      <c r="G17" s="28">
        <v>42370</v>
      </c>
      <c r="H17" s="28">
        <v>42381</v>
      </c>
      <c r="I17" s="33">
        <f t="shared" si="2"/>
        <v>11</v>
      </c>
      <c r="J17" s="36">
        <v>173</v>
      </c>
      <c r="K17" s="25">
        <v>67</v>
      </c>
      <c r="L17" s="35">
        <f t="shared" si="1"/>
        <v>22.386314277122523</v>
      </c>
      <c r="M17" s="25">
        <v>3</v>
      </c>
      <c r="N17" s="25">
        <v>2</v>
      </c>
      <c r="O17" s="25">
        <v>2</v>
      </c>
      <c r="P17" s="25">
        <v>3</v>
      </c>
      <c r="Q17" s="25">
        <v>2</v>
      </c>
      <c r="R17" s="25">
        <v>1</v>
      </c>
      <c r="S17" s="25">
        <v>1</v>
      </c>
      <c r="T17" s="25">
        <v>3</v>
      </c>
      <c r="U17" s="25">
        <v>2</v>
      </c>
      <c r="V17" s="25">
        <v>1</v>
      </c>
      <c r="W17" s="25">
        <v>1</v>
      </c>
      <c r="X17" s="25">
        <v>2</v>
      </c>
      <c r="Y17" s="26">
        <v>5.08</v>
      </c>
      <c r="Z17" s="26">
        <v>49.48</v>
      </c>
      <c r="AA17" s="25">
        <v>2</v>
      </c>
      <c r="AB17" s="25">
        <v>1</v>
      </c>
      <c r="AC17" s="15" t="s">
        <v>426</v>
      </c>
      <c r="AD17" s="25">
        <v>4</v>
      </c>
      <c r="AE17" s="41" t="s">
        <v>427</v>
      </c>
      <c r="AF17" s="25">
        <v>2</v>
      </c>
      <c r="AG17" s="25">
        <v>1</v>
      </c>
      <c r="AH17" s="15">
        <v>2</v>
      </c>
      <c r="AI17" s="26">
        <v>3</v>
      </c>
      <c r="AJ17" s="26">
        <v>240</v>
      </c>
      <c r="AK17" s="26">
        <v>100</v>
      </c>
      <c r="AL17" s="26">
        <v>0</v>
      </c>
      <c r="AM17" s="26">
        <v>2</v>
      </c>
      <c r="AN17" s="26">
        <v>1</v>
      </c>
      <c r="AO17" s="26">
        <v>2</v>
      </c>
      <c r="AP17" s="25">
        <v>1</v>
      </c>
      <c r="AQ17" s="26">
        <v>3</v>
      </c>
      <c r="AR17" s="45">
        <v>3</v>
      </c>
      <c r="AS17" s="26">
        <v>2</v>
      </c>
      <c r="AT17" s="26">
        <v>2</v>
      </c>
      <c r="AU17" s="26">
        <v>0</v>
      </c>
      <c r="AV17" s="26">
        <v>0</v>
      </c>
      <c r="AW17" s="26">
        <v>0</v>
      </c>
      <c r="AX17" s="25">
        <v>5</v>
      </c>
      <c r="AY17" s="21">
        <v>5</v>
      </c>
      <c r="AZ17" s="26">
        <v>3</v>
      </c>
      <c r="BA17" s="26">
        <v>7</v>
      </c>
      <c r="BB17" s="26">
        <v>5</v>
      </c>
      <c r="BC17" s="25">
        <v>1</v>
      </c>
      <c r="BD17" s="25">
        <v>1</v>
      </c>
      <c r="BE17" s="25">
        <v>1</v>
      </c>
      <c r="BF17" s="25">
        <v>1</v>
      </c>
      <c r="BG17" s="25">
        <v>1</v>
      </c>
      <c r="BH17" s="25">
        <v>2</v>
      </c>
      <c r="BI17" s="26">
        <v>4</v>
      </c>
      <c r="BJ17" s="50">
        <v>5</v>
      </c>
      <c r="BK17" s="26">
        <v>1</v>
      </c>
      <c r="BL17" s="25">
        <v>3</v>
      </c>
      <c r="BN17" s="25"/>
      <c r="BO17" s="25"/>
      <c r="BP17" s="25"/>
    </row>
    <row r="18" spans="1:68" s="15" customFormat="1">
      <c r="A18" s="26">
        <v>2016008671</v>
      </c>
      <c r="B18" s="26">
        <v>18355187664</v>
      </c>
      <c r="C18" s="30" t="s">
        <v>436</v>
      </c>
      <c r="D18" s="26">
        <v>1</v>
      </c>
      <c r="E18" s="27">
        <v>13927</v>
      </c>
      <c r="F18" s="23">
        <f t="shared" ref="F18:F35" si="3">DATEDIF(E18,"2020/1/5","Y")</f>
        <v>81</v>
      </c>
      <c r="G18" s="28">
        <v>42399</v>
      </c>
      <c r="H18" s="28">
        <v>42406</v>
      </c>
      <c r="I18" s="33">
        <f t="shared" si="2"/>
        <v>7</v>
      </c>
      <c r="J18" s="36">
        <v>175</v>
      </c>
      <c r="K18" s="25">
        <v>68</v>
      </c>
      <c r="L18" s="35">
        <f t="shared" si="1"/>
        <v>22.204081632653061</v>
      </c>
      <c r="M18" s="25">
        <v>2.5</v>
      </c>
      <c r="N18" s="25">
        <v>2</v>
      </c>
      <c r="O18" s="25">
        <v>2</v>
      </c>
      <c r="P18" s="25">
        <v>3</v>
      </c>
      <c r="Q18" s="25">
        <v>2</v>
      </c>
      <c r="R18" s="25">
        <v>1</v>
      </c>
      <c r="S18" s="25">
        <v>1</v>
      </c>
      <c r="T18" s="25">
        <v>3</v>
      </c>
      <c r="U18" s="25">
        <v>2</v>
      </c>
      <c r="V18" s="25">
        <v>1</v>
      </c>
      <c r="W18" s="25">
        <v>1</v>
      </c>
      <c r="X18" s="25">
        <v>2</v>
      </c>
      <c r="Y18" s="26">
        <v>9.5299999999999994</v>
      </c>
      <c r="Z18" s="26">
        <v>8.33</v>
      </c>
      <c r="AA18" s="25">
        <v>2</v>
      </c>
      <c r="AB18" s="25">
        <v>1</v>
      </c>
      <c r="AC18" s="15" t="s">
        <v>426</v>
      </c>
      <c r="AD18" s="25">
        <v>4</v>
      </c>
      <c r="AE18" s="41" t="s">
        <v>427</v>
      </c>
      <c r="AF18" s="25">
        <v>2</v>
      </c>
      <c r="AG18" s="25">
        <v>1</v>
      </c>
      <c r="AH18" s="15">
        <v>1</v>
      </c>
      <c r="AI18" s="26">
        <v>3</v>
      </c>
      <c r="AJ18" s="26">
        <v>300</v>
      </c>
      <c r="AK18" s="26">
        <v>20</v>
      </c>
      <c r="AL18" s="26">
        <v>0</v>
      </c>
      <c r="AM18" s="25">
        <v>2</v>
      </c>
      <c r="AN18" s="25">
        <v>1</v>
      </c>
      <c r="AO18" s="25">
        <v>1</v>
      </c>
      <c r="AP18" s="25">
        <v>1</v>
      </c>
      <c r="AQ18" s="25">
        <v>3</v>
      </c>
      <c r="AR18" s="44">
        <v>3</v>
      </c>
      <c r="AS18" s="26">
        <v>2</v>
      </c>
      <c r="AT18" s="25">
        <v>2</v>
      </c>
      <c r="AU18" s="25">
        <v>0</v>
      </c>
      <c r="AV18" s="25">
        <v>0</v>
      </c>
      <c r="AW18" s="25">
        <v>0</v>
      </c>
      <c r="AX18" s="25">
        <v>5</v>
      </c>
      <c r="AY18" s="26">
        <v>6.5</v>
      </c>
      <c r="AZ18" s="26">
        <v>2</v>
      </c>
      <c r="BA18" s="26">
        <v>6</v>
      </c>
      <c r="BB18" s="26">
        <v>0</v>
      </c>
      <c r="BC18" s="25">
        <v>1</v>
      </c>
      <c r="BD18" s="25">
        <v>1</v>
      </c>
      <c r="BE18" s="25">
        <v>1</v>
      </c>
      <c r="BF18" s="25">
        <v>1</v>
      </c>
      <c r="BG18" s="25">
        <v>1</v>
      </c>
      <c r="BH18" s="25">
        <v>1</v>
      </c>
      <c r="BI18" s="26">
        <v>4</v>
      </c>
      <c r="BJ18" s="50">
        <v>1</v>
      </c>
      <c r="BK18" s="26">
        <v>1</v>
      </c>
      <c r="BL18" s="25">
        <v>2</v>
      </c>
    </row>
    <row r="19" spans="1:68" s="15" customFormat="1">
      <c r="A19" s="26">
        <v>2016013354</v>
      </c>
      <c r="B19" s="26">
        <v>18756450626</v>
      </c>
      <c r="C19" s="30" t="s">
        <v>83</v>
      </c>
      <c r="D19" s="26">
        <v>1</v>
      </c>
      <c r="E19" s="27">
        <v>26710</v>
      </c>
      <c r="F19" s="23">
        <f t="shared" si="3"/>
        <v>46</v>
      </c>
      <c r="G19" s="28">
        <v>42418</v>
      </c>
      <c r="H19" s="28">
        <v>42437</v>
      </c>
      <c r="I19" s="33">
        <f t="shared" si="2"/>
        <v>19</v>
      </c>
      <c r="J19" s="36">
        <v>176</v>
      </c>
      <c r="K19" s="25">
        <v>73</v>
      </c>
      <c r="L19" s="35">
        <f t="shared" si="1"/>
        <v>23.566632231404959</v>
      </c>
      <c r="M19" s="25">
        <v>5</v>
      </c>
      <c r="N19" s="25">
        <v>6</v>
      </c>
      <c r="O19" s="25">
        <v>2</v>
      </c>
      <c r="P19" s="25">
        <v>2</v>
      </c>
      <c r="Q19" s="25">
        <v>2</v>
      </c>
      <c r="R19" s="25">
        <v>1</v>
      </c>
      <c r="S19" s="25">
        <v>1</v>
      </c>
      <c r="T19" s="25">
        <v>2</v>
      </c>
      <c r="U19" s="25">
        <v>2</v>
      </c>
      <c r="V19" s="25">
        <v>1</v>
      </c>
      <c r="W19" s="25">
        <v>1</v>
      </c>
      <c r="X19" s="25">
        <v>2</v>
      </c>
      <c r="Y19" s="26">
        <v>1.77</v>
      </c>
      <c r="Z19" s="26">
        <v>6.33</v>
      </c>
      <c r="AA19" s="25">
        <v>2</v>
      </c>
      <c r="AB19" s="25">
        <v>1</v>
      </c>
      <c r="AC19" s="15" t="s">
        <v>426</v>
      </c>
      <c r="AD19" s="25">
        <v>4</v>
      </c>
      <c r="AE19" s="41" t="s">
        <v>427</v>
      </c>
      <c r="AF19" s="25">
        <v>2</v>
      </c>
      <c r="AG19" s="25">
        <v>1</v>
      </c>
      <c r="AH19" s="15">
        <v>1</v>
      </c>
      <c r="AI19" s="26">
        <v>3</v>
      </c>
      <c r="AJ19" s="26">
        <v>255</v>
      </c>
      <c r="AK19" s="26">
        <v>100</v>
      </c>
      <c r="AL19" s="26">
        <v>0</v>
      </c>
      <c r="AM19" s="26">
        <v>2</v>
      </c>
      <c r="AN19" s="26">
        <v>1</v>
      </c>
      <c r="AO19" s="26">
        <v>2</v>
      </c>
      <c r="AP19" s="26">
        <v>1</v>
      </c>
      <c r="AQ19" s="26">
        <v>2</v>
      </c>
      <c r="AR19" s="45">
        <v>0</v>
      </c>
      <c r="AS19" s="26">
        <v>4</v>
      </c>
      <c r="AT19" s="26">
        <v>2</v>
      </c>
      <c r="AU19" s="26">
        <v>0</v>
      </c>
      <c r="AV19" s="26">
        <v>0</v>
      </c>
      <c r="AW19" s="26">
        <v>0</v>
      </c>
      <c r="AX19" s="25">
        <v>5</v>
      </c>
      <c r="AY19" s="26">
        <v>2.5</v>
      </c>
      <c r="AZ19" s="26">
        <v>1</v>
      </c>
      <c r="BA19" s="26">
        <v>11</v>
      </c>
      <c r="BB19" s="26">
        <v>1</v>
      </c>
      <c r="BC19" s="25">
        <v>1</v>
      </c>
      <c r="BD19" s="25">
        <v>1</v>
      </c>
      <c r="BE19" s="25">
        <v>1</v>
      </c>
      <c r="BF19" s="25">
        <v>1</v>
      </c>
      <c r="BG19" s="25">
        <v>1</v>
      </c>
      <c r="BH19" s="25">
        <v>1</v>
      </c>
      <c r="BI19" s="26">
        <v>1</v>
      </c>
      <c r="BJ19" s="50">
        <v>2</v>
      </c>
      <c r="BK19" s="26">
        <v>1</v>
      </c>
      <c r="BL19" s="25">
        <v>2</v>
      </c>
    </row>
    <row r="20" spans="1:68" s="15" customFormat="1">
      <c r="A20" s="26">
        <v>2016024930</v>
      </c>
      <c r="B20" s="26">
        <v>18855420418</v>
      </c>
      <c r="C20" s="30" t="s">
        <v>437</v>
      </c>
      <c r="D20" s="26">
        <v>1</v>
      </c>
      <c r="E20" s="27">
        <v>22173</v>
      </c>
      <c r="F20" s="23">
        <f t="shared" si="3"/>
        <v>59</v>
      </c>
      <c r="G20" s="28">
        <v>42454</v>
      </c>
      <c r="H20" s="28">
        <v>42471</v>
      </c>
      <c r="I20" s="33">
        <f t="shared" si="2"/>
        <v>17</v>
      </c>
      <c r="J20" s="36">
        <v>154</v>
      </c>
      <c r="K20" s="25">
        <v>60</v>
      </c>
      <c r="L20" s="35">
        <f t="shared" ref="L20:L26" si="4">K20*10000/(J20*J20)</f>
        <v>25.299375948726599</v>
      </c>
      <c r="M20" s="25">
        <v>4</v>
      </c>
      <c r="N20" s="25">
        <v>2</v>
      </c>
      <c r="O20" s="25">
        <v>2</v>
      </c>
      <c r="P20" s="25">
        <v>3</v>
      </c>
      <c r="Q20" s="25">
        <v>2</v>
      </c>
      <c r="R20" s="25">
        <v>1</v>
      </c>
      <c r="S20" s="25">
        <v>1</v>
      </c>
      <c r="T20" s="25">
        <v>3</v>
      </c>
      <c r="U20" s="25">
        <v>2</v>
      </c>
      <c r="V20" s="25">
        <v>1</v>
      </c>
      <c r="W20" s="25">
        <v>1</v>
      </c>
      <c r="X20" s="25">
        <v>2</v>
      </c>
      <c r="Y20" s="26">
        <v>3.34</v>
      </c>
      <c r="Z20" s="26">
        <v>13.93</v>
      </c>
      <c r="AA20" s="25">
        <v>2</v>
      </c>
      <c r="AB20" s="25">
        <v>1</v>
      </c>
      <c r="AC20" s="15" t="s">
        <v>426</v>
      </c>
      <c r="AD20" s="25">
        <v>4</v>
      </c>
      <c r="AE20" s="41" t="s">
        <v>427</v>
      </c>
      <c r="AF20" s="25">
        <v>2</v>
      </c>
      <c r="AG20" s="25">
        <v>1</v>
      </c>
      <c r="AH20" s="15">
        <v>1</v>
      </c>
      <c r="AI20" s="26">
        <v>3</v>
      </c>
      <c r="AJ20" s="26">
        <v>210</v>
      </c>
      <c r="AK20" s="26">
        <v>50</v>
      </c>
      <c r="AL20" s="26">
        <v>0</v>
      </c>
      <c r="AM20" s="25">
        <v>2</v>
      </c>
      <c r="AN20" s="25">
        <v>1</v>
      </c>
      <c r="AO20" s="25">
        <v>1</v>
      </c>
      <c r="AP20" s="25">
        <v>1</v>
      </c>
      <c r="AQ20" s="25">
        <v>3</v>
      </c>
      <c r="AR20" s="44">
        <v>3</v>
      </c>
      <c r="AS20" s="26">
        <v>3</v>
      </c>
      <c r="AT20" s="25">
        <v>2</v>
      </c>
      <c r="AU20" s="25">
        <v>0</v>
      </c>
      <c r="AV20" s="25">
        <v>0</v>
      </c>
      <c r="AW20" s="25">
        <v>0</v>
      </c>
      <c r="AX20" s="25">
        <v>5</v>
      </c>
      <c r="AY20" s="26">
        <v>6.5</v>
      </c>
      <c r="AZ20" s="26">
        <v>2</v>
      </c>
      <c r="BA20" s="26">
        <v>16</v>
      </c>
      <c r="BB20" s="26">
        <v>4</v>
      </c>
      <c r="BC20" s="25">
        <v>1</v>
      </c>
      <c r="BD20" s="25">
        <v>1</v>
      </c>
      <c r="BE20" s="25">
        <v>1</v>
      </c>
      <c r="BF20" s="25">
        <v>1</v>
      </c>
      <c r="BG20" s="25">
        <v>1</v>
      </c>
      <c r="BH20" s="25">
        <v>1</v>
      </c>
      <c r="BI20" s="26">
        <v>4</v>
      </c>
      <c r="BJ20" s="50">
        <v>5</v>
      </c>
      <c r="BK20" s="26">
        <v>1</v>
      </c>
      <c r="BL20" s="25">
        <v>3</v>
      </c>
    </row>
    <row r="21" spans="1:68" s="15" customFormat="1">
      <c r="A21" s="26">
        <v>2016027011</v>
      </c>
      <c r="B21" s="26">
        <v>13733075420</v>
      </c>
      <c r="C21" s="31" t="s">
        <v>438</v>
      </c>
      <c r="D21" s="26">
        <v>1</v>
      </c>
      <c r="E21" s="32">
        <v>24922</v>
      </c>
      <c r="F21" s="23">
        <f t="shared" si="3"/>
        <v>51</v>
      </c>
      <c r="G21" s="28">
        <v>42461</v>
      </c>
      <c r="H21" s="28">
        <v>42480</v>
      </c>
      <c r="I21" s="33">
        <f t="shared" si="2"/>
        <v>19</v>
      </c>
      <c r="J21" s="37">
        <v>174</v>
      </c>
      <c r="K21" s="31">
        <v>68</v>
      </c>
      <c r="L21" s="35">
        <f t="shared" si="4"/>
        <v>22.460034350640772</v>
      </c>
      <c r="M21" s="31">
        <v>3</v>
      </c>
      <c r="N21" s="31">
        <v>2</v>
      </c>
      <c r="O21" s="31">
        <v>2</v>
      </c>
      <c r="P21" s="31">
        <v>3</v>
      </c>
      <c r="Q21" s="31">
        <v>2</v>
      </c>
      <c r="R21" s="31">
        <v>1</v>
      </c>
      <c r="S21" s="31">
        <v>1</v>
      </c>
      <c r="T21" s="31">
        <v>3</v>
      </c>
      <c r="U21" s="31">
        <v>2</v>
      </c>
      <c r="V21" s="31">
        <v>1</v>
      </c>
      <c r="W21" s="31">
        <v>1</v>
      </c>
      <c r="X21" s="31">
        <v>2</v>
      </c>
      <c r="Y21" s="26">
        <v>6.5</v>
      </c>
      <c r="Z21" s="26">
        <v>16.98</v>
      </c>
      <c r="AA21" s="31">
        <v>2</v>
      </c>
      <c r="AB21" s="31">
        <v>1</v>
      </c>
      <c r="AC21" s="15" t="s">
        <v>426</v>
      </c>
      <c r="AD21" s="25">
        <v>4</v>
      </c>
      <c r="AE21" s="41" t="s">
        <v>427</v>
      </c>
      <c r="AF21" s="25">
        <v>2</v>
      </c>
      <c r="AG21" s="25">
        <v>1</v>
      </c>
      <c r="AH21" s="15">
        <v>1</v>
      </c>
      <c r="AI21" s="26">
        <v>3</v>
      </c>
      <c r="AJ21" s="26">
        <v>360</v>
      </c>
      <c r="AK21" s="26">
        <v>20</v>
      </c>
      <c r="AL21" s="26">
        <v>0</v>
      </c>
      <c r="AM21" s="31">
        <v>2</v>
      </c>
      <c r="AN21" s="31">
        <v>1</v>
      </c>
      <c r="AO21" s="31">
        <v>1</v>
      </c>
      <c r="AP21" s="31">
        <v>1</v>
      </c>
      <c r="AQ21" s="31">
        <v>3</v>
      </c>
      <c r="AR21" s="46">
        <v>3</v>
      </c>
      <c r="AS21" s="26">
        <v>6</v>
      </c>
      <c r="AT21" s="31">
        <v>2</v>
      </c>
      <c r="AU21" s="31">
        <v>0</v>
      </c>
      <c r="AV21" s="31">
        <v>0</v>
      </c>
      <c r="AW21" s="31">
        <v>0</v>
      </c>
      <c r="AX21" s="31">
        <v>5</v>
      </c>
      <c r="AY21" s="26">
        <v>8</v>
      </c>
      <c r="AZ21" s="26">
        <v>2</v>
      </c>
      <c r="BA21" s="26">
        <v>12</v>
      </c>
      <c r="BB21" s="26">
        <v>0</v>
      </c>
      <c r="BC21" s="25">
        <v>1</v>
      </c>
      <c r="BD21" s="25">
        <v>1</v>
      </c>
      <c r="BE21" s="25">
        <v>1</v>
      </c>
      <c r="BF21" s="25">
        <v>1</v>
      </c>
      <c r="BG21" s="25">
        <v>1</v>
      </c>
      <c r="BH21" s="31">
        <v>1</v>
      </c>
      <c r="BI21" s="26">
        <v>4</v>
      </c>
      <c r="BJ21" s="50">
        <v>1</v>
      </c>
      <c r="BK21" s="26">
        <v>1</v>
      </c>
      <c r="BL21" s="31">
        <v>2</v>
      </c>
      <c r="BM21" s="17"/>
      <c r="BN21" s="17"/>
      <c r="BO21" s="17"/>
      <c r="BP21" s="17"/>
    </row>
    <row r="22" spans="1:68" s="15" customFormat="1">
      <c r="A22" s="26">
        <v>2016038920</v>
      </c>
      <c r="B22" s="26">
        <v>13956149654</v>
      </c>
      <c r="C22" s="25" t="s">
        <v>286</v>
      </c>
      <c r="D22" s="26">
        <v>1</v>
      </c>
      <c r="E22" s="27">
        <v>22649</v>
      </c>
      <c r="F22" s="23">
        <f t="shared" si="3"/>
        <v>58</v>
      </c>
      <c r="G22" s="28">
        <v>42500</v>
      </c>
      <c r="H22" s="28">
        <v>42528</v>
      </c>
      <c r="I22" s="33">
        <f t="shared" si="2"/>
        <v>28</v>
      </c>
      <c r="J22" s="36">
        <v>168</v>
      </c>
      <c r="K22" s="25">
        <v>50</v>
      </c>
      <c r="L22" s="35">
        <f t="shared" si="4"/>
        <v>17.715419501133788</v>
      </c>
      <c r="M22" s="25">
        <v>5</v>
      </c>
      <c r="N22" s="25">
        <v>2</v>
      </c>
      <c r="O22" s="25">
        <v>2</v>
      </c>
      <c r="P22" s="25">
        <v>2</v>
      </c>
      <c r="Q22" s="25">
        <v>2</v>
      </c>
      <c r="R22" s="25">
        <v>1</v>
      </c>
      <c r="S22" s="25">
        <v>1</v>
      </c>
      <c r="T22" s="25">
        <v>2</v>
      </c>
      <c r="U22" s="25">
        <v>2</v>
      </c>
      <c r="V22" s="25">
        <v>1</v>
      </c>
      <c r="W22" s="25">
        <v>1</v>
      </c>
      <c r="X22" s="25">
        <v>2</v>
      </c>
      <c r="Y22" s="26">
        <v>3.17</v>
      </c>
      <c r="Z22" s="26">
        <v>16.48</v>
      </c>
      <c r="AA22" s="25">
        <v>2</v>
      </c>
      <c r="AB22" s="25">
        <v>1</v>
      </c>
      <c r="AC22" s="15" t="s">
        <v>426</v>
      </c>
      <c r="AD22" s="25">
        <v>4</v>
      </c>
      <c r="AE22" s="41" t="s">
        <v>427</v>
      </c>
      <c r="AF22" s="25">
        <v>2</v>
      </c>
      <c r="AG22" s="25">
        <v>1</v>
      </c>
      <c r="AH22" s="15">
        <v>1</v>
      </c>
      <c r="AI22" s="26">
        <v>3</v>
      </c>
      <c r="AJ22" s="26">
        <v>255</v>
      </c>
      <c r="AK22" s="26">
        <v>100</v>
      </c>
      <c r="AL22" s="26">
        <v>0</v>
      </c>
      <c r="AM22" s="26">
        <v>2</v>
      </c>
      <c r="AN22" s="26">
        <v>1</v>
      </c>
      <c r="AO22" s="26">
        <v>2</v>
      </c>
      <c r="AP22" s="26">
        <v>1</v>
      </c>
      <c r="AQ22" s="26">
        <v>2</v>
      </c>
      <c r="AR22" s="45">
        <v>1</v>
      </c>
      <c r="AS22" s="26">
        <v>5</v>
      </c>
      <c r="AT22" s="26">
        <v>1</v>
      </c>
      <c r="AU22" s="26">
        <v>3</v>
      </c>
      <c r="AV22" s="26">
        <v>3</v>
      </c>
      <c r="AW22" s="26">
        <v>3</v>
      </c>
      <c r="AX22" s="25">
        <v>5</v>
      </c>
      <c r="AY22" s="26">
        <v>3</v>
      </c>
      <c r="AZ22" s="26">
        <v>2</v>
      </c>
      <c r="BA22" s="26">
        <v>16</v>
      </c>
      <c r="BB22" s="26">
        <v>2</v>
      </c>
      <c r="BC22" s="25">
        <v>1</v>
      </c>
      <c r="BD22" s="25">
        <v>1</v>
      </c>
      <c r="BE22" s="25">
        <v>1</v>
      </c>
      <c r="BF22" s="25">
        <v>1</v>
      </c>
      <c r="BG22" s="25">
        <v>1</v>
      </c>
      <c r="BH22" s="25">
        <v>1</v>
      </c>
      <c r="BI22" s="26">
        <v>3</v>
      </c>
      <c r="BJ22" s="50">
        <v>3</v>
      </c>
      <c r="BK22" s="26">
        <v>1</v>
      </c>
      <c r="BL22" s="25">
        <v>3</v>
      </c>
      <c r="BN22" s="15">
        <v>2</v>
      </c>
      <c r="BO22" s="15">
        <v>1</v>
      </c>
      <c r="BP22" s="22">
        <v>43164</v>
      </c>
    </row>
    <row r="23" spans="1:68" s="15" customFormat="1">
      <c r="A23" s="26">
        <v>2016052426</v>
      </c>
      <c r="B23" s="26">
        <v>13655588721</v>
      </c>
      <c r="C23" s="26" t="s">
        <v>439</v>
      </c>
      <c r="D23" s="26">
        <v>1</v>
      </c>
      <c r="E23" s="27">
        <v>19454</v>
      </c>
      <c r="F23" s="23">
        <f t="shared" si="3"/>
        <v>66</v>
      </c>
      <c r="G23" s="28">
        <v>42545</v>
      </c>
      <c r="H23" s="28">
        <v>42559</v>
      </c>
      <c r="I23" s="33">
        <f t="shared" si="2"/>
        <v>14</v>
      </c>
      <c r="J23" s="36">
        <v>175</v>
      </c>
      <c r="K23" s="25">
        <v>71</v>
      </c>
      <c r="L23" s="35">
        <f t="shared" si="4"/>
        <v>23.183673469387756</v>
      </c>
      <c r="M23" s="25">
        <v>5</v>
      </c>
      <c r="N23" s="25">
        <v>2</v>
      </c>
      <c r="O23" s="25">
        <v>2</v>
      </c>
      <c r="P23" s="25">
        <v>3</v>
      </c>
      <c r="Q23" s="25">
        <v>2</v>
      </c>
      <c r="R23" s="25">
        <v>1</v>
      </c>
      <c r="S23" s="25">
        <v>1</v>
      </c>
      <c r="T23" s="25">
        <v>3</v>
      </c>
      <c r="U23" s="25">
        <v>2</v>
      </c>
      <c r="V23" s="25">
        <v>1</v>
      </c>
      <c r="W23" s="25">
        <v>1</v>
      </c>
      <c r="X23" s="25">
        <v>2</v>
      </c>
      <c r="Y23" s="26">
        <v>3.68</v>
      </c>
      <c r="Z23" s="26">
        <v>31.97</v>
      </c>
      <c r="AA23" s="25">
        <v>2</v>
      </c>
      <c r="AB23" s="25">
        <v>1</v>
      </c>
      <c r="AC23" s="15" t="s">
        <v>426</v>
      </c>
      <c r="AD23" s="25">
        <v>4</v>
      </c>
      <c r="AE23" s="41" t="s">
        <v>427</v>
      </c>
      <c r="AF23" s="25">
        <v>2</v>
      </c>
      <c r="AG23" s="25">
        <v>1</v>
      </c>
      <c r="AH23" s="15">
        <v>1</v>
      </c>
      <c r="AI23" s="26">
        <v>3</v>
      </c>
      <c r="AJ23" s="26">
        <v>220</v>
      </c>
      <c r="AK23" s="26">
        <v>20</v>
      </c>
      <c r="AL23" s="26">
        <v>0</v>
      </c>
      <c r="AM23" s="26">
        <v>2</v>
      </c>
      <c r="AN23" s="26">
        <v>1</v>
      </c>
      <c r="AO23" s="26">
        <v>1</v>
      </c>
      <c r="AP23" s="26">
        <v>1</v>
      </c>
      <c r="AQ23" s="26">
        <v>4</v>
      </c>
      <c r="AR23" s="45">
        <v>3</v>
      </c>
      <c r="AS23" s="26">
        <v>2</v>
      </c>
      <c r="AT23" s="26">
        <v>2</v>
      </c>
      <c r="AU23" s="26">
        <v>0</v>
      </c>
      <c r="AV23" s="26">
        <v>0</v>
      </c>
      <c r="AW23" s="26">
        <v>0</v>
      </c>
      <c r="AX23" s="25">
        <v>5</v>
      </c>
      <c r="AY23" s="26">
        <v>3.5</v>
      </c>
      <c r="AZ23" s="26">
        <v>2</v>
      </c>
      <c r="BA23" s="26">
        <v>11</v>
      </c>
      <c r="BB23" s="26">
        <v>6</v>
      </c>
      <c r="BC23" s="25">
        <v>1</v>
      </c>
      <c r="BD23" s="25">
        <v>1</v>
      </c>
      <c r="BE23" s="25">
        <v>1</v>
      </c>
      <c r="BF23" s="25">
        <v>1</v>
      </c>
      <c r="BG23" s="25">
        <v>1</v>
      </c>
      <c r="BH23" s="25">
        <v>2</v>
      </c>
      <c r="BI23" s="26">
        <v>3</v>
      </c>
      <c r="BJ23" s="50">
        <v>6</v>
      </c>
      <c r="BK23" s="26">
        <v>1</v>
      </c>
      <c r="BL23" s="25">
        <v>3</v>
      </c>
    </row>
    <row r="24" spans="1:68" s="15" customFormat="1">
      <c r="A24" s="26">
        <v>2016052728</v>
      </c>
      <c r="B24" s="26">
        <v>13349203920</v>
      </c>
      <c r="C24" s="25" t="s">
        <v>440</v>
      </c>
      <c r="D24" s="26">
        <v>1</v>
      </c>
      <c r="E24" s="27">
        <v>19949</v>
      </c>
      <c r="F24" s="23">
        <f t="shared" si="3"/>
        <v>65</v>
      </c>
      <c r="G24" s="28">
        <v>42546</v>
      </c>
      <c r="H24" s="28">
        <v>42562</v>
      </c>
      <c r="I24" s="33">
        <f t="shared" si="2"/>
        <v>16</v>
      </c>
      <c r="J24" s="36">
        <v>176</v>
      </c>
      <c r="K24" s="25">
        <v>67</v>
      </c>
      <c r="L24" s="35">
        <f t="shared" si="4"/>
        <v>21.629648760330578</v>
      </c>
      <c r="M24" s="25">
        <v>14</v>
      </c>
      <c r="N24" s="25">
        <v>2</v>
      </c>
      <c r="O24" s="25">
        <v>2</v>
      </c>
      <c r="P24" s="25">
        <v>3</v>
      </c>
      <c r="Q24" s="25">
        <v>2</v>
      </c>
      <c r="R24" s="25">
        <v>1</v>
      </c>
      <c r="S24" s="25">
        <v>3</v>
      </c>
      <c r="T24" s="25">
        <v>4</v>
      </c>
      <c r="U24" s="25">
        <v>2</v>
      </c>
      <c r="V24" s="25">
        <v>1</v>
      </c>
      <c r="W24" s="25">
        <v>1</v>
      </c>
      <c r="X24" s="25">
        <v>2</v>
      </c>
      <c r="Y24" s="26">
        <v>6.29</v>
      </c>
      <c r="Z24" s="26">
        <v>14.7</v>
      </c>
      <c r="AA24" s="25">
        <v>3</v>
      </c>
      <c r="AB24" s="25">
        <v>1</v>
      </c>
      <c r="AC24" s="15" t="s">
        <v>426</v>
      </c>
      <c r="AD24" s="25">
        <v>4</v>
      </c>
      <c r="AE24" s="41" t="s">
        <v>427</v>
      </c>
      <c r="AF24" s="25">
        <v>2</v>
      </c>
      <c r="AG24" s="25">
        <v>1</v>
      </c>
      <c r="AH24" s="15">
        <v>1</v>
      </c>
      <c r="AI24" s="26">
        <v>1</v>
      </c>
      <c r="AJ24" s="26">
        <v>170</v>
      </c>
      <c r="AK24" s="26">
        <v>50</v>
      </c>
      <c r="AL24" s="26">
        <v>0</v>
      </c>
      <c r="AM24" s="26">
        <v>2</v>
      </c>
      <c r="AN24" s="26">
        <v>1</v>
      </c>
      <c r="AO24" s="26">
        <v>1</v>
      </c>
      <c r="AP24" s="26">
        <v>1</v>
      </c>
      <c r="AQ24" s="26">
        <v>2</v>
      </c>
      <c r="AR24" s="45">
        <v>0</v>
      </c>
      <c r="AS24" s="26">
        <v>3</v>
      </c>
      <c r="AT24" s="26">
        <v>2</v>
      </c>
      <c r="AU24" s="26">
        <v>0</v>
      </c>
      <c r="AV24" s="26">
        <v>0</v>
      </c>
      <c r="AW24" s="26">
        <v>0</v>
      </c>
      <c r="AX24" s="25">
        <v>5</v>
      </c>
      <c r="AY24" s="26">
        <v>7</v>
      </c>
      <c r="AZ24" s="26">
        <v>4</v>
      </c>
      <c r="BA24" s="26">
        <v>19</v>
      </c>
      <c r="BB24" s="26">
        <v>0</v>
      </c>
      <c r="BC24" s="25">
        <v>1</v>
      </c>
      <c r="BD24" s="25">
        <v>1</v>
      </c>
      <c r="BE24" s="25">
        <v>1</v>
      </c>
      <c r="BF24" s="25">
        <v>1</v>
      </c>
      <c r="BG24" s="25">
        <v>1</v>
      </c>
      <c r="BH24" s="25">
        <v>2</v>
      </c>
      <c r="BI24" s="26">
        <v>4</v>
      </c>
      <c r="BJ24" s="50">
        <v>1</v>
      </c>
      <c r="BK24" s="26">
        <v>1</v>
      </c>
      <c r="BL24" s="25">
        <v>2</v>
      </c>
    </row>
    <row r="25" spans="1:68" s="15" customFormat="1">
      <c r="A25" s="26">
        <v>2016054463</v>
      </c>
      <c r="B25" s="26">
        <v>18656625188</v>
      </c>
      <c r="C25" s="25" t="s">
        <v>100</v>
      </c>
      <c r="D25" s="26">
        <v>1</v>
      </c>
      <c r="E25" s="27">
        <v>24552</v>
      </c>
      <c r="F25" s="23">
        <f t="shared" si="3"/>
        <v>52</v>
      </c>
      <c r="G25" s="28">
        <v>42551</v>
      </c>
      <c r="H25" s="28">
        <v>42566</v>
      </c>
      <c r="I25" s="33">
        <f t="shared" si="2"/>
        <v>15</v>
      </c>
      <c r="J25" s="36">
        <v>178</v>
      </c>
      <c r="K25" s="25">
        <v>88</v>
      </c>
      <c r="L25" s="35">
        <f t="shared" si="4"/>
        <v>27.774270925388208</v>
      </c>
      <c r="M25" s="25">
        <v>4</v>
      </c>
      <c r="N25" s="25">
        <v>2</v>
      </c>
      <c r="O25" s="25">
        <v>2</v>
      </c>
      <c r="P25" s="25">
        <v>3</v>
      </c>
      <c r="Q25" s="25">
        <v>2</v>
      </c>
      <c r="R25" s="25">
        <v>1</v>
      </c>
      <c r="S25" s="25">
        <v>1</v>
      </c>
      <c r="T25" s="25">
        <v>3</v>
      </c>
      <c r="U25" s="25">
        <v>2</v>
      </c>
      <c r="V25" s="25">
        <v>1</v>
      </c>
      <c r="W25" s="25">
        <v>1</v>
      </c>
      <c r="X25" s="25">
        <v>2</v>
      </c>
      <c r="Y25" s="26">
        <v>2.02</v>
      </c>
      <c r="Z25" s="26">
        <v>5.12</v>
      </c>
      <c r="AA25" s="25">
        <v>2</v>
      </c>
      <c r="AB25" s="25">
        <v>1</v>
      </c>
      <c r="AC25" s="15" t="s">
        <v>426</v>
      </c>
      <c r="AD25" s="25">
        <v>4</v>
      </c>
      <c r="AE25" s="41" t="s">
        <v>427</v>
      </c>
      <c r="AF25" s="25">
        <v>2</v>
      </c>
      <c r="AG25" s="25">
        <v>1</v>
      </c>
      <c r="AH25" s="15">
        <v>1</v>
      </c>
      <c r="AI25" s="26">
        <v>3</v>
      </c>
      <c r="AJ25" s="26">
        <v>340</v>
      </c>
      <c r="AK25" s="26">
        <v>50</v>
      </c>
      <c r="AL25" s="26">
        <v>0</v>
      </c>
      <c r="AM25" s="26">
        <v>2</v>
      </c>
      <c r="AN25" s="26">
        <v>1</v>
      </c>
      <c r="AO25" s="26">
        <v>1</v>
      </c>
      <c r="AP25" s="26">
        <v>1</v>
      </c>
      <c r="AQ25" s="26">
        <v>2</v>
      </c>
      <c r="AR25" s="45">
        <v>1</v>
      </c>
      <c r="AS25" s="26">
        <v>2</v>
      </c>
      <c r="AT25" s="26">
        <v>2</v>
      </c>
      <c r="AU25" s="26">
        <v>0</v>
      </c>
      <c r="AV25" s="26">
        <v>0</v>
      </c>
      <c r="AW25" s="26">
        <v>0</v>
      </c>
      <c r="AX25" s="25">
        <v>5</v>
      </c>
      <c r="AY25" s="26">
        <v>4.5</v>
      </c>
      <c r="AZ25" s="26">
        <v>2</v>
      </c>
      <c r="BA25" s="26">
        <v>12</v>
      </c>
      <c r="BB25" s="26">
        <v>0</v>
      </c>
      <c r="BC25" s="25">
        <v>1</v>
      </c>
      <c r="BD25" s="25">
        <v>1</v>
      </c>
      <c r="BE25" s="25">
        <v>1</v>
      </c>
      <c r="BF25" s="25">
        <v>1</v>
      </c>
      <c r="BG25" s="25">
        <v>1</v>
      </c>
      <c r="BH25" s="25">
        <v>1</v>
      </c>
      <c r="BI25" s="26">
        <v>4</v>
      </c>
      <c r="BJ25" s="50">
        <v>1</v>
      </c>
      <c r="BK25" s="26">
        <v>1</v>
      </c>
      <c r="BL25" s="25">
        <v>2</v>
      </c>
    </row>
    <row r="26" spans="1:68" s="15" customFormat="1">
      <c r="A26" s="26">
        <v>2015093619</v>
      </c>
      <c r="B26" s="26">
        <v>13956973032</v>
      </c>
      <c r="C26" s="30" t="s">
        <v>441</v>
      </c>
      <c r="D26" s="26">
        <v>1</v>
      </c>
      <c r="E26" s="27">
        <v>11945</v>
      </c>
      <c r="F26" s="23">
        <f t="shared" si="3"/>
        <v>87</v>
      </c>
      <c r="G26" s="28">
        <v>42663</v>
      </c>
      <c r="H26" s="28">
        <v>42684</v>
      </c>
      <c r="I26" s="33">
        <f t="shared" si="2"/>
        <v>21</v>
      </c>
      <c r="J26" s="36">
        <v>178</v>
      </c>
      <c r="K26" s="25">
        <v>70</v>
      </c>
      <c r="L26" s="35">
        <f t="shared" si="4"/>
        <v>22.093170054286077</v>
      </c>
      <c r="M26" s="25">
        <v>3</v>
      </c>
      <c r="N26" s="25">
        <v>2</v>
      </c>
      <c r="O26" s="25">
        <v>2</v>
      </c>
      <c r="P26" s="25">
        <v>4</v>
      </c>
      <c r="Q26" s="25">
        <v>3</v>
      </c>
      <c r="R26" s="25">
        <v>1</v>
      </c>
      <c r="S26" s="25">
        <v>1</v>
      </c>
      <c r="T26" s="25">
        <v>8</v>
      </c>
      <c r="U26" s="25">
        <v>2</v>
      </c>
      <c r="V26" s="25">
        <v>2</v>
      </c>
      <c r="W26" s="25">
        <v>1</v>
      </c>
      <c r="X26" s="25">
        <v>2</v>
      </c>
      <c r="Y26" s="26">
        <v>19.02</v>
      </c>
      <c r="Z26" s="26">
        <v>23.61</v>
      </c>
      <c r="AA26" s="25">
        <v>3</v>
      </c>
      <c r="AB26" s="25">
        <v>1</v>
      </c>
      <c r="AC26" s="15" t="s">
        <v>426</v>
      </c>
      <c r="AD26" s="25">
        <v>4</v>
      </c>
      <c r="AE26" s="41" t="s">
        <v>427</v>
      </c>
      <c r="AF26" s="25">
        <v>2</v>
      </c>
      <c r="AG26" s="25">
        <v>1</v>
      </c>
      <c r="AH26" s="15">
        <v>1</v>
      </c>
      <c r="AI26" s="26">
        <v>3</v>
      </c>
      <c r="AJ26" s="26">
        <v>210</v>
      </c>
      <c r="AK26" s="26">
        <v>40</v>
      </c>
      <c r="AL26" s="26">
        <v>0</v>
      </c>
      <c r="AM26" s="25">
        <v>2</v>
      </c>
      <c r="AN26" s="25">
        <v>1</v>
      </c>
      <c r="AO26" s="25">
        <v>1</v>
      </c>
      <c r="AP26" s="25">
        <v>1</v>
      </c>
      <c r="AQ26" s="25">
        <v>5</v>
      </c>
      <c r="AR26" s="44">
        <v>1</v>
      </c>
      <c r="AS26" s="26">
        <v>2</v>
      </c>
      <c r="AT26" s="25">
        <v>2</v>
      </c>
      <c r="AU26" s="25">
        <v>0</v>
      </c>
      <c r="AV26" s="25">
        <v>0</v>
      </c>
      <c r="AW26" s="25">
        <v>0</v>
      </c>
      <c r="AX26" s="25">
        <v>5</v>
      </c>
      <c r="AY26" s="26">
        <v>2</v>
      </c>
      <c r="AZ26" s="26">
        <v>2</v>
      </c>
      <c r="BA26" s="26">
        <v>10</v>
      </c>
      <c r="BB26" s="26">
        <v>2</v>
      </c>
      <c r="BC26" s="25">
        <v>1</v>
      </c>
      <c r="BD26" s="25">
        <v>1</v>
      </c>
      <c r="BE26" s="25">
        <v>1</v>
      </c>
      <c r="BF26" s="25">
        <v>1</v>
      </c>
      <c r="BG26" s="25">
        <v>1</v>
      </c>
      <c r="BH26" s="25">
        <v>1</v>
      </c>
      <c r="BI26" s="26">
        <v>4</v>
      </c>
      <c r="BJ26" s="50">
        <v>3</v>
      </c>
      <c r="BK26" s="26">
        <v>1</v>
      </c>
      <c r="BL26" s="25">
        <v>3</v>
      </c>
      <c r="BN26" s="25"/>
      <c r="BO26" s="25"/>
      <c r="BP26" s="25"/>
    </row>
    <row r="27" spans="1:68" s="15" customFormat="1">
      <c r="A27" s="26">
        <v>2016092159</v>
      </c>
      <c r="B27" s="26">
        <v>18949060000</v>
      </c>
      <c r="C27" s="30" t="s">
        <v>442</v>
      </c>
      <c r="D27" s="26">
        <v>1</v>
      </c>
      <c r="E27" s="27">
        <v>20090</v>
      </c>
      <c r="F27" s="23">
        <f t="shared" si="3"/>
        <v>65</v>
      </c>
      <c r="G27" s="28">
        <v>42677</v>
      </c>
      <c r="H27" s="28">
        <v>42694</v>
      </c>
      <c r="I27" s="33">
        <f t="shared" si="2"/>
        <v>17</v>
      </c>
      <c r="J27" s="36">
        <v>178</v>
      </c>
      <c r="K27" s="25">
        <v>85</v>
      </c>
      <c r="L27" s="35">
        <f t="shared" ref="L27:L33" si="5">K27*10000/(J27*J27)</f>
        <v>26.82742078020452</v>
      </c>
      <c r="M27" s="25">
        <v>6</v>
      </c>
      <c r="N27" s="25">
        <v>2</v>
      </c>
      <c r="O27" s="25">
        <v>2</v>
      </c>
      <c r="P27" s="25">
        <v>2</v>
      </c>
      <c r="Q27" s="25">
        <v>2</v>
      </c>
      <c r="R27" s="25">
        <v>1</v>
      </c>
      <c r="S27" s="25">
        <v>2</v>
      </c>
      <c r="T27" s="25">
        <v>2</v>
      </c>
      <c r="U27" s="25">
        <v>2</v>
      </c>
      <c r="V27" s="25">
        <v>1</v>
      </c>
      <c r="W27" s="25">
        <v>1</v>
      </c>
      <c r="X27" s="25">
        <v>2</v>
      </c>
      <c r="Y27" s="26">
        <v>5.2</v>
      </c>
      <c r="Z27" s="26">
        <v>7.26</v>
      </c>
      <c r="AA27" s="25">
        <v>1</v>
      </c>
      <c r="AB27" s="25">
        <v>1</v>
      </c>
      <c r="AC27" s="15" t="s">
        <v>426</v>
      </c>
      <c r="AD27" s="25">
        <v>4</v>
      </c>
      <c r="AE27" s="41" t="s">
        <v>427</v>
      </c>
      <c r="AF27" s="25">
        <v>2</v>
      </c>
      <c r="AG27" s="25">
        <v>1</v>
      </c>
      <c r="AH27" s="15">
        <v>1</v>
      </c>
      <c r="AI27" s="26">
        <v>2</v>
      </c>
      <c r="AJ27" s="26">
        <v>270</v>
      </c>
      <c r="AK27" s="26">
        <v>30</v>
      </c>
      <c r="AL27" s="26">
        <v>0</v>
      </c>
      <c r="AM27" s="25">
        <v>2</v>
      </c>
      <c r="AN27" s="25">
        <v>1</v>
      </c>
      <c r="AO27" s="25">
        <v>1</v>
      </c>
      <c r="AP27" s="25">
        <v>1</v>
      </c>
      <c r="AQ27" s="25">
        <v>5</v>
      </c>
      <c r="AR27" s="44">
        <v>1</v>
      </c>
      <c r="AS27" s="26">
        <v>3</v>
      </c>
      <c r="AT27" s="25">
        <v>2</v>
      </c>
      <c r="AU27" s="25">
        <v>0</v>
      </c>
      <c r="AV27" s="25">
        <v>0</v>
      </c>
      <c r="AW27" s="25">
        <v>0</v>
      </c>
      <c r="AX27" s="25">
        <v>5</v>
      </c>
      <c r="AY27" s="26">
        <v>4</v>
      </c>
      <c r="AZ27" s="26">
        <v>2</v>
      </c>
      <c r="BA27" s="26">
        <v>8</v>
      </c>
      <c r="BB27" s="26">
        <v>0</v>
      </c>
      <c r="BC27" s="25">
        <v>1</v>
      </c>
      <c r="BD27" s="25">
        <v>1</v>
      </c>
      <c r="BE27" s="25">
        <v>1</v>
      </c>
      <c r="BF27" s="25">
        <v>1</v>
      </c>
      <c r="BG27" s="25">
        <v>1</v>
      </c>
      <c r="BH27" s="25">
        <v>1</v>
      </c>
      <c r="BI27" s="26">
        <v>3</v>
      </c>
      <c r="BJ27" s="50">
        <v>1</v>
      </c>
      <c r="BK27" s="26">
        <v>1</v>
      </c>
      <c r="BL27" s="25">
        <v>1</v>
      </c>
    </row>
    <row r="28" spans="1:68" s="15" customFormat="1">
      <c r="A28" s="26">
        <v>2016092180</v>
      </c>
      <c r="B28" s="26">
        <v>13855850573</v>
      </c>
      <c r="C28" s="30" t="s">
        <v>86</v>
      </c>
      <c r="D28" s="26">
        <v>1</v>
      </c>
      <c r="E28" s="27">
        <v>26435</v>
      </c>
      <c r="F28" s="23">
        <f t="shared" si="3"/>
        <v>47</v>
      </c>
      <c r="G28" s="28">
        <v>42677</v>
      </c>
      <c r="H28" s="28">
        <v>42694</v>
      </c>
      <c r="I28" s="33">
        <f t="shared" si="2"/>
        <v>17</v>
      </c>
      <c r="J28" s="36">
        <v>176</v>
      </c>
      <c r="K28" s="25">
        <v>75</v>
      </c>
      <c r="L28" s="35">
        <f t="shared" si="5"/>
        <v>24.212293388429753</v>
      </c>
      <c r="M28" s="25">
        <v>14</v>
      </c>
      <c r="N28" s="25">
        <v>6</v>
      </c>
      <c r="O28" s="25">
        <v>2</v>
      </c>
      <c r="P28" s="25">
        <v>1</v>
      </c>
      <c r="Q28" s="25">
        <v>2</v>
      </c>
      <c r="R28" s="25">
        <v>1</v>
      </c>
      <c r="S28" s="25">
        <v>3</v>
      </c>
      <c r="T28" s="25">
        <v>1</v>
      </c>
      <c r="U28" s="25">
        <v>2</v>
      </c>
      <c r="V28" s="25">
        <v>1</v>
      </c>
      <c r="W28" s="25">
        <v>1</v>
      </c>
      <c r="X28" s="25">
        <v>2</v>
      </c>
      <c r="Y28" s="26">
        <v>3.48</v>
      </c>
      <c r="Z28" s="26">
        <v>7.31</v>
      </c>
      <c r="AA28" s="25">
        <v>1</v>
      </c>
      <c r="AB28" s="25">
        <v>1</v>
      </c>
      <c r="AC28" s="15" t="s">
        <v>426</v>
      </c>
      <c r="AD28" s="25">
        <v>4</v>
      </c>
      <c r="AE28" s="41" t="s">
        <v>427</v>
      </c>
      <c r="AF28" s="25">
        <v>2</v>
      </c>
      <c r="AG28" s="25">
        <v>1</v>
      </c>
      <c r="AH28" s="15">
        <v>2</v>
      </c>
      <c r="AI28" s="26">
        <v>1</v>
      </c>
      <c r="AJ28" s="26">
        <v>180</v>
      </c>
      <c r="AK28" s="26">
        <v>20</v>
      </c>
      <c r="AL28" s="26">
        <v>0</v>
      </c>
      <c r="AM28" s="25">
        <v>2</v>
      </c>
      <c r="AN28" s="25">
        <v>1</v>
      </c>
      <c r="AO28" s="25">
        <v>1</v>
      </c>
      <c r="AP28" s="25">
        <v>2</v>
      </c>
      <c r="AQ28" s="25">
        <v>2</v>
      </c>
      <c r="AR28" s="44">
        <v>0</v>
      </c>
      <c r="AS28" s="26">
        <v>2</v>
      </c>
      <c r="AT28" s="25">
        <v>2</v>
      </c>
      <c r="AU28" s="25">
        <v>0</v>
      </c>
      <c r="AV28" s="25">
        <v>0</v>
      </c>
      <c r="AW28" s="25">
        <v>0</v>
      </c>
      <c r="AX28" s="25">
        <v>5</v>
      </c>
      <c r="AY28" s="26">
        <v>5</v>
      </c>
      <c r="AZ28" s="26">
        <v>6</v>
      </c>
      <c r="BA28" s="26">
        <v>9</v>
      </c>
      <c r="BB28" s="26">
        <v>0</v>
      </c>
      <c r="BC28" s="25">
        <v>1</v>
      </c>
      <c r="BD28" s="25">
        <v>1</v>
      </c>
      <c r="BE28" s="25">
        <v>1</v>
      </c>
      <c r="BF28" s="25">
        <v>1</v>
      </c>
      <c r="BG28" s="25">
        <v>1</v>
      </c>
      <c r="BH28" s="25">
        <v>1</v>
      </c>
      <c r="BI28" s="26">
        <v>1</v>
      </c>
      <c r="BJ28" s="50">
        <v>1</v>
      </c>
      <c r="BK28" s="26">
        <v>1</v>
      </c>
      <c r="BL28" s="25">
        <v>1</v>
      </c>
    </row>
    <row r="29" spans="1:68" s="15" customFormat="1">
      <c r="A29" s="26">
        <v>2016095639</v>
      </c>
      <c r="B29" s="26">
        <v>17756060535</v>
      </c>
      <c r="C29" s="30" t="s">
        <v>280</v>
      </c>
      <c r="D29" s="26">
        <v>1</v>
      </c>
      <c r="E29" s="27">
        <v>21259</v>
      </c>
      <c r="F29" s="23">
        <f t="shared" si="3"/>
        <v>61</v>
      </c>
      <c r="G29" s="28">
        <v>42689</v>
      </c>
      <c r="H29" s="28">
        <v>42700</v>
      </c>
      <c r="I29" s="33">
        <f t="shared" si="2"/>
        <v>11</v>
      </c>
      <c r="J29" s="36">
        <v>172</v>
      </c>
      <c r="K29" s="25">
        <v>63</v>
      </c>
      <c r="L29" s="35">
        <f t="shared" si="5"/>
        <v>21.295294753921038</v>
      </c>
      <c r="M29" s="25">
        <v>6</v>
      </c>
      <c r="N29" s="25">
        <v>2</v>
      </c>
      <c r="O29" s="25">
        <v>2</v>
      </c>
      <c r="P29" s="25">
        <v>4</v>
      </c>
      <c r="Q29" s="25">
        <v>2</v>
      </c>
      <c r="R29" s="25">
        <v>1</v>
      </c>
      <c r="S29" s="25">
        <v>2</v>
      </c>
      <c r="T29" s="25">
        <v>8</v>
      </c>
      <c r="U29" s="25">
        <v>2</v>
      </c>
      <c r="V29" s="25">
        <v>1</v>
      </c>
      <c r="W29" s="25">
        <v>1</v>
      </c>
      <c r="X29" s="25">
        <v>2</v>
      </c>
      <c r="Y29" s="26">
        <v>3.84</v>
      </c>
      <c r="Z29" s="26">
        <v>2.5</v>
      </c>
      <c r="AA29" s="25">
        <v>2</v>
      </c>
      <c r="AB29" s="25">
        <v>1</v>
      </c>
      <c r="AC29" s="15" t="s">
        <v>426</v>
      </c>
      <c r="AD29" s="25">
        <v>4</v>
      </c>
      <c r="AE29" s="41" t="s">
        <v>427</v>
      </c>
      <c r="AF29" s="25">
        <v>2</v>
      </c>
      <c r="AG29" s="25">
        <v>1</v>
      </c>
      <c r="AH29" s="15">
        <v>1</v>
      </c>
      <c r="AI29" s="26">
        <v>1</v>
      </c>
      <c r="AJ29" s="26">
        <v>180</v>
      </c>
      <c r="AK29" s="26">
        <v>20</v>
      </c>
      <c r="AL29" s="26">
        <v>0</v>
      </c>
      <c r="AM29" s="25">
        <v>2</v>
      </c>
      <c r="AN29" s="25">
        <v>1</v>
      </c>
      <c r="AO29" s="25">
        <v>1</v>
      </c>
      <c r="AP29" s="25">
        <v>1</v>
      </c>
      <c r="AQ29" s="25">
        <v>2</v>
      </c>
      <c r="AR29" s="44">
        <v>0</v>
      </c>
      <c r="AS29" s="26">
        <v>4</v>
      </c>
      <c r="AT29" s="25">
        <v>2</v>
      </c>
      <c r="AU29" s="25">
        <v>0</v>
      </c>
      <c r="AV29" s="25">
        <v>0</v>
      </c>
      <c r="AW29" s="25">
        <v>0</v>
      </c>
      <c r="AX29" s="25">
        <v>5</v>
      </c>
      <c r="AY29" s="26">
        <v>5</v>
      </c>
      <c r="AZ29" s="26">
        <v>4</v>
      </c>
      <c r="BA29" s="26">
        <v>14</v>
      </c>
      <c r="BB29" s="26">
        <v>0</v>
      </c>
      <c r="BC29" s="25">
        <v>1</v>
      </c>
      <c r="BD29" s="25">
        <v>1</v>
      </c>
      <c r="BE29" s="25">
        <v>1</v>
      </c>
      <c r="BF29" s="25">
        <v>1</v>
      </c>
      <c r="BG29" s="25">
        <v>1</v>
      </c>
      <c r="BH29" s="25">
        <v>1</v>
      </c>
      <c r="BI29" s="26">
        <v>4</v>
      </c>
      <c r="BJ29" s="50">
        <v>1</v>
      </c>
      <c r="BK29" s="26">
        <v>1</v>
      </c>
      <c r="BL29" s="25">
        <v>2</v>
      </c>
    </row>
    <row r="30" spans="1:68" s="15" customFormat="1">
      <c r="A30" s="26">
        <v>2016094729</v>
      </c>
      <c r="B30" s="26">
        <v>13955162682</v>
      </c>
      <c r="C30" s="30" t="s">
        <v>443</v>
      </c>
      <c r="D30" s="26">
        <v>1</v>
      </c>
      <c r="E30" s="27">
        <v>20073</v>
      </c>
      <c r="F30" s="23">
        <f t="shared" si="3"/>
        <v>65</v>
      </c>
      <c r="G30" s="28">
        <v>42693</v>
      </c>
      <c r="H30" s="28">
        <v>42699</v>
      </c>
      <c r="I30" s="33">
        <f t="shared" si="2"/>
        <v>6</v>
      </c>
      <c r="J30" s="36">
        <v>172</v>
      </c>
      <c r="K30" s="25">
        <v>75</v>
      </c>
      <c r="L30" s="35">
        <f t="shared" si="5"/>
        <v>25.351541373715524</v>
      </c>
      <c r="M30" s="25">
        <v>3</v>
      </c>
      <c r="N30" s="25">
        <v>4</v>
      </c>
      <c r="O30" s="25">
        <v>2</v>
      </c>
      <c r="P30" s="25">
        <v>4</v>
      </c>
      <c r="Q30" s="25">
        <v>2</v>
      </c>
      <c r="R30" s="25">
        <v>1</v>
      </c>
      <c r="S30" s="25">
        <v>1</v>
      </c>
      <c r="T30" s="25">
        <v>8</v>
      </c>
      <c r="U30" s="25">
        <v>2</v>
      </c>
      <c r="V30" s="25">
        <v>1</v>
      </c>
      <c r="W30" s="25">
        <v>1</v>
      </c>
      <c r="X30" s="25">
        <v>2</v>
      </c>
      <c r="Y30" s="26">
        <v>26</v>
      </c>
      <c r="Z30" s="26">
        <v>6.83</v>
      </c>
      <c r="AA30" s="25">
        <v>2</v>
      </c>
      <c r="AB30" s="25">
        <v>1</v>
      </c>
      <c r="AC30" s="15" t="s">
        <v>426</v>
      </c>
      <c r="AD30" s="25">
        <v>4</v>
      </c>
      <c r="AE30" s="41" t="s">
        <v>427</v>
      </c>
      <c r="AF30" s="25">
        <v>2</v>
      </c>
      <c r="AG30" s="25">
        <v>1</v>
      </c>
      <c r="AH30" s="15">
        <v>2</v>
      </c>
      <c r="AI30" s="26">
        <v>3</v>
      </c>
      <c r="AJ30" s="26">
        <v>380</v>
      </c>
      <c r="AK30" s="26">
        <v>20</v>
      </c>
      <c r="AL30" s="26">
        <v>0</v>
      </c>
      <c r="AM30" s="25">
        <v>2</v>
      </c>
      <c r="AN30" s="25">
        <v>1</v>
      </c>
      <c r="AO30" s="25">
        <v>1</v>
      </c>
      <c r="AP30" s="25">
        <v>1</v>
      </c>
      <c r="AQ30" s="25">
        <v>2</v>
      </c>
      <c r="AR30" s="44">
        <v>1</v>
      </c>
      <c r="AS30" s="26">
        <v>2</v>
      </c>
      <c r="AT30" s="25">
        <v>2</v>
      </c>
      <c r="AU30" s="25">
        <v>0</v>
      </c>
      <c r="AV30" s="25">
        <v>0</v>
      </c>
      <c r="AW30" s="25">
        <v>0</v>
      </c>
      <c r="AX30" s="25">
        <v>5</v>
      </c>
      <c r="AY30" s="26">
        <v>4</v>
      </c>
      <c r="AZ30" s="26">
        <v>2</v>
      </c>
      <c r="BA30" s="26">
        <v>12</v>
      </c>
      <c r="BB30" s="26">
        <v>0</v>
      </c>
      <c r="BC30" s="25">
        <v>1</v>
      </c>
      <c r="BD30" s="25">
        <v>1</v>
      </c>
      <c r="BE30" s="25">
        <v>1</v>
      </c>
      <c r="BF30" s="25">
        <v>1</v>
      </c>
      <c r="BG30" s="25">
        <v>1</v>
      </c>
      <c r="BH30" s="25">
        <v>1</v>
      </c>
      <c r="BI30" s="26">
        <v>3</v>
      </c>
      <c r="BJ30" s="50">
        <v>1</v>
      </c>
      <c r="BK30" s="26">
        <v>1</v>
      </c>
      <c r="BL30" s="25">
        <v>2</v>
      </c>
    </row>
    <row r="31" spans="1:68" s="15" customFormat="1">
      <c r="A31" s="26">
        <v>2016098347</v>
      </c>
      <c r="B31" s="26">
        <v>18994581598</v>
      </c>
      <c r="C31" s="30" t="s">
        <v>444</v>
      </c>
      <c r="D31" s="26">
        <v>1</v>
      </c>
      <c r="E31" s="27">
        <v>18890</v>
      </c>
      <c r="F31" s="23">
        <f t="shared" si="3"/>
        <v>68</v>
      </c>
      <c r="G31" s="28">
        <v>42697</v>
      </c>
      <c r="H31" s="28">
        <v>42732</v>
      </c>
      <c r="I31" s="33">
        <f t="shared" si="2"/>
        <v>35</v>
      </c>
      <c r="J31" s="36">
        <v>169</v>
      </c>
      <c r="K31" s="25">
        <v>51</v>
      </c>
      <c r="L31" s="35">
        <f t="shared" si="5"/>
        <v>17.856517628934562</v>
      </c>
      <c r="M31" s="25">
        <v>2</v>
      </c>
      <c r="N31" s="25">
        <v>2</v>
      </c>
      <c r="O31" s="25">
        <v>2</v>
      </c>
      <c r="P31" s="25">
        <v>3</v>
      </c>
      <c r="Q31" s="25">
        <v>2</v>
      </c>
      <c r="R31" s="25">
        <v>1</v>
      </c>
      <c r="S31" s="25">
        <v>1</v>
      </c>
      <c r="T31" s="25">
        <v>3</v>
      </c>
      <c r="U31" s="25">
        <v>2</v>
      </c>
      <c r="V31" s="25">
        <v>1</v>
      </c>
      <c r="W31" s="25">
        <v>1</v>
      </c>
      <c r="X31" s="25">
        <v>2</v>
      </c>
      <c r="Y31" s="26">
        <v>19.260000000000002</v>
      </c>
      <c r="Z31" s="26">
        <v>17.36</v>
      </c>
      <c r="AA31" s="25">
        <v>2</v>
      </c>
      <c r="AB31" s="25">
        <v>1</v>
      </c>
      <c r="AC31" s="15" t="s">
        <v>426</v>
      </c>
      <c r="AD31" s="25">
        <v>4</v>
      </c>
      <c r="AE31" s="41" t="s">
        <v>427</v>
      </c>
      <c r="AF31" s="25">
        <v>2</v>
      </c>
      <c r="AG31" s="25">
        <v>1</v>
      </c>
      <c r="AH31" s="15">
        <v>2</v>
      </c>
      <c r="AI31" s="26">
        <v>3</v>
      </c>
      <c r="AJ31" s="26">
        <v>210</v>
      </c>
      <c r="AK31" s="26">
        <v>20</v>
      </c>
      <c r="AL31" s="26">
        <v>0</v>
      </c>
      <c r="AM31" s="25">
        <v>2</v>
      </c>
      <c r="AN31" s="25">
        <v>1</v>
      </c>
      <c r="AO31" s="25">
        <v>1</v>
      </c>
      <c r="AP31" s="25">
        <v>1</v>
      </c>
      <c r="AQ31" s="25">
        <v>3</v>
      </c>
      <c r="AR31" s="44">
        <v>3</v>
      </c>
      <c r="AS31" s="26">
        <v>3</v>
      </c>
      <c r="AT31" s="25">
        <v>2</v>
      </c>
      <c r="AU31" s="25">
        <v>0</v>
      </c>
      <c r="AV31" s="25">
        <v>0</v>
      </c>
      <c r="AW31" s="25">
        <v>0</v>
      </c>
      <c r="AX31" s="25">
        <v>5</v>
      </c>
      <c r="AY31" s="26">
        <v>3</v>
      </c>
      <c r="AZ31" s="26">
        <v>2</v>
      </c>
      <c r="BA31" s="26">
        <v>16</v>
      </c>
      <c r="BB31" s="26">
        <v>0</v>
      </c>
      <c r="BC31" s="25">
        <v>1</v>
      </c>
      <c r="BD31" s="25">
        <v>1</v>
      </c>
      <c r="BE31" s="25">
        <v>1</v>
      </c>
      <c r="BF31" s="25">
        <v>1</v>
      </c>
      <c r="BG31" s="25">
        <v>1</v>
      </c>
      <c r="BH31" s="25">
        <v>1</v>
      </c>
      <c r="BI31" s="26">
        <v>4</v>
      </c>
      <c r="BJ31" s="50">
        <v>1</v>
      </c>
      <c r="BK31" s="26">
        <v>1</v>
      </c>
      <c r="BL31" s="25">
        <v>2</v>
      </c>
    </row>
    <row r="32" spans="1:68" s="15" customFormat="1">
      <c r="A32" s="26">
        <v>2017012415</v>
      </c>
      <c r="B32" s="26">
        <v>18221349066</v>
      </c>
      <c r="C32" s="30" t="s">
        <v>80</v>
      </c>
      <c r="D32" s="26">
        <v>1</v>
      </c>
      <c r="E32" s="27">
        <v>28513</v>
      </c>
      <c r="F32" s="23">
        <f t="shared" si="3"/>
        <v>41</v>
      </c>
      <c r="G32" s="28">
        <v>42779</v>
      </c>
      <c r="H32" s="28">
        <v>42796</v>
      </c>
      <c r="I32" s="33">
        <f t="shared" si="2"/>
        <v>17</v>
      </c>
      <c r="J32" s="36">
        <v>173</v>
      </c>
      <c r="K32" s="25">
        <v>61</v>
      </c>
      <c r="L32" s="35">
        <f t="shared" si="5"/>
        <v>20.38156971499215</v>
      </c>
      <c r="M32" s="25">
        <v>2</v>
      </c>
      <c r="N32" s="25">
        <v>2</v>
      </c>
      <c r="O32" s="25">
        <v>2</v>
      </c>
      <c r="P32" s="25">
        <v>3</v>
      </c>
      <c r="Q32" s="25">
        <v>2</v>
      </c>
      <c r="R32" s="25">
        <v>1</v>
      </c>
      <c r="S32" s="25">
        <v>1</v>
      </c>
      <c r="T32" s="25">
        <v>3</v>
      </c>
      <c r="U32" s="25">
        <v>2</v>
      </c>
      <c r="V32" s="25">
        <v>1</v>
      </c>
      <c r="W32" s="25">
        <v>1</v>
      </c>
      <c r="X32" s="25">
        <v>2</v>
      </c>
      <c r="Y32" s="26">
        <v>5.3</v>
      </c>
      <c r="Z32" s="26">
        <v>9.7899999999999991</v>
      </c>
      <c r="AA32" s="25">
        <v>2</v>
      </c>
      <c r="AB32" s="25">
        <v>1</v>
      </c>
      <c r="AC32" s="15" t="s">
        <v>426</v>
      </c>
      <c r="AD32" s="25">
        <v>4</v>
      </c>
      <c r="AE32" s="41" t="s">
        <v>427</v>
      </c>
      <c r="AF32" s="25">
        <v>2</v>
      </c>
      <c r="AG32" s="25">
        <v>2</v>
      </c>
      <c r="AH32" s="15">
        <v>1</v>
      </c>
      <c r="AI32" s="26">
        <v>3</v>
      </c>
      <c r="AJ32" s="26">
        <v>200</v>
      </c>
      <c r="AK32" s="26">
        <v>100</v>
      </c>
      <c r="AL32" s="26">
        <v>0</v>
      </c>
      <c r="AM32" s="26">
        <v>2</v>
      </c>
      <c r="AN32" s="26">
        <v>1</v>
      </c>
      <c r="AO32" s="26">
        <v>1</v>
      </c>
      <c r="AP32" s="26">
        <v>1</v>
      </c>
      <c r="AQ32" s="26">
        <v>3</v>
      </c>
      <c r="AR32" s="45">
        <v>3</v>
      </c>
      <c r="AS32" s="26">
        <v>2</v>
      </c>
      <c r="AT32" s="26">
        <v>2</v>
      </c>
      <c r="AU32" s="26">
        <v>0</v>
      </c>
      <c r="AV32" s="26">
        <v>0</v>
      </c>
      <c r="AW32" s="26">
        <v>0</v>
      </c>
      <c r="AX32" s="25">
        <v>5</v>
      </c>
      <c r="AY32" s="26">
        <v>2</v>
      </c>
      <c r="AZ32" s="26">
        <v>2</v>
      </c>
      <c r="BA32" s="26">
        <v>22</v>
      </c>
      <c r="BB32" s="26">
        <v>0</v>
      </c>
      <c r="BC32" s="25">
        <v>1</v>
      </c>
      <c r="BD32" s="25">
        <v>1</v>
      </c>
      <c r="BE32" s="25">
        <v>1</v>
      </c>
      <c r="BF32" s="25">
        <v>1</v>
      </c>
      <c r="BG32" s="25">
        <v>1</v>
      </c>
      <c r="BH32" s="25">
        <v>1</v>
      </c>
      <c r="BI32" s="26">
        <v>4</v>
      </c>
      <c r="BJ32" s="50">
        <v>1</v>
      </c>
      <c r="BK32" s="26">
        <v>1</v>
      </c>
      <c r="BL32" s="25">
        <v>2</v>
      </c>
      <c r="BO32" s="25"/>
    </row>
    <row r="33" spans="1:68" s="15" customFormat="1">
      <c r="A33" s="26">
        <v>2017016142</v>
      </c>
      <c r="B33" s="26">
        <v>13856916418</v>
      </c>
      <c r="C33" s="30" t="s">
        <v>445</v>
      </c>
      <c r="D33" s="26">
        <v>1</v>
      </c>
      <c r="E33" s="27">
        <v>15449</v>
      </c>
      <c r="F33" s="23">
        <f t="shared" si="3"/>
        <v>77</v>
      </c>
      <c r="G33" s="28">
        <v>42791</v>
      </c>
      <c r="H33" s="28">
        <v>42804</v>
      </c>
      <c r="I33" s="33">
        <f t="shared" si="2"/>
        <v>13</v>
      </c>
      <c r="J33" s="36">
        <v>175</v>
      </c>
      <c r="K33" s="25">
        <v>57</v>
      </c>
      <c r="L33" s="35">
        <f t="shared" si="5"/>
        <v>18.612244897959183</v>
      </c>
      <c r="M33" s="25">
        <v>8</v>
      </c>
      <c r="N33" s="25">
        <v>2</v>
      </c>
      <c r="O33" s="25">
        <v>2</v>
      </c>
      <c r="P33" s="25">
        <v>4</v>
      </c>
      <c r="Q33" s="25">
        <v>2</v>
      </c>
      <c r="R33" s="25">
        <v>1</v>
      </c>
      <c r="S33" s="25">
        <v>2</v>
      </c>
      <c r="T33" s="25">
        <v>3</v>
      </c>
      <c r="U33" s="25">
        <v>2</v>
      </c>
      <c r="V33" s="25">
        <v>1</v>
      </c>
      <c r="W33" s="25">
        <v>1</v>
      </c>
      <c r="X33" s="25">
        <v>2</v>
      </c>
      <c r="Y33" s="26">
        <v>5.96</v>
      </c>
      <c r="Z33" s="26">
        <v>18.07</v>
      </c>
      <c r="AA33" s="25">
        <v>2</v>
      </c>
      <c r="AB33" s="25">
        <v>1</v>
      </c>
      <c r="AC33" s="15" t="s">
        <v>426</v>
      </c>
      <c r="AD33" s="25">
        <v>4</v>
      </c>
      <c r="AE33" s="41" t="s">
        <v>427</v>
      </c>
      <c r="AF33" s="25">
        <v>2</v>
      </c>
      <c r="AG33" s="25">
        <v>2</v>
      </c>
      <c r="AH33" s="15">
        <v>1</v>
      </c>
      <c r="AI33" s="26">
        <v>2</v>
      </c>
      <c r="AJ33" s="26">
        <v>120</v>
      </c>
      <c r="AK33" s="26">
        <v>50</v>
      </c>
      <c r="AL33" s="26">
        <v>0</v>
      </c>
      <c r="AM33" s="25">
        <v>2</v>
      </c>
      <c r="AN33" s="25">
        <v>1</v>
      </c>
      <c r="AO33" s="25">
        <v>1</v>
      </c>
      <c r="AP33" s="25">
        <v>1</v>
      </c>
      <c r="AQ33" s="25">
        <v>2</v>
      </c>
      <c r="AR33" s="44">
        <v>0</v>
      </c>
      <c r="AS33" s="26">
        <v>5</v>
      </c>
      <c r="AT33" s="25">
        <v>2</v>
      </c>
      <c r="AU33" s="25">
        <v>0</v>
      </c>
      <c r="AV33" s="25">
        <v>0</v>
      </c>
      <c r="AW33" s="25">
        <v>0</v>
      </c>
      <c r="AX33" s="25">
        <v>5</v>
      </c>
      <c r="AY33" s="26">
        <v>4</v>
      </c>
      <c r="AZ33" s="26">
        <v>2</v>
      </c>
      <c r="BA33" s="26">
        <v>9</v>
      </c>
      <c r="BB33" s="26">
        <v>0</v>
      </c>
      <c r="BC33" s="25">
        <v>1</v>
      </c>
      <c r="BD33" s="25">
        <v>1</v>
      </c>
      <c r="BE33" s="25">
        <v>1</v>
      </c>
      <c r="BF33" s="25">
        <v>1</v>
      </c>
      <c r="BG33" s="25">
        <v>1</v>
      </c>
      <c r="BH33" s="25">
        <v>1</v>
      </c>
      <c r="BI33" s="26">
        <v>4</v>
      </c>
      <c r="BJ33" s="50">
        <v>1</v>
      </c>
      <c r="BK33" s="26">
        <v>1</v>
      </c>
      <c r="BL33" s="25">
        <v>2</v>
      </c>
    </row>
    <row r="34" spans="1:68" s="17" customFormat="1">
      <c r="A34" s="26">
        <v>2017018350</v>
      </c>
      <c r="B34" s="26">
        <v>13170059655</v>
      </c>
      <c r="C34" s="25" t="s">
        <v>446</v>
      </c>
      <c r="D34" s="26">
        <v>1</v>
      </c>
      <c r="E34" s="27">
        <v>23076</v>
      </c>
      <c r="F34" s="23">
        <f t="shared" si="3"/>
        <v>56</v>
      </c>
      <c r="G34" s="28">
        <v>42796</v>
      </c>
      <c r="H34" s="28">
        <v>42815</v>
      </c>
      <c r="I34" s="33">
        <f t="shared" si="2"/>
        <v>19</v>
      </c>
      <c r="J34" s="36">
        <v>172</v>
      </c>
      <c r="K34" s="25">
        <v>85</v>
      </c>
      <c r="L34" s="35">
        <f t="shared" ref="L34:L65" si="6">K34*10000/(J34*J34)</f>
        <v>28.731746890210925</v>
      </c>
      <c r="M34" s="25">
        <v>2</v>
      </c>
      <c r="N34" s="25">
        <v>2</v>
      </c>
      <c r="O34" s="25">
        <v>2</v>
      </c>
      <c r="P34" s="25">
        <v>4</v>
      </c>
      <c r="Q34" s="25">
        <v>2</v>
      </c>
      <c r="R34" s="25">
        <v>1</v>
      </c>
      <c r="S34" s="25">
        <v>1</v>
      </c>
      <c r="T34" s="25">
        <v>7</v>
      </c>
      <c r="U34" s="25">
        <v>2</v>
      </c>
      <c r="V34" s="25">
        <v>1</v>
      </c>
      <c r="W34" s="25">
        <v>1</v>
      </c>
      <c r="X34" s="25">
        <v>2</v>
      </c>
      <c r="Y34" s="26">
        <v>3</v>
      </c>
      <c r="Z34" s="26">
        <v>48.72</v>
      </c>
      <c r="AA34" s="25">
        <v>1</v>
      </c>
      <c r="AB34" s="25">
        <v>1</v>
      </c>
      <c r="AC34" s="15" t="s">
        <v>426</v>
      </c>
      <c r="AD34" s="25">
        <v>4</v>
      </c>
      <c r="AE34" s="41" t="s">
        <v>427</v>
      </c>
      <c r="AF34" s="25">
        <v>2</v>
      </c>
      <c r="AG34" s="25">
        <v>1</v>
      </c>
      <c r="AH34" s="25">
        <v>1</v>
      </c>
      <c r="AI34" s="26">
        <v>3</v>
      </c>
      <c r="AJ34" s="26">
        <v>350</v>
      </c>
      <c r="AK34" s="26">
        <v>20</v>
      </c>
      <c r="AL34" s="26">
        <v>0</v>
      </c>
      <c r="AM34" s="25">
        <v>2</v>
      </c>
      <c r="AN34" s="25">
        <v>1</v>
      </c>
      <c r="AO34" s="25">
        <v>1</v>
      </c>
      <c r="AP34" s="25">
        <v>1</v>
      </c>
      <c r="AQ34" s="25">
        <v>3</v>
      </c>
      <c r="AR34" s="47">
        <v>3</v>
      </c>
      <c r="AS34" s="26">
        <v>3</v>
      </c>
      <c r="AT34" s="25">
        <v>2</v>
      </c>
      <c r="AU34" s="25">
        <v>0</v>
      </c>
      <c r="AV34" s="25">
        <v>0</v>
      </c>
      <c r="AW34" s="25">
        <v>0</v>
      </c>
      <c r="AX34" s="25">
        <v>5</v>
      </c>
      <c r="AY34" s="26">
        <v>4</v>
      </c>
      <c r="AZ34" s="26">
        <v>2</v>
      </c>
      <c r="BA34" s="26">
        <v>17</v>
      </c>
      <c r="BB34" s="26">
        <v>0</v>
      </c>
      <c r="BC34" s="25">
        <v>1</v>
      </c>
      <c r="BD34" s="25">
        <v>1</v>
      </c>
      <c r="BE34" s="25">
        <v>1</v>
      </c>
      <c r="BF34" s="25">
        <v>1</v>
      </c>
      <c r="BG34" s="25">
        <v>1</v>
      </c>
      <c r="BH34" s="25">
        <v>1</v>
      </c>
      <c r="BI34" s="26">
        <v>4</v>
      </c>
      <c r="BJ34" s="50">
        <v>1</v>
      </c>
      <c r="BK34" s="26">
        <v>1</v>
      </c>
      <c r="BL34" s="25">
        <v>2</v>
      </c>
      <c r="BM34" s="27">
        <v>43195</v>
      </c>
      <c r="BN34" s="25">
        <v>1</v>
      </c>
      <c r="BO34" s="25"/>
      <c r="BP34" s="25"/>
    </row>
    <row r="35" spans="1:68" s="15" customFormat="1">
      <c r="A35" s="26">
        <v>2017021854</v>
      </c>
      <c r="B35" s="26">
        <v>18214758187</v>
      </c>
      <c r="C35" s="25" t="s">
        <v>81</v>
      </c>
      <c r="D35" s="26">
        <v>1</v>
      </c>
      <c r="E35" s="27">
        <v>27270</v>
      </c>
      <c r="F35" s="23">
        <f t="shared" si="3"/>
        <v>45</v>
      </c>
      <c r="G35" s="28">
        <v>42808</v>
      </c>
      <c r="H35" s="28">
        <v>42820</v>
      </c>
      <c r="I35" s="33">
        <f t="shared" si="2"/>
        <v>12</v>
      </c>
      <c r="J35" s="36">
        <v>174</v>
      </c>
      <c r="K35" s="25">
        <v>68</v>
      </c>
      <c r="L35" s="35">
        <f t="shared" si="6"/>
        <v>22.460034350640772</v>
      </c>
      <c r="M35" s="25">
        <v>4</v>
      </c>
      <c r="N35" s="25">
        <v>2</v>
      </c>
      <c r="O35" s="25">
        <v>2</v>
      </c>
      <c r="P35" s="25">
        <v>4</v>
      </c>
      <c r="Q35" s="25">
        <v>2</v>
      </c>
      <c r="R35" s="25">
        <v>1</v>
      </c>
      <c r="S35" s="25">
        <v>1</v>
      </c>
      <c r="T35" s="25">
        <v>7</v>
      </c>
      <c r="U35" s="25">
        <v>2</v>
      </c>
      <c r="V35" s="25">
        <v>1</v>
      </c>
      <c r="W35" s="25">
        <v>1</v>
      </c>
      <c r="X35" s="25">
        <v>2</v>
      </c>
      <c r="Y35" s="26">
        <v>5.08</v>
      </c>
      <c r="Z35" s="26">
        <v>10.9</v>
      </c>
      <c r="AA35" s="25">
        <v>1</v>
      </c>
      <c r="AB35" s="25">
        <v>1</v>
      </c>
      <c r="AC35" s="15" t="s">
        <v>426</v>
      </c>
      <c r="AD35" s="25">
        <v>4</v>
      </c>
      <c r="AE35" s="41" t="s">
        <v>427</v>
      </c>
      <c r="AF35" s="25">
        <v>2</v>
      </c>
      <c r="AG35" s="25">
        <v>1</v>
      </c>
      <c r="AH35" s="25">
        <v>1</v>
      </c>
      <c r="AI35" s="26">
        <v>3</v>
      </c>
      <c r="AJ35" s="26">
        <v>240</v>
      </c>
      <c r="AK35" s="26">
        <v>50</v>
      </c>
      <c r="AL35" s="26">
        <v>0</v>
      </c>
      <c r="AM35" s="25">
        <v>2</v>
      </c>
      <c r="AN35" s="25">
        <v>1</v>
      </c>
      <c r="AO35" s="25">
        <v>1</v>
      </c>
      <c r="AP35" s="25">
        <v>1</v>
      </c>
      <c r="AQ35" s="25">
        <v>2</v>
      </c>
      <c r="AR35" s="47">
        <v>1</v>
      </c>
      <c r="AS35" s="26">
        <v>3</v>
      </c>
      <c r="AT35" s="25">
        <v>2</v>
      </c>
      <c r="AU35" s="25">
        <v>0</v>
      </c>
      <c r="AV35" s="25">
        <v>0</v>
      </c>
      <c r="AW35" s="25">
        <v>0</v>
      </c>
      <c r="AX35" s="25">
        <v>5</v>
      </c>
      <c r="AY35" s="26">
        <v>3</v>
      </c>
      <c r="AZ35" s="26">
        <v>2</v>
      </c>
      <c r="BA35" s="26">
        <v>17</v>
      </c>
      <c r="BB35" s="26">
        <v>1</v>
      </c>
      <c r="BC35" s="25">
        <v>1</v>
      </c>
      <c r="BD35" s="25">
        <v>1</v>
      </c>
      <c r="BE35" s="25">
        <v>1</v>
      </c>
      <c r="BF35" s="25">
        <v>1</v>
      </c>
      <c r="BG35" s="25">
        <v>1</v>
      </c>
      <c r="BH35" s="25">
        <v>1</v>
      </c>
      <c r="BI35" s="26">
        <v>4</v>
      </c>
      <c r="BJ35" s="50">
        <v>2</v>
      </c>
      <c r="BK35" s="26">
        <v>1</v>
      </c>
      <c r="BL35" s="25">
        <v>3</v>
      </c>
      <c r="BM35" s="22">
        <v>43195</v>
      </c>
      <c r="BN35" s="15">
        <v>1</v>
      </c>
    </row>
    <row r="36" spans="1:68" s="15" customFormat="1">
      <c r="A36" s="26">
        <v>2017029135</v>
      </c>
      <c r="B36" s="26">
        <v>13955273505</v>
      </c>
      <c r="C36" s="25" t="s">
        <v>272</v>
      </c>
      <c r="D36" s="26">
        <v>1</v>
      </c>
      <c r="E36" s="27">
        <v>23459</v>
      </c>
      <c r="F36" s="23">
        <f t="shared" ref="F36:F67" si="7">DATEDIF(E36,"2020/1/5","Y")</f>
        <v>55</v>
      </c>
      <c r="G36" s="28">
        <v>42831</v>
      </c>
      <c r="H36" s="28">
        <v>42850</v>
      </c>
      <c r="I36" s="33">
        <f t="shared" si="2"/>
        <v>19</v>
      </c>
      <c r="J36" s="36">
        <v>168</v>
      </c>
      <c r="K36" s="25">
        <v>72</v>
      </c>
      <c r="L36" s="35">
        <f t="shared" si="6"/>
        <v>25.510204081632654</v>
      </c>
      <c r="M36" s="25">
        <v>5</v>
      </c>
      <c r="N36" s="25">
        <v>3</v>
      </c>
      <c r="O36" s="25">
        <v>2</v>
      </c>
      <c r="P36" s="25">
        <v>3</v>
      </c>
      <c r="Q36" s="25">
        <v>2</v>
      </c>
      <c r="R36" s="25">
        <v>1</v>
      </c>
      <c r="S36" s="25">
        <v>1</v>
      </c>
      <c r="T36" s="25">
        <v>7</v>
      </c>
      <c r="U36" s="25">
        <v>2</v>
      </c>
      <c r="V36" s="25">
        <v>1</v>
      </c>
      <c r="W36" s="25">
        <v>1</v>
      </c>
      <c r="X36" s="25">
        <v>2</v>
      </c>
      <c r="Y36" s="26">
        <v>2.56</v>
      </c>
      <c r="Z36" s="26">
        <v>6.47</v>
      </c>
      <c r="AA36" s="25">
        <v>3</v>
      </c>
      <c r="AB36" s="25">
        <v>1</v>
      </c>
      <c r="AC36" s="15" t="s">
        <v>426</v>
      </c>
      <c r="AD36" s="25">
        <v>4</v>
      </c>
      <c r="AE36" s="41" t="s">
        <v>427</v>
      </c>
      <c r="AF36" s="25">
        <v>2</v>
      </c>
      <c r="AG36" s="25">
        <v>1</v>
      </c>
      <c r="AH36" s="25">
        <v>1</v>
      </c>
      <c r="AI36" s="26">
        <v>3</v>
      </c>
      <c r="AJ36" s="26">
        <v>240</v>
      </c>
      <c r="AK36" s="26">
        <v>40</v>
      </c>
      <c r="AL36" s="26">
        <v>0</v>
      </c>
      <c r="AM36" s="25">
        <v>2</v>
      </c>
      <c r="AN36" s="25">
        <v>1</v>
      </c>
      <c r="AO36" s="25">
        <v>1</v>
      </c>
      <c r="AP36" s="25">
        <v>1</v>
      </c>
      <c r="AQ36" s="25">
        <v>2</v>
      </c>
      <c r="AR36" s="47">
        <v>1</v>
      </c>
      <c r="AS36" s="26">
        <v>2</v>
      </c>
      <c r="AT36" s="25">
        <v>2</v>
      </c>
      <c r="AU36" s="25">
        <v>0</v>
      </c>
      <c r="AV36" s="25">
        <v>0</v>
      </c>
      <c r="AW36" s="25">
        <v>0</v>
      </c>
      <c r="AX36" s="25">
        <v>5</v>
      </c>
      <c r="AY36" s="26">
        <v>3.5</v>
      </c>
      <c r="AZ36" s="26">
        <v>2</v>
      </c>
      <c r="BA36" s="26">
        <v>16</v>
      </c>
      <c r="BB36" s="26">
        <v>3</v>
      </c>
      <c r="BC36" s="25">
        <v>1</v>
      </c>
      <c r="BD36" s="25">
        <v>1</v>
      </c>
      <c r="BE36" s="25">
        <v>1</v>
      </c>
      <c r="BF36" s="25">
        <v>1</v>
      </c>
      <c r="BG36" s="25">
        <v>1</v>
      </c>
      <c r="BH36" s="25">
        <v>1</v>
      </c>
      <c r="BI36" s="26">
        <v>4</v>
      </c>
      <c r="BJ36" s="50">
        <v>1</v>
      </c>
      <c r="BK36" s="26">
        <v>1</v>
      </c>
      <c r="BL36" s="25">
        <v>3</v>
      </c>
      <c r="BM36" s="22">
        <v>43162</v>
      </c>
      <c r="BN36" s="15">
        <v>1</v>
      </c>
    </row>
    <row r="37" spans="1:68" s="15" customFormat="1">
      <c r="A37" s="26">
        <v>2017029412</v>
      </c>
      <c r="B37" s="26">
        <v>18298023015</v>
      </c>
      <c r="C37" s="30" t="s">
        <v>273</v>
      </c>
      <c r="D37" s="26">
        <v>1</v>
      </c>
      <c r="E37" s="27">
        <v>32215</v>
      </c>
      <c r="F37" s="23">
        <f t="shared" si="7"/>
        <v>31</v>
      </c>
      <c r="G37" s="28">
        <v>42832</v>
      </c>
      <c r="H37" s="28">
        <v>42843</v>
      </c>
      <c r="I37" s="33">
        <f t="shared" si="2"/>
        <v>11</v>
      </c>
      <c r="J37" s="36">
        <v>170</v>
      </c>
      <c r="K37" s="25">
        <v>57</v>
      </c>
      <c r="L37" s="35">
        <f t="shared" si="6"/>
        <v>19.72318339100346</v>
      </c>
      <c r="M37" s="25">
        <v>3.5</v>
      </c>
      <c r="N37" s="25">
        <v>2</v>
      </c>
      <c r="O37" s="25">
        <v>2</v>
      </c>
      <c r="P37" s="25">
        <v>2</v>
      </c>
      <c r="Q37" s="25">
        <v>2</v>
      </c>
      <c r="R37" s="25">
        <v>1</v>
      </c>
      <c r="S37" s="25">
        <v>1</v>
      </c>
      <c r="T37" s="25">
        <v>2</v>
      </c>
      <c r="U37" s="25">
        <v>2</v>
      </c>
      <c r="V37" s="25">
        <v>1</v>
      </c>
      <c r="W37" s="25">
        <v>1</v>
      </c>
      <c r="X37" s="25">
        <v>2</v>
      </c>
      <c r="Y37" s="26">
        <v>1.24</v>
      </c>
      <c r="Z37" s="26">
        <v>7.15</v>
      </c>
      <c r="AA37" s="25">
        <v>1</v>
      </c>
      <c r="AB37" s="25">
        <v>1</v>
      </c>
      <c r="AC37" s="15" t="s">
        <v>426</v>
      </c>
      <c r="AD37" s="25">
        <v>4</v>
      </c>
      <c r="AE37" s="41" t="s">
        <v>427</v>
      </c>
      <c r="AF37" s="25">
        <v>2</v>
      </c>
      <c r="AG37" s="25">
        <v>1</v>
      </c>
      <c r="AH37" s="25">
        <v>1</v>
      </c>
      <c r="AI37" s="26">
        <v>3</v>
      </c>
      <c r="AJ37" s="26">
        <v>210</v>
      </c>
      <c r="AK37" s="26">
        <v>100</v>
      </c>
      <c r="AL37" s="26">
        <v>0</v>
      </c>
      <c r="AM37" s="25">
        <v>2</v>
      </c>
      <c r="AN37" s="25">
        <v>1</v>
      </c>
      <c r="AO37" s="25">
        <v>1</v>
      </c>
      <c r="AP37" s="25">
        <v>1</v>
      </c>
      <c r="AQ37" s="25">
        <v>2</v>
      </c>
      <c r="AR37" s="44">
        <v>1</v>
      </c>
      <c r="AS37" s="26">
        <v>2</v>
      </c>
      <c r="AT37" s="25">
        <v>1</v>
      </c>
      <c r="AU37" s="25">
        <v>4</v>
      </c>
      <c r="AV37" s="25">
        <v>2</v>
      </c>
      <c r="AW37" s="25">
        <v>2</v>
      </c>
      <c r="AX37" s="25">
        <v>5</v>
      </c>
      <c r="AY37" s="26">
        <v>3</v>
      </c>
      <c r="AZ37" s="26">
        <v>2</v>
      </c>
      <c r="BA37" s="26">
        <v>12</v>
      </c>
      <c r="BB37" s="26">
        <v>0</v>
      </c>
      <c r="BC37" s="25">
        <v>1</v>
      </c>
      <c r="BD37" s="25">
        <v>1</v>
      </c>
      <c r="BE37" s="25">
        <v>1</v>
      </c>
      <c r="BF37" s="25">
        <v>1</v>
      </c>
      <c r="BG37" s="25">
        <v>1</v>
      </c>
      <c r="BH37" s="25">
        <v>1</v>
      </c>
      <c r="BI37" s="26">
        <v>3</v>
      </c>
      <c r="BJ37" s="50">
        <v>1</v>
      </c>
      <c r="BK37" s="26">
        <v>1</v>
      </c>
      <c r="BL37" s="25">
        <v>1</v>
      </c>
      <c r="BO37" s="15">
        <v>1</v>
      </c>
    </row>
    <row r="38" spans="1:68" s="15" customFormat="1">
      <c r="A38" s="26">
        <v>2017029688</v>
      </c>
      <c r="B38" s="26">
        <v>13956075296</v>
      </c>
      <c r="C38" s="30" t="s">
        <v>447</v>
      </c>
      <c r="D38" s="26">
        <v>1</v>
      </c>
      <c r="E38" s="27">
        <v>17058</v>
      </c>
      <c r="F38" s="23">
        <f t="shared" si="7"/>
        <v>73</v>
      </c>
      <c r="G38" s="28">
        <v>42832</v>
      </c>
      <c r="H38" s="28">
        <v>42846</v>
      </c>
      <c r="I38" s="33">
        <f t="shared" si="2"/>
        <v>14</v>
      </c>
      <c r="J38" s="36">
        <v>170</v>
      </c>
      <c r="K38" s="25">
        <v>58</v>
      </c>
      <c r="L38" s="35">
        <f t="shared" si="6"/>
        <v>20.069204152249135</v>
      </c>
      <c r="M38" s="25">
        <v>5</v>
      </c>
      <c r="N38" s="25">
        <v>2</v>
      </c>
      <c r="O38" s="25">
        <v>2</v>
      </c>
      <c r="P38" s="25">
        <v>3</v>
      </c>
      <c r="Q38" s="25">
        <v>2</v>
      </c>
      <c r="R38" s="25">
        <v>1</v>
      </c>
      <c r="S38" s="25">
        <v>1</v>
      </c>
      <c r="T38" s="25">
        <v>3</v>
      </c>
      <c r="U38" s="25">
        <v>2</v>
      </c>
      <c r="V38" s="25">
        <v>1</v>
      </c>
      <c r="W38" s="25">
        <v>1</v>
      </c>
      <c r="X38" s="25">
        <v>2</v>
      </c>
      <c r="Y38" s="26">
        <v>2.3199999999999998</v>
      </c>
      <c r="Z38" s="26">
        <v>20.61</v>
      </c>
      <c r="AA38" s="25">
        <v>2</v>
      </c>
      <c r="AB38" s="25">
        <v>1</v>
      </c>
      <c r="AC38" s="15" t="s">
        <v>426</v>
      </c>
      <c r="AD38" s="25">
        <v>4</v>
      </c>
      <c r="AE38" s="41" t="s">
        <v>427</v>
      </c>
      <c r="AF38" s="25">
        <v>2</v>
      </c>
      <c r="AG38" s="25">
        <v>1</v>
      </c>
      <c r="AH38" s="25">
        <v>1</v>
      </c>
      <c r="AI38" s="26">
        <v>3</v>
      </c>
      <c r="AJ38" s="26">
        <v>210</v>
      </c>
      <c r="AK38" s="26">
        <v>100</v>
      </c>
      <c r="AL38" s="26">
        <v>0</v>
      </c>
      <c r="AM38" s="25">
        <v>2</v>
      </c>
      <c r="AN38" s="25">
        <v>1</v>
      </c>
      <c r="AO38" s="25">
        <v>1</v>
      </c>
      <c r="AP38" s="25">
        <v>1</v>
      </c>
      <c r="AQ38" s="25">
        <v>2</v>
      </c>
      <c r="AR38" s="44">
        <v>1</v>
      </c>
      <c r="AS38" s="26">
        <v>2</v>
      </c>
      <c r="AT38" s="25">
        <v>2</v>
      </c>
      <c r="AU38" s="25">
        <v>0</v>
      </c>
      <c r="AV38" s="25">
        <v>0</v>
      </c>
      <c r="AW38" s="25">
        <v>0</v>
      </c>
      <c r="AX38" s="25">
        <v>5</v>
      </c>
      <c r="AY38" s="26">
        <v>3</v>
      </c>
      <c r="AZ38" s="26">
        <v>2</v>
      </c>
      <c r="BA38" s="26">
        <v>14</v>
      </c>
      <c r="BB38" s="26">
        <v>0</v>
      </c>
      <c r="BC38" s="25">
        <v>1</v>
      </c>
      <c r="BD38" s="25">
        <v>1</v>
      </c>
      <c r="BE38" s="25">
        <v>1</v>
      </c>
      <c r="BF38" s="25">
        <v>1</v>
      </c>
      <c r="BG38" s="25">
        <v>1</v>
      </c>
      <c r="BH38" s="25">
        <v>1</v>
      </c>
      <c r="BI38" s="26">
        <v>3</v>
      </c>
      <c r="BJ38" s="50">
        <v>1</v>
      </c>
      <c r="BK38" s="26">
        <v>1</v>
      </c>
      <c r="BL38" s="25">
        <v>1</v>
      </c>
      <c r="BN38" s="25"/>
      <c r="BO38" s="25"/>
      <c r="BP38" s="25"/>
    </row>
    <row r="39" spans="1:68" s="15" customFormat="1">
      <c r="A39" s="26">
        <v>2017030958</v>
      </c>
      <c r="B39" s="26">
        <v>18755494925</v>
      </c>
      <c r="C39" s="30" t="s">
        <v>115</v>
      </c>
      <c r="D39" s="26">
        <v>1</v>
      </c>
      <c r="E39" s="27">
        <v>23381</v>
      </c>
      <c r="F39" s="23">
        <f t="shared" si="7"/>
        <v>56</v>
      </c>
      <c r="G39" s="28">
        <v>42836</v>
      </c>
      <c r="H39" s="28">
        <v>42850</v>
      </c>
      <c r="I39" s="33">
        <f t="shared" si="2"/>
        <v>14</v>
      </c>
      <c r="J39" s="36">
        <v>172</v>
      </c>
      <c r="K39" s="25">
        <v>70</v>
      </c>
      <c r="L39" s="35">
        <f t="shared" si="6"/>
        <v>23.661438615467819</v>
      </c>
      <c r="M39" s="25">
        <v>6</v>
      </c>
      <c r="N39" s="25">
        <v>2</v>
      </c>
      <c r="O39" s="25">
        <v>2</v>
      </c>
      <c r="P39" s="25">
        <v>3</v>
      </c>
      <c r="Q39" s="25">
        <v>2</v>
      </c>
      <c r="R39" s="25">
        <v>1</v>
      </c>
      <c r="S39" s="25">
        <v>2</v>
      </c>
      <c r="T39" s="25">
        <v>4</v>
      </c>
      <c r="U39" s="25">
        <v>2</v>
      </c>
      <c r="V39" s="25">
        <v>1</v>
      </c>
      <c r="W39" s="25">
        <v>1</v>
      </c>
      <c r="X39" s="25">
        <v>2</v>
      </c>
      <c r="Y39" s="26">
        <v>3.64</v>
      </c>
      <c r="Z39" s="26">
        <v>7.13</v>
      </c>
      <c r="AA39" s="25">
        <v>2</v>
      </c>
      <c r="AB39" s="25">
        <v>1</v>
      </c>
      <c r="AC39" s="15" t="s">
        <v>426</v>
      </c>
      <c r="AD39" s="25">
        <v>4</v>
      </c>
      <c r="AE39" s="41" t="s">
        <v>427</v>
      </c>
      <c r="AF39" s="25">
        <v>2</v>
      </c>
      <c r="AG39" s="25">
        <v>1</v>
      </c>
      <c r="AH39" s="25">
        <v>1</v>
      </c>
      <c r="AI39" s="26">
        <v>3</v>
      </c>
      <c r="AJ39" s="26">
        <v>180</v>
      </c>
      <c r="AK39" s="26">
        <v>100</v>
      </c>
      <c r="AL39" s="26">
        <v>0</v>
      </c>
      <c r="AM39" s="26">
        <v>2</v>
      </c>
      <c r="AN39" s="26">
        <v>1</v>
      </c>
      <c r="AO39" s="26">
        <v>2</v>
      </c>
      <c r="AP39" s="26">
        <v>1</v>
      </c>
      <c r="AQ39" s="26">
        <v>2</v>
      </c>
      <c r="AR39" s="45">
        <v>1</v>
      </c>
      <c r="AS39" s="26">
        <v>2</v>
      </c>
      <c r="AT39" s="26">
        <v>2</v>
      </c>
      <c r="AU39" s="26">
        <v>0</v>
      </c>
      <c r="AV39" s="26">
        <v>0</v>
      </c>
      <c r="AW39" s="26">
        <v>0</v>
      </c>
      <c r="AX39" s="25">
        <v>5</v>
      </c>
      <c r="AY39" s="26">
        <v>3</v>
      </c>
      <c r="AZ39" s="26">
        <v>2</v>
      </c>
      <c r="BA39" s="26">
        <v>13</v>
      </c>
      <c r="BB39" s="26">
        <v>0</v>
      </c>
      <c r="BC39" s="25">
        <v>1</v>
      </c>
      <c r="BD39" s="25">
        <v>1</v>
      </c>
      <c r="BE39" s="25">
        <v>1</v>
      </c>
      <c r="BF39" s="25">
        <v>1</v>
      </c>
      <c r="BG39" s="25">
        <v>1</v>
      </c>
      <c r="BH39" s="25">
        <v>1</v>
      </c>
      <c r="BI39" s="26">
        <v>4</v>
      </c>
      <c r="BJ39" s="50">
        <v>1</v>
      </c>
      <c r="BK39" s="26">
        <v>1</v>
      </c>
      <c r="BL39" s="25">
        <v>2</v>
      </c>
    </row>
    <row r="40" spans="1:68" s="15" customFormat="1">
      <c r="A40" s="26">
        <v>2017032036</v>
      </c>
      <c r="B40" s="26">
        <v>15395181791</v>
      </c>
      <c r="C40" s="30" t="s">
        <v>448</v>
      </c>
      <c r="D40" s="26">
        <v>1</v>
      </c>
      <c r="E40" s="27">
        <v>22981</v>
      </c>
      <c r="F40" s="23">
        <f t="shared" si="7"/>
        <v>57</v>
      </c>
      <c r="G40" s="28">
        <v>42840</v>
      </c>
      <c r="H40" s="28">
        <v>42852</v>
      </c>
      <c r="I40" s="33">
        <f t="shared" si="2"/>
        <v>12</v>
      </c>
      <c r="J40" s="36">
        <v>160</v>
      </c>
      <c r="K40" s="25">
        <v>64</v>
      </c>
      <c r="L40" s="35">
        <f t="shared" si="6"/>
        <v>25</v>
      </c>
      <c r="M40" s="25">
        <v>8</v>
      </c>
      <c r="N40" s="25">
        <v>6</v>
      </c>
      <c r="O40" s="25">
        <v>2</v>
      </c>
      <c r="P40" s="25">
        <v>3</v>
      </c>
      <c r="Q40" s="25">
        <v>2</v>
      </c>
      <c r="R40" s="25">
        <v>1</v>
      </c>
      <c r="S40" s="25">
        <v>2</v>
      </c>
      <c r="T40" s="25">
        <v>3</v>
      </c>
      <c r="U40" s="25">
        <v>2</v>
      </c>
      <c r="V40" s="25">
        <v>1</v>
      </c>
      <c r="W40" s="25">
        <v>1</v>
      </c>
      <c r="X40" s="25">
        <v>2</v>
      </c>
      <c r="Y40" s="26">
        <v>1.7</v>
      </c>
      <c r="Z40" s="26">
        <v>15.92</v>
      </c>
      <c r="AA40" s="25">
        <v>2</v>
      </c>
      <c r="AB40" s="25">
        <v>1</v>
      </c>
      <c r="AC40" s="15" t="s">
        <v>426</v>
      </c>
      <c r="AD40" s="25">
        <v>4</v>
      </c>
      <c r="AE40" s="41" t="s">
        <v>427</v>
      </c>
      <c r="AF40" s="25">
        <v>2</v>
      </c>
      <c r="AG40" s="25">
        <v>1</v>
      </c>
      <c r="AH40" s="25">
        <v>1</v>
      </c>
      <c r="AI40" s="26">
        <v>2</v>
      </c>
      <c r="AJ40" s="26">
        <v>150</v>
      </c>
      <c r="AK40" s="26">
        <v>100</v>
      </c>
      <c r="AL40" s="26">
        <v>0</v>
      </c>
      <c r="AM40" s="25">
        <v>2</v>
      </c>
      <c r="AN40" s="25">
        <v>1</v>
      </c>
      <c r="AO40" s="25">
        <v>1</v>
      </c>
      <c r="AP40" s="25">
        <v>1</v>
      </c>
      <c r="AQ40" s="25">
        <v>2</v>
      </c>
      <c r="AR40" s="44">
        <v>1</v>
      </c>
      <c r="AS40" s="26">
        <v>2</v>
      </c>
      <c r="AT40" s="25">
        <v>2</v>
      </c>
      <c r="AU40" s="25">
        <v>0</v>
      </c>
      <c r="AV40" s="25">
        <v>0</v>
      </c>
      <c r="AW40" s="25">
        <v>0</v>
      </c>
      <c r="AX40" s="25">
        <v>5</v>
      </c>
      <c r="AY40" s="26">
        <v>5</v>
      </c>
      <c r="AZ40" s="26">
        <v>6</v>
      </c>
      <c r="BA40" s="26">
        <v>14</v>
      </c>
      <c r="BB40" s="26">
        <v>0</v>
      </c>
      <c r="BC40" s="25">
        <v>1</v>
      </c>
      <c r="BD40" s="25">
        <v>1</v>
      </c>
      <c r="BE40" s="25">
        <v>1</v>
      </c>
      <c r="BF40" s="25">
        <v>1</v>
      </c>
      <c r="BG40" s="25">
        <v>1</v>
      </c>
      <c r="BH40" s="25">
        <v>1</v>
      </c>
      <c r="BI40" s="26">
        <v>1</v>
      </c>
      <c r="BJ40" s="50">
        <v>1</v>
      </c>
      <c r="BK40" s="26">
        <v>1</v>
      </c>
      <c r="BL40" s="25">
        <v>1</v>
      </c>
    </row>
    <row r="41" spans="1:68" s="15" customFormat="1">
      <c r="A41" s="26">
        <v>2017032281</v>
      </c>
      <c r="B41" s="26">
        <v>13956780123</v>
      </c>
      <c r="C41" s="25" t="s">
        <v>288</v>
      </c>
      <c r="D41" s="26">
        <v>1</v>
      </c>
      <c r="E41" s="27">
        <v>17050</v>
      </c>
      <c r="F41" s="23">
        <f t="shared" si="7"/>
        <v>73</v>
      </c>
      <c r="G41" s="28">
        <v>42841</v>
      </c>
      <c r="H41" s="28">
        <v>42851</v>
      </c>
      <c r="I41" s="33">
        <f t="shared" si="2"/>
        <v>10</v>
      </c>
      <c r="J41" s="36">
        <v>173</v>
      </c>
      <c r="K41" s="25">
        <v>67</v>
      </c>
      <c r="L41" s="35">
        <f t="shared" si="6"/>
        <v>22.386314277122523</v>
      </c>
      <c r="M41" s="25">
        <v>5</v>
      </c>
      <c r="N41" s="25">
        <v>2</v>
      </c>
      <c r="O41" s="25">
        <v>2</v>
      </c>
      <c r="P41" s="25">
        <v>4</v>
      </c>
      <c r="Q41" s="25">
        <v>2</v>
      </c>
      <c r="R41" s="25">
        <v>1</v>
      </c>
      <c r="S41" s="25">
        <v>1</v>
      </c>
      <c r="T41" s="25">
        <v>7</v>
      </c>
      <c r="U41" s="25">
        <v>2</v>
      </c>
      <c r="V41" s="25">
        <v>1</v>
      </c>
      <c r="W41" s="25">
        <v>1</v>
      </c>
      <c r="X41" s="25">
        <v>2</v>
      </c>
      <c r="Y41" s="26">
        <v>5.77</v>
      </c>
      <c r="Z41" s="26">
        <v>9.8699999999999992</v>
      </c>
      <c r="AA41" s="25">
        <v>1</v>
      </c>
      <c r="AB41" s="25">
        <v>1</v>
      </c>
      <c r="AC41" s="15" t="s">
        <v>426</v>
      </c>
      <c r="AD41" s="25">
        <v>4</v>
      </c>
      <c r="AE41" s="41" t="s">
        <v>427</v>
      </c>
      <c r="AF41" s="25">
        <v>2</v>
      </c>
      <c r="AG41" s="25">
        <v>1</v>
      </c>
      <c r="AH41" s="25">
        <v>1</v>
      </c>
      <c r="AI41" s="26">
        <v>3</v>
      </c>
      <c r="AJ41" s="26">
        <v>240</v>
      </c>
      <c r="AK41" s="26">
        <v>80</v>
      </c>
      <c r="AL41" s="26">
        <v>0</v>
      </c>
      <c r="AM41" s="25">
        <v>2</v>
      </c>
      <c r="AN41" s="25">
        <v>1</v>
      </c>
      <c r="AO41" s="25">
        <v>1</v>
      </c>
      <c r="AP41" s="25">
        <v>1</v>
      </c>
      <c r="AQ41" s="25">
        <v>2</v>
      </c>
      <c r="AR41" s="47">
        <v>1</v>
      </c>
      <c r="AS41" s="26">
        <v>1</v>
      </c>
      <c r="AT41" s="25">
        <v>2</v>
      </c>
      <c r="AU41" s="25">
        <v>0</v>
      </c>
      <c r="AV41" s="25">
        <v>0</v>
      </c>
      <c r="AW41" s="25">
        <v>0</v>
      </c>
      <c r="AX41" s="25">
        <v>5</v>
      </c>
      <c r="AY41" s="26">
        <v>3</v>
      </c>
      <c r="AZ41" s="26">
        <v>2</v>
      </c>
      <c r="BA41" s="26">
        <v>19</v>
      </c>
      <c r="BB41" s="26">
        <v>1</v>
      </c>
      <c r="BC41" s="25">
        <v>1</v>
      </c>
      <c r="BD41" s="25">
        <v>1</v>
      </c>
      <c r="BE41" s="25">
        <v>1</v>
      </c>
      <c r="BF41" s="25">
        <v>2</v>
      </c>
      <c r="BG41" s="25">
        <v>2</v>
      </c>
      <c r="BH41" s="25">
        <v>2</v>
      </c>
      <c r="BI41" s="26">
        <v>5</v>
      </c>
      <c r="BJ41" s="50">
        <v>1</v>
      </c>
      <c r="BK41" s="26">
        <v>1</v>
      </c>
      <c r="BL41" s="25">
        <v>3</v>
      </c>
      <c r="BM41" s="22">
        <v>43195</v>
      </c>
      <c r="BN41" s="15">
        <v>1</v>
      </c>
    </row>
    <row r="42" spans="1:68" s="15" customFormat="1">
      <c r="A42" s="26">
        <v>2017009818</v>
      </c>
      <c r="B42" s="26">
        <v>18317157961</v>
      </c>
      <c r="C42" s="30" t="s">
        <v>449</v>
      </c>
      <c r="D42" s="26">
        <v>1</v>
      </c>
      <c r="E42" s="27">
        <v>28216</v>
      </c>
      <c r="F42" s="23">
        <f t="shared" si="7"/>
        <v>42</v>
      </c>
      <c r="G42" s="28">
        <v>42845</v>
      </c>
      <c r="H42" s="28">
        <v>42864</v>
      </c>
      <c r="I42" s="33">
        <f t="shared" ref="I42:I73" si="8">H42-G42</f>
        <v>19</v>
      </c>
      <c r="J42" s="36">
        <v>175</v>
      </c>
      <c r="K42" s="25">
        <v>74</v>
      </c>
      <c r="L42" s="35">
        <f t="shared" si="6"/>
        <v>24.163265306122447</v>
      </c>
      <c r="M42" s="25">
        <v>3</v>
      </c>
      <c r="N42" s="25">
        <v>3</v>
      </c>
      <c r="O42" s="25">
        <v>2</v>
      </c>
      <c r="P42" s="25">
        <v>3</v>
      </c>
      <c r="Q42" s="25">
        <v>3</v>
      </c>
      <c r="R42" s="25">
        <v>1</v>
      </c>
      <c r="S42" s="25">
        <v>1</v>
      </c>
      <c r="T42" s="25">
        <v>3</v>
      </c>
      <c r="U42" s="25">
        <v>2</v>
      </c>
      <c r="V42" s="25">
        <v>2</v>
      </c>
      <c r="W42" s="25">
        <v>1</v>
      </c>
      <c r="X42" s="25">
        <v>2</v>
      </c>
      <c r="Y42" s="26">
        <v>12.31</v>
      </c>
      <c r="Z42" s="26">
        <v>24.27</v>
      </c>
      <c r="AA42" s="25">
        <v>3</v>
      </c>
      <c r="AB42" s="25">
        <v>1</v>
      </c>
      <c r="AC42" s="15" t="s">
        <v>426</v>
      </c>
      <c r="AD42" s="25">
        <v>4</v>
      </c>
      <c r="AE42" s="41" t="s">
        <v>427</v>
      </c>
      <c r="AF42" s="25">
        <v>2</v>
      </c>
      <c r="AG42" s="25">
        <v>1</v>
      </c>
      <c r="AH42" s="25">
        <v>1</v>
      </c>
      <c r="AI42" s="26">
        <v>3</v>
      </c>
      <c r="AJ42" s="26">
        <v>345</v>
      </c>
      <c r="AK42" s="26">
        <v>50</v>
      </c>
      <c r="AL42" s="26">
        <v>0</v>
      </c>
      <c r="AM42" s="25">
        <v>2</v>
      </c>
      <c r="AN42" s="25">
        <v>1</v>
      </c>
      <c r="AO42" s="25">
        <v>1</v>
      </c>
      <c r="AP42" s="25">
        <v>1</v>
      </c>
      <c r="AQ42" s="25">
        <v>3</v>
      </c>
      <c r="AR42" s="44">
        <v>3</v>
      </c>
      <c r="AS42" s="26">
        <v>3</v>
      </c>
      <c r="AT42" s="25">
        <v>2</v>
      </c>
      <c r="AU42" s="25">
        <v>0</v>
      </c>
      <c r="AV42" s="25">
        <v>0</v>
      </c>
      <c r="AW42" s="25">
        <v>0</v>
      </c>
      <c r="AX42" s="25">
        <v>5</v>
      </c>
      <c r="AY42" s="26">
        <v>2.5</v>
      </c>
      <c r="AZ42" s="26">
        <v>3</v>
      </c>
      <c r="BA42" s="26">
        <v>12</v>
      </c>
      <c r="BB42" s="26">
        <v>2</v>
      </c>
      <c r="BC42" s="25">
        <v>1</v>
      </c>
      <c r="BD42" s="25">
        <v>1</v>
      </c>
      <c r="BE42" s="25">
        <v>1</v>
      </c>
      <c r="BF42" s="25">
        <v>1</v>
      </c>
      <c r="BG42" s="25">
        <v>1</v>
      </c>
      <c r="BH42" s="25">
        <v>1</v>
      </c>
      <c r="BI42" s="26">
        <v>4</v>
      </c>
      <c r="BJ42" s="50">
        <v>3</v>
      </c>
      <c r="BK42" s="26">
        <v>1</v>
      </c>
      <c r="BL42" s="25">
        <v>3</v>
      </c>
      <c r="BO42" s="15">
        <v>1</v>
      </c>
    </row>
    <row r="43" spans="1:68" s="15" customFormat="1">
      <c r="A43" s="26">
        <v>2017008290</v>
      </c>
      <c r="B43" s="26">
        <v>13524469850</v>
      </c>
      <c r="C43" s="30" t="s">
        <v>114</v>
      </c>
      <c r="D43" s="26">
        <v>1</v>
      </c>
      <c r="E43" s="27">
        <v>23422</v>
      </c>
      <c r="F43" s="23">
        <f t="shared" si="7"/>
        <v>55</v>
      </c>
      <c r="G43" s="28">
        <v>42845</v>
      </c>
      <c r="H43" s="28">
        <v>42857</v>
      </c>
      <c r="I43" s="33">
        <f t="shared" si="8"/>
        <v>12</v>
      </c>
      <c r="J43" s="36">
        <v>172</v>
      </c>
      <c r="K43" s="25">
        <v>61</v>
      </c>
      <c r="L43" s="35">
        <f t="shared" si="6"/>
        <v>20.619253650621957</v>
      </c>
      <c r="M43" s="25">
        <v>5</v>
      </c>
      <c r="N43" s="25">
        <v>3</v>
      </c>
      <c r="O43" s="25">
        <v>2</v>
      </c>
      <c r="P43" s="25">
        <v>3</v>
      </c>
      <c r="Q43" s="25">
        <v>3</v>
      </c>
      <c r="R43" s="25">
        <v>1</v>
      </c>
      <c r="S43" s="25">
        <v>1</v>
      </c>
      <c r="T43" s="25">
        <v>3</v>
      </c>
      <c r="U43" s="25">
        <v>2</v>
      </c>
      <c r="V43" s="25">
        <v>2</v>
      </c>
      <c r="W43" s="25">
        <v>1</v>
      </c>
      <c r="X43" s="25">
        <v>2</v>
      </c>
      <c r="Y43" s="26">
        <v>3.61</v>
      </c>
      <c r="Z43" s="26">
        <v>12.68</v>
      </c>
      <c r="AA43" s="25">
        <v>3</v>
      </c>
      <c r="AB43" s="25">
        <v>1</v>
      </c>
      <c r="AC43" s="15" t="s">
        <v>426</v>
      </c>
      <c r="AD43" s="25">
        <v>4</v>
      </c>
      <c r="AE43" s="41" t="s">
        <v>427</v>
      </c>
      <c r="AF43" s="25">
        <v>2</v>
      </c>
      <c r="AG43" s="25">
        <v>1</v>
      </c>
      <c r="AH43" s="25">
        <v>1</v>
      </c>
      <c r="AI43" s="26">
        <v>3</v>
      </c>
      <c r="AJ43" s="26">
        <v>200</v>
      </c>
      <c r="AK43" s="26">
        <v>100</v>
      </c>
      <c r="AL43" s="26">
        <v>0</v>
      </c>
      <c r="AM43" s="25">
        <v>2</v>
      </c>
      <c r="AN43" s="25">
        <v>1</v>
      </c>
      <c r="AO43" s="25">
        <v>1</v>
      </c>
      <c r="AP43" s="25">
        <v>1</v>
      </c>
      <c r="AQ43" s="25">
        <v>2</v>
      </c>
      <c r="AR43" s="44">
        <v>0</v>
      </c>
      <c r="AS43" s="26">
        <v>3</v>
      </c>
      <c r="AT43" s="25">
        <v>2</v>
      </c>
      <c r="AU43" s="25">
        <v>0</v>
      </c>
      <c r="AV43" s="25">
        <v>0</v>
      </c>
      <c r="AW43" s="25">
        <v>0</v>
      </c>
      <c r="AX43" s="25">
        <v>5</v>
      </c>
      <c r="AY43" s="26">
        <v>4</v>
      </c>
      <c r="AZ43" s="26">
        <v>3</v>
      </c>
      <c r="BA43" s="26">
        <v>12</v>
      </c>
      <c r="BB43" s="26">
        <v>1</v>
      </c>
      <c r="BC43" s="25">
        <v>1</v>
      </c>
      <c r="BD43" s="25">
        <v>1</v>
      </c>
      <c r="BE43" s="25">
        <v>1</v>
      </c>
      <c r="BF43" s="25">
        <v>1</v>
      </c>
      <c r="BG43" s="25">
        <v>1</v>
      </c>
      <c r="BH43" s="25">
        <v>2</v>
      </c>
      <c r="BI43" s="26">
        <v>4</v>
      </c>
      <c r="BJ43" s="50">
        <v>2</v>
      </c>
      <c r="BK43" s="26">
        <v>1</v>
      </c>
      <c r="BL43" s="25">
        <v>3</v>
      </c>
    </row>
    <row r="44" spans="1:68" s="15" customFormat="1">
      <c r="A44" s="26">
        <v>2017033920</v>
      </c>
      <c r="B44" s="26">
        <v>18725513581</v>
      </c>
      <c r="C44" s="25" t="s">
        <v>450</v>
      </c>
      <c r="D44" s="26">
        <v>1</v>
      </c>
      <c r="E44" s="27">
        <v>13605</v>
      </c>
      <c r="F44" s="23">
        <f t="shared" si="7"/>
        <v>82</v>
      </c>
      <c r="G44" s="28">
        <v>42845</v>
      </c>
      <c r="H44" s="28">
        <v>42859</v>
      </c>
      <c r="I44" s="33">
        <f t="shared" si="8"/>
        <v>14</v>
      </c>
      <c r="J44" s="36">
        <v>170</v>
      </c>
      <c r="K44" s="25">
        <v>53</v>
      </c>
      <c r="L44" s="35">
        <f t="shared" si="6"/>
        <v>18.339100346020761</v>
      </c>
      <c r="M44" s="25">
        <v>5</v>
      </c>
      <c r="N44" s="25">
        <v>2</v>
      </c>
      <c r="O44" s="25">
        <v>2</v>
      </c>
      <c r="P44" s="25">
        <v>4</v>
      </c>
      <c r="Q44" s="25">
        <v>2</v>
      </c>
      <c r="R44" s="25">
        <v>1</v>
      </c>
      <c r="S44" s="25">
        <v>1</v>
      </c>
      <c r="T44" s="25">
        <v>7</v>
      </c>
      <c r="U44" s="25">
        <v>2</v>
      </c>
      <c r="V44" s="25">
        <v>1</v>
      </c>
      <c r="W44" s="25">
        <v>1</v>
      </c>
      <c r="X44" s="25">
        <v>2</v>
      </c>
      <c r="Y44" s="26">
        <v>2.0099999999999998</v>
      </c>
      <c r="Z44" s="26">
        <v>15.79</v>
      </c>
      <c r="AA44" s="25">
        <v>1</v>
      </c>
      <c r="AB44" s="25">
        <v>1</v>
      </c>
      <c r="AC44" s="15" t="s">
        <v>426</v>
      </c>
      <c r="AD44" s="25">
        <v>4</v>
      </c>
      <c r="AE44" s="41" t="s">
        <v>427</v>
      </c>
      <c r="AF44" s="25">
        <v>2</v>
      </c>
      <c r="AG44" s="25">
        <v>1</v>
      </c>
      <c r="AH44" s="15">
        <v>1</v>
      </c>
      <c r="AI44" s="26">
        <v>3</v>
      </c>
      <c r="AJ44" s="26">
        <v>220</v>
      </c>
      <c r="AK44" s="26">
        <v>10</v>
      </c>
      <c r="AL44" s="26">
        <v>0</v>
      </c>
      <c r="AM44" s="25">
        <v>2</v>
      </c>
      <c r="AN44" s="25">
        <v>1</v>
      </c>
      <c r="AO44" s="25">
        <v>1</v>
      </c>
      <c r="AP44" s="25">
        <v>1</v>
      </c>
      <c r="AQ44" s="25">
        <v>2</v>
      </c>
      <c r="AR44" s="47">
        <v>1</v>
      </c>
      <c r="AS44" s="26">
        <v>2</v>
      </c>
      <c r="AT44" s="25">
        <v>2</v>
      </c>
      <c r="AU44" s="25">
        <v>0</v>
      </c>
      <c r="AV44" s="25">
        <v>0</v>
      </c>
      <c r="AW44" s="25">
        <v>0</v>
      </c>
      <c r="AX44" s="25">
        <v>5</v>
      </c>
      <c r="AY44" s="26">
        <v>3</v>
      </c>
      <c r="AZ44" s="26">
        <v>2</v>
      </c>
      <c r="BA44" s="26">
        <v>10</v>
      </c>
      <c r="BB44" s="26">
        <v>2</v>
      </c>
      <c r="BC44" s="25">
        <v>1</v>
      </c>
      <c r="BD44" s="25">
        <v>1</v>
      </c>
      <c r="BE44" s="25">
        <v>1</v>
      </c>
      <c r="BF44" s="25">
        <v>1</v>
      </c>
      <c r="BG44" s="25">
        <v>1</v>
      </c>
      <c r="BH44" s="25">
        <v>1</v>
      </c>
      <c r="BI44" s="26">
        <v>3</v>
      </c>
      <c r="BJ44" s="50">
        <v>3</v>
      </c>
      <c r="BK44" s="26">
        <v>1</v>
      </c>
      <c r="BL44" s="25">
        <v>3</v>
      </c>
      <c r="BM44" s="22">
        <v>43205</v>
      </c>
      <c r="BN44" s="15">
        <v>1</v>
      </c>
    </row>
    <row r="45" spans="1:68" s="15" customFormat="1">
      <c r="A45" s="26">
        <v>2017039744</v>
      </c>
      <c r="B45" s="26">
        <v>15256054796</v>
      </c>
      <c r="C45" s="25" t="s">
        <v>451</v>
      </c>
      <c r="D45" s="26">
        <v>1</v>
      </c>
      <c r="E45" s="27">
        <v>17565</v>
      </c>
      <c r="F45" s="23">
        <f t="shared" si="7"/>
        <v>71</v>
      </c>
      <c r="G45" s="28">
        <v>42871</v>
      </c>
      <c r="H45" s="28">
        <v>42882</v>
      </c>
      <c r="I45" s="33">
        <f t="shared" si="8"/>
        <v>11</v>
      </c>
      <c r="J45" s="36">
        <v>164</v>
      </c>
      <c r="K45" s="25">
        <v>71</v>
      </c>
      <c r="L45" s="35">
        <f t="shared" si="6"/>
        <v>26.397977394408091</v>
      </c>
      <c r="M45" s="25">
        <v>2</v>
      </c>
      <c r="N45" s="25">
        <v>2</v>
      </c>
      <c r="O45" s="25">
        <v>2</v>
      </c>
      <c r="P45" s="25">
        <v>4</v>
      </c>
      <c r="Q45" s="25">
        <v>2</v>
      </c>
      <c r="R45" s="25">
        <v>1</v>
      </c>
      <c r="S45" s="25">
        <v>1</v>
      </c>
      <c r="T45" s="25">
        <v>7</v>
      </c>
      <c r="U45" s="25">
        <v>2</v>
      </c>
      <c r="V45" s="25">
        <v>1</v>
      </c>
      <c r="W45" s="25">
        <v>1</v>
      </c>
      <c r="X45" s="25">
        <v>2</v>
      </c>
      <c r="Y45" s="26">
        <v>0.42</v>
      </c>
      <c r="Z45" s="26">
        <v>13.67</v>
      </c>
      <c r="AA45" s="25">
        <v>1</v>
      </c>
      <c r="AB45" s="25">
        <v>1</v>
      </c>
      <c r="AC45" s="15" t="s">
        <v>426</v>
      </c>
      <c r="AD45" s="25">
        <v>4</v>
      </c>
      <c r="AE45" s="41" t="s">
        <v>427</v>
      </c>
      <c r="AF45" s="25">
        <v>2</v>
      </c>
      <c r="AG45" s="25">
        <v>2</v>
      </c>
      <c r="AH45" s="15">
        <v>1</v>
      </c>
      <c r="AI45" s="26">
        <v>3</v>
      </c>
      <c r="AJ45" s="26">
        <v>250</v>
      </c>
      <c r="AK45" s="26">
        <v>50</v>
      </c>
      <c r="AL45" s="26">
        <v>0</v>
      </c>
      <c r="AM45" s="25">
        <v>2</v>
      </c>
      <c r="AN45" s="25">
        <v>1</v>
      </c>
      <c r="AO45" s="25">
        <v>1</v>
      </c>
      <c r="AP45" s="25">
        <v>1</v>
      </c>
      <c r="AQ45" s="25">
        <v>2</v>
      </c>
      <c r="AR45" s="47">
        <v>1</v>
      </c>
      <c r="AS45" s="26">
        <v>2</v>
      </c>
      <c r="AT45" s="25">
        <v>2</v>
      </c>
      <c r="AU45" s="25">
        <v>0</v>
      </c>
      <c r="AV45" s="25">
        <v>0</v>
      </c>
      <c r="AW45" s="25">
        <v>0</v>
      </c>
      <c r="AX45" s="25">
        <v>5</v>
      </c>
      <c r="AY45" s="26">
        <v>3</v>
      </c>
      <c r="AZ45" s="26">
        <v>2</v>
      </c>
      <c r="BA45" s="26">
        <v>10</v>
      </c>
      <c r="BB45" s="26">
        <v>1</v>
      </c>
      <c r="BC45" s="25">
        <v>1</v>
      </c>
      <c r="BD45" s="25">
        <v>1</v>
      </c>
      <c r="BE45" s="25">
        <v>1</v>
      </c>
      <c r="BF45" s="25">
        <v>1</v>
      </c>
      <c r="BG45" s="25">
        <v>1</v>
      </c>
      <c r="BH45" s="25">
        <v>1</v>
      </c>
      <c r="BI45" s="26">
        <v>4</v>
      </c>
      <c r="BJ45" s="50">
        <v>2</v>
      </c>
      <c r="BK45" s="26">
        <v>1</v>
      </c>
      <c r="BL45" s="25">
        <v>3</v>
      </c>
      <c r="BM45" s="22">
        <v>43162</v>
      </c>
      <c r="BN45" s="15">
        <v>1</v>
      </c>
    </row>
    <row r="46" spans="1:68" s="15" customFormat="1">
      <c r="A46" s="26">
        <v>2017042797</v>
      </c>
      <c r="B46" s="26">
        <v>15555463269</v>
      </c>
      <c r="C46" s="30" t="s">
        <v>87</v>
      </c>
      <c r="D46" s="26">
        <v>1</v>
      </c>
      <c r="E46" s="27">
        <v>26575</v>
      </c>
      <c r="F46" s="23">
        <f t="shared" si="7"/>
        <v>47</v>
      </c>
      <c r="G46" s="28">
        <v>42873</v>
      </c>
      <c r="H46" s="28">
        <v>42887</v>
      </c>
      <c r="I46" s="33">
        <f t="shared" si="8"/>
        <v>14</v>
      </c>
      <c r="J46" s="36">
        <v>171</v>
      </c>
      <c r="K46" s="25">
        <v>67.400000000000006</v>
      </c>
      <c r="L46" s="35">
        <f t="shared" si="6"/>
        <v>23.049827297288054</v>
      </c>
      <c r="M46" s="25">
        <v>5</v>
      </c>
      <c r="N46" s="25">
        <v>1</v>
      </c>
      <c r="O46" s="25">
        <v>2</v>
      </c>
      <c r="P46" s="25">
        <v>3</v>
      </c>
      <c r="Q46" s="25">
        <v>3</v>
      </c>
      <c r="R46" s="25">
        <v>1</v>
      </c>
      <c r="S46" s="25">
        <v>1</v>
      </c>
      <c r="T46" s="25">
        <v>3</v>
      </c>
      <c r="U46" s="25">
        <v>2</v>
      </c>
      <c r="V46" s="25">
        <v>2</v>
      </c>
      <c r="W46" s="25">
        <v>1</v>
      </c>
      <c r="X46" s="25">
        <v>2</v>
      </c>
      <c r="Y46" s="26">
        <v>8.0500000000000007</v>
      </c>
      <c r="Z46" s="26">
        <v>14.16</v>
      </c>
      <c r="AA46" s="25">
        <v>3</v>
      </c>
      <c r="AB46" s="25">
        <v>1</v>
      </c>
      <c r="AC46" s="15" t="s">
        <v>426</v>
      </c>
      <c r="AD46" s="25">
        <v>4</v>
      </c>
      <c r="AE46" s="41" t="s">
        <v>427</v>
      </c>
      <c r="AF46" s="25">
        <v>2</v>
      </c>
      <c r="AG46" s="25">
        <v>2</v>
      </c>
      <c r="AH46" s="15">
        <v>1</v>
      </c>
      <c r="AI46" s="26">
        <v>3</v>
      </c>
      <c r="AJ46" s="26">
        <v>90</v>
      </c>
      <c r="AK46" s="26">
        <v>50</v>
      </c>
      <c r="AL46" s="26">
        <v>0</v>
      </c>
      <c r="AM46" s="25">
        <v>2</v>
      </c>
      <c r="AN46" s="25">
        <v>1</v>
      </c>
      <c r="AO46" s="25">
        <v>1</v>
      </c>
      <c r="AP46" s="25">
        <v>1</v>
      </c>
      <c r="AQ46" s="25">
        <v>2</v>
      </c>
      <c r="AR46" s="44">
        <v>0</v>
      </c>
      <c r="AS46" s="26">
        <v>5</v>
      </c>
      <c r="AT46" s="25">
        <v>2</v>
      </c>
      <c r="AU46" s="25">
        <v>0</v>
      </c>
      <c r="AV46" s="25">
        <v>0</v>
      </c>
      <c r="AW46" s="25">
        <v>0</v>
      </c>
      <c r="AX46" s="25">
        <v>5</v>
      </c>
      <c r="AY46" s="26">
        <v>3</v>
      </c>
      <c r="AZ46" s="26">
        <v>1</v>
      </c>
      <c r="BA46" s="26">
        <v>12</v>
      </c>
      <c r="BB46" s="26">
        <v>4</v>
      </c>
      <c r="BC46" s="25">
        <v>1</v>
      </c>
      <c r="BD46" s="25">
        <v>1</v>
      </c>
      <c r="BE46" s="25">
        <v>1</v>
      </c>
      <c r="BF46" s="25">
        <v>1</v>
      </c>
      <c r="BG46" s="25">
        <v>1</v>
      </c>
      <c r="BH46" s="25">
        <v>1</v>
      </c>
      <c r="BI46" s="26">
        <v>4</v>
      </c>
      <c r="BJ46" s="50">
        <v>5</v>
      </c>
      <c r="BK46" s="26">
        <v>1</v>
      </c>
      <c r="BL46" s="25">
        <v>4</v>
      </c>
    </row>
    <row r="47" spans="1:68" s="15" customFormat="1">
      <c r="A47" s="26">
        <v>2017016933</v>
      </c>
      <c r="B47" s="26">
        <v>13805670616</v>
      </c>
      <c r="C47" s="30" t="s">
        <v>95</v>
      </c>
      <c r="D47" s="26">
        <v>1</v>
      </c>
      <c r="E47" s="27">
        <v>25317</v>
      </c>
      <c r="F47" s="23">
        <f t="shared" si="7"/>
        <v>50</v>
      </c>
      <c r="G47" s="28">
        <v>42898</v>
      </c>
      <c r="H47" s="28">
        <v>42910</v>
      </c>
      <c r="I47" s="33">
        <f t="shared" si="8"/>
        <v>12</v>
      </c>
      <c r="J47" s="36">
        <v>171</v>
      </c>
      <c r="K47" s="25">
        <v>63</v>
      </c>
      <c r="L47" s="35">
        <f t="shared" si="6"/>
        <v>21.54509079716836</v>
      </c>
      <c r="M47" s="25">
        <v>15</v>
      </c>
      <c r="N47" s="25">
        <v>2</v>
      </c>
      <c r="O47" s="25">
        <v>2</v>
      </c>
      <c r="P47" s="25">
        <v>3</v>
      </c>
      <c r="Q47" s="25">
        <v>3</v>
      </c>
      <c r="R47" s="25">
        <v>1</v>
      </c>
      <c r="S47" s="25">
        <v>3</v>
      </c>
      <c r="T47" s="25">
        <v>3</v>
      </c>
      <c r="U47" s="25">
        <v>2</v>
      </c>
      <c r="V47" s="25">
        <v>2</v>
      </c>
      <c r="W47" s="25">
        <v>1</v>
      </c>
      <c r="X47" s="25">
        <v>2</v>
      </c>
      <c r="Y47" s="26">
        <v>39.29</v>
      </c>
      <c r="Z47" s="26">
        <v>4.8899999999999997</v>
      </c>
      <c r="AA47" s="25">
        <v>3</v>
      </c>
      <c r="AB47" s="25">
        <v>1</v>
      </c>
      <c r="AC47" s="15" t="s">
        <v>426</v>
      </c>
      <c r="AD47" s="25">
        <v>4</v>
      </c>
      <c r="AE47" s="41" t="s">
        <v>427</v>
      </c>
      <c r="AF47" s="25">
        <v>2</v>
      </c>
      <c r="AG47" s="25">
        <v>2</v>
      </c>
      <c r="AH47" s="15">
        <v>1</v>
      </c>
      <c r="AI47" s="26">
        <v>1</v>
      </c>
      <c r="AJ47" s="26">
        <v>100</v>
      </c>
      <c r="AK47" s="26">
        <v>100</v>
      </c>
      <c r="AL47" s="26">
        <v>0</v>
      </c>
      <c r="AM47" s="25">
        <v>2</v>
      </c>
      <c r="AN47" s="25">
        <v>1</v>
      </c>
      <c r="AO47" s="25">
        <v>1</v>
      </c>
      <c r="AP47" s="25">
        <v>1</v>
      </c>
      <c r="AQ47" s="25">
        <v>2</v>
      </c>
      <c r="AR47" s="44">
        <v>0</v>
      </c>
      <c r="AS47" s="26">
        <v>3</v>
      </c>
      <c r="AT47" s="25">
        <v>2</v>
      </c>
      <c r="AU47" s="25">
        <v>0</v>
      </c>
      <c r="AV47" s="25">
        <v>0</v>
      </c>
      <c r="AW47" s="25">
        <v>0</v>
      </c>
      <c r="AX47" s="25">
        <v>5</v>
      </c>
      <c r="AY47" s="26">
        <v>2</v>
      </c>
      <c r="AZ47" s="26">
        <v>2</v>
      </c>
      <c r="BA47" s="26">
        <v>12</v>
      </c>
      <c r="BB47" s="26">
        <v>0</v>
      </c>
      <c r="BC47" s="25">
        <v>1</v>
      </c>
      <c r="BD47" s="25">
        <v>1</v>
      </c>
      <c r="BE47" s="25">
        <v>1</v>
      </c>
      <c r="BF47" s="25">
        <v>1</v>
      </c>
      <c r="BG47" s="25">
        <v>1</v>
      </c>
      <c r="BH47" s="25">
        <v>1</v>
      </c>
      <c r="BI47" s="26">
        <v>4</v>
      </c>
      <c r="BJ47" s="50">
        <v>1</v>
      </c>
      <c r="BK47" s="26">
        <v>1</v>
      </c>
      <c r="BL47" s="25">
        <v>2</v>
      </c>
    </row>
    <row r="48" spans="1:68" s="15" customFormat="1">
      <c r="A48" s="26">
        <v>2015004526</v>
      </c>
      <c r="B48" s="26">
        <v>15155178223</v>
      </c>
      <c r="C48" s="26" t="s">
        <v>452</v>
      </c>
      <c r="D48" s="26">
        <v>1</v>
      </c>
      <c r="E48" s="27">
        <v>15066</v>
      </c>
      <c r="F48" s="23">
        <f t="shared" si="7"/>
        <v>78</v>
      </c>
      <c r="G48" s="28">
        <v>42946</v>
      </c>
      <c r="H48" s="28">
        <v>42961</v>
      </c>
      <c r="I48" s="33">
        <f t="shared" si="8"/>
        <v>15</v>
      </c>
      <c r="J48" s="36">
        <v>176</v>
      </c>
      <c r="K48" s="25">
        <v>91</v>
      </c>
      <c r="L48" s="35">
        <f t="shared" si="6"/>
        <v>29.377582644628099</v>
      </c>
      <c r="M48" s="25">
        <v>5</v>
      </c>
      <c r="N48" s="25">
        <v>2</v>
      </c>
      <c r="O48" s="25">
        <v>2</v>
      </c>
      <c r="P48" s="25">
        <v>3</v>
      </c>
      <c r="Q48" s="25">
        <v>2</v>
      </c>
      <c r="R48" s="25">
        <v>1</v>
      </c>
      <c r="S48" s="25">
        <v>1</v>
      </c>
      <c r="T48" s="25">
        <v>3</v>
      </c>
      <c r="U48" s="25">
        <v>2</v>
      </c>
      <c r="V48" s="25">
        <v>1</v>
      </c>
      <c r="W48" s="25">
        <v>1</v>
      </c>
      <c r="X48" s="25">
        <v>2</v>
      </c>
      <c r="Y48" s="26">
        <v>16.28</v>
      </c>
      <c r="Z48" s="26">
        <v>27.75</v>
      </c>
      <c r="AA48" s="25">
        <v>2</v>
      </c>
      <c r="AB48" s="26">
        <v>1</v>
      </c>
      <c r="AC48" s="15" t="s">
        <v>426</v>
      </c>
      <c r="AD48" s="25">
        <v>4</v>
      </c>
      <c r="AE48" s="41" t="s">
        <v>427</v>
      </c>
      <c r="AF48" s="25">
        <v>2</v>
      </c>
      <c r="AG48" s="25">
        <v>2</v>
      </c>
      <c r="AH48" s="15">
        <v>1</v>
      </c>
      <c r="AI48" s="26">
        <v>3</v>
      </c>
      <c r="AJ48" s="26">
        <v>180</v>
      </c>
      <c r="AK48" s="26">
        <v>100</v>
      </c>
      <c r="AL48" s="26">
        <v>0</v>
      </c>
      <c r="AM48" s="26">
        <v>2</v>
      </c>
      <c r="AN48" s="26">
        <v>1</v>
      </c>
      <c r="AO48" s="26">
        <v>1</v>
      </c>
      <c r="AP48" s="26">
        <v>1</v>
      </c>
      <c r="AQ48" s="26">
        <v>3</v>
      </c>
      <c r="AR48" s="45">
        <v>3</v>
      </c>
      <c r="AS48" s="26">
        <v>3</v>
      </c>
      <c r="AT48" s="26">
        <v>2</v>
      </c>
      <c r="AU48" s="26">
        <v>0</v>
      </c>
      <c r="AV48" s="26">
        <v>0</v>
      </c>
      <c r="AW48" s="26">
        <v>0</v>
      </c>
      <c r="AX48" s="25">
        <v>5</v>
      </c>
      <c r="AY48" s="26">
        <v>4</v>
      </c>
      <c r="AZ48" s="26">
        <v>3</v>
      </c>
      <c r="BA48" s="26">
        <v>16</v>
      </c>
      <c r="BB48" s="26">
        <v>0</v>
      </c>
      <c r="BC48" s="25">
        <v>1</v>
      </c>
      <c r="BD48" s="25">
        <v>1</v>
      </c>
      <c r="BE48" s="25">
        <v>1</v>
      </c>
      <c r="BF48" s="25">
        <v>1</v>
      </c>
      <c r="BG48" s="25">
        <v>1</v>
      </c>
      <c r="BH48" s="25">
        <v>1</v>
      </c>
      <c r="BI48" s="26">
        <v>5</v>
      </c>
      <c r="BJ48" s="50">
        <v>1</v>
      </c>
      <c r="BK48" s="26">
        <v>1</v>
      </c>
      <c r="BL48" s="25">
        <v>4</v>
      </c>
    </row>
    <row r="49" spans="1:68" s="15" customFormat="1">
      <c r="A49" s="26">
        <v>2017068130</v>
      </c>
      <c r="B49" s="26">
        <v>18155160714</v>
      </c>
      <c r="C49" s="26" t="s">
        <v>84</v>
      </c>
      <c r="D49" s="26">
        <v>1</v>
      </c>
      <c r="E49" s="27">
        <v>26945</v>
      </c>
      <c r="F49" s="23">
        <f t="shared" si="7"/>
        <v>46</v>
      </c>
      <c r="G49" s="28">
        <v>42949</v>
      </c>
      <c r="H49" s="28">
        <v>42961</v>
      </c>
      <c r="I49" s="33">
        <f t="shared" si="8"/>
        <v>12</v>
      </c>
      <c r="J49" s="36">
        <v>175</v>
      </c>
      <c r="K49" s="25">
        <v>74</v>
      </c>
      <c r="L49" s="35">
        <f t="shared" si="6"/>
        <v>24.163265306122447</v>
      </c>
      <c r="M49" s="25">
        <v>5</v>
      </c>
      <c r="N49" s="25">
        <v>2</v>
      </c>
      <c r="O49" s="25">
        <v>2</v>
      </c>
      <c r="P49" s="25">
        <v>3</v>
      </c>
      <c r="Q49" s="25">
        <v>2</v>
      </c>
      <c r="R49" s="25">
        <v>1</v>
      </c>
      <c r="S49" s="25">
        <v>1</v>
      </c>
      <c r="T49" s="25">
        <v>4</v>
      </c>
      <c r="U49" s="25">
        <v>2</v>
      </c>
      <c r="V49" s="25">
        <v>1</v>
      </c>
      <c r="W49" s="25">
        <v>1</v>
      </c>
      <c r="X49" s="25">
        <v>2</v>
      </c>
      <c r="Y49" s="26">
        <v>1.97</v>
      </c>
      <c r="Z49" s="26">
        <v>3.59</v>
      </c>
      <c r="AA49" s="25">
        <v>2</v>
      </c>
      <c r="AB49" s="26">
        <v>1</v>
      </c>
      <c r="AC49" s="15" t="s">
        <v>426</v>
      </c>
      <c r="AD49" s="25">
        <v>4</v>
      </c>
      <c r="AE49" s="41" t="s">
        <v>427</v>
      </c>
      <c r="AF49" s="25">
        <v>2</v>
      </c>
      <c r="AG49" s="25">
        <v>2</v>
      </c>
      <c r="AH49" s="15">
        <v>1</v>
      </c>
      <c r="AI49" s="26">
        <v>3</v>
      </c>
      <c r="AJ49" s="26">
        <v>255</v>
      </c>
      <c r="AK49" s="26">
        <v>50</v>
      </c>
      <c r="AL49" s="26">
        <v>0</v>
      </c>
      <c r="AM49" s="26">
        <v>2</v>
      </c>
      <c r="AN49" s="26">
        <v>1</v>
      </c>
      <c r="AO49" s="26">
        <v>1</v>
      </c>
      <c r="AP49" s="26">
        <v>1</v>
      </c>
      <c r="AQ49" s="26">
        <v>2</v>
      </c>
      <c r="AR49" s="45">
        <v>1</v>
      </c>
      <c r="AS49" s="26">
        <v>3</v>
      </c>
      <c r="AT49" s="26">
        <v>2</v>
      </c>
      <c r="AU49" s="26">
        <v>0</v>
      </c>
      <c r="AV49" s="26">
        <v>0</v>
      </c>
      <c r="AW49" s="26">
        <v>0</v>
      </c>
      <c r="AX49" s="25">
        <v>5</v>
      </c>
      <c r="AY49" s="26">
        <v>1</v>
      </c>
      <c r="AZ49" s="26">
        <v>4</v>
      </c>
      <c r="BA49" s="26">
        <v>6</v>
      </c>
      <c r="BB49" s="26">
        <v>0</v>
      </c>
      <c r="BC49" s="25">
        <v>1</v>
      </c>
      <c r="BD49" s="25">
        <v>1</v>
      </c>
      <c r="BE49" s="25">
        <v>1</v>
      </c>
      <c r="BF49" s="25">
        <v>1</v>
      </c>
      <c r="BG49" s="25">
        <v>1</v>
      </c>
      <c r="BH49" s="25">
        <v>1</v>
      </c>
      <c r="BI49" s="26">
        <v>2</v>
      </c>
      <c r="BJ49" s="50">
        <v>1</v>
      </c>
      <c r="BK49" s="26">
        <v>1</v>
      </c>
      <c r="BL49" s="25">
        <v>1</v>
      </c>
    </row>
    <row r="50" spans="1:68" s="15" customFormat="1">
      <c r="A50" s="26">
        <v>2017080126</v>
      </c>
      <c r="B50" s="26">
        <v>13805511779</v>
      </c>
      <c r="C50" s="26" t="s">
        <v>453</v>
      </c>
      <c r="D50" s="26">
        <v>1</v>
      </c>
      <c r="E50" s="27">
        <v>24956</v>
      </c>
      <c r="F50" s="23">
        <f t="shared" si="7"/>
        <v>51</v>
      </c>
      <c r="G50" s="28">
        <v>42985</v>
      </c>
      <c r="H50" s="28">
        <v>43003</v>
      </c>
      <c r="I50" s="33">
        <f t="shared" si="8"/>
        <v>18</v>
      </c>
      <c r="J50" s="36">
        <v>176</v>
      </c>
      <c r="K50" s="25">
        <v>93</v>
      </c>
      <c r="L50" s="35">
        <f t="shared" si="6"/>
        <v>30.023243801652892</v>
      </c>
      <c r="M50" s="25">
        <v>4</v>
      </c>
      <c r="N50" s="25">
        <v>2</v>
      </c>
      <c r="O50" s="25">
        <v>2</v>
      </c>
      <c r="P50" s="25">
        <v>3</v>
      </c>
      <c r="Q50" s="25">
        <v>2</v>
      </c>
      <c r="R50" s="25">
        <v>1</v>
      </c>
      <c r="S50" s="25">
        <v>1</v>
      </c>
      <c r="T50" s="25">
        <v>3</v>
      </c>
      <c r="U50" s="25">
        <v>2</v>
      </c>
      <c r="V50" s="25">
        <v>1</v>
      </c>
      <c r="W50" s="25">
        <v>1</v>
      </c>
      <c r="X50" s="25">
        <v>2</v>
      </c>
      <c r="Y50" s="26">
        <v>2.0699999999999998</v>
      </c>
      <c r="Z50" s="26">
        <v>4.5</v>
      </c>
      <c r="AA50" s="25">
        <v>2</v>
      </c>
      <c r="AB50" s="26">
        <v>1</v>
      </c>
      <c r="AC50" s="15" t="s">
        <v>426</v>
      </c>
      <c r="AD50" s="25">
        <v>4</v>
      </c>
      <c r="AE50" s="41" t="s">
        <v>427</v>
      </c>
      <c r="AF50" s="25">
        <v>2</v>
      </c>
      <c r="AG50" s="25">
        <v>2</v>
      </c>
      <c r="AH50" s="15">
        <v>1</v>
      </c>
      <c r="AI50" s="26">
        <v>3</v>
      </c>
      <c r="AJ50" s="26">
        <v>430</v>
      </c>
      <c r="AK50" s="26">
        <v>100</v>
      </c>
      <c r="AL50" s="26">
        <v>0</v>
      </c>
      <c r="AM50" s="26">
        <v>2</v>
      </c>
      <c r="AN50" s="26">
        <v>1</v>
      </c>
      <c r="AO50" s="26">
        <v>2</v>
      </c>
      <c r="AP50" s="26">
        <v>1</v>
      </c>
      <c r="AQ50" s="26">
        <v>3</v>
      </c>
      <c r="AR50" s="45">
        <v>3</v>
      </c>
      <c r="AS50" s="26">
        <v>4</v>
      </c>
      <c r="AT50" s="26">
        <v>2</v>
      </c>
      <c r="AU50" s="26">
        <v>0</v>
      </c>
      <c r="AV50" s="26">
        <v>0</v>
      </c>
      <c r="AW50" s="26">
        <v>0</v>
      </c>
      <c r="AX50" s="25">
        <v>5</v>
      </c>
      <c r="AY50" s="26">
        <v>3</v>
      </c>
      <c r="AZ50" s="26">
        <v>2</v>
      </c>
      <c r="BA50" s="26">
        <v>10</v>
      </c>
      <c r="BB50" s="26">
        <v>6</v>
      </c>
      <c r="BC50" s="25">
        <v>1</v>
      </c>
      <c r="BD50" s="25">
        <v>1</v>
      </c>
      <c r="BE50" s="25">
        <v>1</v>
      </c>
      <c r="BF50" s="25">
        <v>1</v>
      </c>
      <c r="BG50" s="25">
        <v>1</v>
      </c>
      <c r="BH50" s="25">
        <v>1</v>
      </c>
      <c r="BI50" s="26">
        <v>4</v>
      </c>
      <c r="BJ50" s="50">
        <v>5</v>
      </c>
      <c r="BK50" s="26">
        <v>1</v>
      </c>
      <c r="BL50" s="25">
        <v>3</v>
      </c>
      <c r="BN50" s="25"/>
      <c r="BO50" s="25"/>
    </row>
    <row r="51" spans="1:68" s="15" customFormat="1">
      <c r="A51" s="26">
        <v>2017058079</v>
      </c>
      <c r="B51" s="26">
        <v>18325892888</v>
      </c>
      <c r="C51" s="26" t="s">
        <v>454</v>
      </c>
      <c r="D51" s="26">
        <v>1</v>
      </c>
      <c r="E51" s="27">
        <v>21711</v>
      </c>
      <c r="F51" s="23">
        <f t="shared" si="7"/>
        <v>60</v>
      </c>
      <c r="G51" s="28">
        <v>42992</v>
      </c>
      <c r="H51" s="28">
        <v>43006</v>
      </c>
      <c r="I51" s="33">
        <f t="shared" si="8"/>
        <v>14</v>
      </c>
      <c r="J51" s="36">
        <v>169</v>
      </c>
      <c r="K51" s="25">
        <v>58</v>
      </c>
      <c r="L51" s="35">
        <f t="shared" si="6"/>
        <v>20.307412205454991</v>
      </c>
      <c r="M51" s="25">
        <v>5</v>
      </c>
      <c r="N51" s="25">
        <v>2</v>
      </c>
      <c r="O51" s="25">
        <v>2</v>
      </c>
      <c r="P51" s="25">
        <v>4</v>
      </c>
      <c r="Q51" s="25">
        <v>3</v>
      </c>
      <c r="R51" s="25">
        <v>1</v>
      </c>
      <c r="S51" s="25">
        <v>1</v>
      </c>
      <c r="T51" s="25">
        <v>8</v>
      </c>
      <c r="U51" s="25">
        <v>2</v>
      </c>
      <c r="V51" s="25">
        <v>1</v>
      </c>
      <c r="W51" s="25">
        <v>1</v>
      </c>
      <c r="X51" s="25">
        <v>2</v>
      </c>
      <c r="Y51" s="26">
        <v>1.38</v>
      </c>
      <c r="Z51" s="26">
        <v>2.87</v>
      </c>
      <c r="AA51" s="25">
        <v>3</v>
      </c>
      <c r="AB51" s="26">
        <v>1</v>
      </c>
      <c r="AC51" s="15" t="s">
        <v>426</v>
      </c>
      <c r="AD51" s="25">
        <v>4</v>
      </c>
      <c r="AE51" s="41" t="s">
        <v>427</v>
      </c>
      <c r="AF51" s="25">
        <v>2</v>
      </c>
      <c r="AG51" s="25">
        <v>2</v>
      </c>
      <c r="AH51" s="15">
        <v>1</v>
      </c>
      <c r="AI51" s="26">
        <v>3</v>
      </c>
      <c r="AJ51" s="26">
        <v>180</v>
      </c>
      <c r="AK51" s="26">
        <v>50</v>
      </c>
      <c r="AL51" s="26">
        <v>0</v>
      </c>
      <c r="AM51" s="26">
        <v>2</v>
      </c>
      <c r="AN51" s="26">
        <v>1</v>
      </c>
      <c r="AO51" s="26">
        <v>1</v>
      </c>
      <c r="AP51" s="26">
        <v>1</v>
      </c>
      <c r="AQ51" s="26">
        <v>2</v>
      </c>
      <c r="AR51" s="45">
        <v>0</v>
      </c>
      <c r="AS51" s="26">
        <v>3</v>
      </c>
      <c r="AT51" s="26">
        <v>2</v>
      </c>
      <c r="AU51" s="26">
        <v>0</v>
      </c>
      <c r="AV51" s="26">
        <v>0</v>
      </c>
      <c r="AW51" s="26">
        <v>0</v>
      </c>
      <c r="AX51" s="25">
        <v>5</v>
      </c>
      <c r="AY51" s="26">
        <v>4</v>
      </c>
      <c r="AZ51" s="26">
        <v>4</v>
      </c>
      <c r="BA51" s="26">
        <v>19</v>
      </c>
      <c r="BB51" s="26">
        <v>0</v>
      </c>
      <c r="BC51" s="25">
        <v>1</v>
      </c>
      <c r="BD51" s="25">
        <v>1</v>
      </c>
      <c r="BE51" s="25">
        <v>1</v>
      </c>
      <c r="BF51" s="25">
        <v>1</v>
      </c>
      <c r="BG51" s="25">
        <v>1</v>
      </c>
      <c r="BH51" s="25">
        <v>1</v>
      </c>
      <c r="BI51" s="26">
        <v>5</v>
      </c>
      <c r="BJ51" s="50">
        <v>1</v>
      </c>
      <c r="BK51" s="26">
        <v>1</v>
      </c>
      <c r="BL51" s="25">
        <v>4</v>
      </c>
    </row>
    <row r="52" spans="1:68" s="15" customFormat="1">
      <c r="A52" s="26">
        <v>2017059039</v>
      </c>
      <c r="B52" s="26">
        <v>13041678502</v>
      </c>
      <c r="C52" s="26" t="s">
        <v>455</v>
      </c>
      <c r="D52" s="26">
        <v>1</v>
      </c>
      <c r="E52" s="27">
        <v>19212</v>
      </c>
      <c r="F52" s="23">
        <f t="shared" si="7"/>
        <v>67</v>
      </c>
      <c r="G52" s="28">
        <v>43018</v>
      </c>
      <c r="H52" s="28">
        <v>43027</v>
      </c>
      <c r="I52" s="33">
        <f t="shared" si="8"/>
        <v>9</v>
      </c>
      <c r="J52" s="36">
        <v>176</v>
      </c>
      <c r="K52" s="25">
        <v>64</v>
      </c>
      <c r="L52" s="35">
        <f t="shared" si="6"/>
        <v>20.66115702479339</v>
      </c>
      <c r="M52" s="25">
        <v>2</v>
      </c>
      <c r="N52" s="25">
        <v>2</v>
      </c>
      <c r="O52" s="25">
        <v>2</v>
      </c>
      <c r="P52" s="25">
        <v>3</v>
      </c>
      <c r="Q52" s="25">
        <v>2</v>
      </c>
      <c r="R52" s="25">
        <v>1</v>
      </c>
      <c r="S52" s="25">
        <v>1</v>
      </c>
      <c r="T52" s="25">
        <v>4</v>
      </c>
      <c r="U52" s="25">
        <v>2</v>
      </c>
      <c r="V52" s="25">
        <v>1</v>
      </c>
      <c r="W52" s="25">
        <v>1</v>
      </c>
      <c r="X52" s="25">
        <v>2</v>
      </c>
      <c r="Y52" s="26">
        <v>3.02</v>
      </c>
      <c r="Z52" s="26">
        <v>16.78</v>
      </c>
      <c r="AA52" s="25">
        <v>3</v>
      </c>
      <c r="AB52" s="26">
        <v>1</v>
      </c>
      <c r="AC52" s="15" t="s">
        <v>426</v>
      </c>
      <c r="AD52" s="25">
        <v>4</v>
      </c>
      <c r="AE52" s="41" t="s">
        <v>427</v>
      </c>
      <c r="AF52" s="25">
        <v>2</v>
      </c>
      <c r="AG52" s="25">
        <v>2</v>
      </c>
      <c r="AH52" s="15">
        <v>1</v>
      </c>
      <c r="AI52" s="26">
        <v>3</v>
      </c>
      <c r="AJ52" s="26">
        <v>240</v>
      </c>
      <c r="AK52" s="26">
        <v>50</v>
      </c>
      <c r="AL52" s="26">
        <v>0</v>
      </c>
      <c r="AM52" s="26">
        <v>2</v>
      </c>
      <c r="AN52" s="26">
        <v>1</v>
      </c>
      <c r="AO52" s="26">
        <v>2</v>
      </c>
      <c r="AP52" s="26">
        <v>1</v>
      </c>
      <c r="AQ52" s="26">
        <v>3</v>
      </c>
      <c r="AR52" s="45">
        <v>3</v>
      </c>
      <c r="AS52" s="26">
        <v>3</v>
      </c>
      <c r="AT52" s="26">
        <v>2</v>
      </c>
      <c r="AU52" s="26">
        <v>0</v>
      </c>
      <c r="AV52" s="26">
        <v>0</v>
      </c>
      <c r="AW52" s="26">
        <v>0</v>
      </c>
      <c r="AX52" s="25">
        <v>5</v>
      </c>
      <c r="AY52" s="26">
        <v>2.5</v>
      </c>
      <c r="AZ52" s="26">
        <v>2</v>
      </c>
      <c r="BA52" s="26">
        <v>6</v>
      </c>
      <c r="BB52" s="26">
        <v>0</v>
      </c>
      <c r="BC52" s="25">
        <v>1</v>
      </c>
      <c r="BD52" s="25">
        <v>1</v>
      </c>
      <c r="BE52" s="25">
        <v>1</v>
      </c>
      <c r="BF52" s="25">
        <v>1</v>
      </c>
      <c r="BG52" s="25">
        <v>1</v>
      </c>
      <c r="BH52" s="25">
        <v>1</v>
      </c>
      <c r="BI52" s="26">
        <v>4</v>
      </c>
      <c r="BJ52" s="50">
        <v>1</v>
      </c>
      <c r="BK52" s="26">
        <v>1</v>
      </c>
      <c r="BL52" s="25">
        <v>2</v>
      </c>
    </row>
    <row r="53" spans="1:68" s="15" customFormat="1">
      <c r="A53" s="26">
        <v>2017092342</v>
      </c>
      <c r="B53" s="26">
        <v>13731873696</v>
      </c>
      <c r="C53" s="26" t="s">
        <v>284</v>
      </c>
      <c r="D53" s="26">
        <v>1</v>
      </c>
      <c r="E53" s="27">
        <v>23601</v>
      </c>
      <c r="F53" s="23">
        <f t="shared" si="7"/>
        <v>55</v>
      </c>
      <c r="G53" s="28">
        <v>43024</v>
      </c>
      <c r="H53" s="28">
        <v>43035</v>
      </c>
      <c r="I53" s="33">
        <f t="shared" si="8"/>
        <v>11</v>
      </c>
      <c r="J53" s="36">
        <v>174</v>
      </c>
      <c r="K53" s="25">
        <v>70</v>
      </c>
      <c r="L53" s="35">
        <f t="shared" si="6"/>
        <v>23.120623596247853</v>
      </c>
      <c r="M53" s="25">
        <v>7</v>
      </c>
      <c r="N53" s="25">
        <v>2</v>
      </c>
      <c r="O53" s="25">
        <v>2</v>
      </c>
      <c r="P53" s="25">
        <v>3</v>
      </c>
      <c r="Q53" s="25">
        <v>2</v>
      </c>
      <c r="R53" s="25">
        <v>1</v>
      </c>
      <c r="S53" s="25">
        <v>2</v>
      </c>
      <c r="T53" s="25">
        <v>5</v>
      </c>
      <c r="U53" s="25">
        <v>2</v>
      </c>
      <c r="V53" s="25">
        <v>1</v>
      </c>
      <c r="W53" s="25">
        <v>1</v>
      </c>
      <c r="X53" s="25">
        <v>2</v>
      </c>
      <c r="Y53" s="26">
        <v>2.4700000000000002</v>
      </c>
      <c r="Z53" s="26">
        <v>34.97</v>
      </c>
      <c r="AA53" s="25">
        <v>2</v>
      </c>
      <c r="AB53" s="26">
        <v>1</v>
      </c>
      <c r="AC53" s="15" t="s">
        <v>426</v>
      </c>
      <c r="AD53" s="25">
        <v>4</v>
      </c>
      <c r="AE53" s="41" t="s">
        <v>427</v>
      </c>
      <c r="AF53" s="25">
        <v>2</v>
      </c>
      <c r="AG53" s="25">
        <v>2</v>
      </c>
      <c r="AH53" s="15">
        <v>2</v>
      </c>
      <c r="AI53" s="26">
        <v>2</v>
      </c>
      <c r="AJ53" s="26">
        <v>200</v>
      </c>
      <c r="AK53" s="26">
        <v>100</v>
      </c>
      <c r="AL53" s="26">
        <v>0</v>
      </c>
      <c r="AM53" s="26">
        <v>2</v>
      </c>
      <c r="AN53" s="26">
        <v>1</v>
      </c>
      <c r="AO53" s="26">
        <v>2</v>
      </c>
      <c r="AP53" s="26">
        <v>1</v>
      </c>
      <c r="AQ53" s="26">
        <v>2</v>
      </c>
      <c r="AR53" s="45">
        <v>0</v>
      </c>
      <c r="AS53" s="26">
        <v>4</v>
      </c>
      <c r="AT53" s="26">
        <v>2</v>
      </c>
      <c r="AU53" s="26">
        <v>0</v>
      </c>
      <c r="AV53" s="26">
        <v>0</v>
      </c>
      <c r="AW53" s="26">
        <v>0</v>
      </c>
      <c r="AX53" s="25">
        <v>5</v>
      </c>
      <c r="AY53" s="26">
        <v>3.3</v>
      </c>
      <c r="AZ53" s="26">
        <v>3</v>
      </c>
      <c r="BA53" s="26">
        <v>11</v>
      </c>
      <c r="BB53" s="26">
        <v>3</v>
      </c>
      <c r="BC53" s="25">
        <v>1</v>
      </c>
      <c r="BD53" s="25">
        <v>1</v>
      </c>
      <c r="BE53" s="25">
        <v>1</v>
      </c>
      <c r="BF53" s="25">
        <v>1</v>
      </c>
      <c r="BG53" s="25">
        <v>1</v>
      </c>
      <c r="BH53" s="25">
        <v>1</v>
      </c>
      <c r="BI53" s="26">
        <v>4</v>
      </c>
      <c r="BJ53" s="50">
        <v>3</v>
      </c>
      <c r="BK53" s="26">
        <v>1</v>
      </c>
      <c r="BL53" s="25">
        <v>3</v>
      </c>
    </row>
    <row r="54" spans="1:68" s="15" customFormat="1">
      <c r="A54" s="26">
        <v>2017065125</v>
      </c>
      <c r="B54" s="26">
        <v>13965076807</v>
      </c>
      <c r="C54" s="26" t="s">
        <v>456</v>
      </c>
      <c r="D54" s="26">
        <v>1</v>
      </c>
      <c r="E54" s="27">
        <v>18437</v>
      </c>
      <c r="F54" s="23">
        <f t="shared" si="7"/>
        <v>69</v>
      </c>
      <c r="G54" s="28">
        <v>43059</v>
      </c>
      <c r="H54" s="28">
        <v>43076</v>
      </c>
      <c r="I54" s="33">
        <f t="shared" si="8"/>
        <v>17</v>
      </c>
      <c r="J54" s="36">
        <v>173</v>
      </c>
      <c r="K54" s="25">
        <v>57</v>
      </c>
      <c r="L54" s="35">
        <f t="shared" si="6"/>
        <v>19.045073340238563</v>
      </c>
      <c r="M54" s="25">
        <v>4</v>
      </c>
      <c r="N54" s="25">
        <v>2</v>
      </c>
      <c r="O54" s="25">
        <v>2</v>
      </c>
      <c r="P54" s="25">
        <v>4</v>
      </c>
      <c r="Q54" s="25">
        <v>2</v>
      </c>
      <c r="R54" s="25">
        <v>1</v>
      </c>
      <c r="S54" s="25">
        <v>1</v>
      </c>
      <c r="T54" s="25">
        <v>8</v>
      </c>
      <c r="U54" s="25">
        <v>2</v>
      </c>
      <c r="V54" s="25">
        <v>1</v>
      </c>
      <c r="W54" s="25">
        <v>2</v>
      </c>
      <c r="X54" s="25">
        <v>2</v>
      </c>
      <c r="Y54" s="26">
        <v>3.17</v>
      </c>
      <c r="Z54" s="26">
        <v>15.56</v>
      </c>
      <c r="AA54" s="25">
        <v>4</v>
      </c>
      <c r="AB54" s="26">
        <v>1</v>
      </c>
      <c r="AC54" s="15" t="s">
        <v>426</v>
      </c>
      <c r="AD54" s="25">
        <v>4</v>
      </c>
      <c r="AE54" s="41" t="s">
        <v>427</v>
      </c>
      <c r="AF54" s="25">
        <v>2</v>
      </c>
      <c r="AG54" s="25">
        <v>1</v>
      </c>
      <c r="AH54" s="15">
        <v>3</v>
      </c>
      <c r="AI54" s="26">
        <v>3</v>
      </c>
      <c r="AJ54" s="26">
        <v>180</v>
      </c>
      <c r="AK54" s="26">
        <v>120</v>
      </c>
      <c r="AL54" s="26">
        <v>0</v>
      </c>
      <c r="AM54" s="26">
        <v>2</v>
      </c>
      <c r="AN54" s="26">
        <v>1</v>
      </c>
      <c r="AO54" s="26">
        <v>1</v>
      </c>
      <c r="AP54" s="26">
        <v>1</v>
      </c>
      <c r="AQ54" s="26">
        <v>3</v>
      </c>
      <c r="AR54" s="45">
        <v>3</v>
      </c>
      <c r="AS54" s="26">
        <v>3</v>
      </c>
      <c r="AT54" s="26">
        <v>2</v>
      </c>
      <c r="AU54" s="26">
        <v>0</v>
      </c>
      <c r="AV54" s="26">
        <v>0</v>
      </c>
      <c r="AW54" s="26">
        <v>0</v>
      </c>
      <c r="AX54" s="25">
        <v>5</v>
      </c>
      <c r="AY54" s="26">
        <v>0.5</v>
      </c>
      <c r="AZ54" s="26">
        <v>2</v>
      </c>
      <c r="BA54" s="26">
        <v>13</v>
      </c>
      <c r="BB54" s="26">
        <v>0</v>
      </c>
      <c r="BC54" s="25">
        <v>1</v>
      </c>
      <c r="BD54" s="25">
        <v>1</v>
      </c>
      <c r="BE54" s="25">
        <v>1</v>
      </c>
      <c r="BF54" s="25">
        <v>1</v>
      </c>
      <c r="BG54" s="25">
        <v>1</v>
      </c>
      <c r="BH54" s="25">
        <v>1</v>
      </c>
      <c r="BI54" s="26">
        <v>3</v>
      </c>
      <c r="BJ54" s="50">
        <v>1</v>
      </c>
      <c r="BK54" s="26">
        <v>1</v>
      </c>
      <c r="BL54" s="25">
        <v>1</v>
      </c>
    </row>
    <row r="55" spans="1:68" s="15" customFormat="1">
      <c r="A55" s="26">
        <v>2017106988</v>
      </c>
      <c r="B55" s="26">
        <v>13965059668</v>
      </c>
      <c r="C55" s="26" t="s">
        <v>457</v>
      </c>
      <c r="D55" s="26">
        <v>1</v>
      </c>
      <c r="E55" s="27">
        <v>20625</v>
      </c>
      <c r="F55" s="23">
        <f t="shared" si="7"/>
        <v>63</v>
      </c>
      <c r="G55" s="28">
        <v>43070</v>
      </c>
      <c r="H55" s="28">
        <v>43085</v>
      </c>
      <c r="I55" s="33">
        <f t="shared" si="8"/>
        <v>15</v>
      </c>
      <c r="J55" s="36">
        <v>178</v>
      </c>
      <c r="K55" s="25">
        <v>90</v>
      </c>
      <c r="L55" s="35">
        <f t="shared" si="6"/>
        <v>28.405504355510669</v>
      </c>
      <c r="M55" s="25">
        <v>7</v>
      </c>
      <c r="N55" s="25">
        <v>6</v>
      </c>
      <c r="O55" s="25">
        <v>2</v>
      </c>
      <c r="P55" s="25">
        <v>4</v>
      </c>
      <c r="Q55" s="25">
        <v>2</v>
      </c>
      <c r="R55" s="25">
        <v>1</v>
      </c>
      <c r="S55" s="25">
        <v>2</v>
      </c>
      <c r="T55" s="25">
        <v>5</v>
      </c>
      <c r="U55" s="25">
        <v>2</v>
      </c>
      <c r="V55" s="25">
        <v>1</v>
      </c>
      <c r="W55" s="25">
        <v>1</v>
      </c>
      <c r="X55" s="25">
        <v>2</v>
      </c>
      <c r="Y55" s="26">
        <v>0.79</v>
      </c>
      <c r="Z55" s="26">
        <v>47.57</v>
      </c>
      <c r="AA55" s="25">
        <v>3</v>
      </c>
      <c r="AB55" s="26">
        <v>1</v>
      </c>
      <c r="AC55" s="15" t="s">
        <v>426</v>
      </c>
      <c r="AD55" s="25">
        <v>4</v>
      </c>
      <c r="AE55" s="41" t="s">
        <v>427</v>
      </c>
      <c r="AF55" s="25">
        <v>2</v>
      </c>
      <c r="AG55" s="25">
        <v>1</v>
      </c>
      <c r="AH55" s="25">
        <v>1</v>
      </c>
      <c r="AI55" s="26">
        <v>2</v>
      </c>
      <c r="AJ55" s="26">
        <v>330</v>
      </c>
      <c r="AK55" s="26">
        <v>100</v>
      </c>
      <c r="AL55" s="26">
        <v>0</v>
      </c>
      <c r="AM55" s="26">
        <v>2</v>
      </c>
      <c r="AN55" s="26">
        <v>1</v>
      </c>
      <c r="AO55" s="26">
        <v>1</v>
      </c>
      <c r="AP55" s="26">
        <v>2</v>
      </c>
      <c r="AQ55" s="26">
        <v>2</v>
      </c>
      <c r="AR55" s="45">
        <v>0</v>
      </c>
      <c r="AS55" s="26">
        <v>4</v>
      </c>
      <c r="AT55" s="26">
        <v>2</v>
      </c>
      <c r="AU55" s="26">
        <v>0</v>
      </c>
      <c r="AV55" s="26">
        <v>0</v>
      </c>
      <c r="AW55" s="26">
        <v>0</v>
      </c>
      <c r="AX55" s="25">
        <v>5</v>
      </c>
      <c r="AY55" s="26">
        <v>4</v>
      </c>
      <c r="AZ55" s="26">
        <v>2</v>
      </c>
      <c r="BA55" s="26">
        <v>20</v>
      </c>
      <c r="BB55" s="26">
        <v>0</v>
      </c>
      <c r="BC55" s="25">
        <v>1</v>
      </c>
      <c r="BD55" s="25">
        <v>1</v>
      </c>
      <c r="BE55" s="25">
        <v>1</v>
      </c>
      <c r="BF55" s="25">
        <v>2</v>
      </c>
      <c r="BG55" s="25">
        <v>2</v>
      </c>
      <c r="BH55" s="25">
        <v>1</v>
      </c>
      <c r="BI55" s="26">
        <v>4</v>
      </c>
      <c r="BJ55" s="50">
        <v>1</v>
      </c>
      <c r="BK55" s="26">
        <v>1</v>
      </c>
      <c r="BL55" s="25">
        <v>2</v>
      </c>
      <c r="BM55" s="25"/>
      <c r="BN55" s="25"/>
      <c r="BO55" s="25"/>
      <c r="BP55" s="25"/>
    </row>
    <row r="56" spans="1:68" s="15" customFormat="1">
      <c r="A56" s="26">
        <v>2017111756</v>
      </c>
      <c r="B56" s="26">
        <v>13023008047</v>
      </c>
      <c r="C56" s="26" t="s">
        <v>458</v>
      </c>
      <c r="D56" s="26">
        <v>1</v>
      </c>
      <c r="E56" s="27">
        <v>17905</v>
      </c>
      <c r="F56" s="23">
        <f t="shared" si="7"/>
        <v>70</v>
      </c>
      <c r="G56" s="28">
        <v>43086</v>
      </c>
      <c r="H56" s="28">
        <v>43109</v>
      </c>
      <c r="I56" s="33">
        <f t="shared" si="8"/>
        <v>23</v>
      </c>
      <c r="J56" s="36">
        <v>172</v>
      </c>
      <c r="K56" s="25">
        <v>63</v>
      </c>
      <c r="L56" s="35">
        <f t="shared" si="6"/>
        <v>21.295294753921038</v>
      </c>
      <c r="M56" s="25">
        <v>3</v>
      </c>
      <c r="N56" s="25">
        <v>2</v>
      </c>
      <c r="O56" s="25">
        <v>2</v>
      </c>
      <c r="P56" s="25">
        <v>3</v>
      </c>
      <c r="Q56" s="25">
        <v>2</v>
      </c>
      <c r="R56" s="25">
        <v>1</v>
      </c>
      <c r="S56" s="25">
        <v>1</v>
      </c>
      <c r="T56" s="25">
        <v>4</v>
      </c>
      <c r="U56" s="25">
        <v>2</v>
      </c>
      <c r="V56" s="25">
        <v>1</v>
      </c>
      <c r="W56" s="25">
        <v>1</v>
      </c>
      <c r="X56" s="25">
        <v>2</v>
      </c>
      <c r="Y56" s="26">
        <v>5.09</v>
      </c>
      <c r="Z56" s="26">
        <v>39.31</v>
      </c>
      <c r="AA56" s="25">
        <v>2</v>
      </c>
      <c r="AB56" s="26">
        <v>1</v>
      </c>
      <c r="AC56" s="15" t="s">
        <v>426</v>
      </c>
      <c r="AD56" s="25">
        <v>4</v>
      </c>
      <c r="AE56" s="41" t="s">
        <v>427</v>
      </c>
      <c r="AF56" s="25">
        <v>2</v>
      </c>
      <c r="AG56" s="25">
        <v>1</v>
      </c>
      <c r="AH56" s="25">
        <v>1</v>
      </c>
      <c r="AI56" s="26">
        <v>3</v>
      </c>
      <c r="AJ56" s="26">
        <v>230</v>
      </c>
      <c r="AK56" s="26">
        <v>100</v>
      </c>
      <c r="AL56" s="26">
        <v>0</v>
      </c>
      <c r="AM56" s="26">
        <v>2</v>
      </c>
      <c r="AN56" s="26">
        <v>1</v>
      </c>
      <c r="AO56" s="26">
        <v>2</v>
      </c>
      <c r="AP56" s="26">
        <v>1</v>
      </c>
      <c r="AQ56" s="26">
        <v>3</v>
      </c>
      <c r="AR56" s="45">
        <v>3</v>
      </c>
      <c r="AS56" s="26">
        <v>3</v>
      </c>
      <c r="AT56" s="26">
        <v>2</v>
      </c>
      <c r="AU56" s="26">
        <v>2</v>
      </c>
      <c r="AV56" s="26">
        <v>2</v>
      </c>
      <c r="AW56" s="26">
        <v>2</v>
      </c>
      <c r="AX56" s="25">
        <v>5</v>
      </c>
      <c r="AY56" s="26">
        <v>3.5</v>
      </c>
      <c r="AZ56" s="26">
        <v>3</v>
      </c>
      <c r="BA56" s="26">
        <v>12</v>
      </c>
      <c r="BB56" s="26">
        <v>1</v>
      </c>
      <c r="BC56" s="25">
        <v>1</v>
      </c>
      <c r="BD56" s="25">
        <v>1</v>
      </c>
      <c r="BE56" s="25">
        <v>1</v>
      </c>
      <c r="BF56" s="25">
        <v>1</v>
      </c>
      <c r="BG56" s="25">
        <v>1</v>
      </c>
      <c r="BH56" s="25">
        <v>1</v>
      </c>
      <c r="BI56" s="26">
        <v>4</v>
      </c>
      <c r="BJ56" s="50">
        <v>2</v>
      </c>
      <c r="BK56" s="26">
        <v>1</v>
      </c>
      <c r="BL56" s="25">
        <v>3</v>
      </c>
      <c r="BM56" s="25"/>
      <c r="BN56" s="25"/>
    </row>
    <row r="57" spans="1:68" s="15" customFormat="1">
      <c r="A57" s="26">
        <v>2018012766</v>
      </c>
      <c r="B57" s="26">
        <v>18019937068</v>
      </c>
      <c r="C57" s="26" t="s">
        <v>277</v>
      </c>
      <c r="D57" s="26">
        <v>1</v>
      </c>
      <c r="E57" s="27">
        <v>19839</v>
      </c>
      <c r="F57" s="23">
        <f t="shared" si="7"/>
        <v>65</v>
      </c>
      <c r="G57" s="28">
        <v>43144</v>
      </c>
      <c r="H57" s="28">
        <v>43159</v>
      </c>
      <c r="I57" s="33">
        <f t="shared" si="8"/>
        <v>15</v>
      </c>
      <c r="J57" s="36">
        <v>165</v>
      </c>
      <c r="K57" s="25">
        <v>68</v>
      </c>
      <c r="L57" s="35">
        <f t="shared" si="6"/>
        <v>24.977043158861342</v>
      </c>
      <c r="M57" s="25">
        <v>5</v>
      </c>
      <c r="N57" s="25">
        <v>2</v>
      </c>
      <c r="O57" s="25">
        <v>2</v>
      </c>
      <c r="P57" s="25">
        <v>3</v>
      </c>
      <c r="Q57" s="25">
        <v>2</v>
      </c>
      <c r="R57" s="25">
        <v>1</v>
      </c>
      <c r="S57" s="25">
        <v>1</v>
      </c>
      <c r="T57" s="25">
        <v>4</v>
      </c>
      <c r="U57" s="25">
        <v>2</v>
      </c>
      <c r="V57" s="25">
        <v>1</v>
      </c>
      <c r="W57" s="25">
        <v>1</v>
      </c>
      <c r="X57" s="25">
        <v>2</v>
      </c>
      <c r="Y57" s="26">
        <v>14.33</v>
      </c>
      <c r="Z57" s="26">
        <v>28.96</v>
      </c>
      <c r="AA57" s="25">
        <v>2</v>
      </c>
      <c r="AB57" s="26">
        <v>1</v>
      </c>
      <c r="AC57" s="15" t="s">
        <v>426</v>
      </c>
      <c r="AD57" s="25">
        <v>4</v>
      </c>
      <c r="AE57" s="41" t="s">
        <v>459</v>
      </c>
      <c r="AF57" s="25">
        <v>1</v>
      </c>
      <c r="AG57" s="25">
        <v>1</v>
      </c>
      <c r="AH57" s="25">
        <v>1</v>
      </c>
      <c r="AI57" s="26">
        <v>3</v>
      </c>
      <c r="AJ57" s="26">
        <v>270</v>
      </c>
      <c r="AK57" s="26">
        <v>50</v>
      </c>
      <c r="AL57" s="26">
        <v>0</v>
      </c>
      <c r="AM57" s="26">
        <v>2</v>
      </c>
      <c r="AN57" s="26">
        <v>1</v>
      </c>
      <c r="AO57" s="26">
        <v>2</v>
      </c>
      <c r="AP57" s="26">
        <v>1</v>
      </c>
      <c r="AQ57" s="26">
        <v>2</v>
      </c>
      <c r="AR57" s="45">
        <v>1</v>
      </c>
      <c r="AS57" s="26">
        <v>3</v>
      </c>
      <c r="AT57" s="26">
        <v>2</v>
      </c>
      <c r="AU57" s="26">
        <v>0</v>
      </c>
      <c r="AV57" s="26">
        <v>0</v>
      </c>
      <c r="AW57" s="26">
        <v>0</v>
      </c>
      <c r="AX57" s="25">
        <v>5</v>
      </c>
      <c r="AY57" s="26">
        <v>3.9</v>
      </c>
      <c r="AZ57" s="26">
        <v>3</v>
      </c>
      <c r="BA57" s="26">
        <v>7</v>
      </c>
      <c r="BB57" s="26">
        <v>0</v>
      </c>
      <c r="BC57" s="25">
        <v>1</v>
      </c>
      <c r="BD57" s="25">
        <v>1</v>
      </c>
      <c r="BE57" s="25">
        <v>1</v>
      </c>
      <c r="BF57" s="25">
        <v>1</v>
      </c>
      <c r="BG57" s="25">
        <v>2</v>
      </c>
      <c r="BH57" s="25">
        <v>2</v>
      </c>
      <c r="BI57" s="26">
        <v>4</v>
      </c>
      <c r="BJ57" s="50">
        <v>1</v>
      </c>
      <c r="BK57" s="26">
        <v>1</v>
      </c>
      <c r="BL57" s="25">
        <v>3</v>
      </c>
      <c r="BO57" s="15">
        <v>1</v>
      </c>
    </row>
    <row r="58" spans="1:68" s="15" customFormat="1">
      <c r="A58" s="26">
        <v>2018013105</v>
      </c>
      <c r="B58" s="26">
        <v>15955176613</v>
      </c>
      <c r="C58" s="26" t="s">
        <v>460</v>
      </c>
      <c r="D58" s="26">
        <v>1</v>
      </c>
      <c r="E58" s="27">
        <v>23012</v>
      </c>
      <c r="F58" s="23">
        <f t="shared" si="7"/>
        <v>57</v>
      </c>
      <c r="G58" s="28">
        <v>43147</v>
      </c>
      <c r="H58" s="28">
        <v>43163</v>
      </c>
      <c r="I58" s="33">
        <f t="shared" si="8"/>
        <v>16</v>
      </c>
      <c r="J58" s="36">
        <v>169</v>
      </c>
      <c r="K58" s="25">
        <v>65</v>
      </c>
      <c r="L58" s="35">
        <f t="shared" si="6"/>
        <v>22.758306781975421</v>
      </c>
      <c r="M58" s="25">
        <v>3</v>
      </c>
      <c r="N58" s="25">
        <v>2</v>
      </c>
      <c r="O58" s="25">
        <v>2</v>
      </c>
      <c r="P58" s="25">
        <v>3</v>
      </c>
      <c r="Q58" s="25">
        <v>2</v>
      </c>
      <c r="R58" s="25">
        <v>1</v>
      </c>
      <c r="S58" s="25">
        <v>1</v>
      </c>
      <c r="T58" s="25">
        <v>3</v>
      </c>
      <c r="U58" s="25">
        <v>2</v>
      </c>
      <c r="V58" s="25">
        <v>1</v>
      </c>
      <c r="W58" s="25">
        <v>1</v>
      </c>
      <c r="X58" s="25">
        <v>2</v>
      </c>
      <c r="Y58" s="26">
        <v>2.19</v>
      </c>
      <c r="Z58" s="26">
        <v>7.54</v>
      </c>
      <c r="AA58" s="25">
        <v>2</v>
      </c>
      <c r="AB58" s="26">
        <v>1</v>
      </c>
      <c r="AC58" s="15" t="s">
        <v>426</v>
      </c>
      <c r="AD58" s="25">
        <v>4</v>
      </c>
      <c r="AE58" s="41" t="s">
        <v>459</v>
      </c>
      <c r="AF58" s="25">
        <v>1</v>
      </c>
      <c r="AG58" s="25">
        <v>1</v>
      </c>
      <c r="AH58" s="25">
        <v>1</v>
      </c>
      <c r="AI58" s="26">
        <v>3</v>
      </c>
      <c r="AJ58" s="26">
        <v>240</v>
      </c>
      <c r="AK58" s="26">
        <v>100</v>
      </c>
      <c r="AL58" s="26">
        <v>0</v>
      </c>
      <c r="AM58" s="26">
        <v>2</v>
      </c>
      <c r="AN58" s="26">
        <v>1</v>
      </c>
      <c r="AO58" s="26">
        <v>2</v>
      </c>
      <c r="AP58" s="26">
        <v>1</v>
      </c>
      <c r="AQ58" s="26">
        <v>3</v>
      </c>
      <c r="AR58" s="45">
        <v>3</v>
      </c>
      <c r="AS58" s="26">
        <v>3</v>
      </c>
      <c r="AT58" s="26">
        <v>2</v>
      </c>
      <c r="AU58" s="26">
        <v>0</v>
      </c>
      <c r="AV58" s="26">
        <v>0</v>
      </c>
      <c r="AW58" s="26">
        <v>0</v>
      </c>
      <c r="AX58" s="25">
        <v>5</v>
      </c>
      <c r="AY58" s="26">
        <v>3</v>
      </c>
      <c r="AZ58" s="26">
        <v>2</v>
      </c>
      <c r="BA58" s="26">
        <v>11</v>
      </c>
      <c r="BB58" s="26">
        <v>0</v>
      </c>
      <c r="BC58" s="25">
        <v>1</v>
      </c>
      <c r="BD58" s="25">
        <v>1</v>
      </c>
      <c r="BE58" s="25">
        <v>1</v>
      </c>
      <c r="BF58" s="25">
        <v>1</v>
      </c>
      <c r="BG58" s="25">
        <v>1</v>
      </c>
      <c r="BH58" s="25">
        <v>1</v>
      </c>
      <c r="BI58" s="26">
        <v>3</v>
      </c>
      <c r="BJ58" s="50">
        <v>1</v>
      </c>
      <c r="BK58" s="26">
        <v>1</v>
      </c>
      <c r="BL58" s="25">
        <v>2</v>
      </c>
    </row>
    <row r="59" spans="1:68" s="15" customFormat="1">
      <c r="A59" s="26">
        <v>2018024242</v>
      </c>
      <c r="B59" s="26">
        <v>18256962763</v>
      </c>
      <c r="C59" s="26" t="s">
        <v>461</v>
      </c>
      <c r="D59" s="26">
        <v>1</v>
      </c>
      <c r="E59" s="27">
        <v>23012</v>
      </c>
      <c r="F59" s="23">
        <f t="shared" si="7"/>
        <v>57</v>
      </c>
      <c r="G59" s="28">
        <v>43181</v>
      </c>
      <c r="H59" s="28">
        <v>43193</v>
      </c>
      <c r="I59" s="33">
        <f t="shared" si="8"/>
        <v>12</v>
      </c>
      <c r="J59" s="36">
        <v>174</v>
      </c>
      <c r="K59" s="25">
        <v>75</v>
      </c>
      <c r="L59" s="35">
        <f t="shared" si="6"/>
        <v>24.772096710265558</v>
      </c>
      <c r="M59" s="25">
        <v>4</v>
      </c>
      <c r="N59" s="25">
        <v>2</v>
      </c>
      <c r="O59" s="25">
        <v>2</v>
      </c>
      <c r="P59" s="25">
        <v>3</v>
      </c>
      <c r="Q59" s="25">
        <v>2</v>
      </c>
      <c r="R59" s="25">
        <v>1</v>
      </c>
      <c r="S59" s="25">
        <v>1</v>
      </c>
      <c r="T59" s="25">
        <v>7</v>
      </c>
      <c r="U59" s="25">
        <v>2</v>
      </c>
      <c r="V59" s="25">
        <v>1</v>
      </c>
      <c r="W59" s="25">
        <v>1</v>
      </c>
      <c r="X59" s="25">
        <v>2</v>
      </c>
      <c r="Y59" s="26">
        <v>1.26</v>
      </c>
      <c r="Z59" s="26">
        <v>23</v>
      </c>
      <c r="AA59" s="25">
        <v>3</v>
      </c>
      <c r="AB59" s="26">
        <v>1</v>
      </c>
      <c r="AC59" s="15" t="s">
        <v>426</v>
      </c>
      <c r="AD59" s="25">
        <v>4</v>
      </c>
      <c r="AE59" s="41" t="s">
        <v>459</v>
      </c>
      <c r="AF59" s="25">
        <v>1</v>
      </c>
      <c r="AG59" s="25">
        <v>1</v>
      </c>
      <c r="AH59" s="25">
        <v>1</v>
      </c>
      <c r="AI59" s="26">
        <v>3</v>
      </c>
      <c r="AJ59" s="26">
        <v>150</v>
      </c>
      <c r="AK59" s="26">
        <v>50</v>
      </c>
      <c r="AL59" s="26">
        <v>0</v>
      </c>
      <c r="AM59" s="26">
        <v>2</v>
      </c>
      <c r="AN59" s="26">
        <v>1</v>
      </c>
      <c r="AO59" s="26">
        <v>2</v>
      </c>
      <c r="AP59" s="26">
        <v>1</v>
      </c>
      <c r="AQ59" s="26">
        <v>5</v>
      </c>
      <c r="AR59" s="45">
        <v>0</v>
      </c>
      <c r="AS59" s="26">
        <v>4</v>
      </c>
      <c r="AT59" s="26">
        <v>2</v>
      </c>
      <c r="AU59" s="26">
        <v>0</v>
      </c>
      <c r="AV59" s="26">
        <v>0</v>
      </c>
      <c r="AW59" s="26">
        <v>0</v>
      </c>
      <c r="AX59" s="25">
        <v>5</v>
      </c>
      <c r="AY59" s="26">
        <v>3.8</v>
      </c>
      <c r="AZ59" s="26">
        <v>3</v>
      </c>
      <c r="BA59" s="26">
        <v>18</v>
      </c>
      <c r="BB59" s="26">
        <v>0</v>
      </c>
      <c r="BC59" s="25">
        <v>1</v>
      </c>
      <c r="BD59" s="25">
        <v>1</v>
      </c>
      <c r="BE59" s="25">
        <v>1</v>
      </c>
      <c r="BF59" s="25">
        <v>2</v>
      </c>
      <c r="BG59" s="25">
        <v>2</v>
      </c>
      <c r="BH59" s="25">
        <v>1</v>
      </c>
      <c r="BI59" s="26">
        <v>3</v>
      </c>
      <c r="BJ59" s="50">
        <v>1</v>
      </c>
      <c r="BK59" s="26">
        <v>1</v>
      </c>
      <c r="BL59" s="25">
        <v>2</v>
      </c>
    </row>
    <row r="60" spans="1:68" s="15" customFormat="1">
      <c r="A60" s="26">
        <v>2018026072</v>
      </c>
      <c r="B60" s="26">
        <v>13511087669</v>
      </c>
      <c r="C60" s="26" t="s">
        <v>116</v>
      </c>
      <c r="D60" s="26">
        <v>1</v>
      </c>
      <c r="E60" s="27">
        <v>23743</v>
      </c>
      <c r="F60" s="23">
        <f t="shared" si="7"/>
        <v>55</v>
      </c>
      <c r="G60" s="28">
        <v>43186</v>
      </c>
      <c r="H60" s="28">
        <v>43199</v>
      </c>
      <c r="I60" s="33">
        <f t="shared" si="8"/>
        <v>13</v>
      </c>
      <c r="J60" s="36">
        <v>172</v>
      </c>
      <c r="K60" s="25">
        <v>80</v>
      </c>
      <c r="L60" s="35">
        <f t="shared" si="6"/>
        <v>27.041644131963224</v>
      </c>
      <c r="M60" s="25">
        <v>4</v>
      </c>
      <c r="N60" s="25">
        <v>2</v>
      </c>
      <c r="O60" s="25">
        <v>2</v>
      </c>
      <c r="P60" s="25">
        <v>3</v>
      </c>
      <c r="Q60" s="25">
        <v>2</v>
      </c>
      <c r="R60" s="25">
        <v>1</v>
      </c>
      <c r="S60" s="25">
        <v>1</v>
      </c>
      <c r="T60" s="25">
        <v>3</v>
      </c>
      <c r="U60" s="25">
        <v>2</v>
      </c>
      <c r="V60" s="25">
        <v>2</v>
      </c>
      <c r="W60" s="25">
        <v>1</v>
      </c>
      <c r="X60" s="25">
        <v>2</v>
      </c>
      <c r="Y60" s="26">
        <v>2.08</v>
      </c>
      <c r="Z60" s="26">
        <v>6.38</v>
      </c>
      <c r="AA60" s="25">
        <v>2</v>
      </c>
      <c r="AB60" s="26">
        <v>1</v>
      </c>
      <c r="AC60" s="15" t="s">
        <v>426</v>
      </c>
      <c r="AD60" s="25">
        <v>4</v>
      </c>
      <c r="AE60" s="41" t="s">
        <v>459</v>
      </c>
      <c r="AF60" s="25">
        <v>1</v>
      </c>
      <c r="AG60" s="25">
        <v>1</v>
      </c>
      <c r="AH60" s="25">
        <v>1</v>
      </c>
      <c r="AI60" s="26">
        <v>3</v>
      </c>
      <c r="AJ60" s="26">
        <v>180</v>
      </c>
      <c r="AK60" s="26">
        <v>50</v>
      </c>
      <c r="AL60" s="26">
        <v>0</v>
      </c>
      <c r="AM60" s="26">
        <v>2</v>
      </c>
      <c r="AN60" s="26">
        <v>1</v>
      </c>
      <c r="AO60" s="26">
        <v>2</v>
      </c>
      <c r="AP60" s="26">
        <v>1</v>
      </c>
      <c r="AQ60" s="26">
        <v>5</v>
      </c>
      <c r="AR60" s="45">
        <v>1</v>
      </c>
      <c r="AS60" s="26">
        <v>3</v>
      </c>
      <c r="AT60" s="26">
        <v>2</v>
      </c>
      <c r="AU60" s="26">
        <v>0</v>
      </c>
      <c r="AV60" s="26">
        <v>0</v>
      </c>
      <c r="AW60" s="26">
        <v>0</v>
      </c>
      <c r="AX60" s="25">
        <v>5</v>
      </c>
      <c r="AY60" s="26">
        <v>4.5</v>
      </c>
      <c r="AZ60" s="26">
        <v>2</v>
      </c>
      <c r="BA60" s="26">
        <v>19</v>
      </c>
      <c r="BB60" s="26">
        <v>0</v>
      </c>
      <c r="BC60" s="25">
        <v>1</v>
      </c>
      <c r="BD60" s="25">
        <v>1</v>
      </c>
      <c r="BE60" s="25">
        <v>1</v>
      </c>
      <c r="BF60" s="25">
        <v>2</v>
      </c>
      <c r="BG60" s="25">
        <v>1</v>
      </c>
      <c r="BH60" s="25">
        <v>1</v>
      </c>
      <c r="BI60" s="26">
        <v>3</v>
      </c>
      <c r="BJ60" s="50">
        <v>1</v>
      </c>
      <c r="BK60" s="26">
        <v>1</v>
      </c>
      <c r="BL60" s="25">
        <v>1</v>
      </c>
    </row>
    <row r="61" spans="1:68" s="15" customFormat="1">
      <c r="A61" s="26">
        <v>2018028337</v>
      </c>
      <c r="B61" s="26">
        <v>18297999209</v>
      </c>
      <c r="C61" s="26" t="s">
        <v>112</v>
      </c>
      <c r="D61" s="26">
        <v>1</v>
      </c>
      <c r="E61" s="27">
        <v>24473</v>
      </c>
      <c r="F61" s="23">
        <f t="shared" si="7"/>
        <v>53</v>
      </c>
      <c r="G61" s="28">
        <v>43194</v>
      </c>
      <c r="H61" s="28">
        <v>43209</v>
      </c>
      <c r="I61" s="33">
        <f t="shared" si="8"/>
        <v>15</v>
      </c>
      <c r="J61" s="36">
        <v>170</v>
      </c>
      <c r="K61" s="25">
        <v>75</v>
      </c>
      <c r="L61" s="35">
        <f t="shared" si="6"/>
        <v>25.951557093425606</v>
      </c>
      <c r="M61" s="25">
        <v>5</v>
      </c>
      <c r="N61" s="25">
        <v>2</v>
      </c>
      <c r="O61" s="25">
        <v>2</v>
      </c>
      <c r="P61" s="25">
        <v>3</v>
      </c>
      <c r="Q61" s="25">
        <v>2</v>
      </c>
      <c r="R61" s="25">
        <v>1</v>
      </c>
      <c r="S61" s="25">
        <v>1</v>
      </c>
      <c r="T61" s="25">
        <v>3</v>
      </c>
      <c r="U61" s="25">
        <v>2</v>
      </c>
      <c r="V61" s="25">
        <v>1</v>
      </c>
      <c r="W61" s="25">
        <v>1</v>
      </c>
      <c r="X61" s="25">
        <v>2</v>
      </c>
      <c r="Y61" s="26">
        <v>1.37</v>
      </c>
      <c r="Z61" s="26">
        <v>8.33</v>
      </c>
      <c r="AA61" s="25">
        <v>2</v>
      </c>
      <c r="AB61" s="26">
        <v>1</v>
      </c>
      <c r="AC61" s="15" t="s">
        <v>426</v>
      </c>
      <c r="AD61" s="25">
        <v>4</v>
      </c>
      <c r="AE61" s="41" t="s">
        <v>459</v>
      </c>
      <c r="AF61" s="25">
        <v>1</v>
      </c>
      <c r="AG61" s="25">
        <v>1</v>
      </c>
      <c r="AH61" s="25">
        <v>1</v>
      </c>
      <c r="AI61" s="26">
        <v>3</v>
      </c>
      <c r="AJ61" s="26">
        <v>240</v>
      </c>
      <c r="AK61" s="26">
        <v>100</v>
      </c>
      <c r="AL61" s="26">
        <v>0</v>
      </c>
      <c r="AM61" s="26">
        <v>2</v>
      </c>
      <c r="AN61" s="26">
        <v>1</v>
      </c>
      <c r="AO61" s="26">
        <v>2</v>
      </c>
      <c r="AP61" s="26">
        <v>1</v>
      </c>
      <c r="AQ61" s="26">
        <v>2</v>
      </c>
      <c r="AR61" s="45">
        <v>2</v>
      </c>
      <c r="AS61" s="26">
        <v>3</v>
      </c>
      <c r="AT61" s="26">
        <v>2</v>
      </c>
      <c r="AU61" s="26">
        <v>0</v>
      </c>
      <c r="AV61" s="26">
        <v>0</v>
      </c>
      <c r="AW61" s="26">
        <v>0</v>
      </c>
      <c r="AX61" s="25">
        <v>5</v>
      </c>
      <c r="AY61" s="26">
        <v>4.5</v>
      </c>
      <c r="AZ61" s="26">
        <v>2</v>
      </c>
      <c r="BA61" s="26">
        <v>14</v>
      </c>
      <c r="BB61" s="26">
        <v>0</v>
      </c>
      <c r="BC61" s="25">
        <v>1</v>
      </c>
      <c r="BD61" s="25">
        <v>1</v>
      </c>
      <c r="BE61" s="25">
        <v>1</v>
      </c>
      <c r="BF61" s="25">
        <v>2</v>
      </c>
      <c r="BG61" s="25">
        <v>2</v>
      </c>
      <c r="BH61" s="25">
        <v>2</v>
      </c>
      <c r="BI61" s="26">
        <v>3</v>
      </c>
      <c r="BJ61" s="50">
        <v>1</v>
      </c>
      <c r="BK61" s="26">
        <v>1</v>
      </c>
      <c r="BL61" s="25">
        <v>2</v>
      </c>
      <c r="BM61" s="25"/>
      <c r="BN61" s="25"/>
    </row>
    <row r="62" spans="1:68" s="15" customFormat="1">
      <c r="A62" s="26">
        <v>2018033871</v>
      </c>
      <c r="B62" s="26">
        <v>13696659846</v>
      </c>
      <c r="C62" s="26" t="s">
        <v>462</v>
      </c>
      <c r="D62" s="26">
        <v>1</v>
      </c>
      <c r="E62" s="27">
        <v>24473</v>
      </c>
      <c r="F62" s="23">
        <f t="shared" si="7"/>
        <v>53</v>
      </c>
      <c r="G62" s="28">
        <v>43210</v>
      </c>
      <c r="H62" s="28">
        <v>43224</v>
      </c>
      <c r="I62" s="33">
        <f t="shared" si="8"/>
        <v>14</v>
      </c>
      <c r="J62" s="36">
        <v>174</v>
      </c>
      <c r="K62" s="25">
        <v>78</v>
      </c>
      <c r="L62" s="35">
        <f t="shared" si="6"/>
        <v>25.762980578676178</v>
      </c>
      <c r="M62" s="25">
        <v>3</v>
      </c>
      <c r="N62" s="25">
        <v>2</v>
      </c>
      <c r="O62" s="25">
        <v>2</v>
      </c>
      <c r="P62" s="25">
        <v>3</v>
      </c>
      <c r="Q62" s="25">
        <v>2</v>
      </c>
      <c r="R62" s="25">
        <v>1</v>
      </c>
      <c r="S62" s="25">
        <v>1</v>
      </c>
      <c r="T62" s="25">
        <v>4</v>
      </c>
      <c r="U62" s="25">
        <v>2</v>
      </c>
      <c r="V62" s="25">
        <v>1</v>
      </c>
      <c r="W62" s="25">
        <v>1</v>
      </c>
      <c r="X62" s="25">
        <v>2</v>
      </c>
      <c r="Y62" s="26">
        <v>5.17</v>
      </c>
      <c r="Z62" s="26">
        <v>20.89</v>
      </c>
      <c r="AA62" s="25">
        <v>2</v>
      </c>
      <c r="AB62" s="26">
        <v>1</v>
      </c>
      <c r="AC62" s="15" t="s">
        <v>426</v>
      </c>
      <c r="AD62" s="25">
        <v>4</v>
      </c>
      <c r="AE62" s="41" t="s">
        <v>459</v>
      </c>
      <c r="AF62" s="25">
        <v>1</v>
      </c>
      <c r="AG62" s="25">
        <v>1</v>
      </c>
      <c r="AH62" s="25">
        <v>1</v>
      </c>
      <c r="AI62" s="26">
        <v>3</v>
      </c>
      <c r="AJ62" s="26">
        <v>230</v>
      </c>
      <c r="AK62" s="26">
        <v>100</v>
      </c>
      <c r="AL62" s="26">
        <v>0</v>
      </c>
      <c r="AM62" s="26">
        <v>2</v>
      </c>
      <c r="AN62" s="26">
        <v>1</v>
      </c>
      <c r="AO62" s="26">
        <v>2</v>
      </c>
      <c r="AP62" s="26">
        <v>1</v>
      </c>
      <c r="AQ62" s="26">
        <v>3</v>
      </c>
      <c r="AR62" s="45">
        <v>3</v>
      </c>
      <c r="AS62" s="26">
        <v>3</v>
      </c>
      <c r="AT62" s="26">
        <v>2</v>
      </c>
      <c r="AU62" s="26">
        <v>0</v>
      </c>
      <c r="AV62" s="26">
        <v>0</v>
      </c>
      <c r="AW62" s="26">
        <v>0</v>
      </c>
      <c r="AX62" s="25">
        <v>5</v>
      </c>
      <c r="AY62" s="26">
        <v>5</v>
      </c>
      <c r="AZ62" s="26">
        <v>2</v>
      </c>
      <c r="BA62" s="26">
        <v>20</v>
      </c>
      <c r="BB62" s="26">
        <v>6</v>
      </c>
      <c r="BC62" s="25">
        <v>1</v>
      </c>
      <c r="BD62" s="25">
        <v>1</v>
      </c>
      <c r="BE62" s="25">
        <v>1</v>
      </c>
      <c r="BF62" s="25">
        <v>1</v>
      </c>
      <c r="BG62" s="25">
        <v>1</v>
      </c>
      <c r="BH62" s="25">
        <v>1</v>
      </c>
      <c r="BI62" s="26">
        <v>5</v>
      </c>
      <c r="BJ62" s="50">
        <v>5</v>
      </c>
      <c r="BK62" s="26">
        <v>1</v>
      </c>
      <c r="BL62" s="25">
        <v>4</v>
      </c>
      <c r="BO62" s="25"/>
    </row>
    <row r="63" spans="1:68" s="15" customFormat="1">
      <c r="A63" s="26">
        <v>2018035275</v>
      </c>
      <c r="B63" s="26">
        <v>13514983939</v>
      </c>
      <c r="C63" s="26" t="s">
        <v>463</v>
      </c>
      <c r="D63" s="26">
        <v>1</v>
      </c>
      <c r="E63" s="27">
        <v>21186</v>
      </c>
      <c r="F63" s="23">
        <f t="shared" si="7"/>
        <v>62</v>
      </c>
      <c r="G63" s="28">
        <v>43215</v>
      </c>
      <c r="H63" s="28">
        <v>43226</v>
      </c>
      <c r="I63" s="33">
        <f t="shared" si="8"/>
        <v>11</v>
      </c>
      <c r="J63" s="36">
        <v>173</v>
      </c>
      <c r="K63" s="25">
        <v>70</v>
      </c>
      <c r="L63" s="35">
        <f t="shared" si="6"/>
        <v>23.388686558187711</v>
      </c>
      <c r="M63" s="25">
        <v>4</v>
      </c>
      <c r="N63" s="25">
        <v>2</v>
      </c>
      <c r="O63" s="25">
        <v>2</v>
      </c>
      <c r="P63" s="25">
        <v>3</v>
      </c>
      <c r="Q63" s="25">
        <v>2</v>
      </c>
      <c r="R63" s="25">
        <v>1</v>
      </c>
      <c r="S63" s="25">
        <v>1</v>
      </c>
      <c r="T63" s="25">
        <v>4</v>
      </c>
      <c r="U63" s="25">
        <v>2</v>
      </c>
      <c r="V63" s="25">
        <v>1</v>
      </c>
      <c r="W63" s="25">
        <v>1</v>
      </c>
      <c r="X63" s="25">
        <v>2</v>
      </c>
      <c r="Y63" s="26">
        <v>3.45</v>
      </c>
      <c r="Z63" s="26">
        <v>10.52</v>
      </c>
      <c r="AA63" s="25">
        <v>2</v>
      </c>
      <c r="AB63" s="26">
        <v>1</v>
      </c>
      <c r="AC63" s="15" t="s">
        <v>426</v>
      </c>
      <c r="AD63" s="25">
        <v>4</v>
      </c>
      <c r="AE63" s="41" t="s">
        <v>459</v>
      </c>
      <c r="AF63" s="25">
        <v>1</v>
      </c>
      <c r="AG63" s="25">
        <v>1</v>
      </c>
      <c r="AH63" s="25">
        <v>1</v>
      </c>
      <c r="AI63" s="26">
        <v>3</v>
      </c>
      <c r="AJ63" s="26">
        <v>300</v>
      </c>
      <c r="AK63" s="26">
        <v>100</v>
      </c>
      <c r="AL63" s="26">
        <v>0</v>
      </c>
      <c r="AM63" s="26">
        <v>2</v>
      </c>
      <c r="AN63" s="26">
        <v>1</v>
      </c>
      <c r="AO63" s="26">
        <v>2</v>
      </c>
      <c r="AP63" s="26">
        <v>1</v>
      </c>
      <c r="AQ63" s="26">
        <v>5</v>
      </c>
      <c r="AR63" s="45">
        <v>1</v>
      </c>
      <c r="AS63" s="26">
        <v>3</v>
      </c>
      <c r="AT63" s="26">
        <v>2</v>
      </c>
      <c r="AU63" s="26">
        <v>0</v>
      </c>
      <c r="AV63" s="26">
        <v>0</v>
      </c>
      <c r="AW63" s="26">
        <v>0</v>
      </c>
      <c r="AX63" s="25">
        <v>5</v>
      </c>
      <c r="AY63" s="26">
        <v>3</v>
      </c>
      <c r="AZ63" s="26">
        <v>2</v>
      </c>
      <c r="BA63" s="26">
        <v>21</v>
      </c>
      <c r="BB63" s="26">
        <v>0</v>
      </c>
      <c r="BC63" s="25">
        <v>1</v>
      </c>
      <c r="BD63" s="25">
        <v>1</v>
      </c>
      <c r="BE63" s="25">
        <v>1</v>
      </c>
      <c r="BF63" s="25">
        <v>1</v>
      </c>
      <c r="BG63" s="25">
        <v>1</v>
      </c>
      <c r="BH63" s="25">
        <v>1</v>
      </c>
      <c r="BI63" s="26">
        <v>2</v>
      </c>
      <c r="BJ63" s="50">
        <v>1</v>
      </c>
      <c r="BK63" s="26">
        <v>1</v>
      </c>
      <c r="BL63" s="25">
        <v>1</v>
      </c>
    </row>
    <row r="64" spans="1:68" s="15" customFormat="1">
      <c r="A64" s="26">
        <v>2018035324</v>
      </c>
      <c r="B64" s="26">
        <v>13466400664</v>
      </c>
      <c r="C64" s="26" t="s">
        <v>464</v>
      </c>
      <c r="D64" s="26">
        <v>1</v>
      </c>
      <c r="E64" s="27">
        <v>24390</v>
      </c>
      <c r="F64" s="23">
        <f t="shared" si="7"/>
        <v>53</v>
      </c>
      <c r="G64" s="28">
        <v>43215</v>
      </c>
      <c r="H64" s="28">
        <v>43231</v>
      </c>
      <c r="I64" s="33">
        <f t="shared" si="8"/>
        <v>16</v>
      </c>
      <c r="J64" s="36">
        <v>174</v>
      </c>
      <c r="K64" s="25">
        <v>76</v>
      </c>
      <c r="L64" s="35">
        <f t="shared" si="6"/>
        <v>25.102391333069097</v>
      </c>
      <c r="M64" s="25">
        <v>3</v>
      </c>
      <c r="N64" s="25">
        <v>2</v>
      </c>
      <c r="O64" s="25">
        <v>2</v>
      </c>
      <c r="P64" s="25">
        <v>3</v>
      </c>
      <c r="Q64" s="25">
        <v>2</v>
      </c>
      <c r="R64" s="25">
        <v>1</v>
      </c>
      <c r="S64" s="25">
        <v>1</v>
      </c>
      <c r="T64" s="25">
        <v>4</v>
      </c>
      <c r="U64" s="25">
        <v>2</v>
      </c>
      <c r="V64" s="25">
        <v>1</v>
      </c>
      <c r="W64" s="25">
        <v>1</v>
      </c>
      <c r="X64" s="25">
        <v>2</v>
      </c>
      <c r="Y64" s="26">
        <v>3.47</v>
      </c>
      <c r="Z64" s="26">
        <v>9.6199999999999992</v>
      </c>
      <c r="AA64" s="25">
        <v>2</v>
      </c>
      <c r="AB64" s="26">
        <v>1</v>
      </c>
      <c r="AC64" s="15" t="s">
        <v>426</v>
      </c>
      <c r="AD64" s="25">
        <v>4</v>
      </c>
      <c r="AE64" s="41" t="s">
        <v>459</v>
      </c>
      <c r="AF64" s="25">
        <v>1</v>
      </c>
      <c r="AG64" s="25">
        <v>2</v>
      </c>
      <c r="AH64" s="25">
        <v>1</v>
      </c>
      <c r="AI64" s="26">
        <v>3</v>
      </c>
      <c r="AJ64" s="26">
        <v>220</v>
      </c>
      <c r="AK64" s="26">
        <v>20</v>
      </c>
      <c r="AL64" s="26">
        <v>0</v>
      </c>
      <c r="AM64" s="26">
        <v>2</v>
      </c>
      <c r="AN64" s="26">
        <v>1</v>
      </c>
      <c r="AO64" s="26">
        <v>2</v>
      </c>
      <c r="AP64" s="26">
        <v>1</v>
      </c>
      <c r="AQ64" s="26">
        <v>3</v>
      </c>
      <c r="AR64" s="45">
        <v>3</v>
      </c>
      <c r="AS64" s="26">
        <v>3</v>
      </c>
      <c r="AT64" s="26">
        <v>2</v>
      </c>
      <c r="AU64" s="26">
        <v>0</v>
      </c>
      <c r="AV64" s="26">
        <v>0</v>
      </c>
      <c r="AW64" s="26">
        <v>0</v>
      </c>
      <c r="AX64" s="25">
        <v>5</v>
      </c>
      <c r="AY64" s="26">
        <v>2.5</v>
      </c>
      <c r="AZ64" s="26">
        <v>2</v>
      </c>
      <c r="BA64" s="26">
        <v>17</v>
      </c>
      <c r="BB64" s="26">
        <v>0</v>
      </c>
      <c r="BC64" s="25">
        <v>1</v>
      </c>
      <c r="BD64" s="25">
        <v>1</v>
      </c>
      <c r="BE64" s="25">
        <v>1</v>
      </c>
      <c r="BF64" s="25">
        <v>1</v>
      </c>
      <c r="BG64" s="25">
        <v>1</v>
      </c>
      <c r="BH64" s="25">
        <v>1</v>
      </c>
      <c r="BI64" s="26">
        <v>5</v>
      </c>
      <c r="BJ64" s="50">
        <v>1</v>
      </c>
      <c r="BK64" s="26">
        <v>1</v>
      </c>
      <c r="BL64" s="25">
        <v>4</v>
      </c>
    </row>
    <row r="65" spans="1:67" s="15" customFormat="1">
      <c r="A65" s="26">
        <v>2018055320</v>
      </c>
      <c r="B65" s="26">
        <v>13955868387</v>
      </c>
      <c r="C65" s="26" t="s">
        <v>465</v>
      </c>
      <c r="D65" s="26">
        <v>1</v>
      </c>
      <c r="E65" s="27">
        <v>10147</v>
      </c>
      <c r="F65" s="23">
        <f t="shared" si="7"/>
        <v>92</v>
      </c>
      <c r="G65" s="28">
        <v>43278</v>
      </c>
      <c r="H65" s="28">
        <v>43293</v>
      </c>
      <c r="I65" s="33">
        <f t="shared" si="8"/>
        <v>15</v>
      </c>
      <c r="J65" s="36">
        <v>170</v>
      </c>
      <c r="K65" s="25">
        <v>78</v>
      </c>
      <c r="L65" s="35">
        <f t="shared" si="6"/>
        <v>26.989619377162629</v>
      </c>
      <c r="M65" s="25">
        <v>5</v>
      </c>
      <c r="N65" s="25">
        <v>2</v>
      </c>
      <c r="O65" s="25">
        <v>2</v>
      </c>
      <c r="P65" s="25">
        <v>3</v>
      </c>
      <c r="Q65" s="25">
        <v>2</v>
      </c>
      <c r="R65" s="25">
        <v>1</v>
      </c>
      <c r="S65" s="25">
        <v>1</v>
      </c>
      <c r="T65" s="25">
        <v>3</v>
      </c>
      <c r="U65" s="25">
        <v>2</v>
      </c>
      <c r="V65" s="25">
        <v>1</v>
      </c>
      <c r="W65" s="25">
        <v>1</v>
      </c>
      <c r="X65" s="25">
        <v>2</v>
      </c>
      <c r="Y65" s="26">
        <v>24.25</v>
      </c>
      <c r="Z65" s="26">
        <v>3.19</v>
      </c>
      <c r="AA65" s="25">
        <v>2</v>
      </c>
      <c r="AB65" s="26">
        <v>1</v>
      </c>
      <c r="AC65" s="15" t="s">
        <v>426</v>
      </c>
      <c r="AD65" s="25">
        <v>4</v>
      </c>
      <c r="AE65" s="41" t="s">
        <v>459</v>
      </c>
      <c r="AF65" s="25">
        <v>1</v>
      </c>
      <c r="AG65" s="25">
        <v>2</v>
      </c>
      <c r="AH65" s="25">
        <v>1</v>
      </c>
      <c r="AI65" s="26">
        <v>3</v>
      </c>
      <c r="AJ65" s="26">
        <v>180</v>
      </c>
      <c r="AK65" s="26">
        <v>50</v>
      </c>
      <c r="AL65" s="26">
        <v>0</v>
      </c>
      <c r="AM65" s="26">
        <v>2</v>
      </c>
      <c r="AN65" s="26">
        <v>1</v>
      </c>
      <c r="AO65" s="26">
        <v>2</v>
      </c>
      <c r="AP65" s="26">
        <v>1</v>
      </c>
      <c r="AQ65" s="26">
        <v>2</v>
      </c>
      <c r="AR65" s="45">
        <v>1</v>
      </c>
      <c r="AS65" s="26">
        <v>3</v>
      </c>
      <c r="AT65" s="26">
        <v>2</v>
      </c>
      <c r="AU65" s="26">
        <v>0</v>
      </c>
      <c r="AV65" s="26">
        <v>0</v>
      </c>
      <c r="AW65" s="26">
        <v>0</v>
      </c>
      <c r="AX65" s="25">
        <v>5</v>
      </c>
      <c r="AY65" s="26">
        <v>3</v>
      </c>
      <c r="AZ65" s="26">
        <v>2</v>
      </c>
      <c r="BA65" s="26">
        <v>8</v>
      </c>
      <c r="BB65" s="26">
        <v>2</v>
      </c>
      <c r="BC65" s="25">
        <v>1</v>
      </c>
      <c r="BD65" s="25">
        <v>1</v>
      </c>
      <c r="BE65" s="25">
        <v>1</v>
      </c>
      <c r="BF65" s="25">
        <v>1</v>
      </c>
      <c r="BG65" s="25">
        <v>2</v>
      </c>
      <c r="BH65" s="25">
        <v>1</v>
      </c>
      <c r="BI65" s="26">
        <v>5</v>
      </c>
      <c r="BJ65" s="50">
        <v>2</v>
      </c>
      <c r="BK65" s="26">
        <v>1</v>
      </c>
      <c r="BL65" s="25">
        <v>4</v>
      </c>
    </row>
    <row r="66" spans="1:67" s="15" customFormat="1">
      <c r="A66" s="26">
        <v>2018061984</v>
      </c>
      <c r="B66" s="26">
        <v>15178606545</v>
      </c>
      <c r="C66" s="26" t="s">
        <v>98</v>
      </c>
      <c r="D66" s="26">
        <v>1</v>
      </c>
      <c r="E66" s="27">
        <v>25184</v>
      </c>
      <c r="F66" s="23">
        <f t="shared" si="7"/>
        <v>51</v>
      </c>
      <c r="G66" s="28">
        <v>43299</v>
      </c>
      <c r="H66" s="28">
        <v>43312</v>
      </c>
      <c r="I66" s="33">
        <f t="shared" si="8"/>
        <v>13</v>
      </c>
      <c r="J66" s="36">
        <v>172</v>
      </c>
      <c r="K66" s="25">
        <v>75</v>
      </c>
      <c r="L66" s="35">
        <f t="shared" ref="L66:L97" si="9">K66*10000/(J66*J66)</f>
        <v>25.351541373715524</v>
      </c>
      <c r="M66" s="25">
        <v>4</v>
      </c>
      <c r="N66" s="25">
        <v>2</v>
      </c>
      <c r="O66" s="25">
        <v>2</v>
      </c>
      <c r="P66" s="25">
        <v>2</v>
      </c>
      <c r="Q66" s="25">
        <v>2</v>
      </c>
      <c r="R66" s="25">
        <v>1</v>
      </c>
      <c r="S66" s="25">
        <v>1</v>
      </c>
      <c r="T66" s="25">
        <v>2</v>
      </c>
      <c r="U66" s="25">
        <v>2</v>
      </c>
      <c r="V66" s="25">
        <v>1</v>
      </c>
      <c r="W66" s="25">
        <v>1</v>
      </c>
      <c r="X66" s="25">
        <v>2</v>
      </c>
      <c r="Y66" s="26">
        <v>4.4800000000000004</v>
      </c>
      <c r="Z66" s="26">
        <v>9.18</v>
      </c>
      <c r="AA66" s="25">
        <v>1</v>
      </c>
      <c r="AB66" s="26">
        <v>1</v>
      </c>
      <c r="AC66" s="15" t="s">
        <v>426</v>
      </c>
      <c r="AD66" s="25">
        <v>4</v>
      </c>
      <c r="AE66" s="41" t="s">
        <v>459</v>
      </c>
      <c r="AF66" s="25">
        <v>1</v>
      </c>
      <c r="AG66" s="25">
        <v>2</v>
      </c>
      <c r="AH66" s="25">
        <v>1</v>
      </c>
      <c r="AI66" s="26">
        <v>3</v>
      </c>
      <c r="AJ66" s="26">
        <v>280</v>
      </c>
      <c r="AK66" s="26">
        <v>20</v>
      </c>
      <c r="AL66" s="26">
        <v>0</v>
      </c>
      <c r="AM66" s="26">
        <v>2</v>
      </c>
      <c r="AN66" s="26">
        <v>1</v>
      </c>
      <c r="AO66" s="26">
        <v>2</v>
      </c>
      <c r="AP66" s="26">
        <v>1</v>
      </c>
      <c r="AQ66" s="26">
        <v>2</v>
      </c>
      <c r="AR66" s="45">
        <v>1</v>
      </c>
      <c r="AS66" s="26">
        <v>4</v>
      </c>
      <c r="AT66" s="26">
        <v>2</v>
      </c>
      <c r="AU66" s="26">
        <v>0</v>
      </c>
      <c r="AV66" s="26">
        <v>0</v>
      </c>
      <c r="AW66" s="26">
        <v>0</v>
      </c>
      <c r="AX66" s="25">
        <v>5</v>
      </c>
      <c r="AY66" s="26">
        <v>3.5</v>
      </c>
      <c r="AZ66" s="26">
        <v>2</v>
      </c>
      <c r="BA66" s="26">
        <v>14</v>
      </c>
      <c r="BB66" s="26">
        <v>1</v>
      </c>
      <c r="BC66" s="25">
        <v>1</v>
      </c>
      <c r="BD66" s="25">
        <v>1</v>
      </c>
      <c r="BE66" s="25">
        <v>1</v>
      </c>
      <c r="BF66" s="25">
        <v>1</v>
      </c>
      <c r="BG66" s="25">
        <v>1</v>
      </c>
      <c r="BH66" s="25">
        <v>1</v>
      </c>
      <c r="BI66" s="26">
        <v>3</v>
      </c>
      <c r="BJ66" s="50">
        <v>2</v>
      </c>
      <c r="BK66" s="26">
        <v>1</v>
      </c>
      <c r="BL66" s="25">
        <v>1</v>
      </c>
      <c r="BM66" s="25"/>
      <c r="BN66" s="25"/>
    </row>
    <row r="67" spans="1:67" s="15" customFormat="1">
      <c r="A67" s="26">
        <v>2018064166</v>
      </c>
      <c r="B67" s="26">
        <v>13865944384</v>
      </c>
      <c r="C67" s="26" t="s">
        <v>107</v>
      </c>
      <c r="D67" s="26">
        <v>1</v>
      </c>
      <c r="E67" s="27">
        <v>24328</v>
      </c>
      <c r="F67" s="23">
        <f t="shared" si="7"/>
        <v>53</v>
      </c>
      <c r="G67" s="28">
        <v>43306</v>
      </c>
      <c r="H67" s="28">
        <v>43314</v>
      </c>
      <c r="I67" s="33">
        <f t="shared" si="8"/>
        <v>8</v>
      </c>
      <c r="J67" s="36">
        <v>173</v>
      </c>
      <c r="K67" s="25">
        <v>71</v>
      </c>
      <c r="L67" s="35">
        <f t="shared" si="9"/>
        <v>23.722810651876106</v>
      </c>
      <c r="M67" s="25">
        <v>5</v>
      </c>
      <c r="N67" s="25">
        <v>2</v>
      </c>
      <c r="O67" s="25">
        <v>2</v>
      </c>
      <c r="P67" s="25">
        <v>3</v>
      </c>
      <c r="Q67" s="25">
        <v>3</v>
      </c>
      <c r="R67" s="25">
        <v>1</v>
      </c>
      <c r="S67" s="25">
        <v>1</v>
      </c>
      <c r="T67" s="25">
        <v>4</v>
      </c>
      <c r="U67" s="25">
        <v>2</v>
      </c>
      <c r="V67" s="25">
        <v>1</v>
      </c>
      <c r="W67" s="25">
        <v>1</v>
      </c>
      <c r="X67" s="25">
        <v>2</v>
      </c>
      <c r="Y67" s="26">
        <v>2.85</v>
      </c>
      <c r="Z67" s="26">
        <v>10.93</v>
      </c>
      <c r="AA67" s="25">
        <v>1</v>
      </c>
      <c r="AB67" s="26">
        <v>1</v>
      </c>
      <c r="AC67" s="15" t="s">
        <v>426</v>
      </c>
      <c r="AD67" s="25">
        <v>4</v>
      </c>
      <c r="AE67" s="41" t="s">
        <v>459</v>
      </c>
      <c r="AF67" s="25">
        <v>1</v>
      </c>
      <c r="AG67" s="25">
        <v>1</v>
      </c>
      <c r="AH67" s="25">
        <v>1</v>
      </c>
      <c r="AI67" s="26">
        <v>3</v>
      </c>
      <c r="AJ67" s="26">
        <v>210</v>
      </c>
      <c r="AK67" s="26">
        <v>20</v>
      </c>
      <c r="AL67" s="26">
        <v>0</v>
      </c>
      <c r="AM67" s="26">
        <v>2</v>
      </c>
      <c r="AN67" s="26">
        <v>1</v>
      </c>
      <c r="AO67" s="26">
        <v>2</v>
      </c>
      <c r="AP67" s="26">
        <v>1</v>
      </c>
      <c r="AQ67" s="26">
        <v>2</v>
      </c>
      <c r="AR67" s="45">
        <v>1</v>
      </c>
      <c r="AS67" s="26">
        <v>4</v>
      </c>
      <c r="AT67" s="26">
        <v>2</v>
      </c>
      <c r="AU67" s="26">
        <v>0</v>
      </c>
      <c r="AV67" s="26">
        <v>0</v>
      </c>
      <c r="AW67" s="26">
        <v>0</v>
      </c>
      <c r="AX67" s="25">
        <v>5</v>
      </c>
      <c r="AY67" s="26">
        <v>3.5</v>
      </c>
      <c r="AZ67" s="26">
        <v>2</v>
      </c>
      <c r="BA67" s="26">
        <v>14</v>
      </c>
      <c r="BB67" s="26">
        <v>2</v>
      </c>
      <c r="BC67" s="25">
        <v>1</v>
      </c>
      <c r="BD67" s="25">
        <v>1</v>
      </c>
      <c r="BE67" s="25">
        <v>1</v>
      </c>
      <c r="BF67" s="25">
        <v>1</v>
      </c>
      <c r="BG67" s="25">
        <v>1</v>
      </c>
      <c r="BH67" s="25">
        <v>1</v>
      </c>
      <c r="BI67" s="26">
        <v>4</v>
      </c>
      <c r="BJ67" s="50">
        <v>2</v>
      </c>
      <c r="BK67" s="26">
        <v>1</v>
      </c>
      <c r="BL67" s="25">
        <v>1</v>
      </c>
      <c r="BO67" s="25"/>
    </row>
    <row r="68" spans="1:67" s="15" customFormat="1">
      <c r="A68" s="26">
        <v>2018083086</v>
      </c>
      <c r="B68" s="26">
        <v>13966476907</v>
      </c>
      <c r="C68" s="26" t="s">
        <v>466</v>
      </c>
      <c r="D68" s="26">
        <v>1</v>
      </c>
      <c r="E68" s="27">
        <v>23438</v>
      </c>
      <c r="F68" s="23">
        <f t="shared" ref="F68:F99" si="10">DATEDIF(E68,"2020/1/5","Y")</f>
        <v>55</v>
      </c>
      <c r="G68" s="28">
        <v>43368</v>
      </c>
      <c r="H68" s="28">
        <v>43381</v>
      </c>
      <c r="I68" s="33">
        <f t="shared" si="8"/>
        <v>13</v>
      </c>
      <c r="J68" s="36">
        <v>173</v>
      </c>
      <c r="K68" s="25">
        <v>66</v>
      </c>
      <c r="L68" s="35">
        <f t="shared" si="9"/>
        <v>22.052190183434128</v>
      </c>
      <c r="M68" s="25">
        <v>4</v>
      </c>
      <c r="N68" s="25">
        <v>2</v>
      </c>
      <c r="O68" s="25">
        <v>2</v>
      </c>
      <c r="P68" s="25">
        <v>4</v>
      </c>
      <c r="Q68" s="25">
        <v>2</v>
      </c>
      <c r="R68" s="25">
        <v>1</v>
      </c>
      <c r="S68" s="25">
        <v>1</v>
      </c>
      <c r="T68" s="25">
        <v>8</v>
      </c>
      <c r="U68" s="25">
        <v>2</v>
      </c>
      <c r="V68" s="25">
        <v>1</v>
      </c>
      <c r="W68" s="25">
        <v>1</v>
      </c>
      <c r="X68" s="25">
        <v>2</v>
      </c>
      <c r="Y68" s="26">
        <v>1.94</v>
      </c>
      <c r="Z68" s="26">
        <v>10.63</v>
      </c>
      <c r="AA68" s="25">
        <v>2</v>
      </c>
      <c r="AB68" s="26">
        <v>1</v>
      </c>
      <c r="AC68" s="15" t="s">
        <v>426</v>
      </c>
      <c r="AD68" s="25">
        <v>4</v>
      </c>
      <c r="AE68" s="41" t="s">
        <v>459</v>
      </c>
      <c r="AF68" s="25">
        <v>1</v>
      </c>
      <c r="AG68" s="25">
        <v>1</v>
      </c>
      <c r="AH68" s="25">
        <v>1</v>
      </c>
      <c r="AI68" s="26">
        <v>3</v>
      </c>
      <c r="AJ68" s="26">
        <v>620</v>
      </c>
      <c r="AK68" s="26">
        <v>50</v>
      </c>
      <c r="AL68" s="26">
        <v>0</v>
      </c>
      <c r="AM68" s="26">
        <v>2</v>
      </c>
      <c r="AN68" s="26">
        <v>1</v>
      </c>
      <c r="AO68" s="26">
        <v>2</v>
      </c>
      <c r="AP68" s="26">
        <v>1</v>
      </c>
      <c r="AQ68" s="26">
        <v>2</v>
      </c>
      <c r="AR68" s="45">
        <v>1</v>
      </c>
      <c r="AS68" s="26">
        <v>3</v>
      </c>
      <c r="AT68" s="26">
        <v>2</v>
      </c>
      <c r="AU68" s="26">
        <v>0</v>
      </c>
      <c r="AV68" s="26">
        <v>0</v>
      </c>
      <c r="AW68" s="26">
        <v>0</v>
      </c>
      <c r="AX68" s="26">
        <v>5</v>
      </c>
      <c r="AY68" s="26">
        <v>5</v>
      </c>
      <c r="AZ68" s="26">
        <v>2</v>
      </c>
      <c r="BA68" s="26">
        <v>16</v>
      </c>
      <c r="BB68" s="26">
        <v>0</v>
      </c>
      <c r="BC68" s="25">
        <v>1</v>
      </c>
      <c r="BD68" s="25">
        <v>1</v>
      </c>
      <c r="BE68" s="25">
        <v>1</v>
      </c>
      <c r="BF68" s="25">
        <v>1</v>
      </c>
      <c r="BG68" s="25">
        <v>1</v>
      </c>
      <c r="BH68" s="25">
        <v>1</v>
      </c>
      <c r="BI68" s="26">
        <v>5</v>
      </c>
      <c r="BJ68" s="50">
        <v>1</v>
      </c>
      <c r="BK68" s="26">
        <v>1</v>
      </c>
      <c r="BL68" s="25">
        <v>1</v>
      </c>
    </row>
    <row r="69" spans="1:67" s="15" customFormat="1">
      <c r="A69" s="26">
        <v>2018086453</v>
      </c>
      <c r="B69" s="26">
        <v>13865723851</v>
      </c>
      <c r="C69" s="26" t="s">
        <v>85</v>
      </c>
      <c r="D69" s="26">
        <v>1</v>
      </c>
      <c r="E69" s="27">
        <v>26242</v>
      </c>
      <c r="F69" s="23">
        <f t="shared" si="10"/>
        <v>48</v>
      </c>
      <c r="G69" s="28">
        <v>43380</v>
      </c>
      <c r="H69" s="28">
        <v>43390</v>
      </c>
      <c r="I69" s="33">
        <f t="shared" si="8"/>
        <v>10</v>
      </c>
      <c r="J69" s="36">
        <v>174</v>
      </c>
      <c r="K69" s="25">
        <v>68</v>
      </c>
      <c r="L69" s="35">
        <f t="shared" si="9"/>
        <v>22.460034350640772</v>
      </c>
      <c r="M69" s="25">
        <v>5</v>
      </c>
      <c r="N69" s="25">
        <v>3</v>
      </c>
      <c r="O69" s="25">
        <v>2</v>
      </c>
      <c r="P69" s="25">
        <v>3</v>
      </c>
      <c r="Q69" s="25">
        <v>3</v>
      </c>
      <c r="R69" s="25">
        <v>1</v>
      </c>
      <c r="S69" s="25">
        <v>1</v>
      </c>
      <c r="T69" s="25">
        <v>4</v>
      </c>
      <c r="U69" s="25">
        <v>2</v>
      </c>
      <c r="V69" s="25">
        <v>2</v>
      </c>
      <c r="W69" s="25">
        <v>1</v>
      </c>
      <c r="X69" s="25">
        <v>2</v>
      </c>
      <c r="Y69" s="26">
        <v>2.87</v>
      </c>
      <c r="Z69" s="26">
        <v>3.25</v>
      </c>
      <c r="AA69" s="25">
        <v>3</v>
      </c>
      <c r="AB69" s="26">
        <v>1</v>
      </c>
      <c r="AC69" s="15" t="s">
        <v>426</v>
      </c>
      <c r="AD69" s="25">
        <v>4</v>
      </c>
      <c r="AE69" s="41" t="s">
        <v>459</v>
      </c>
      <c r="AF69" s="25">
        <v>1</v>
      </c>
      <c r="AG69" s="25">
        <v>1</v>
      </c>
      <c r="AH69" s="25">
        <v>1</v>
      </c>
      <c r="AI69" s="26">
        <v>3</v>
      </c>
      <c r="AJ69" s="26">
        <v>270</v>
      </c>
      <c r="AK69" s="26">
        <v>20</v>
      </c>
      <c r="AL69" s="26">
        <v>0</v>
      </c>
      <c r="AM69" s="26">
        <v>2</v>
      </c>
      <c r="AN69" s="26">
        <v>1</v>
      </c>
      <c r="AO69" s="26">
        <v>2</v>
      </c>
      <c r="AP69" s="26">
        <v>1</v>
      </c>
      <c r="AQ69" s="26">
        <v>3</v>
      </c>
      <c r="AR69" s="45">
        <v>3</v>
      </c>
      <c r="AS69" s="26">
        <v>3</v>
      </c>
      <c r="AT69" s="26">
        <v>2</v>
      </c>
      <c r="AU69" s="26">
        <v>0</v>
      </c>
      <c r="AV69" s="26">
        <v>0</v>
      </c>
      <c r="AW69" s="26">
        <v>0</v>
      </c>
      <c r="AX69" s="26">
        <v>5</v>
      </c>
      <c r="AY69" s="26">
        <v>2.2999999999999998</v>
      </c>
      <c r="AZ69" s="26">
        <v>3</v>
      </c>
      <c r="BA69" s="26">
        <v>12</v>
      </c>
      <c r="BB69" s="26">
        <v>5</v>
      </c>
      <c r="BC69" s="25">
        <v>1</v>
      </c>
      <c r="BD69" s="25">
        <v>1</v>
      </c>
      <c r="BE69" s="25">
        <v>1</v>
      </c>
      <c r="BF69" s="25">
        <v>1</v>
      </c>
      <c r="BG69" s="25">
        <v>1</v>
      </c>
      <c r="BH69" s="25">
        <v>1</v>
      </c>
      <c r="BI69" s="26">
        <v>4</v>
      </c>
      <c r="BJ69" s="50">
        <v>5</v>
      </c>
      <c r="BK69" s="26">
        <v>1</v>
      </c>
      <c r="BL69" s="25">
        <v>3</v>
      </c>
      <c r="BM69" s="25"/>
      <c r="BN69" s="25"/>
    </row>
    <row r="70" spans="1:67" s="15" customFormat="1">
      <c r="A70" s="26">
        <v>2018092258</v>
      </c>
      <c r="B70" s="26">
        <v>13966849320</v>
      </c>
      <c r="C70" s="26" t="s">
        <v>467</v>
      </c>
      <c r="D70" s="26">
        <v>1</v>
      </c>
      <c r="E70" s="27">
        <v>19882</v>
      </c>
      <c r="F70" s="23">
        <f t="shared" si="10"/>
        <v>65</v>
      </c>
      <c r="G70" s="28">
        <v>43398</v>
      </c>
      <c r="H70" s="28">
        <v>43411</v>
      </c>
      <c r="I70" s="33">
        <f t="shared" si="8"/>
        <v>13</v>
      </c>
      <c r="J70" s="36">
        <v>173</v>
      </c>
      <c r="K70" s="25">
        <v>74</v>
      </c>
      <c r="L70" s="35">
        <f t="shared" si="9"/>
        <v>24.725182932941294</v>
      </c>
      <c r="M70" s="25">
        <v>4</v>
      </c>
      <c r="N70" s="25">
        <v>2</v>
      </c>
      <c r="O70" s="25">
        <v>2</v>
      </c>
      <c r="P70" s="25">
        <v>2</v>
      </c>
      <c r="Q70" s="25">
        <v>2</v>
      </c>
      <c r="R70" s="25">
        <v>1</v>
      </c>
      <c r="S70" s="25">
        <v>1</v>
      </c>
      <c r="T70" s="25">
        <v>2</v>
      </c>
      <c r="U70" s="25">
        <v>2</v>
      </c>
      <c r="V70" s="25">
        <v>1</v>
      </c>
      <c r="W70" s="25">
        <v>1</v>
      </c>
      <c r="X70" s="25">
        <v>2</v>
      </c>
      <c r="Y70" s="26">
        <v>4.1500000000000004</v>
      </c>
      <c r="Z70" s="26">
        <v>15.16</v>
      </c>
      <c r="AA70" s="25">
        <v>1</v>
      </c>
      <c r="AB70" s="26">
        <v>1</v>
      </c>
      <c r="AC70" s="15" t="s">
        <v>426</v>
      </c>
      <c r="AD70" s="25">
        <v>4</v>
      </c>
      <c r="AE70" s="41" t="s">
        <v>427</v>
      </c>
      <c r="AF70" s="25">
        <v>2</v>
      </c>
      <c r="AG70" s="25">
        <v>1</v>
      </c>
      <c r="AH70" s="25">
        <v>1</v>
      </c>
      <c r="AI70" s="26">
        <v>3</v>
      </c>
      <c r="AJ70" s="26">
        <v>290</v>
      </c>
      <c r="AK70" s="26">
        <v>20</v>
      </c>
      <c r="AL70" s="26">
        <v>0</v>
      </c>
      <c r="AM70" s="26">
        <v>2</v>
      </c>
      <c r="AN70" s="26">
        <v>1</v>
      </c>
      <c r="AO70" s="26">
        <v>2</v>
      </c>
      <c r="AP70" s="26">
        <v>1</v>
      </c>
      <c r="AQ70" s="26">
        <v>2</v>
      </c>
      <c r="AR70" s="45">
        <v>1</v>
      </c>
      <c r="AS70" s="26">
        <v>3</v>
      </c>
      <c r="AT70" s="26">
        <v>2</v>
      </c>
      <c r="AU70" s="26">
        <v>0</v>
      </c>
      <c r="AV70" s="26">
        <v>0</v>
      </c>
      <c r="AW70" s="26">
        <v>0</v>
      </c>
      <c r="AX70" s="26">
        <v>5</v>
      </c>
      <c r="AY70" s="26">
        <v>3</v>
      </c>
      <c r="AZ70" s="26">
        <v>2</v>
      </c>
      <c r="BA70" s="26">
        <v>13</v>
      </c>
      <c r="BB70" s="26">
        <v>0</v>
      </c>
      <c r="BC70" s="25">
        <v>1</v>
      </c>
      <c r="BD70" s="25">
        <v>1</v>
      </c>
      <c r="BE70" s="25">
        <v>1</v>
      </c>
      <c r="BF70" s="25">
        <v>1</v>
      </c>
      <c r="BG70" s="25">
        <v>1</v>
      </c>
      <c r="BH70" s="25">
        <v>1</v>
      </c>
      <c r="BI70" s="26">
        <v>3</v>
      </c>
      <c r="BJ70" s="50">
        <v>1</v>
      </c>
      <c r="BK70" s="26">
        <v>1</v>
      </c>
      <c r="BL70" s="25">
        <v>1</v>
      </c>
      <c r="BM70" s="25"/>
      <c r="BN70" s="25"/>
    </row>
    <row r="71" spans="1:67" s="15" customFormat="1">
      <c r="A71" s="26">
        <v>2018097607</v>
      </c>
      <c r="B71" s="26">
        <v>13669764884</v>
      </c>
      <c r="C71" s="26" t="s">
        <v>468</v>
      </c>
      <c r="D71" s="26">
        <v>1</v>
      </c>
      <c r="E71" s="27">
        <v>16323</v>
      </c>
      <c r="F71" s="23">
        <f t="shared" si="10"/>
        <v>75</v>
      </c>
      <c r="G71" s="28">
        <v>43415</v>
      </c>
      <c r="H71" s="28">
        <v>43426</v>
      </c>
      <c r="I71" s="33">
        <f t="shared" si="8"/>
        <v>11</v>
      </c>
      <c r="J71" s="36">
        <v>175</v>
      </c>
      <c r="K71" s="25">
        <v>66</v>
      </c>
      <c r="L71" s="35">
        <f t="shared" si="9"/>
        <v>21.551020408163264</v>
      </c>
      <c r="M71" s="25">
        <v>5</v>
      </c>
      <c r="N71" s="25">
        <v>2</v>
      </c>
      <c r="O71" s="25">
        <v>2</v>
      </c>
      <c r="P71" s="25">
        <v>2</v>
      </c>
      <c r="Q71" s="25">
        <v>2</v>
      </c>
      <c r="R71" s="25">
        <v>1</v>
      </c>
      <c r="S71" s="25">
        <v>1</v>
      </c>
      <c r="T71" s="25">
        <v>2</v>
      </c>
      <c r="U71" s="25">
        <v>2</v>
      </c>
      <c r="V71" s="25">
        <v>1</v>
      </c>
      <c r="W71" s="25">
        <v>1</v>
      </c>
      <c r="X71" s="25">
        <v>2</v>
      </c>
      <c r="Y71" s="26">
        <v>0.78</v>
      </c>
      <c r="Z71" s="26">
        <v>9.56</v>
      </c>
      <c r="AA71" s="25">
        <v>1</v>
      </c>
      <c r="AB71" s="26">
        <v>1</v>
      </c>
      <c r="AC71" s="15" t="s">
        <v>426</v>
      </c>
      <c r="AD71" s="25">
        <v>4</v>
      </c>
      <c r="AE71" s="41" t="s">
        <v>427</v>
      </c>
      <c r="AF71" s="25">
        <v>2</v>
      </c>
      <c r="AG71" s="25">
        <v>1</v>
      </c>
      <c r="AH71" s="25">
        <v>1</v>
      </c>
      <c r="AI71" s="26">
        <v>3</v>
      </c>
      <c r="AJ71" s="26">
        <v>240</v>
      </c>
      <c r="AK71" s="26">
        <v>50</v>
      </c>
      <c r="AL71" s="26">
        <v>0</v>
      </c>
      <c r="AM71" s="26">
        <v>2</v>
      </c>
      <c r="AN71" s="26">
        <v>1</v>
      </c>
      <c r="AO71" s="26">
        <v>2</v>
      </c>
      <c r="AP71" s="26">
        <v>1</v>
      </c>
      <c r="AQ71" s="26">
        <v>2</v>
      </c>
      <c r="AR71" s="45">
        <v>1</v>
      </c>
      <c r="AS71" s="26">
        <v>4</v>
      </c>
      <c r="AT71" s="26">
        <v>2</v>
      </c>
      <c r="AU71" s="26">
        <v>0</v>
      </c>
      <c r="AV71" s="26">
        <v>0</v>
      </c>
      <c r="AW71" s="26">
        <v>0</v>
      </c>
      <c r="AX71" s="26">
        <v>5</v>
      </c>
      <c r="AY71" s="26">
        <v>5</v>
      </c>
      <c r="AZ71" s="26">
        <v>2</v>
      </c>
      <c r="BA71" s="26">
        <v>16</v>
      </c>
      <c r="BB71" s="26">
        <v>0</v>
      </c>
      <c r="BC71" s="25">
        <v>1</v>
      </c>
      <c r="BD71" s="25">
        <v>1</v>
      </c>
      <c r="BE71" s="25">
        <v>1</v>
      </c>
      <c r="BF71" s="25">
        <v>1</v>
      </c>
      <c r="BG71" s="25">
        <v>1</v>
      </c>
      <c r="BH71" s="25">
        <v>1</v>
      </c>
      <c r="BI71" s="26">
        <v>3</v>
      </c>
      <c r="BJ71" s="50">
        <v>1</v>
      </c>
      <c r="BK71" s="26">
        <v>1</v>
      </c>
      <c r="BL71" s="25">
        <v>1</v>
      </c>
    </row>
    <row r="72" spans="1:67" s="15" customFormat="1">
      <c r="A72" s="26">
        <v>2018045599</v>
      </c>
      <c r="B72" s="26">
        <v>18297966689</v>
      </c>
      <c r="C72" s="26" t="s">
        <v>469</v>
      </c>
      <c r="D72" s="26">
        <v>1</v>
      </c>
      <c r="E72" s="27">
        <v>17447</v>
      </c>
      <c r="F72" s="23">
        <f t="shared" si="10"/>
        <v>72</v>
      </c>
      <c r="G72" s="28">
        <v>43421</v>
      </c>
      <c r="H72" s="28">
        <v>43443</v>
      </c>
      <c r="I72" s="33">
        <f t="shared" si="8"/>
        <v>22</v>
      </c>
      <c r="J72" s="36">
        <v>173</v>
      </c>
      <c r="K72" s="25">
        <v>61</v>
      </c>
      <c r="L72" s="35">
        <f t="shared" si="9"/>
        <v>20.38156971499215</v>
      </c>
      <c r="M72" s="25">
        <v>6</v>
      </c>
      <c r="N72" s="25">
        <v>2</v>
      </c>
      <c r="O72" s="25">
        <v>2</v>
      </c>
      <c r="P72" s="25">
        <v>2</v>
      </c>
      <c r="Q72" s="25">
        <v>2</v>
      </c>
      <c r="R72" s="25">
        <v>1</v>
      </c>
      <c r="S72" s="25">
        <v>1</v>
      </c>
      <c r="T72" s="25">
        <v>2</v>
      </c>
      <c r="U72" s="25">
        <v>2</v>
      </c>
      <c r="V72" s="25">
        <v>1</v>
      </c>
      <c r="W72" s="25">
        <v>1</v>
      </c>
      <c r="X72" s="25">
        <v>2</v>
      </c>
      <c r="Y72" s="26">
        <v>4</v>
      </c>
      <c r="Z72" s="56">
        <v>15</v>
      </c>
      <c r="AA72" s="25">
        <v>1</v>
      </c>
      <c r="AB72" s="26">
        <v>1</v>
      </c>
      <c r="AC72" s="15" t="s">
        <v>426</v>
      </c>
      <c r="AD72" s="25">
        <v>4</v>
      </c>
      <c r="AE72" s="41" t="s">
        <v>427</v>
      </c>
      <c r="AF72" s="25">
        <v>2</v>
      </c>
      <c r="AG72" s="25">
        <v>1</v>
      </c>
      <c r="AH72" s="25">
        <v>1</v>
      </c>
      <c r="AI72" s="26">
        <v>2</v>
      </c>
      <c r="AJ72" s="26">
        <v>360</v>
      </c>
      <c r="AK72" s="26">
        <v>50</v>
      </c>
      <c r="AL72" s="26">
        <v>0</v>
      </c>
      <c r="AM72" s="26">
        <v>2</v>
      </c>
      <c r="AN72" s="26">
        <v>1</v>
      </c>
      <c r="AO72" s="26">
        <v>2</v>
      </c>
      <c r="AP72" s="26">
        <v>1</v>
      </c>
      <c r="AQ72" s="26">
        <v>2</v>
      </c>
      <c r="AR72" s="45">
        <v>1</v>
      </c>
      <c r="AS72" s="26">
        <v>4</v>
      </c>
      <c r="AT72" s="26">
        <v>2</v>
      </c>
      <c r="AU72" s="26">
        <v>0</v>
      </c>
      <c r="AV72" s="26">
        <v>0</v>
      </c>
      <c r="AW72" s="26">
        <v>0</v>
      </c>
      <c r="AX72" s="26">
        <v>5</v>
      </c>
      <c r="AY72" s="26">
        <v>2.8</v>
      </c>
      <c r="AZ72" s="26">
        <v>2</v>
      </c>
      <c r="BA72" s="26">
        <v>10</v>
      </c>
      <c r="BB72" s="26">
        <v>0</v>
      </c>
      <c r="BC72" s="25">
        <v>1</v>
      </c>
      <c r="BD72" s="25">
        <v>1</v>
      </c>
      <c r="BE72" s="25">
        <v>1</v>
      </c>
      <c r="BF72" s="25">
        <v>1</v>
      </c>
      <c r="BG72" s="25">
        <v>1</v>
      </c>
      <c r="BH72" s="25">
        <v>1</v>
      </c>
      <c r="BI72" s="26">
        <v>3</v>
      </c>
      <c r="BJ72" s="50">
        <v>1</v>
      </c>
      <c r="BK72" s="26">
        <v>1</v>
      </c>
      <c r="BL72" s="25">
        <v>1</v>
      </c>
    </row>
    <row r="73" spans="1:67" s="15" customFormat="1">
      <c r="A73" s="26">
        <v>2018079029</v>
      </c>
      <c r="B73" s="26">
        <v>15156213567</v>
      </c>
      <c r="C73" s="26" t="s">
        <v>110</v>
      </c>
      <c r="D73" s="26">
        <v>1</v>
      </c>
      <c r="E73" s="27">
        <v>23438</v>
      </c>
      <c r="F73" s="23">
        <f t="shared" si="10"/>
        <v>55</v>
      </c>
      <c r="G73" s="28">
        <v>43433</v>
      </c>
      <c r="H73" s="28">
        <v>43447</v>
      </c>
      <c r="I73" s="33">
        <f t="shared" si="8"/>
        <v>14</v>
      </c>
      <c r="J73" s="36">
        <v>172</v>
      </c>
      <c r="K73" s="25">
        <v>72</v>
      </c>
      <c r="L73" s="35">
        <f t="shared" si="9"/>
        <v>24.3374797187669</v>
      </c>
      <c r="M73" s="25">
        <v>5</v>
      </c>
      <c r="N73" s="25">
        <v>2</v>
      </c>
      <c r="O73" s="25">
        <v>2</v>
      </c>
      <c r="P73" s="25">
        <v>3</v>
      </c>
      <c r="Q73" s="25">
        <v>2</v>
      </c>
      <c r="R73" s="25">
        <v>1</v>
      </c>
      <c r="S73" s="25">
        <v>1</v>
      </c>
      <c r="T73" s="25">
        <v>3</v>
      </c>
      <c r="U73" s="25">
        <v>2</v>
      </c>
      <c r="V73" s="25">
        <v>1</v>
      </c>
      <c r="W73" s="25">
        <v>1</v>
      </c>
      <c r="X73" s="25">
        <v>2</v>
      </c>
      <c r="Y73" s="26">
        <v>7.32</v>
      </c>
      <c r="Z73" s="26">
        <v>51.76</v>
      </c>
      <c r="AA73" s="25">
        <v>2</v>
      </c>
      <c r="AB73" s="26">
        <v>1</v>
      </c>
      <c r="AC73" s="15" t="s">
        <v>426</v>
      </c>
      <c r="AD73" s="25">
        <v>4</v>
      </c>
      <c r="AE73" s="41" t="s">
        <v>427</v>
      </c>
      <c r="AF73" s="25">
        <v>2</v>
      </c>
      <c r="AG73" s="25">
        <v>1</v>
      </c>
      <c r="AH73" s="15">
        <v>2</v>
      </c>
      <c r="AI73" s="26">
        <v>3</v>
      </c>
      <c r="AJ73" s="26">
        <v>270</v>
      </c>
      <c r="AK73" s="26">
        <v>20</v>
      </c>
      <c r="AL73" s="26">
        <v>0</v>
      </c>
      <c r="AM73" s="26">
        <v>2</v>
      </c>
      <c r="AN73" s="26">
        <v>1</v>
      </c>
      <c r="AO73" s="26">
        <v>2</v>
      </c>
      <c r="AP73" s="26">
        <v>1</v>
      </c>
      <c r="AQ73" s="26">
        <v>2</v>
      </c>
      <c r="AR73" s="45">
        <v>1</v>
      </c>
      <c r="AS73" s="26">
        <v>4</v>
      </c>
      <c r="AT73" s="26">
        <v>2</v>
      </c>
      <c r="AU73" s="26">
        <v>0</v>
      </c>
      <c r="AV73" s="26">
        <v>0</v>
      </c>
      <c r="AW73" s="26">
        <v>0</v>
      </c>
      <c r="AX73" s="26">
        <v>5</v>
      </c>
      <c r="AY73" s="26">
        <v>4</v>
      </c>
      <c r="AZ73" s="26">
        <v>2</v>
      </c>
      <c r="BA73" s="26">
        <v>8</v>
      </c>
      <c r="BB73" s="26">
        <v>5</v>
      </c>
      <c r="BC73" s="25">
        <v>1</v>
      </c>
      <c r="BD73" s="25">
        <v>1</v>
      </c>
      <c r="BE73" s="25">
        <v>1</v>
      </c>
      <c r="BF73" s="25">
        <v>1</v>
      </c>
      <c r="BG73" s="25">
        <v>1</v>
      </c>
      <c r="BH73" s="25">
        <v>2</v>
      </c>
      <c r="BI73" s="26">
        <v>4</v>
      </c>
      <c r="BJ73" s="50">
        <v>5</v>
      </c>
      <c r="BK73" s="26">
        <v>1</v>
      </c>
      <c r="BL73" s="25">
        <v>3</v>
      </c>
    </row>
    <row r="74" spans="1:67" s="15" customFormat="1">
      <c r="A74" s="26">
        <v>2014008355</v>
      </c>
      <c r="B74" s="26">
        <v>13856013175</v>
      </c>
      <c r="C74" s="26" t="s">
        <v>470</v>
      </c>
      <c r="D74" s="26">
        <v>1</v>
      </c>
      <c r="E74" s="27">
        <v>14495</v>
      </c>
      <c r="F74" s="23">
        <f t="shared" si="10"/>
        <v>80</v>
      </c>
      <c r="G74" s="28">
        <v>43439</v>
      </c>
      <c r="H74" s="28">
        <v>43463</v>
      </c>
      <c r="I74" s="33">
        <f t="shared" ref="I74:I105" si="11">H74-G74</f>
        <v>24</v>
      </c>
      <c r="J74" s="36">
        <v>172</v>
      </c>
      <c r="K74" s="25">
        <v>62</v>
      </c>
      <c r="L74" s="35">
        <f t="shared" si="9"/>
        <v>20.957274202271499</v>
      </c>
      <c r="M74" s="25">
        <v>3</v>
      </c>
      <c r="N74" s="25">
        <v>6</v>
      </c>
      <c r="O74" s="25">
        <v>2</v>
      </c>
      <c r="P74" s="25">
        <v>3</v>
      </c>
      <c r="Q74" s="25">
        <v>2</v>
      </c>
      <c r="R74" s="25">
        <v>1</v>
      </c>
      <c r="S74" s="25">
        <v>1</v>
      </c>
      <c r="T74" s="25">
        <v>3</v>
      </c>
      <c r="U74" s="25">
        <v>2</v>
      </c>
      <c r="V74" s="25">
        <v>1</v>
      </c>
      <c r="W74" s="25">
        <v>1</v>
      </c>
      <c r="X74" s="25">
        <v>2</v>
      </c>
      <c r="Y74" s="26">
        <v>3.96</v>
      </c>
      <c r="Z74" s="26">
        <v>12.34</v>
      </c>
      <c r="AA74" s="25">
        <v>2</v>
      </c>
      <c r="AB74" s="26">
        <v>1</v>
      </c>
      <c r="AC74" s="15" t="s">
        <v>426</v>
      </c>
      <c r="AD74" s="25">
        <v>4</v>
      </c>
      <c r="AE74" s="41" t="s">
        <v>427</v>
      </c>
      <c r="AF74" s="25">
        <v>2</v>
      </c>
      <c r="AG74" s="25">
        <v>1</v>
      </c>
      <c r="AH74" s="15">
        <v>1</v>
      </c>
      <c r="AI74" s="26">
        <v>3</v>
      </c>
      <c r="AJ74" s="26">
        <v>240</v>
      </c>
      <c r="AK74" s="26">
        <v>20</v>
      </c>
      <c r="AL74" s="26">
        <v>0</v>
      </c>
      <c r="AM74" s="26">
        <v>2</v>
      </c>
      <c r="AN74" s="26">
        <v>1</v>
      </c>
      <c r="AO74" s="26">
        <v>2</v>
      </c>
      <c r="AP74" s="26">
        <v>1</v>
      </c>
      <c r="AQ74" s="26">
        <v>3</v>
      </c>
      <c r="AR74" s="45">
        <v>3</v>
      </c>
      <c r="AS74" s="26">
        <v>13</v>
      </c>
      <c r="AT74" s="26">
        <v>1</v>
      </c>
      <c r="AU74" s="26">
        <v>9</v>
      </c>
      <c r="AV74" s="26">
        <v>1</v>
      </c>
      <c r="AW74" s="26">
        <v>1</v>
      </c>
      <c r="AX74" s="26">
        <v>5</v>
      </c>
      <c r="AY74" s="26">
        <v>8</v>
      </c>
      <c r="AZ74" s="26">
        <v>6</v>
      </c>
      <c r="BA74" s="26">
        <v>5</v>
      </c>
      <c r="BB74" s="26">
        <v>0</v>
      </c>
      <c r="BC74" s="25">
        <v>1</v>
      </c>
      <c r="BD74" s="25">
        <v>1</v>
      </c>
      <c r="BE74" s="25">
        <v>1</v>
      </c>
      <c r="BF74" s="25">
        <v>1</v>
      </c>
      <c r="BG74" s="25">
        <v>1</v>
      </c>
      <c r="BH74" s="25">
        <v>1</v>
      </c>
      <c r="BI74" s="26">
        <v>1</v>
      </c>
      <c r="BJ74" s="50">
        <v>1</v>
      </c>
      <c r="BK74" s="26">
        <v>1</v>
      </c>
      <c r="BL74" s="25">
        <v>1</v>
      </c>
    </row>
    <row r="75" spans="1:67" s="15" customFormat="1">
      <c r="A75" s="26">
        <v>2018107705</v>
      </c>
      <c r="B75" s="26">
        <v>15856901536</v>
      </c>
      <c r="C75" s="26" t="s">
        <v>92</v>
      </c>
      <c r="D75" s="26">
        <v>1</v>
      </c>
      <c r="E75" s="27">
        <v>24905</v>
      </c>
      <c r="F75" s="23">
        <f t="shared" si="10"/>
        <v>51</v>
      </c>
      <c r="G75" s="28">
        <v>43447</v>
      </c>
      <c r="H75" s="28">
        <v>43460</v>
      </c>
      <c r="I75" s="33">
        <f t="shared" si="11"/>
        <v>13</v>
      </c>
      <c r="J75" s="36">
        <v>176</v>
      </c>
      <c r="K75" s="25">
        <v>77</v>
      </c>
      <c r="L75" s="35">
        <f t="shared" si="9"/>
        <v>24.857954545454547</v>
      </c>
      <c r="M75" s="25">
        <v>5</v>
      </c>
      <c r="N75" s="25">
        <v>2</v>
      </c>
      <c r="O75" s="25">
        <v>2</v>
      </c>
      <c r="P75" s="25">
        <v>3</v>
      </c>
      <c r="Q75" s="25">
        <v>2</v>
      </c>
      <c r="R75" s="25">
        <v>1</v>
      </c>
      <c r="S75" s="25">
        <v>1</v>
      </c>
      <c r="T75" s="25">
        <v>3</v>
      </c>
      <c r="U75" s="25">
        <v>2</v>
      </c>
      <c r="V75" s="25">
        <v>1</v>
      </c>
      <c r="W75" s="25">
        <v>1</v>
      </c>
      <c r="X75" s="25">
        <v>2</v>
      </c>
      <c r="Y75" s="26">
        <v>2.79</v>
      </c>
      <c r="Z75" s="26">
        <v>4.82</v>
      </c>
      <c r="AA75" s="25">
        <v>2</v>
      </c>
      <c r="AB75" s="26">
        <v>1</v>
      </c>
      <c r="AC75" s="15" t="s">
        <v>426</v>
      </c>
      <c r="AD75" s="25">
        <v>4</v>
      </c>
      <c r="AE75" s="41" t="s">
        <v>427</v>
      </c>
      <c r="AF75" s="25">
        <v>2</v>
      </c>
      <c r="AG75" s="25">
        <v>1</v>
      </c>
      <c r="AH75" s="15">
        <v>1</v>
      </c>
      <c r="AI75" s="26">
        <v>3</v>
      </c>
      <c r="AJ75" s="26">
        <v>330</v>
      </c>
      <c r="AK75" s="26">
        <v>20</v>
      </c>
      <c r="AL75" s="26">
        <v>0</v>
      </c>
      <c r="AM75" s="26">
        <v>2</v>
      </c>
      <c r="AN75" s="26">
        <v>1</v>
      </c>
      <c r="AO75" s="26">
        <v>2</v>
      </c>
      <c r="AP75" s="26">
        <v>1</v>
      </c>
      <c r="AQ75" s="26">
        <v>2</v>
      </c>
      <c r="AR75" s="45">
        <v>1</v>
      </c>
      <c r="AS75" s="26">
        <v>3</v>
      </c>
      <c r="AT75" s="26">
        <v>2</v>
      </c>
      <c r="AU75" s="26">
        <v>0</v>
      </c>
      <c r="AV75" s="26">
        <v>0</v>
      </c>
      <c r="AW75" s="26">
        <v>0</v>
      </c>
      <c r="AX75" s="26">
        <v>5</v>
      </c>
      <c r="AY75" s="26">
        <v>4.5</v>
      </c>
      <c r="AZ75" s="26">
        <v>1</v>
      </c>
      <c r="BA75" s="26">
        <v>12</v>
      </c>
      <c r="BB75" s="26">
        <v>0</v>
      </c>
      <c r="BC75" s="25">
        <v>1</v>
      </c>
      <c r="BD75" s="25">
        <v>1</v>
      </c>
      <c r="BE75" s="25">
        <v>1</v>
      </c>
      <c r="BF75" s="25">
        <v>1</v>
      </c>
      <c r="BG75" s="25">
        <v>1</v>
      </c>
      <c r="BH75" s="25">
        <v>1</v>
      </c>
      <c r="BI75" s="26">
        <v>4</v>
      </c>
      <c r="BJ75" s="50">
        <v>1</v>
      </c>
      <c r="BK75" s="26">
        <v>1</v>
      </c>
      <c r="BL75" s="25">
        <v>2</v>
      </c>
    </row>
    <row r="76" spans="1:67" s="15" customFormat="1">
      <c r="A76" s="26">
        <v>2019004510</v>
      </c>
      <c r="B76" s="26">
        <v>18326290222</v>
      </c>
      <c r="C76" s="26" t="s">
        <v>471</v>
      </c>
      <c r="D76" s="26">
        <v>1</v>
      </c>
      <c r="E76" s="27">
        <v>20523</v>
      </c>
      <c r="F76" s="23">
        <f t="shared" si="10"/>
        <v>63</v>
      </c>
      <c r="G76" s="28">
        <v>43478</v>
      </c>
      <c r="H76" s="28">
        <v>43496</v>
      </c>
      <c r="I76" s="33">
        <f t="shared" si="11"/>
        <v>18</v>
      </c>
      <c r="J76" s="36">
        <v>175</v>
      </c>
      <c r="K76" s="25">
        <v>65</v>
      </c>
      <c r="L76" s="35">
        <f t="shared" si="9"/>
        <v>21.224489795918366</v>
      </c>
      <c r="M76" s="25">
        <v>6</v>
      </c>
      <c r="N76" s="25">
        <v>2</v>
      </c>
      <c r="O76" s="25">
        <v>2</v>
      </c>
      <c r="P76" s="25">
        <v>3</v>
      </c>
      <c r="Q76" s="25">
        <v>2</v>
      </c>
      <c r="R76" s="25">
        <v>1</v>
      </c>
      <c r="S76" s="25">
        <v>1</v>
      </c>
      <c r="T76" s="25">
        <v>3</v>
      </c>
      <c r="U76" s="25">
        <v>2</v>
      </c>
      <c r="V76" s="25">
        <v>1</v>
      </c>
      <c r="W76" s="25">
        <v>1</v>
      </c>
      <c r="X76" s="25">
        <v>2</v>
      </c>
      <c r="Y76" s="26">
        <v>3.58</v>
      </c>
      <c r="Z76" s="26">
        <v>15.47</v>
      </c>
      <c r="AA76" s="25">
        <v>4</v>
      </c>
      <c r="AB76" s="26">
        <v>1</v>
      </c>
      <c r="AC76" s="15" t="s">
        <v>426</v>
      </c>
      <c r="AD76" s="25">
        <v>4</v>
      </c>
      <c r="AE76" s="41" t="s">
        <v>427</v>
      </c>
      <c r="AF76" s="25">
        <v>2</v>
      </c>
      <c r="AG76" s="25">
        <v>1</v>
      </c>
      <c r="AH76" s="15">
        <v>1</v>
      </c>
      <c r="AI76" s="26">
        <v>3</v>
      </c>
      <c r="AJ76" s="26">
        <v>380</v>
      </c>
      <c r="AK76" s="26">
        <v>20</v>
      </c>
      <c r="AL76" s="26">
        <v>0</v>
      </c>
      <c r="AM76" s="26">
        <v>2</v>
      </c>
      <c r="AN76" s="26">
        <v>1</v>
      </c>
      <c r="AO76" s="26">
        <v>2</v>
      </c>
      <c r="AP76" s="26">
        <v>1</v>
      </c>
      <c r="AQ76" s="26">
        <v>2</v>
      </c>
      <c r="AR76" s="45">
        <v>1</v>
      </c>
      <c r="AS76" s="26">
        <v>3</v>
      </c>
      <c r="AT76" s="26">
        <v>2</v>
      </c>
      <c r="AU76" s="26">
        <v>0</v>
      </c>
      <c r="AV76" s="26">
        <v>0</v>
      </c>
      <c r="AW76" s="26">
        <v>0</v>
      </c>
      <c r="AX76" s="26">
        <v>5</v>
      </c>
      <c r="AY76" s="26">
        <v>4</v>
      </c>
      <c r="AZ76" s="26">
        <v>2</v>
      </c>
      <c r="BA76" s="26">
        <v>18</v>
      </c>
      <c r="BB76" s="26">
        <v>11</v>
      </c>
      <c r="BC76" s="25">
        <v>1</v>
      </c>
      <c r="BD76" s="25">
        <v>1</v>
      </c>
      <c r="BE76" s="25">
        <v>1</v>
      </c>
      <c r="BF76" s="25">
        <v>1</v>
      </c>
      <c r="BG76" s="25">
        <v>1</v>
      </c>
      <c r="BH76" s="25">
        <v>1</v>
      </c>
      <c r="BI76" s="26">
        <v>4</v>
      </c>
      <c r="BJ76" s="50">
        <v>6</v>
      </c>
      <c r="BK76" s="26">
        <v>2</v>
      </c>
      <c r="BL76" s="25">
        <v>4</v>
      </c>
    </row>
    <row r="77" spans="1:67" s="15" customFormat="1">
      <c r="A77" s="26">
        <v>2019466564</v>
      </c>
      <c r="B77" s="26">
        <v>13665515825</v>
      </c>
      <c r="C77" s="26" t="s">
        <v>472</v>
      </c>
      <c r="D77" s="26">
        <v>1</v>
      </c>
      <c r="E77" s="27">
        <v>20387</v>
      </c>
      <c r="F77" s="23">
        <f t="shared" si="10"/>
        <v>64</v>
      </c>
      <c r="G77" s="28">
        <v>43498</v>
      </c>
      <c r="H77" s="28">
        <v>43506</v>
      </c>
      <c r="I77" s="33">
        <f t="shared" si="11"/>
        <v>8</v>
      </c>
      <c r="J77" s="36">
        <v>173</v>
      </c>
      <c r="K77" s="25">
        <v>71</v>
      </c>
      <c r="L77" s="35">
        <f t="shared" si="9"/>
        <v>23.722810651876106</v>
      </c>
      <c r="M77" s="25">
        <v>4</v>
      </c>
      <c r="N77" s="25">
        <v>2</v>
      </c>
      <c r="O77" s="25">
        <v>2</v>
      </c>
      <c r="P77" s="25">
        <v>3</v>
      </c>
      <c r="Q77" s="25">
        <v>2</v>
      </c>
      <c r="R77" s="25">
        <v>1</v>
      </c>
      <c r="S77" s="25">
        <v>1</v>
      </c>
      <c r="T77" s="25">
        <v>4</v>
      </c>
      <c r="U77" s="25">
        <v>2</v>
      </c>
      <c r="V77" s="25">
        <v>1</v>
      </c>
      <c r="W77" s="25">
        <v>1</v>
      </c>
      <c r="X77" s="25">
        <v>2</v>
      </c>
      <c r="Y77" s="26">
        <v>2.79</v>
      </c>
      <c r="Z77" s="26">
        <v>14.26</v>
      </c>
      <c r="AA77" s="25">
        <v>2</v>
      </c>
      <c r="AB77" s="26">
        <v>1</v>
      </c>
      <c r="AC77" s="15" t="s">
        <v>426</v>
      </c>
      <c r="AD77" s="25">
        <v>4</v>
      </c>
      <c r="AE77" s="41" t="s">
        <v>427</v>
      </c>
      <c r="AF77" s="25">
        <v>2</v>
      </c>
      <c r="AG77" s="25">
        <v>1</v>
      </c>
      <c r="AH77" s="15">
        <v>1</v>
      </c>
      <c r="AI77" s="26">
        <v>3</v>
      </c>
      <c r="AJ77" s="26">
        <v>330</v>
      </c>
      <c r="AK77" s="26">
        <v>20</v>
      </c>
      <c r="AL77" s="26">
        <v>0</v>
      </c>
      <c r="AM77" s="26">
        <v>2</v>
      </c>
      <c r="AN77" s="26">
        <v>1</v>
      </c>
      <c r="AO77" s="26">
        <v>2</v>
      </c>
      <c r="AP77" s="26">
        <v>1</v>
      </c>
      <c r="AQ77" s="26">
        <v>2</v>
      </c>
      <c r="AR77" s="45">
        <v>1</v>
      </c>
      <c r="AS77" s="26">
        <v>3</v>
      </c>
      <c r="AT77" s="26">
        <v>2</v>
      </c>
      <c r="AU77" s="26">
        <v>0</v>
      </c>
      <c r="AV77" s="26">
        <v>0</v>
      </c>
      <c r="AW77" s="26">
        <v>0</v>
      </c>
      <c r="AX77" s="26">
        <v>5</v>
      </c>
      <c r="AY77" s="26">
        <v>4.2</v>
      </c>
      <c r="AZ77" s="26">
        <v>2</v>
      </c>
      <c r="BA77" s="26">
        <v>16</v>
      </c>
      <c r="BB77" s="26">
        <v>0</v>
      </c>
      <c r="BC77" s="25">
        <v>1</v>
      </c>
      <c r="BD77" s="25">
        <v>1</v>
      </c>
      <c r="BE77" s="25">
        <v>1</v>
      </c>
      <c r="BF77" s="25">
        <v>1</v>
      </c>
      <c r="BG77" s="25">
        <v>1</v>
      </c>
      <c r="BH77" s="25">
        <v>1</v>
      </c>
      <c r="BI77" s="26">
        <v>4</v>
      </c>
      <c r="BJ77" s="50">
        <v>1</v>
      </c>
      <c r="BK77" s="26">
        <v>1</v>
      </c>
      <c r="BL77" s="25">
        <v>2</v>
      </c>
    </row>
    <row r="78" spans="1:67" s="15" customFormat="1">
      <c r="A78" s="26">
        <v>2019477702</v>
      </c>
      <c r="B78" s="26">
        <v>18712365266</v>
      </c>
      <c r="C78" s="26" t="s">
        <v>104</v>
      </c>
      <c r="D78" s="26">
        <v>1</v>
      </c>
      <c r="E78" s="27">
        <v>24851</v>
      </c>
      <c r="F78" s="23">
        <f t="shared" si="10"/>
        <v>51</v>
      </c>
      <c r="G78" s="28">
        <v>43530</v>
      </c>
      <c r="H78" s="28">
        <v>43545</v>
      </c>
      <c r="I78" s="33">
        <f t="shared" si="11"/>
        <v>15</v>
      </c>
      <c r="J78" s="36">
        <v>169</v>
      </c>
      <c r="K78" s="25">
        <v>72</v>
      </c>
      <c r="L78" s="35">
        <f t="shared" si="9"/>
        <v>25.20920135849585</v>
      </c>
      <c r="M78" s="25">
        <v>5</v>
      </c>
      <c r="N78" s="25">
        <v>2</v>
      </c>
      <c r="O78" s="25">
        <v>2</v>
      </c>
      <c r="P78" s="25">
        <v>3</v>
      </c>
      <c r="Q78" s="25">
        <v>2</v>
      </c>
      <c r="R78" s="25">
        <v>1</v>
      </c>
      <c r="S78" s="25">
        <v>1</v>
      </c>
      <c r="T78" s="25">
        <v>4</v>
      </c>
      <c r="U78" s="25">
        <v>2</v>
      </c>
      <c r="V78" s="25">
        <v>1</v>
      </c>
      <c r="W78" s="25">
        <v>1</v>
      </c>
      <c r="X78" s="25">
        <v>2</v>
      </c>
      <c r="Y78" s="26">
        <v>1.35</v>
      </c>
      <c r="Z78" s="26">
        <v>5.4</v>
      </c>
      <c r="AA78" s="25">
        <v>2</v>
      </c>
      <c r="AB78" s="26">
        <v>1</v>
      </c>
      <c r="AC78" s="15" t="s">
        <v>426</v>
      </c>
      <c r="AD78" s="25">
        <v>4</v>
      </c>
      <c r="AE78" s="41" t="s">
        <v>427</v>
      </c>
      <c r="AF78" s="25">
        <v>2</v>
      </c>
      <c r="AG78" s="25">
        <v>1</v>
      </c>
      <c r="AH78" s="15">
        <v>1</v>
      </c>
      <c r="AI78" s="26">
        <v>3</v>
      </c>
      <c r="AJ78" s="26">
        <v>400</v>
      </c>
      <c r="AK78" s="26">
        <v>20</v>
      </c>
      <c r="AL78" s="26">
        <v>0</v>
      </c>
      <c r="AM78" s="26">
        <v>2</v>
      </c>
      <c r="AN78" s="26">
        <v>1</v>
      </c>
      <c r="AO78" s="26">
        <v>2</v>
      </c>
      <c r="AP78" s="26">
        <v>1</v>
      </c>
      <c r="AQ78" s="26">
        <v>2</v>
      </c>
      <c r="AR78" s="45">
        <v>1</v>
      </c>
      <c r="AS78" s="26">
        <v>3</v>
      </c>
      <c r="AT78" s="26">
        <v>2</v>
      </c>
      <c r="AU78" s="26">
        <v>0</v>
      </c>
      <c r="AV78" s="26">
        <v>0</v>
      </c>
      <c r="AW78" s="26">
        <v>0</v>
      </c>
      <c r="AX78" s="26">
        <v>5</v>
      </c>
      <c r="AY78" s="26">
        <v>5</v>
      </c>
      <c r="AZ78" s="26">
        <v>2</v>
      </c>
      <c r="BA78" s="26">
        <v>15</v>
      </c>
      <c r="BB78" s="26">
        <v>0</v>
      </c>
      <c r="BC78" s="25">
        <v>1</v>
      </c>
      <c r="BD78" s="25">
        <v>1</v>
      </c>
      <c r="BE78" s="25">
        <v>1</v>
      </c>
      <c r="BF78" s="25">
        <v>1</v>
      </c>
      <c r="BG78" s="25">
        <v>1</v>
      </c>
      <c r="BH78" s="25">
        <v>1</v>
      </c>
      <c r="BI78" s="26">
        <v>4</v>
      </c>
      <c r="BJ78" s="50">
        <v>1</v>
      </c>
      <c r="BK78" s="26">
        <v>1</v>
      </c>
      <c r="BL78" s="25">
        <v>2</v>
      </c>
    </row>
    <row r="79" spans="1:67" s="15" customFormat="1">
      <c r="A79" s="26">
        <v>2019501547</v>
      </c>
      <c r="B79" s="26">
        <v>13565655565</v>
      </c>
      <c r="C79" s="26" t="s">
        <v>473</v>
      </c>
      <c r="D79" s="26">
        <v>1</v>
      </c>
      <c r="E79" s="27">
        <v>19024</v>
      </c>
      <c r="F79" s="23">
        <f t="shared" si="10"/>
        <v>67</v>
      </c>
      <c r="G79" s="28">
        <v>43557</v>
      </c>
      <c r="H79" s="28">
        <v>43594</v>
      </c>
      <c r="I79" s="33">
        <f t="shared" si="11"/>
        <v>37</v>
      </c>
      <c r="J79" s="36">
        <v>174</v>
      </c>
      <c r="K79" s="25">
        <v>66</v>
      </c>
      <c r="L79" s="35">
        <f t="shared" si="9"/>
        <v>21.799445105033691</v>
      </c>
      <c r="M79" s="25">
        <v>4</v>
      </c>
      <c r="N79" s="25">
        <v>2</v>
      </c>
      <c r="O79" s="25">
        <v>2</v>
      </c>
      <c r="P79" s="25">
        <v>3</v>
      </c>
      <c r="Q79" s="25">
        <v>2</v>
      </c>
      <c r="R79" s="25">
        <v>1</v>
      </c>
      <c r="S79" s="25">
        <v>1</v>
      </c>
      <c r="T79" s="25">
        <v>3</v>
      </c>
      <c r="U79" s="25">
        <v>2</v>
      </c>
      <c r="V79" s="25">
        <v>1</v>
      </c>
      <c r="W79" s="25">
        <v>1</v>
      </c>
      <c r="X79" s="25">
        <v>2</v>
      </c>
      <c r="Y79" s="26">
        <v>1.56</v>
      </c>
      <c r="Z79" s="26">
        <v>10.79</v>
      </c>
      <c r="AA79" s="25">
        <v>2</v>
      </c>
      <c r="AB79" s="26">
        <v>1</v>
      </c>
      <c r="AC79" s="15" t="s">
        <v>426</v>
      </c>
      <c r="AD79" s="25">
        <v>4</v>
      </c>
      <c r="AE79" s="41" t="s">
        <v>427</v>
      </c>
      <c r="AF79" s="25">
        <v>2</v>
      </c>
      <c r="AG79" s="25">
        <v>1</v>
      </c>
      <c r="AH79" s="15">
        <v>1</v>
      </c>
      <c r="AI79" s="26">
        <v>3</v>
      </c>
      <c r="AJ79" s="26">
        <v>650</v>
      </c>
      <c r="AK79" s="26">
        <v>50</v>
      </c>
      <c r="AL79" s="26">
        <v>0</v>
      </c>
      <c r="AM79" s="26">
        <v>2</v>
      </c>
      <c r="AN79" s="26">
        <v>1</v>
      </c>
      <c r="AO79" s="26">
        <v>2</v>
      </c>
      <c r="AP79" s="26">
        <v>1</v>
      </c>
      <c r="AQ79" s="26">
        <v>2</v>
      </c>
      <c r="AR79" s="45">
        <v>1</v>
      </c>
      <c r="AS79" s="26">
        <v>7</v>
      </c>
      <c r="AT79" s="26">
        <v>2</v>
      </c>
      <c r="AU79" s="26">
        <v>0</v>
      </c>
      <c r="AV79" s="26">
        <v>0</v>
      </c>
      <c r="AW79" s="26">
        <v>0</v>
      </c>
      <c r="AX79" s="26">
        <v>5</v>
      </c>
      <c r="AY79" s="26">
        <v>7</v>
      </c>
      <c r="AZ79" s="26">
        <v>2</v>
      </c>
      <c r="BA79" s="26">
        <v>11</v>
      </c>
      <c r="BB79" s="26">
        <v>0</v>
      </c>
      <c r="BC79" s="25">
        <v>1</v>
      </c>
      <c r="BD79" s="25">
        <v>1</v>
      </c>
      <c r="BE79" s="25">
        <v>1</v>
      </c>
      <c r="BF79" s="25">
        <v>1</v>
      </c>
      <c r="BG79" s="25">
        <v>1</v>
      </c>
      <c r="BH79" s="25">
        <v>1</v>
      </c>
      <c r="BI79" s="26">
        <v>4</v>
      </c>
      <c r="BJ79" s="50">
        <v>1</v>
      </c>
      <c r="BK79" s="26">
        <v>1</v>
      </c>
      <c r="BL79" s="25">
        <v>2</v>
      </c>
    </row>
    <row r="80" spans="1:67" s="15" customFormat="1">
      <c r="A80" s="26">
        <v>2019506866</v>
      </c>
      <c r="B80" s="26">
        <v>18133615791</v>
      </c>
      <c r="C80" s="26" t="s">
        <v>474</v>
      </c>
      <c r="D80" s="26">
        <v>1</v>
      </c>
      <c r="E80" s="27">
        <v>24894</v>
      </c>
      <c r="F80" s="23">
        <f t="shared" si="10"/>
        <v>51</v>
      </c>
      <c r="G80" s="28">
        <v>43574</v>
      </c>
      <c r="H80" s="28">
        <v>43590</v>
      </c>
      <c r="I80" s="33">
        <f t="shared" si="11"/>
        <v>16</v>
      </c>
      <c r="J80" s="36">
        <v>178</v>
      </c>
      <c r="K80" s="25">
        <v>80</v>
      </c>
      <c r="L80" s="35">
        <f t="shared" si="9"/>
        <v>25.249337204898371</v>
      </c>
      <c r="M80" s="25">
        <v>2</v>
      </c>
      <c r="N80" s="25">
        <v>2</v>
      </c>
      <c r="O80" s="25">
        <v>2</v>
      </c>
      <c r="P80" s="25">
        <v>3</v>
      </c>
      <c r="Q80" s="25">
        <v>2</v>
      </c>
      <c r="R80" s="25">
        <v>1</v>
      </c>
      <c r="S80" s="25">
        <v>1</v>
      </c>
      <c r="T80" s="25">
        <v>3</v>
      </c>
      <c r="U80" s="25">
        <v>2</v>
      </c>
      <c r="V80" s="25">
        <v>1</v>
      </c>
      <c r="W80" s="25">
        <v>1</v>
      </c>
      <c r="X80" s="25">
        <v>2</v>
      </c>
      <c r="Y80" s="26">
        <v>0.8</v>
      </c>
      <c r="Z80" s="26">
        <v>6.99</v>
      </c>
      <c r="AA80" s="25">
        <v>2</v>
      </c>
      <c r="AB80" s="26">
        <v>1</v>
      </c>
      <c r="AC80" s="15" t="s">
        <v>426</v>
      </c>
      <c r="AD80" s="25">
        <v>4</v>
      </c>
      <c r="AE80" s="41" t="s">
        <v>427</v>
      </c>
      <c r="AF80" s="25">
        <v>2</v>
      </c>
      <c r="AG80" s="25">
        <v>1</v>
      </c>
      <c r="AH80" s="15">
        <v>1</v>
      </c>
      <c r="AI80" s="26">
        <v>3</v>
      </c>
      <c r="AJ80" s="26">
        <v>270</v>
      </c>
      <c r="AK80" s="26">
        <v>20</v>
      </c>
      <c r="AL80" s="26">
        <v>0</v>
      </c>
      <c r="AM80" s="26">
        <v>2</v>
      </c>
      <c r="AN80" s="26">
        <v>1</v>
      </c>
      <c r="AO80" s="26">
        <v>2</v>
      </c>
      <c r="AP80" s="26">
        <v>1</v>
      </c>
      <c r="AQ80" s="26">
        <v>1</v>
      </c>
      <c r="AR80" s="57">
        <v>1</v>
      </c>
      <c r="AS80" s="26">
        <v>3</v>
      </c>
      <c r="AT80" s="25">
        <v>2</v>
      </c>
      <c r="AU80" s="25">
        <v>0</v>
      </c>
      <c r="AV80" s="25">
        <v>0</v>
      </c>
      <c r="AW80" s="25">
        <v>0</v>
      </c>
      <c r="AX80" s="26">
        <v>5</v>
      </c>
      <c r="AY80" s="26">
        <v>4</v>
      </c>
      <c r="AZ80" s="26">
        <v>2</v>
      </c>
      <c r="BA80" s="26">
        <v>13</v>
      </c>
      <c r="BB80" s="26">
        <v>0</v>
      </c>
      <c r="BC80" s="25">
        <v>1</v>
      </c>
      <c r="BD80" s="25">
        <v>1</v>
      </c>
      <c r="BE80" s="25">
        <v>1</v>
      </c>
      <c r="BF80" s="25">
        <v>1</v>
      </c>
      <c r="BG80" s="25">
        <v>1</v>
      </c>
      <c r="BH80" s="25">
        <v>1</v>
      </c>
      <c r="BI80" s="26">
        <v>4</v>
      </c>
      <c r="BJ80" s="50">
        <v>1</v>
      </c>
      <c r="BK80" s="26">
        <v>2</v>
      </c>
      <c r="BL80" s="25">
        <v>2</v>
      </c>
    </row>
    <row r="81" spans="1:68" s="15" customFormat="1">
      <c r="A81" s="26">
        <v>2019526670</v>
      </c>
      <c r="B81" s="26">
        <v>13361958623</v>
      </c>
      <c r="C81" s="26" t="s">
        <v>475</v>
      </c>
      <c r="D81" s="26">
        <v>1</v>
      </c>
      <c r="E81" s="27">
        <v>21220</v>
      </c>
      <c r="F81" s="23">
        <f t="shared" si="10"/>
        <v>61</v>
      </c>
      <c r="G81" s="28">
        <v>43599</v>
      </c>
      <c r="H81" s="28">
        <v>43612</v>
      </c>
      <c r="I81" s="33">
        <f t="shared" si="11"/>
        <v>13</v>
      </c>
      <c r="J81" s="36">
        <v>170</v>
      </c>
      <c r="K81" s="25">
        <v>61</v>
      </c>
      <c r="L81" s="35">
        <f t="shared" si="9"/>
        <v>21.107266435986158</v>
      </c>
      <c r="M81" s="25">
        <v>1.5</v>
      </c>
      <c r="N81" s="25">
        <v>2</v>
      </c>
      <c r="O81" s="25">
        <v>2</v>
      </c>
      <c r="P81" s="25">
        <v>3</v>
      </c>
      <c r="Q81" s="25">
        <v>2</v>
      </c>
      <c r="R81" s="25">
        <v>1</v>
      </c>
      <c r="S81" s="25">
        <v>1</v>
      </c>
      <c r="T81" s="25">
        <v>3</v>
      </c>
      <c r="U81" s="25">
        <v>2</v>
      </c>
      <c r="V81" s="25">
        <v>1</v>
      </c>
      <c r="W81" s="25">
        <v>1</v>
      </c>
      <c r="X81" s="25">
        <v>2</v>
      </c>
      <c r="Y81" s="26">
        <v>1.56</v>
      </c>
      <c r="Z81" s="26">
        <v>8.59</v>
      </c>
      <c r="AA81" s="25">
        <v>2</v>
      </c>
      <c r="AB81" s="26">
        <v>1</v>
      </c>
      <c r="AC81" s="15" t="s">
        <v>426</v>
      </c>
      <c r="AD81" s="25">
        <v>4</v>
      </c>
      <c r="AE81" s="41" t="s">
        <v>427</v>
      </c>
      <c r="AF81" s="25">
        <v>2</v>
      </c>
      <c r="AG81" s="25">
        <v>1</v>
      </c>
      <c r="AH81" s="15">
        <v>1</v>
      </c>
      <c r="AI81" s="26">
        <v>3</v>
      </c>
      <c r="AJ81" s="26">
        <v>320</v>
      </c>
      <c r="AK81" s="26">
        <v>20</v>
      </c>
      <c r="AL81" s="26">
        <v>0</v>
      </c>
      <c r="AM81" s="26">
        <v>2</v>
      </c>
      <c r="AN81" s="26">
        <v>1</v>
      </c>
      <c r="AO81" s="26">
        <v>2</v>
      </c>
      <c r="AP81" s="26">
        <v>1</v>
      </c>
      <c r="AQ81" s="26">
        <v>3</v>
      </c>
      <c r="AR81" s="45">
        <v>3</v>
      </c>
      <c r="AS81" s="26">
        <v>3</v>
      </c>
      <c r="AT81" s="26">
        <v>2</v>
      </c>
      <c r="AU81" s="26">
        <v>0</v>
      </c>
      <c r="AV81" s="26">
        <v>0</v>
      </c>
      <c r="AW81" s="26">
        <v>0</v>
      </c>
      <c r="AX81" s="26">
        <v>5</v>
      </c>
      <c r="AY81" s="26">
        <v>4</v>
      </c>
      <c r="AZ81" s="26">
        <v>2</v>
      </c>
      <c r="BA81" s="26">
        <v>22</v>
      </c>
      <c r="BB81" s="26">
        <v>1</v>
      </c>
      <c r="BC81" s="25">
        <v>1</v>
      </c>
      <c r="BD81" s="25">
        <v>1</v>
      </c>
      <c r="BE81" s="25">
        <v>1</v>
      </c>
      <c r="BF81" s="25">
        <v>1</v>
      </c>
      <c r="BG81" s="25">
        <v>1</v>
      </c>
      <c r="BH81" s="25">
        <v>1</v>
      </c>
      <c r="BI81" s="26">
        <v>3</v>
      </c>
      <c r="BJ81" s="50">
        <v>2</v>
      </c>
      <c r="BK81" s="26">
        <v>1</v>
      </c>
      <c r="BL81" s="25">
        <v>3</v>
      </c>
    </row>
    <row r="82" spans="1:68" s="15" customFormat="1">
      <c r="A82" s="26">
        <v>2019529002</v>
      </c>
      <c r="B82" s="26">
        <v>13965362609</v>
      </c>
      <c r="C82" s="26" t="s">
        <v>118</v>
      </c>
      <c r="D82" s="26">
        <v>1</v>
      </c>
      <c r="E82" s="27">
        <v>23085</v>
      </c>
      <c r="F82" s="23">
        <f t="shared" si="10"/>
        <v>56</v>
      </c>
      <c r="G82" s="28">
        <v>43606</v>
      </c>
      <c r="H82" s="28">
        <v>43622</v>
      </c>
      <c r="I82" s="33">
        <f t="shared" si="11"/>
        <v>16</v>
      </c>
      <c r="J82" s="36">
        <v>176</v>
      </c>
      <c r="K82" s="54">
        <v>83</v>
      </c>
      <c r="L82" s="35">
        <f t="shared" si="9"/>
        <v>26.794938016528924</v>
      </c>
      <c r="M82" s="25">
        <v>6</v>
      </c>
      <c r="N82" s="25">
        <v>2</v>
      </c>
      <c r="O82" s="25">
        <v>2</v>
      </c>
      <c r="P82" s="25">
        <v>3</v>
      </c>
      <c r="Q82" s="25">
        <v>3</v>
      </c>
      <c r="R82" s="25">
        <v>1</v>
      </c>
      <c r="S82" s="25">
        <v>2</v>
      </c>
      <c r="T82" s="25">
        <v>8</v>
      </c>
      <c r="U82" s="25">
        <v>2</v>
      </c>
      <c r="V82" s="25">
        <v>3</v>
      </c>
      <c r="W82" s="25">
        <v>1</v>
      </c>
      <c r="X82" s="25">
        <v>2</v>
      </c>
      <c r="Y82" s="26">
        <v>2.2599999999999998</v>
      </c>
      <c r="Z82" s="26">
        <v>8.42</v>
      </c>
      <c r="AA82" s="25">
        <v>4</v>
      </c>
      <c r="AB82" s="26">
        <v>1</v>
      </c>
      <c r="AC82" s="15" t="s">
        <v>426</v>
      </c>
      <c r="AD82" s="25">
        <v>4</v>
      </c>
      <c r="AE82" s="41" t="s">
        <v>427</v>
      </c>
      <c r="AF82" s="25">
        <v>2</v>
      </c>
      <c r="AG82" s="25">
        <v>2</v>
      </c>
      <c r="AH82" s="15">
        <v>1</v>
      </c>
      <c r="AI82" s="26">
        <v>3</v>
      </c>
      <c r="AJ82" s="26">
        <v>240</v>
      </c>
      <c r="AK82" s="26">
        <v>20</v>
      </c>
      <c r="AL82" s="26">
        <v>0</v>
      </c>
      <c r="AM82" s="26">
        <v>2</v>
      </c>
      <c r="AN82" s="26">
        <v>1</v>
      </c>
      <c r="AO82" s="26">
        <v>2</v>
      </c>
      <c r="AP82" s="26">
        <v>1</v>
      </c>
      <c r="AQ82" s="26">
        <v>2</v>
      </c>
      <c r="AR82" s="45">
        <v>1</v>
      </c>
      <c r="AS82" s="26">
        <v>5</v>
      </c>
      <c r="AT82" s="26">
        <v>1</v>
      </c>
      <c r="AU82" s="26">
        <v>3</v>
      </c>
      <c r="AV82" s="26">
        <v>3</v>
      </c>
      <c r="AW82" s="26">
        <v>3</v>
      </c>
      <c r="AX82" s="26">
        <v>5</v>
      </c>
      <c r="AY82" s="26">
        <v>5</v>
      </c>
      <c r="AZ82" s="26">
        <v>1</v>
      </c>
      <c r="BA82" s="26">
        <v>9</v>
      </c>
      <c r="BB82" s="26">
        <v>0</v>
      </c>
      <c r="BC82" s="25">
        <v>1</v>
      </c>
      <c r="BD82" s="25">
        <v>1</v>
      </c>
      <c r="BE82" s="25">
        <v>1</v>
      </c>
      <c r="BF82" s="25">
        <v>1</v>
      </c>
      <c r="BG82" s="25">
        <v>1</v>
      </c>
      <c r="BH82" s="25">
        <v>1</v>
      </c>
      <c r="BI82" s="26">
        <v>4</v>
      </c>
      <c r="BJ82" s="50">
        <v>1</v>
      </c>
      <c r="BK82" s="26">
        <v>1</v>
      </c>
      <c r="BL82" s="25">
        <v>3</v>
      </c>
    </row>
    <row r="83" spans="1:68" s="15" customFormat="1">
      <c r="A83" s="26">
        <v>2019569316</v>
      </c>
      <c r="B83" s="26">
        <v>13655552211</v>
      </c>
      <c r="C83" s="26" t="s">
        <v>476</v>
      </c>
      <c r="D83" s="26">
        <v>1</v>
      </c>
      <c r="E83" s="27">
        <v>16247</v>
      </c>
      <c r="F83" s="23">
        <f t="shared" si="10"/>
        <v>75</v>
      </c>
      <c r="G83" s="28">
        <v>43614</v>
      </c>
      <c r="H83" s="28">
        <v>43644</v>
      </c>
      <c r="I83" s="33">
        <f t="shared" si="11"/>
        <v>30</v>
      </c>
      <c r="J83" s="36">
        <v>170</v>
      </c>
      <c r="K83" s="54">
        <v>76</v>
      </c>
      <c r="L83" s="35">
        <f t="shared" si="9"/>
        <v>26.297577854671282</v>
      </c>
      <c r="M83" s="25">
        <v>2</v>
      </c>
      <c r="N83" s="25">
        <v>2</v>
      </c>
      <c r="O83" s="25">
        <v>2</v>
      </c>
      <c r="P83" s="25">
        <v>2</v>
      </c>
      <c r="Q83" s="25">
        <v>2</v>
      </c>
      <c r="R83" s="25">
        <v>1</v>
      </c>
      <c r="S83" s="25">
        <v>1</v>
      </c>
      <c r="T83" s="25">
        <v>2</v>
      </c>
      <c r="U83" s="25">
        <v>2</v>
      </c>
      <c r="V83" s="25">
        <v>1</v>
      </c>
      <c r="W83" s="25">
        <v>1</v>
      </c>
      <c r="X83" s="25">
        <v>2</v>
      </c>
      <c r="Y83" s="26">
        <v>6.01</v>
      </c>
      <c r="Z83" s="26">
        <v>36.479999999999997</v>
      </c>
      <c r="AA83" s="25">
        <v>2</v>
      </c>
      <c r="AB83" s="26">
        <v>1</v>
      </c>
      <c r="AC83" s="15" t="s">
        <v>426</v>
      </c>
      <c r="AD83" s="25">
        <v>4</v>
      </c>
      <c r="AE83" s="41" t="s">
        <v>427</v>
      </c>
      <c r="AF83" s="25">
        <v>2</v>
      </c>
      <c r="AG83" s="25">
        <v>1</v>
      </c>
      <c r="AH83" s="15">
        <v>1</v>
      </c>
      <c r="AI83" s="26">
        <v>3</v>
      </c>
      <c r="AJ83" s="26">
        <v>540</v>
      </c>
      <c r="AK83" s="26">
        <v>50</v>
      </c>
      <c r="AL83" s="26">
        <v>0</v>
      </c>
      <c r="AM83" s="26">
        <v>2</v>
      </c>
      <c r="AN83" s="26">
        <v>1</v>
      </c>
      <c r="AO83" s="26">
        <v>2</v>
      </c>
      <c r="AP83" s="26">
        <v>1</v>
      </c>
      <c r="AQ83" s="26">
        <v>2</v>
      </c>
      <c r="AR83" s="45">
        <v>1</v>
      </c>
      <c r="AS83" s="26">
        <v>3</v>
      </c>
      <c r="AT83" s="26">
        <v>2</v>
      </c>
      <c r="AU83" s="26">
        <v>0</v>
      </c>
      <c r="AV83" s="26">
        <v>0</v>
      </c>
      <c r="AW83" s="26">
        <v>0</v>
      </c>
      <c r="AX83" s="26">
        <v>5</v>
      </c>
      <c r="AY83" s="26">
        <v>4</v>
      </c>
      <c r="AZ83" s="26">
        <v>2</v>
      </c>
      <c r="BA83" s="26">
        <v>10</v>
      </c>
      <c r="BB83" s="26">
        <v>0</v>
      </c>
      <c r="BC83" s="25">
        <v>1</v>
      </c>
      <c r="BD83" s="25">
        <v>1</v>
      </c>
      <c r="BE83" s="25">
        <v>1</v>
      </c>
      <c r="BF83" s="25">
        <v>1</v>
      </c>
      <c r="BG83" s="25">
        <v>1</v>
      </c>
      <c r="BH83" s="15">
        <v>1</v>
      </c>
      <c r="BI83" s="26">
        <v>3</v>
      </c>
      <c r="BJ83" s="50">
        <v>1</v>
      </c>
      <c r="BK83" s="26">
        <v>1</v>
      </c>
      <c r="BL83" s="25">
        <v>2</v>
      </c>
    </row>
    <row r="84" spans="1:68" s="15" customFormat="1">
      <c r="A84" s="26">
        <v>17163869</v>
      </c>
      <c r="B84" s="26">
        <v>15395443720</v>
      </c>
      <c r="C84" s="26" t="s">
        <v>477</v>
      </c>
      <c r="D84" s="26">
        <v>1</v>
      </c>
      <c r="E84" s="27">
        <v>21936</v>
      </c>
      <c r="F84" s="23">
        <f t="shared" si="10"/>
        <v>59</v>
      </c>
      <c r="G84" s="28">
        <v>43625</v>
      </c>
      <c r="H84" s="28">
        <v>43643</v>
      </c>
      <c r="I84" s="33">
        <f t="shared" si="11"/>
        <v>18</v>
      </c>
      <c r="J84" s="36">
        <v>170</v>
      </c>
      <c r="K84" s="54">
        <v>48</v>
      </c>
      <c r="L84" s="35">
        <f t="shared" si="9"/>
        <v>16.608996539792386</v>
      </c>
      <c r="M84" s="25">
        <v>6</v>
      </c>
      <c r="N84" s="25">
        <v>2</v>
      </c>
      <c r="O84" s="25">
        <v>2</v>
      </c>
      <c r="P84" s="25">
        <v>3</v>
      </c>
      <c r="Q84" s="25">
        <v>3</v>
      </c>
      <c r="R84" s="25">
        <v>1</v>
      </c>
      <c r="S84" s="25">
        <v>2</v>
      </c>
      <c r="T84" s="25">
        <v>5</v>
      </c>
      <c r="U84" s="25">
        <v>2</v>
      </c>
      <c r="V84" s="25">
        <v>3</v>
      </c>
      <c r="W84" s="25">
        <v>1</v>
      </c>
      <c r="X84" s="25">
        <v>2</v>
      </c>
      <c r="Y84" s="26">
        <v>2.66</v>
      </c>
      <c r="Z84" s="26">
        <v>4.5</v>
      </c>
      <c r="AA84" s="25">
        <v>3</v>
      </c>
      <c r="AB84" s="26">
        <v>1</v>
      </c>
      <c r="AC84" s="15" t="s">
        <v>426</v>
      </c>
      <c r="AD84" s="25">
        <v>4</v>
      </c>
      <c r="AE84" s="41" t="s">
        <v>459</v>
      </c>
      <c r="AF84" s="25">
        <v>2</v>
      </c>
      <c r="AG84" s="25">
        <v>1</v>
      </c>
      <c r="AH84" s="15">
        <v>1</v>
      </c>
      <c r="AI84" s="26">
        <v>2</v>
      </c>
      <c r="AJ84" s="26">
        <v>255</v>
      </c>
      <c r="AK84" s="26">
        <v>20</v>
      </c>
      <c r="AL84" s="26">
        <v>0</v>
      </c>
      <c r="AM84" s="26">
        <v>2</v>
      </c>
      <c r="AN84" s="26">
        <v>1</v>
      </c>
      <c r="AO84" s="26">
        <v>2</v>
      </c>
      <c r="AP84" s="26">
        <v>1</v>
      </c>
      <c r="AQ84" s="26">
        <v>2</v>
      </c>
      <c r="AR84" s="45">
        <v>1</v>
      </c>
      <c r="AS84" s="26">
        <v>3</v>
      </c>
      <c r="AT84" s="26">
        <v>2</v>
      </c>
      <c r="AU84" s="26">
        <v>0</v>
      </c>
      <c r="AV84" s="26">
        <v>0</v>
      </c>
      <c r="AW84" s="26">
        <v>0</v>
      </c>
      <c r="AX84" s="26">
        <v>5</v>
      </c>
      <c r="AY84" s="26">
        <v>4</v>
      </c>
      <c r="AZ84" s="26">
        <v>2</v>
      </c>
      <c r="BA84" s="26">
        <v>16</v>
      </c>
      <c r="BB84" s="26">
        <v>2</v>
      </c>
      <c r="BC84" s="25">
        <v>1</v>
      </c>
      <c r="BD84" s="25">
        <v>1</v>
      </c>
      <c r="BE84" s="25">
        <v>1</v>
      </c>
      <c r="BF84" s="25">
        <v>2</v>
      </c>
      <c r="BG84" s="25">
        <v>1</v>
      </c>
      <c r="BH84" s="25">
        <v>1</v>
      </c>
      <c r="BI84" s="26">
        <v>4</v>
      </c>
      <c r="BJ84" s="50">
        <v>3</v>
      </c>
      <c r="BK84" s="26">
        <v>1</v>
      </c>
      <c r="BL84" s="25">
        <v>3</v>
      </c>
    </row>
    <row r="85" spans="1:68" s="15" customFormat="1">
      <c r="A85" s="26">
        <v>17165171</v>
      </c>
      <c r="B85" s="26">
        <v>13482786101</v>
      </c>
      <c r="C85" s="26" t="s">
        <v>478</v>
      </c>
      <c r="D85" s="26">
        <v>1</v>
      </c>
      <c r="E85" s="27">
        <v>23325</v>
      </c>
      <c r="F85" s="23">
        <f t="shared" si="10"/>
        <v>56</v>
      </c>
      <c r="G85" s="28">
        <v>43628</v>
      </c>
      <c r="H85" s="28">
        <v>43644</v>
      </c>
      <c r="I85" s="33">
        <f t="shared" si="11"/>
        <v>16</v>
      </c>
      <c r="J85" s="36">
        <v>165</v>
      </c>
      <c r="K85" s="54">
        <v>53</v>
      </c>
      <c r="L85" s="35">
        <f t="shared" si="9"/>
        <v>19.467401285583104</v>
      </c>
      <c r="M85" s="25">
        <v>6</v>
      </c>
      <c r="N85" s="25">
        <v>6</v>
      </c>
      <c r="O85" s="25">
        <v>2</v>
      </c>
      <c r="P85" s="25">
        <v>2</v>
      </c>
      <c r="Q85" s="25">
        <v>2</v>
      </c>
      <c r="R85" s="25">
        <v>1</v>
      </c>
      <c r="S85" s="25">
        <v>1</v>
      </c>
      <c r="T85" s="25">
        <v>3</v>
      </c>
      <c r="U85" s="25">
        <v>2</v>
      </c>
      <c r="V85" s="25">
        <v>1</v>
      </c>
      <c r="W85" s="25">
        <v>1</v>
      </c>
      <c r="X85" s="25">
        <v>2</v>
      </c>
      <c r="Y85" s="26">
        <v>2.89</v>
      </c>
      <c r="Z85" s="26">
        <v>2.52</v>
      </c>
      <c r="AA85" s="25">
        <v>3</v>
      </c>
      <c r="AB85" s="26">
        <v>1</v>
      </c>
      <c r="AC85" s="15" t="s">
        <v>426</v>
      </c>
      <c r="AD85" s="25">
        <v>4</v>
      </c>
      <c r="AE85" s="41" t="s">
        <v>459</v>
      </c>
      <c r="AF85" s="25">
        <v>2</v>
      </c>
      <c r="AG85" s="25">
        <v>1</v>
      </c>
      <c r="AH85" s="15">
        <v>1</v>
      </c>
      <c r="AI85" s="26">
        <v>3</v>
      </c>
      <c r="AJ85" s="26">
        <v>300</v>
      </c>
      <c r="AK85" s="26">
        <v>20</v>
      </c>
      <c r="AL85" s="26">
        <v>0</v>
      </c>
      <c r="AM85" s="26">
        <v>2</v>
      </c>
      <c r="AN85" s="26">
        <v>1</v>
      </c>
      <c r="AO85" s="26">
        <v>2</v>
      </c>
      <c r="AP85" s="26">
        <v>2</v>
      </c>
      <c r="AQ85" s="26">
        <v>2</v>
      </c>
      <c r="AR85" s="45">
        <v>1</v>
      </c>
      <c r="AS85" s="26">
        <v>3</v>
      </c>
      <c r="AT85" s="26">
        <v>2</v>
      </c>
      <c r="AU85" s="26">
        <v>0</v>
      </c>
      <c r="AV85" s="26">
        <v>0</v>
      </c>
      <c r="AW85" s="26">
        <v>0</v>
      </c>
      <c r="AX85" s="26">
        <v>5</v>
      </c>
      <c r="AY85" s="26">
        <v>5</v>
      </c>
      <c r="AZ85" s="26">
        <v>2</v>
      </c>
      <c r="BA85" s="26">
        <v>15</v>
      </c>
      <c r="BB85" s="26">
        <v>0</v>
      </c>
      <c r="BC85" s="25">
        <v>1</v>
      </c>
      <c r="BD85" s="25">
        <v>1</v>
      </c>
      <c r="BE85" s="25">
        <v>1</v>
      </c>
      <c r="BF85" s="25">
        <v>2</v>
      </c>
      <c r="BG85" s="25">
        <v>1</v>
      </c>
      <c r="BH85" s="25">
        <v>1</v>
      </c>
      <c r="BI85" s="26">
        <v>3</v>
      </c>
      <c r="BJ85" s="50">
        <v>1</v>
      </c>
      <c r="BK85" s="26">
        <v>1</v>
      </c>
      <c r="BL85" s="25">
        <v>2</v>
      </c>
    </row>
    <row r="86" spans="1:68" s="15" customFormat="1">
      <c r="A86" s="26">
        <v>17172876</v>
      </c>
      <c r="B86" s="26">
        <v>18155165561</v>
      </c>
      <c r="C86" s="26" t="s">
        <v>479</v>
      </c>
      <c r="D86" s="26">
        <v>1</v>
      </c>
      <c r="E86" s="27">
        <v>21310</v>
      </c>
      <c r="F86" s="23">
        <f t="shared" si="10"/>
        <v>61</v>
      </c>
      <c r="G86" s="28">
        <v>43643</v>
      </c>
      <c r="H86" s="28">
        <v>43661</v>
      </c>
      <c r="I86" s="33">
        <f t="shared" si="11"/>
        <v>18</v>
      </c>
      <c r="J86" s="36">
        <v>172</v>
      </c>
      <c r="K86" s="25">
        <v>68</v>
      </c>
      <c r="L86" s="35">
        <f t="shared" si="9"/>
        <v>22.985397512168738</v>
      </c>
      <c r="M86" s="25">
        <v>5</v>
      </c>
      <c r="N86" s="25">
        <v>2</v>
      </c>
      <c r="O86" s="25">
        <v>2</v>
      </c>
      <c r="P86" s="25">
        <v>2</v>
      </c>
      <c r="Q86" s="25">
        <v>2</v>
      </c>
      <c r="R86" s="25">
        <v>1</v>
      </c>
      <c r="S86" s="25">
        <v>1</v>
      </c>
      <c r="T86" s="25">
        <v>6</v>
      </c>
      <c r="U86" s="25">
        <v>2</v>
      </c>
      <c r="V86" s="25">
        <v>1</v>
      </c>
      <c r="W86" s="25">
        <v>1</v>
      </c>
      <c r="X86" s="25">
        <v>2</v>
      </c>
      <c r="Y86" s="26">
        <v>0.75</v>
      </c>
      <c r="Z86" s="26">
        <v>4.7</v>
      </c>
      <c r="AA86" s="25">
        <v>3</v>
      </c>
      <c r="AB86" s="26">
        <v>1</v>
      </c>
      <c r="AC86" s="15" t="s">
        <v>426</v>
      </c>
      <c r="AD86" s="25">
        <v>4</v>
      </c>
      <c r="AE86" s="41" t="s">
        <v>459</v>
      </c>
      <c r="AF86" s="25">
        <v>2</v>
      </c>
      <c r="AG86" s="25">
        <v>1</v>
      </c>
      <c r="AH86" s="15">
        <v>1</v>
      </c>
      <c r="AI86" s="26">
        <v>3</v>
      </c>
      <c r="AJ86" s="26">
        <v>295</v>
      </c>
      <c r="AK86" s="26">
        <v>30</v>
      </c>
      <c r="AL86" s="26">
        <v>0</v>
      </c>
      <c r="AM86" s="26">
        <v>2</v>
      </c>
      <c r="AN86" s="26">
        <v>1</v>
      </c>
      <c r="AO86" s="26">
        <v>2</v>
      </c>
      <c r="AP86" s="26">
        <v>1</v>
      </c>
      <c r="AQ86" s="26">
        <v>2</v>
      </c>
      <c r="AR86" s="45">
        <v>1</v>
      </c>
      <c r="AS86" s="26">
        <v>2</v>
      </c>
      <c r="AT86" s="26">
        <v>2</v>
      </c>
      <c r="AU86" s="26">
        <v>0</v>
      </c>
      <c r="AV86" s="26">
        <v>0</v>
      </c>
      <c r="AW86" s="26">
        <v>0</v>
      </c>
      <c r="AX86" s="26">
        <v>5</v>
      </c>
      <c r="AY86" s="26">
        <v>2</v>
      </c>
      <c r="AZ86" s="26">
        <v>2</v>
      </c>
      <c r="BA86" s="26">
        <v>9</v>
      </c>
      <c r="BB86" s="26">
        <v>2</v>
      </c>
      <c r="BC86" s="25">
        <v>1</v>
      </c>
      <c r="BD86" s="25">
        <v>1</v>
      </c>
      <c r="BE86" s="25">
        <v>1</v>
      </c>
      <c r="BF86" s="25">
        <v>1</v>
      </c>
      <c r="BG86" s="25">
        <v>2</v>
      </c>
      <c r="BH86" s="25">
        <v>2</v>
      </c>
      <c r="BI86" s="26">
        <v>3</v>
      </c>
      <c r="BJ86" s="50">
        <v>2</v>
      </c>
      <c r="BK86" s="26">
        <v>1</v>
      </c>
      <c r="BL86" s="25">
        <v>3</v>
      </c>
    </row>
    <row r="87" spans="1:68" s="15" customFormat="1">
      <c r="A87" s="26">
        <v>17186610</v>
      </c>
      <c r="B87" s="26">
        <v>18305185517</v>
      </c>
      <c r="C87" s="26" t="s">
        <v>106</v>
      </c>
      <c r="D87" s="26">
        <v>1</v>
      </c>
      <c r="E87" s="27">
        <v>24507</v>
      </c>
      <c r="F87" s="23">
        <f t="shared" si="10"/>
        <v>52</v>
      </c>
      <c r="G87" s="28">
        <v>43672</v>
      </c>
      <c r="H87" s="28">
        <v>43686</v>
      </c>
      <c r="I87" s="33">
        <f t="shared" si="11"/>
        <v>14</v>
      </c>
      <c r="J87" s="36">
        <v>165</v>
      </c>
      <c r="K87" s="54">
        <v>68</v>
      </c>
      <c r="L87" s="35">
        <f t="shared" si="9"/>
        <v>24.977043158861342</v>
      </c>
      <c r="M87" s="25">
        <v>5</v>
      </c>
      <c r="N87" s="25">
        <v>2</v>
      </c>
      <c r="O87" s="25">
        <v>2</v>
      </c>
      <c r="P87" s="25">
        <v>2</v>
      </c>
      <c r="Q87" s="25">
        <v>3</v>
      </c>
      <c r="R87" s="25">
        <v>1</v>
      </c>
      <c r="S87" s="25">
        <v>1</v>
      </c>
      <c r="T87" s="25">
        <v>2</v>
      </c>
      <c r="U87" s="25">
        <v>2</v>
      </c>
      <c r="V87" s="25">
        <v>3</v>
      </c>
      <c r="W87" s="25">
        <v>1</v>
      </c>
      <c r="X87" s="25">
        <v>2</v>
      </c>
      <c r="Y87" s="36">
        <v>3.94</v>
      </c>
      <c r="Z87" s="26">
        <v>26.03</v>
      </c>
      <c r="AA87" s="25">
        <v>2</v>
      </c>
      <c r="AB87" s="26">
        <v>1</v>
      </c>
      <c r="AC87" s="15" t="s">
        <v>426</v>
      </c>
      <c r="AD87" s="25">
        <v>4</v>
      </c>
      <c r="AE87" s="41" t="s">
        <v>459</v>
      </c>
      <c r="AF87" s="25">
        <v>2</v>
      </c>
      <c r="AG87" s="25">
        <v>1</v>
      </c>
      <c r="AH87" s="15">
        <v>1</v>
      </c>
      <c r="AI87" s="26">
        <v>3</v>
      </c>
      <c r="AJ87" s="26">
        <v>370</v>
      </c>
      <c r="AK87" s="26">
        <v>20</v>
      </c>
      <c r="AL87" s="26">
        <v>0</v>
      </c>
      <c r="AM87" s="26">
        <v>2</v>
      </c>
      <c r="AN87" s="26">
        <v>1</v>
      </c>
      <c r="AO87" s="26">
        <v>1</v>
      </c>
      <c r="AP87" s="26">
        <v>1</v>
      </c>
      <c r="AQ87" s="26">
        <v>2</v>
      </c>
      <c r="AR87" s="45">
        <v>1</v>
      </c>
      <c r="AS87" s="26">
        <v>2</v>
      </c>
      <c r="AT87" s="26">
        <v>2</v>
      </c>
      <c r="AU87" s="26">
        <v>0</v>
      </c>
      <c r="AV87" s="26">
        <v>0</v>
      </c>
      <c r="AW87" s="26">
        <v>0</v>
      </c>
      <c r="AX87" s="26">
        <v>5</v>
      </c>
      <c r="AY87" s="26">
        <v>3.2</v>
      </c>
      <c r="AZ87" s="26">
        <v>2</v>
      </c>
      <c r="BA87" s="26">
        <v>16</v>
      </c>
      <c r="BB87" s="26">
        <v>1</v>
      </c>
      <c r="BC87" s="25">
        <v>1</v>
      </c>
      <c r="BD87" s="25">
        <v>1</v>
      </c>
      <c r="BE87" s="25">
        <v>1</v>
      </c>
      <c r="BF87" s="25">
        <v>1</v>
      </c>
      <c r="BG87" s="25">
        <v>1</v>
      </c>
      <c r="BH87" s="25">
        <v>1</v>
      </c>
      <c r="BI87" s="26">
        <v>3</v>
      </c>
      <c r="BJ87" s="50">
        <v>2</v>
      </c>
      <c r="BK87" s="26">
        <v>1</v>
      </c>
      <c r="BL87" s="25">
        <v>3</v>
      </c>
    </row>
    <row r="88" spans="1:68" s="15" customFormat="1">
      <c r="A88" s="26">
        <v>17191345</v>
      </c>
      <c r="B88" s="26">
        <v>18896702238</v>
      </c>
      <c r="C88" s="26" t="s">
        <v>480</v>
      </c>
      <c r="D88" s="26">
        <v>1</v>
      </c>
      <c r="E88" s="27">
        <v>21298</v>
      </c>
      <c r="F88" s="23">
        <f t="shared" si="10"/>
        <v>61</v>
      </c>
      <c r="G88" s="28">
        <v>43684</v>
      </c>
      <c r="H88" s="28">
        <v>43693</v>
      </c>
      <c r="I88" s="33">
        <f t="shared" si="11"/>
        <v>9</v>
      </c>
      <c r="J88" s="36">
        <v>166</v>
      </c>
      <c r="K88" s="54">
        <v>70</v>
      </c>
      <c r="L88" s="35">
        <f t="shared" si="9"/>
        <v>25.402816083611555</v>
      </c>
      <c r="M88" s="25">
        <v>4</v>
      </c>
      <c r="N88" s="25">
        <v>2</v>
      </c>
      <c r="O88" s="25">
        <v>2</v>
      </c>
      <c r="P88" s="25">
        <v>3</v>
      </c>
      <c r="Q88" s="25">
        <v>4</v>
      </c>
      <c r="R88" s="25">
        <v>1</v>
      </c>
      <c r="S88" s="25">
        <v>1</v>
      </c>
      <c r="T88" s="25">
        <v>3</v>
      </c>
      <c r="U88" s="25">
        <v>2</v>
      </c>
      <c r="V88" s="25">
        <v>3</v>
      </c>
      <c r="W88" s="25">
        <v>1</v>
      </c>
      <c r="X88" s="25">
        <v>2</v>
      </c>
      <c r="Y88" s="26">
        <v>1.7</v>
      </c>
      <c r="Z88" s="26">
        <v>29.76</v>
      </c>
      <c r="AA88" s="25">
        <v>3</v>
      </c>
      <c r="AB88" s="26">
        <v>1</v>
      </c>
      <c r="AC88" s="15" t="s">
        <v>426</v>
      </c>
      <c r="AD88" s="25">
        <v>4</v>
      </c>
      <c r="AE88" s="41" t="s">
        <v>459</v>
      </c>
      <c r="AF88" s="25">
        <v>2</v>
      </c>
      <c r="AG88" s="25">
        <v>1</v>
      </c>
      <c r="AH88" s="15">
        <v>1</v>
      </c>
      <c r="AI88" s="26">
        <v>3</v>
      </c>
      <c r="AJ88" s="26">
        <v>230</v>
      </c>
      <c r="AK88" s="26">
        <v>50</v>
      </c>
      <c r="AL88" s="26">
        <v>0</v>
      </c>
      <c r="AM88" s="26">
        <v>2</v>
      </c>
      <c r="AN88" s="26">
        <v>1</v>
      </c>
      <c r="AO88" s="26">
        <v>1</v>
      </c>
      <c r="AP88" s="26">
        <v>1</v>
      </c>
      <c r="AQ88" s="26">
        <v>2</v>
      </c>
      <c r="AR88" s="45">
        <v>1</v>
      </c>
      <c r="AS88" s="26">
        <v>2</v>
      </c>
      <c r="AT88" s="26">
        <v>2</v>
      </c>
      <c r="AU88" s="26">
        <v>0</v>
      </c>
      <c r="AV88" s="26">
        <v>0</v>
      </c>
      <c r="AW88" s="26">
        <v>0</v>
      </c>
      <c r="AX88" s="26">
        <v>5</v>
      </c>
      <c r="AY88" s="26">
        <v>1.4</v>
      </c>
      <c r="AZ88" s="26">
        <v>2</v>
      </c>
      <c r="BA88" s="26">
        <v>14</v>
      </c>
      <c r="BB88" s="26">
        <v>0</v>
      </c>
      <c r="BC88" s="25">
        <v>1</v>
      </c>
      <c r="BD88" s="25">
        <v>1</v>
      </c>
      <c r="BE88" s="25">
        <v>1</v>
      </c>
      <c r="BF88" s="25">
        <v>1</v>
      </c>
      <c r="BG88" s="25">
        <v>1</v>
      </c>
      <c r="BH88" s="25">
        <v>2</v>
      </c>
      <c r="BI88" s="26">
        <v>2</v>
      </c>
      <c r="BJ88" s="50">
        <v>1</v>
      </c>
      <c r="BK88" s="26">
        <v>1</v>
      </c>
      <c r="BL88" s="25">
        <v>1</v>
      </c>
    </row>
    <row r="89" spans="1:68" s="15" customFormat="1">
      <c r="A89" s="25">
        <v>17211906</v>
      </c>
      <c r="B89" s="25">
        <v>13955062581</v>
      </c>
      <c r="C89" s="25" t="s">
        <v>278</v>
      </c>
      <c r="D89" s="25">
        <v>1</v>
      </c>
      <c r="E89" s="27">
        <v>24177</v>
      </c>
      <c r="F89" s="23">
        <f t="shared" si="10"/>
        <v>53</v>
      </c>
      <c r="G89" s="27">
        <v>43736</v>
      </c>
      <c r="H89" s="27">
        <v>43759</v>
      </c>
      <c r="I89" s="33">
        <f t="shared" si="11"/>
        <v>23</v>
      </c>
      <c r="J89" s="36">
        <v>175</v>
      </c>
      <c r="K89" s="54">
        <v>65</v>
      </c>
      <c r="L89" s="35">
        <f t="shared" si="9"/>
        <v>21.224489795918366</v>
      </c>
      <c r="M89" s="25">
        <v>3.5</v>
      </c>
      <c r="N89" s="25">
        <v>2</v>
      </c>
      <c r="O89" s="25">
        <v>2</v>
      </c>
      <c r="P89" s="25">
        <v>3</v>
      </c>
      <c r="Q89" s="25">
        <v>3</v>
      </c>
      <c r="R89" s="25">
        <v>1</v>
      </c>
      <c r="S89" s="25">
        <v>1</v>
      </c>
      <c r="T89" s="25">
        <v>3</v>
      </c>
      <c r="U89" s="25">
        <v>2</v>
      </c>
      <c r="V89" s="25">
        <v>1</v>
      </c>
      <c r="W89" s="25">
        <v>1</v>
      </c>
      <c r="X89" s="25">
        <v>2</v>
      </c>
      <c r="Y89" s="36">
        <v>4.04</v>
      </c>
      <c r="Z89" s="36">
        <v>15.48</v>
      </c>
      <c r="AA89" s="25">
        <v>3</v>
      </c>
      <c r="AB89" s="25">
        <v>1</v>
      </c>
      <c r="AC89" s="15" t="s">
        <v>426</v>
      </c>
      <c r="AD89" s="25">
        <v>4</v>
      </c>
      <c r="AE89" s="41" t="s">
        <v>459</v>
      </c>
      <c r="AF89" s="25">
        <v>3</v>
      </c>
      <c r="AG89" s="25">
        <v>1</v>
      </c>
      <c r="AH89" s="15">
        <v>1</v>
      </c>
      <c r="AI89" s="25">
        <v>3</v>
      </c>
      <c r="AJ89" s="25">
        <v>250</v>
      </c>
      <c r="AK89" s="25">
        <v>50</v>
      </c>
      <c r="AL89" s="25">
        <v>0</v>
      </c>
      <c r="AM89" s="25">
        <v>2</v>
      </c>
      <c r="AN89" s="25">
        <v>1</v>
      </c>
      <c r="AO89" s="25">
        <v>2</v>
      </c>
      <c r="AP89" s="25">
        <v>1</v>
      </c>
      <c r="AQ89" s="25">
        <v>2</v>
      </c>
      <c r="AR89" s="47">
        <v>1</v>
      </c>
      <c r="AS89" s="25">
        <v>4</v>
      </c>
      <c r="AT89" s="25">
        <v>2</v>
      </c>
      <c r="AU89" s="25">
        <v>0</v>
      </c>
      <c r="AV89" s="25">
        <v>0</v>
      </c>
      <c r="AW89" s="25">
        <v>0</v>
      </c>
      <c r="AX89" s="25">
        <v>5</v>
      </c>
      <c r="AY89" s="25">
        <v>4.5</v>
      </c>
      <c r="AZ89" s="25">
        <v>2</v>
      </c>
      <c r="BA89" s="25">
        <v>8</v>
      </c>
      <c r="BB89" s="25">
        <v>1</v>
      </c>
      <c r="BC89" s="25">
        <v>1</v>
      </c>
      <c r="BD89" s="25">
        <v>1</v>
      </c>
      <c r="BE89" s="25">
        <v>1</v>
      </c>
      <c r="BF89" s="25">
        <v>1</v>
      </c>
      <c r="BG89" s="25">
        <v>1</v>
      </c>
      <c r="BH89" s="25">
        <v>1</v>
      </c>
      <c r="BI89" s="25">
        <v>3</v>
      </c>
      <c r="BJ89" s="50">
        <v>1</v>
      </c>
      <c r="BK89" s="25">
        <v>1</v>
      </c>
      <c r="BL89" s="25">
        <v>3</v>
      </c>
      <c r="BO89" s="25"/>
    </row>
    <row r="90" spans="1:68" s="15" customFormat="1">
      <c r="A90" s="25">
        <v>17201212</v>
      </c>
      <c r="B90" s="25">
        <v>15955469815</v>
      </c>
      <c r="C90" s="25" t="s">
        <v>292</v>
      </c>
      <c r="D90" s="25">
        <v>1</v>
      </c>
      <c r="E90" s="27">
        <v>17690</v>
      </c>
      <c r="F90" s="23">
        <f t="shared" si="10"/>
        <v>71</v>
      </c>
      <c r="G90" s="27">
        <v>43707</v>
      </c>
      <c r="H90" s="27">
        <v>43725</v>
      </c>
      <c r="I90" s="33">
        <f t="shared" si="11"/>
        <v>18</v>
      </c>
      <c r="J90" s="36">
        <v>168</v>
      </c>
      <c r="K90" s="54">
        <v>62</v>
      </c>
      <c r="L90" s="35">
        <f t="shared" si="9"/>
        <v>21.967120181405896</v>
      </c>
      <c r="M90" s="25">
        <v>5</v>
      </c>
      <c r="N90" s="25">
        <v>2</v>
      </c>
      <c r="O90" s="25">
        <v>2</v>
      </c>
      <c r="P90" s="25">
        <v>3</v>
      </c>
      <c r="Q90" s="25">
        <v>2</v>
      </c>
      <c r="R90" s="25">
        <v>1</v>
      </c>
      <c r="S90" s="25">
        <v>1</v>
      </c>
      <c r="T90" s="25">
        <v>3</v>
      </c>
      <c r="U90" s="25">
        <v>2</v>
      </c>
      <c r="V90" s="25">
        <v>1</v>
      </c>
      <c r="W90" s="25">
        <v>1</v>
      </c>
      <c r="X90" s="25">
        <v>2</v>
      </c>
      <c r="Y90" s="36">
        <v>5.41</v>
      </c>
      <c r="Z90" s="36">
        <v>114.74</v>
      </c>
      <c r="AA90" s="25">
        <v>2</v>
      </c>
      <c r="AB90" s="25">
        <v>1</v>
      </c>
      <c r="AC90" s="15" t="s">
        <v>426</v>
      </c>
      <c r="AD90" s="25">
        <v>4</v>
      </c>
      <c r="AE90" s="41" t="s">
        <v>459</v>
      </c>
      <c r="AF90" s="25">
        <v>2</v>
      </c>
      <c r="AG90" s="25">
        <v>1</v>
      </c>
      <c r="AH90" s="15">
        <v>1</v>
      </c>
      <c r="AI90" s="25">
        <v>3</v>
      </c>
      <c r="AJ90" s="25">
        <v>240</v>
      </c>
      <c r="AK90" s="25">
        <v>20</v>
      </c>
      <c r="AL90" s="25">
        <v>0</v>
      </c>
      <c r="AM90" s="25">
        <v>2</v>
      </c>
      <c r="AN90" s="25">
        <v>1</v>
      </c>
      <c r="AO90" s="25">
        <v>1</v>
      </c>
      <c r="AP90" s="25">
        <v>1</v>
      </c>
      <c r="AQ90" s="25">
        <v>3</v>
      </c>
      <c r="AR90" s="47">
        <v>3</v>
      </c>
      <c r="AS90" s="25">
        <v>2</v>
      </c>
      <c r="AT90" s="25">
        <v>2</v>
      </c>
      <c r="AU90" s="25">
        <v>0</v>
      </c>
      <c r="AV90" s="25">
        <v>0</v>
      </c>
      <c r="AW90" s="25">
        <v>0</v>
      </c>
      <c r="AX90" s="25">
        <v>5</v>
      </c>
      <c r="AY90" s="25">
        <v>3.8</v>
      </c>
      <c r="AZ90" s="25">
        <v>2</v>
      </c>
      <c r="BA90" s="25">
        <v>19</v>
      </c>
      <c r="BB90" s="25">
        <v>12</v>
      </c>
      <c r="BC90" s="25">
        <v>1</v>
      </c>
      <c r="BD90" s="25">
        <v>1</v>
      </c>
      <c r="BE90" s="25">
        <v>1</v>
      </c>
      <c r="BF90" s="25">
        <v>2</v>
      </c>
      <c r="BG90" s="25">
        <v>1</v>
      </c>
      <c r="BH90" s="25">
        <v>1</v>
      </c>
      <c r="BI90" s="25">
        <v>4</v>
      </c>
      <c r="BJ90" s="50">
        <v>6</v>
      </c>
      <c r="BK90" s="25">
        <v>1</v>
      </c>
      <c r="BL90" s="25">
        <v>3</v>
      </c>
    </row>
    <row r="91" spans="1:68" s="15" customFormat="1">
      <c r="A91" s="25">
        <f>[1]Sheet1!$E$3</f>
        <v>2014104691</v>
      </c>
      <c r="B91" s="25">
        <f>[1]Sheet1!$F$3</f>
        <v>13855444011</v>
      </c>
      <c r="C91" s="25" t="s">
        <v>481</v>
      </c>
      <c r="D91" s="26">
        <v>2</v>
      </c>
      <c r="E91" s="27">
        <v>21478</v>
      </c>
      <c r="F91" s="23">
        <f t="shared" si="10"/>
        <v>61</v>
      </c>
      <c r="G91" s="28">
        <v>42001</v>
      </c>
      <c r="H91" s="28">
        <v>42018</v>
      </c>
      <c r="I91" s="33">
        <f t="shared" si="11"/>
        <v>17</v>
      </c>
      <c r="J91" s="36">
        <v>159</v>
      </c>
      <c r="K91" s="25">
        <v>57</v>
      </c>
      <c r="L91" s="35">
        <f t="shared" si="9"/>
        <v>22.546576480360745</v>
      </c>
      <c r="M91" s="25">
        <v>2</v>
      </c>
      <c r="N91" s="25">
        <v>6</v>
      </c>
      <c r="O91" s="25">
        <v>2</v>
      </c>
      <c r="P91" s="25">
        <v>3</v>
      </c>
      <c r="Q91" s="25">
        <v>2</v>
      </c>
      <c r="R91" s="25">
        <v>1</v>
      </c>
      <c r="S91" s="25">
        <v>1</v>
      </c>
      <c r="T91" s="25">
        <v>3</v>
      </c>
      <c r="U91" s="25">
        <v>2</v>
      </c>
      <c r="V91" s="25">
        <v>1</v>
      </c>
      <c r="W91" s="25">
        <v>1</v>
      </c>
      <c r="X91" s="25">
        <v>2</v>
      </c>
      <c r="Y91" s="26">
        <v>5.47</v>
      </c>
      <c r="Z91" s="26">
        <v>8.3699999999999992</v>
      </c>
      <c r="AA91" s="25">
        <v>2</v>
      </c>
      <c r="AB91" s="25">
        <v>1</v>
      </c>
      <c r="AC91" s="15" t="s">
        <v>426</v>
      </c>
      <c r="AD91" s="25">
        <v>4</v>
      </c>
      <c r="AE91" s="41" t="s">
        <v>427</v>
      </c>
      <c r="AF91" s="25">
        <v>3</v>
      </c>
      <c r="AG91" s="25">
        <v>2</v>
      </c>
      <c r="AH91" s="15">
        <v>0</v>
      </c>
      <c r="AI91" s="26">
        <v>3</v>
      </c>
      <c r="AJ91" s="26">
        <v>300</v>
      </c>
      <c r="AK91" s="26">
        <v>20</v>
      </c>
      <c r="AL91" s="26">
        <v>0</v>
      </c>
      <c r="AM91" s="25">
        <v>2</v>
      </c>
      <c r="AN91" s="25">
        <v>1</v>
      </c>
      <c r="AO91" s="25">
        <v>2</v>
      </c>
      <c r="AP91" s="25">
        <v>1</v>
      </c>
      <c r="AQ91" s="25">
        <v>3</v>
      </c>
      <c r="AR91" s="47">
        <v>3</v>
      </c>
      <c r="AS91" s="26">
        <v>2</v>
      </c>
      <c r="AT91" s="25">
        <v>2</v>
      </c>
      <c r="AU91" s="25">
        <v>0</v>
      </c>
      <c r="AV91" s="25">
        <v>0</v>
      </c>
      <c r="AW91" s="25">
        <v>0</v>
      </c>
      <c r="AX91" s="25">
        <v>5</v>
      </c>
      <c r="AY91" s="26">
        <v>2.5</v>
      </c>
      <c r="AZ91" s="26">
        <v>2</v>
      </c>
      <c r="BA91" s="26">
        <v>12</v>
      </c>
      <c r="BB91" s="26">
        <v>0</v>
      </c>
      <c r="BC91" s="25">
        <v>1</v>
      </c>
      <c r="BD91" s="25">
        <v>1</v>
      </c>
      <c r="BE91" s="25">
        <v>1</v>
      </c>
      <c r="BF91" s="25">
        <v>1</v>
      </c>
      <c r="BG91" s="25">
        <v>1</v>
      </c>
      <c r="BH91" s="25">
        <v>1</v>
      </c>
      <c r="BI91" s="26">
        <v>4</v>
      </c>
      <c r="BJ91" s="50">
        <v>1</v>
      </c>
      <c r="BK91" s="26">
        <v>1</v>
      </c>
      <c r="BL91" s="25">
        <v>2</v>
      </c>
    </row>
    <row r="92" spans="1:68" s="15" customFormat="1">
      <c r="A92" s="25">
        <f>[1]Sheet1!$E$4</f>
        <v>2015028713</v>
      </c>
      <c r="B92" s="25">
        <f>[1]Sheet1!$F$4</f>
        <v>15105518787</v>
      </c>
      <c r="C92" s="25" t="s">
        <v>293</v>
      </c>
      <c r="D92" s="26">
        <v>2</v>
      </c>
      <c r="E92" s="27">
        <v>13636</v>
      </c>
      <c r="F92" s="23">
        <f t="shared" si="10"/>
        <v>82</v>
      </c>
      <c r="G92" s="28">
        <v>42103</v>
      </c>
      <c r="H92" s="28">
        <v>42122</v>
      </c>
      <c r="I92" s="33">
        <f t="shared" si="11"/>
        <v>19</v>
      </c>
      <c r="J92" s="36">
        <v>165</v>
      </c>
      <c r="K92" s="25">
        <v>70</v>
      </c>
      <c r="L92" s="35">
        <f t="shared" si="9"/>
        <v>25.711662075298438</v>
      </c>
      <c r="M92" s="25">
        <v>5</v>
      </c>
      <c r="N92" s="25">
        <v>6</v>
      </c>
      <c r="O92" s="25">
        <v>2</v>
      </c>
      <c r="P92" s="25">
        <v>1</v>
      </c>
      <c r="Q92" s="25">
        <v>2</v>
      </c>
      <c r="R92" s="25">
        <v>1</v>
      </c>
      <c r="S92" s="25">
        <v>1</v>
      </c>
      <c r="T92" s="25">
        <v>3</v>
      </c>
      <c r="U92" s="25">
        <v>2</v>
      </c>
      <c r="V92" s="25">
        <v>1</v>
      </c>
      <c r="W92" s="25">
        <v>1</v>
      </c>
      <c r="X92" s="25">
        <v>2</v>
      </c>
      <c r="Y92" s="26">
        <v>5.39</v>
      </c>
      <c r="Z92" s="26">
        <v>10.42</v>
      </c>
      <c r="AA92" s="25">
        <v>1</v>
      </c>
      <c r="AB92" s="25">
        <v>1</v>
      </c>
      <c r="AC92" s="15" t="s">
        <v>426</v>
      </c>
      <c r="AD92" s="25">
        <v>4</v>
      </c>
      <c r="AE92" s="41" t="s">
        <v>427</v>
      </c>
      <c r="AF92" s="25">
        <v>3</v>
      </c>
      <c r="AG92" s="25">
        <v>2</v>
      </c>
      <c r="AH92" s="15">
        <v>0</v>
      </c>
      <c r="AI92" s="26">
        <v>3</v>
      </c>
      <c r="AJ92" s="26">
        <v>200</v>
      </c>
      <c r="AK92" s="26">
        <v>50</v>
      </c>
      <c r="AL92" s="26">
        <v>0</v>
      </c>
      <c r="AM92" s="25">
        <v>2</v>
      </c>
      <c r="AN92" s="25">
        <v>1</v>
      </c>
      <c r="AO92" s="25">
        <v>2</v>
      </c>
      <c r="AP92" s="25">
        <v>1</v>
      </c>
      <c r="AQ92" s="25">
        <v>2</v>
      </c>
      <c r="AR92" s="47">
        <v>1</v>
      </c>
      <c r="AS92" s="26">
        <v>1</v>
      </c>
      <c r="AT92" s="25">
        <v>1</v>
      </c>
      <c r="AU92" s="25">
        <v>9</v>
      </c>
      <c r="AV92" s="25">
        <v>1</v>
      </c>
      <c r="AW92" s="25">
        <v>1</v>
      </c>
      <c r="AX92" s="25">
        <v>5</v>
      </c>
      <c r="AY92" s="26">
        <v>2</v>
      </c>
      <c r="AZ92" s="26">
        <v>2</v>
      </c>
      <c r="BA92" s="26">
        <v>13</v>
      </c>
      <c r="BB92" s="26">
        <v>0</v>
      </c>
      <c r="BC92" s="25">
        <v>1</v>
      </c>
      <c r="BD92" s="25">
        <v>1</v>
      </c>
      <c r="BE92" s="25">
        <v>1</v>
      </c>
      <c r="BF92" s="25">
        <v>1</v>
      </c>
      <c r="BG92" s="25">
        <v>1</v>
      </c>
      <c r="BH92" s="25">
        <v>1</v>
      </c>
      <c r="BI92" s="26">
        <v>2</v>
      </c>
      <c r="BJ92" s="50">
        <v>1</v>
      </c>
      <c r="BK92" s="26">
        <v>1</v>
      </c>
      <c r="BL92" s="25">
        <v>1</v>
      </c>
    </row>
    <row r="93" spans="1:68" s="15" customFormat="1">
      <c r="A93" s="51">
        <v>2015030364</v>
      </c>
      <c r="B93" s="51">
        <v>13965002155</v>
      </c>
      <c r="C93" s="52" t="s">
        <v>297</v>
      </c>
      <c r="D93" s="26">
        <v>2</v>
      </c>
      <c r="E93" s="53">
        <v>21101</v>
      </c>
      <c r="F93" s="23">
        <f t="shared" si="10"/>
        <v>62</v>
      </c>
      <c r="G93" s="28">
        <v>42109</v>
      </c>
      <c r="H93" s="28">
        <v>42123</v>
      </c>
      <c r="I93" s="33">
        <f t="shared" si="11"/>
        <v>14</v>
      </c>
      <c r="J93" s="55">
        <v>160</v>
      </c>
      <c r="K93" s="51">
        <v>54</v>
      </c>
      <c r="L93" s="35">
        <f t="shared" si="9"/>
        <v>21.09375</v>
      </c>
      <c r="M93" s="51">
        <v>4</v>
      </c>
      <c r="N93" s="51">
        <v>2</v>
      </c>
      <c r="O93" s="51">
        <v>2</v>
      </c>
      <c r="P93" s="51">
        <v>3</v>
      </c>
      <c r="Q93" s="51">
        <v>2</v>
      </c>
      <c r="R93" s="51">
        <v>1</v>
      </c>
      <c r="S93" s="51">
        <v>1</v>
      </c>
      <c r="T93" s="51">
        <v>3</v>
      </c>
      <c r="U93" s="51">
        <v>2</v>
      </c>
      <c r="V93" s="51">
        <v>1</v>
      </c>
      <c r="W93" s="51">
        <v>1</v>
      </c>
      <c r="X93" s="51">
        <v>2</v>
      </c>
      <c r="Y93" s="26">
        <v>1.1499999999999999</v>
      </c>
      <c r="Z93" s="26">
        <v>22.61</v>
      </c>
      <c r="AA93" s="51">
        <v>2</v>
      </c>
      <c r="AB93" s="51">
        <v>1</v>
      </c>
      <c r="AC93" s="15" t="s">
        <v>426</v>
      </c>
      <c r="AD93" s="25">
        <v>4</v>
      </c>
      <c r="AE93" s="41" t="s">
        <v>427</v>
      </c>
      <c r="AF93" s="25">
        <v>3</v>
      </c>
      <c r="AG93" s="25">
        <v>2</v>
      </c>
      <c r="AH93" s="15">
        <v>0</v>
      </c>
      <c r="AI93" s="26">
        <v>3</v>
      </c>
      <c r="AJ93" s="26">
        <v>300</v>
      </c>
      <c r="AK93" s="26">
        <v>100</v>
      </c>
      <c r="AL93" s="26">
        <v>0</v>
      </c>
      <c r="AM93" s="51">
        <v>2</v>
      </c>
      <c r="AN93" s="51">
        <v>1</v>
      </c>
      <c r="AO93" s="51">
        <v>1</v>
      </c>
      <c r="AP93" s="51">
        <v>1</v>
      </c>
      <c r="AQ93" s="51">
        <v>2</v>
      </c>
      <c r="AR93" s="58">
        <v>3</v>
      </c>
      <c r="AS93" s="26">
        <v>3</v>
      </c>
      <c r="AT93" s="51">
        <v>2</v>
      </c>
      <c r="AU93" s="51">
        <v>0</v>
      </c>
      <c r="AV93" s="51">
        <v>0</v>
      </c>
      <c r="AW93" s="51">
        <v>0</v>
      </c>
      <c r="AX93" s="51">
        <v>5</v>
      </c>
      <c r="AY93" s="26">
        <v>6</v>
      </c>
      <c r="AZ93" s="26">
        <v>2</v>
      </c>
      <c r="BA93" s="26">
        <v>11</v>
      </c>
      <c r="BB93" s="26">
        <v>0</v>
      </c>
      <c r="BC93" s="25">
        <v>1</v>
      </c>
      <c r="BD93" s="25">
        <v>1</v>
      </c>
      <c r="BE93" s="25">
        <v>1</v>
      </c>
      <c r="BF93" s="25">
        <v>1</v>
      </c>
      <c r="BG93" s="25">
        <v>1</v>
      </c>
      <c r="BH93" s="51">
        <v>1</v>
      </c>
      <c r="BI93" s="26">
        <v>4</v>
      </c>
      <c r="BJ93" s="50">
        <v>1</v>
      </c>
      <c r="BK93" s="26">
        <v>1</v>
      </c>
      <c r="BL93" s="51">
        <v>2</v>
      </c>
      <c r="BM93" s="16"/>
      <c r="BN93" s="16"/>
      <c r="BO93" s="16"/>
      <c r="BP93" s="16"/>
    </row>
    <row r="94" spans="1:68" s="15" customFormat="1">
      <c r="A94" s="25">
        <v>2015031622</v>
      </c>
      <c r="B94" s="25">
        <v>13635566718</v>
      </c>
      <c r="C94" s="25" t="s">
        <v>482</v>
      </c>
      <c r="D94" s="26">
        <v>2</v>
      </c>
      <c r="E94" s="27">
        <v>18604</v>
      </c>
      <c r="F94" s="23">
        <f t="shared" si="10"/>
        <v>69</v>
      </c>
      <c r="G94" s="28">
        <v>42114</v>
      </c>
      <c r="H94" s="28">
        <v>42124</v>
      </c>
      <c r="I94" s="33">
        <f t="shared" si="11"/>
        <v>10</v>
      </c>
      <c r="J94" s="36">
        <v>161</v>
      </c>
      <c r="K94" s="25">
        <v>48</v>
      </c>
      <c r="L94" s="35">
        <f t="shared" si="9"/>
        <v>18.517804097064158</v>
      </c>
      <c r="M94" s="25">
        <v>4</v>
      </c>
      <c r="N94" s="25">
        <v>1</v>
      </c>
      <c r="O94" s="25">
        <v>2</v>
      </c>
      <c r="P94" s="25">
        <v>3</v>
      </c>
      <c r="Q94" s="25">
        <v>2</v>
      </c>
      <c r="R94" s="25">
        <v>1</v>
      </c>
      <c r="S94" s="25">
        <v>1</v>
      </c>
      <c r="T94" s="25">
        <v>3</v>
      </c>
      <c r="U94" s="25">
        <v>2</v>
      </c>
      <c r="V94" s="25">
        <v>2</v>
      </c>
      <c r="W94" s="25">
        <v>1</v>
      </c>
      <c r="X94" s="25">
        <v>2</v>
      </c>
      <c r="Y94" s="26">
        <v>3.12</v>
      </c>
      <c r="Z94" s="26">
        <v>8.91</v>
      </c>
      <c r="AA94" s="25">
        <v>3</v>
      </c>
      <c r="AB94" s="25">
        <v>1</v>
      </c>
      <c r="AC94" s="15" t="s">
        <v>426</v>
      </c>
      <c r="AD94" s="25">
        <v>4</v>
      </c>
      <c r="AE94" s="41" t="s">
        <v>427</v>
      </c>
      <c r="AF94" s="25">
        <v>3</v>
      </c>
      <c r="AG94" s="25">
        <v>2</v>
      </c>
      <c r="AH94" s="15">
        <v>0</v>
      </c>
      <c r="AI94" s="26">
        <v>3</v>
      </c>
      <c r="AJ94" s="26">
        <v>240</v>
      </c>
      <c r="AK94" s="26">
        <v>20</v>
      </c>
      <c r="AL94" s="26">
        <v>0</v>
      </c>
      <c r="AM94" s="25">
        <v>2</v>
      </c>
      <c r="AN94" s="25">
        <v>1</v>
      </c>
      <c r="AO94" s="25">
        <v>1</v>
      </c>
      <c r="AP94" s="25">
        <v>1</v>
      </c>
      <c r="AQ94" s="25">
        <v>4</v>
      </c>
      <c r="AR94" s="44">
        <v>3</v>
      </c>
      <c r="AS94" s="26">
        <v>4</v>
      </c>
      <c r="AT94" s="25">
        <v>2</v>
      </c>
      <c r="AU94" s="25">
        <v>0</v>
      </c>
      <c r="AV94" s="25">
        <v>0</v>
      </c>
      <c r="AW94" s="25">
        <v>0</v>
      </c>
      <c r="AX94" s="25">
        <v>5</v>
      </c>
      <c r="AY94" s="26">
        <v>2</v>
      </c>
      <c r="AZ94" s="26">
        <v>1</v>
      </c>
      <c r="BA94" s="26">
        <v>3</v>
      </c>
      <c r="BB94" s="26">
        <v>1</v>
      </c>
      <c r="BC94" s="25">
        <v>1</v>
      </c>
      <c r="BD94" s="25">
        <v>1</v>
      </c>
      <c r="BE94" s="25">
        <v>1</v>
      </c>
      <c r="BF94" s="25">
        <v>1</v>
      </c>
      <c r="BG94" s="25">
        <v>1</v>
      </c>
      <c r="BH94" s="25">
        <v>1</v>
      </c>
      <c r="BI94" s="26">
        <v>4</v>
      </c>
      <c r="BJ94" s="50">
        <v>2</v>
      </c>
      <c r="BK94" s="26">
        <v>1</v>
      </c>
      <c r="BL94" s="25">
        <v>3</v>
      </c>
    </row>
    <row r="95" spans="1:68" s="15" customFormat="1">
      <c r="A95" s="25">
        <v>2015033004</v>
      </c>
      <c r="B95" s="25">
        <v>13718656977</v>
      </c>
      <c r="C95" s="25" t="s">
        <v>483</v>
      </c>
      <c r="D95" s="26">
        <v>2</v>
      </c>
      <c r="E95" s="27">
        <v>12411</v>
      </c>
      <c r="F95" s="23">
        <f t="shared" si="10"/>
        <v>86</v>
      </c>
      <c r="G95" s="28">
        <v>42118</v>
      </c>
      <c r="H95" s="28">
        <v>42131</v>
      </c>
      <c r="I95" s="33">
        <f t="shared" si="11"/>
        <v>13</v>
      </c>
      <c r="J95" s="36">
        <v>159</v>
      </c>
      <c r="K95" s="25">
        <v>55</v>
      </c>
      <c r="L95" s="35">
        <f t="shared" si="9"/>
        <v>21.75546853368142</v>
      </c>
      <c r="M95" s="25">
        <v>7</v>
      </c>
      <c r="N95" s="25">
        <v>2</v>
      </c>
      <c r="O95" s="25">
        <v>2</v>
      </c>
      <c r="P95" s="25">
        <v>3</v>
      </c>
      <c r="Q95" s="25">
        <v>2</v>
      </c>
      <c r="R95" s="25">
        <v>1</v>
      </c>
      <c r="S95" s="25">
        <v>2</v>
      </c>
      <c r="T95" s="25">
        <v>3</v>
      </c>
      <c r="U95" s="25">
        <v>2</v>
      </c>
      <c r="V95" s="25">
        <v>1</v>
      </c>
      <c r="W95" s="25">
        <v>1</v>
      </c>
      <c r="X95" s="25">
        <v>2</v>
      </c>
      <c r="Y95" s="26">
        <v>25.26</v>
      </c>
      <c r="Z95" s="26">
        <v>31.68</v>
      </c>
      <c r="AA95" s="25">
        <v>2</v>
      </c>
      <c r="AB95" s="25">
        <v>1</v>
      </c>
      <c r="AC95" s="15" t="s">
        <v>426</v>
      </c>
      <c r="AD95" s="25">
        <v>4</v>
      </c>
      <c r="AE95" s="41" t="s">
        <v>427</v>
      </c>
      <c r="AF95" s="25">
        <v>3</v>
      </c>
      <c r="AG95" s="25">
        <v>2</v>
      </c>
      <c r="AH95" s="15">
        <v>0</v>
      </c>
      <c r="AI95" s="26">
        <v>2</v>
      </c>
      <c r="AJ95" s="26">
        <v>120</v>
      </c>
      <c r="AK95" s="26">
        <v>20</v>
      </c>
      <c r="AL95" s="26">
        <v>0</v>
      </c>
      <c r="AM95" s="25">
        <v>2</v>
      </c>
      <c r="AN95" s="25">
        <v>1</v>
      </c>
      <c r="AO95" s="25">
        <v>1</v>
      </c>
      <c r="AP95" s="25">
        <v>1</v>
      </c>
      <c r="AQ95" s="25">
        <v>2</v>
      </c>
      <c r="AR95" s="44">
        <v>0</v>
      </c>
      <c r="AS95" s="26">
        <v>3</v>
      </c>
      <c r="AT95" s="25">
        <v>2</v>
      </c>
      <c r="AU95" s="25">
        <v>0</v>
      </c>
      <c r="AV95" s="25">
        <v>0</v>
      </c>
      <c r="AW95" s="25">
        <v>0</v>
      </c>
      <c r="AX95" s="25">
        <v>5</v>
      </c>
      <c r="AY95" s="26">
        <v>6</v>
      </c>
      <c r="AZ95" s="26">
        <v>2</v>
      </c>
      <c r="BA95" s="26">
        <v>8</v>
      </c>
      <c r="BB95" s="26">
        <v>0</v>
      </c>
      <c r="BC95" s="25">
        <v>1</v>
      </c>
      <c r="BD95" s="25">
        <v>1</v>
      </c>
      <c r="BE95" s="25">
        <v>1</v>
      </c>
      <c r="BF95" s="25">
        <v>1</v>
      </c>
      <c r="BG95" s="25">
        <v>1</v>
      </c>
      <c r="BH95" s="25">
        <v>1</v>
      </c>
      <c r="BI95" s="26">
        <v>4</v>
      </c>
      <c r="BJ95" s="50">
        <v>1</v>
      </c>
      <c r="BK95" s="26">
        <v>1</v>
      </c>
      <c r="BL95" s="25">
        <v>2</v>
      </c>
    </row>
    <row r="96" spans="1:68" s="15" customFormat="1">
      <c r="A96" s="25">
        <v>2015035301</v>
      </c>
      <c r="B96" s="25">
        <v>13665656359</v>
      </c>
      <c r="C96" s="25" t="s">
        <v>296</v>
      </c>
      <c r="D96" s="26">
        <v>2</v>
      </c>
      <c r="E96" s="27">
        <v>25246</v>
      </c>
      <c r="F96" s="23">
        <f t="shared" si="10"/>
        <v>50</v>
      </c>
      <c r="G96" s="28">
        <v>42126</v>
      </c>
      <c r="H96" s="28">
        <v>42145</v>
      </c>
      <c r="I96" s="33">
        <f t="shared" si="11"/>
        <v>19</v>
      </c>
      <c r="J96" s="36">
        <v>162</v>
      </c>
      <c r="K96" s="25">
        <v>50</v>
      </c>
      <c r="L96" s="35">
        <f t="shared" si="9"/>
        <v>19.051973784484073</v>
      </c>
      <c r="M96" s="25">
        <v>7</v>
      </c>
      <c r="N96" s="25">
        <v>2</v>
      </c>
      <c r="O96" s="25">
        <v>2</v>
      </c>
      <c r="P96" s="25">
        <v>2</v>
      </c>
      <c r="Q96" s="25">
        <v>3</v>
      </c>
      <c r="R96" s="25">
        <v>1</v>
      </c>
      <c r="S96" s="25">
        <v>2</v>
      </c>
      <c r="T96" s="25">
        <v>2</v>
      </c>
      <c r="U96" s="25">
        <v>2</v>
      </c>
      <c r="V96" s="25">
        <v>2</v>
      </c>
      <c r="W96" s="25">
        <v>1</v>
      </c>
      <c r="X96" s="25">
        <v>2</v>
      </c>
      <c r="Y96" s="26">
        <v>3.82</v>
      </c>
      <c r="Z96" s="26">
        <v>6.97</v>
      </c>
      <c r="AA96" s="25">
        <v>3</v>
      </c>
      <c r="AB96" s="25">
        <v>1</v>
      </c>
      <c r="AC96" s="15" t="s">
        <v>426</v>
      </c>
      <c r="AD96" s="25">
        <v>4</v>
      </c>
      <c r="AE96" s="41" t="s">
        <v>427</v>
      </c>
      <c r="AF96" s="25">
        <v>3</v>
      </c>
      <c r="AG96" s="25">
        <v>2</v>
      </c>
      <c r="AH96" s="15">
        <v>0</v>
      </c>
      <c r="AI96" s="26">
        <v>2</v>
      </c>
      <c r="AJ96" s="26">
        <v>330</v>
      </c>
      <c r="AK96" s="26">
        <v>50</v>
      </c>
      <c r="AL96" s="26">
        <v>0</v>
      </c>
      <c r="AM96" s="25">
        <v>2</v>
      </c>
      <c r="AN96" s="25">
        <v>1</v>
      </c>
      <c r="AO96" s="25">
        <v>1</v>
      </c>
      <c r="AP96" s="25">
        <v>1</v>
      </c>
      <c r="AQ96" s="25">
        <v>2</v>
      </c>
      <c r="AR96" s="44">
        <v>0</v>
      </c>
      <c r="AS96" s="26">
        <v>6</v>
      </c>
      <c r="AT96" s="25">
        <v>2</v>
      </c>
      <c r="AU96" s="25">
        <v>0</v>
      </c>
      <c r="AV96" s="25">
        <v>0</v>
      </c>
      <c r="AW96" s="25">
        <v>0</v>
      </c>
      <c r="AX96" s="25">
        <v>5</v>
      </c>
      <c r="AY96" s="26">
        <v>2</v>
      </c>
      <c r="AZ96" s="26">
        <v>2</v>
      </c>
      <c r="BA96" s="26">
        <v>7</v>
      </c>
      <c r="BB96" s="26">
        <v>2</v>
      </c>
      <c r="BC96" s="25">
        <v>1</v>
      </c>
      <c r="BD96" s="25">
        <v>1</v>
      </c>
      <c r="BE96" s="25">
        <v>1</v>
      </c>
      <c r="BF96" s="25">
        <v>1</v>
      </c>
      <c r="BG96" s="25">
        <v>1</v>
      </c>
      <c r="BH96" s="25">
        <v>1</v>
      </c>
      <c r="BI96" s="26">
        <v>3</v>
      </c>
      <c r="BJ96" s="50">
        <v>3</v>
      </c>
      <c r="BK96" s="26">
        <v>1</v>
      </c>
      <c r="BL96" s="25">
        <v>3</v>
      </c>
    </row>
    <row r="97" spans="1:67" s="15" customFormat="1">
      <c r="A97" s="26">
        <v>2015046289</v>
      </c>
      <c r="B97" s="26">
        <v>13798923588</v>
      </c>
      <c r="C97" s="25" t="s">
        <v>295</v>
      </c>
      <c r="D97" s="26">
        <v>2</v>
      </c>
      <c r="E97" s="27">
        <v>29745</v>
      </c>
      <c r="F97" s="23">
        <f t="shared" si="10"/>
        <v>38</v>
      </c>
      <c r="G97" s="28">
        <v>42163</v>
      </c>
      <c r="H97" s="28">
        <v>42175</v>
      </c>
      <c r="I97" s="33">
        <f t="shared" si="11"/>
        <v>12</v>
      </c>
      <c r="J97" s="36">
        <v>161</v>
      </c>
      <c r="K97" s="25">
        <v>70</v>
      </c>
      <c r="L97" s="35">
        <f t="shared" si="9"/>
        <v>27.00513097488523</v>
      </c>
      <c r="M97" s="25">
        <v>5</v>
      </c>
      <c r="N97" s="25">
        <v>2</v>
      </c>
      <c r="O97" s="25">
        <v>2</v>
      </c>
      <c r="P97" s="25">
        <v>4</v>
      </c>
      <c r="Q97" s="25">
        <v>3</v>
      </c>
      <c r="R97" s="25">
        <v>1</v>
      </c>
      <c r="S97" s="25">
        <v>1</v>
      </c>
      <c r="T97" s="25">
        <v>4</v>
      </c>
      <c r="U97" s="25">
        <v>2</v>
      </c>
      <c r="V97" s="25">
        <v>2</v>
      </c>
      <c r="W97" s="25">
        <v>1</v>
      </c>
      <c r="X97" s="25">
        <v>2</v>
      </c>
      <c r="Y97" s="26">
        <v>1.86</v>
      </c>
      <c r="Z97" s="26">
        <v>17.489999999999998</v>
      </c>
      <c r="AA97" s="25">
        <v>3</v>
      </c>
      <c r="AB97" s="25">
        <v>1</v>
      </c>
      <c r="AC97" s="15" t="s">
        <v>426</v>
      </c>
      <c r="AD97" s="25">
        <v>4</v>
      </c>
      <c r="AE97" s="41" t="s">
        <v>427</v>
      </c>
      <c r="AF97" s="25">
        <v>3</v>
      </c>
      <c r="AG97" s="25">
        <v>2</v>
      </c>
      <c r="AH97" s="15">
        <v>0</v>
      </c>
      <c r="AI97" s="26">
        <v>3</v>
      </c>
      <c r="AJ97" s="26">
        <v>240</v>
      </c>
      <c r="AK97" s="26">
        <v>20</v>
      </c>
      <c r="AL97" s="26">
        <v>0</v>
      </c>
      <c r="AM97" s="25">
        <v>2</v>
      </c>
      <c r="AN97" s="25">
        <v>1</v>
      </c>
      <c r="AO97" s="25">
        <v>1</v>
      </c>
      <c r="AP97" s="25">
        <v>1</v>
      </c>
      <c r="AQ97" s="25">
        <v>2</v>
      </c>
      <c r="AR97" s="44">
        <v>0</v>
      </c>
      <c r="AS97" s="26">
        <v>4</v>
      </c>
      <c r="AT97" s="25">
        <v>2</v>
      </c>
      <c r="AU97" s="25">
        <v>0</v>
      </c>
      <c r="AV97" s="25">
        <v>0</v>
      </c>
      <c r="AW97" s="25">
        <v>0</v>
      </c>
      <c r="AX97" s="25">
        <v>5</v>
      </c>
      <c r="AY97" s="26">
        <v>3.5</v>
      </c>
      <c r="AZ97" s="26">
        <v>2</v>
      </c>
      <c r="BA97" s="26">
        <v>9</v>
      </c>
      <c r="BB97" s="26">
        <v>6</v>
      </c>
      <c r="BC97" s="25">
        <v>1</v>
      </c>
      <c r="BD97" s="25">
        <v>1</v>
      </c>
      <c r="BE97" s="25">
        <v>1</v>
      </c>
      <c r="BF97" s="25">
        <v>1</v>
      </c>
      <c r="BG97" s="25">
        <v>1</v>
      </c>
      <c r="BH97" s="25">
        <v>1</v>
      </c>
      <c r="BI97" s="26">
        <v>4</v>
      </c>
      <c r="BJ97" s="50">
        <v>6</v>
      </c>
      <c r="BK97" s="26">
        <v>1</v>
      </c>
      <c r="BL97" s="25">
        <v>3</v>
      </c>
    </row>
    <row r="98" spans="1:67" s="15" customFormat="1">
      <c r="A98" s="26">
        <v>2015095443</v>
      </c>
      <c r="B98" s="26">
        <v>18226782864</v>
      </c>
      <c r="C98" s="30" t="s">
        <v>283</v>
      </c>
      <c r="D98" s="26">
        <v>2</v>
      </c>
      <c r="E98" s="27">
        <v>27074</v>
      </c>
      <c r="F98" s="23">
        <f t="shared" si="10"/>
        <v>45</v>
      </c>
      <c r="G98" s="28">
        <v>42332</v>
      </c>
      <c r="H98" s="28">
        <v>42348</v>
      </c>
      <c r="I98" s="33">
        <f t="shared" si="11"/>
        <v>16</v>
      </c>
      <c r="J98" s="36">
        <v>165</v>
      </c>
      <c r="K98" s="25">
        <v>58</v>
      </c>
      <c r="L98" s="35">
        <f t="shared" ref="L98:L141" si="12">K98*10000/(J98*J98)</f>
        <v>21.30394857667585</v>
      </c>
      <c r="M98" s="25">
        <v>4</v>
      </c>
      <c r="N98" s="25">
        <v>2</v>
      </c>
      <c r="O98" s="25">
        <v>2</v>
      </c>
      <c r="P98" s="25">
        <v>4</v>
      </c>
      <c r="Q98" s="25">
        <v>2</v>
      </c>
      <c r="R98" s="25">
        <v>1</v>
      </c>
      <c r="S98" s="25">
        <v>1</v>
      </c>
      <c r="T98" s="25">
        <v>8</v>
      </c>
      <c r="U98" s="25">
        <v>2</v>
      </c>
      <c r="V98" s="25">
        <v>1</v>
      </c>
      <c r="W98" s="25">
        <v>1</v>
      </c>
      <c r="X98" s="25">
        <v>2</v>
      </c>
      <c r="Y98" s="26">
        <v>17.8</v>
      </c>
      <c r="Z98" s="26">
        <v>2.6</v>
      </c>
      <c r="AA98" s="25">
        <v>2</v>
      </c>
      <c r="AB98" s="25">
        <v>1</v>
      </c>
      <c r="AC98" s="15" t="s">
        <v>426</v>
      </c>
      <c r="AD98" s="25">
        <v>4</v>
      </c>
      <c r="AE98" s="41" t="s">
        <v>427</v>
      </c>
      <c r="AF98" s="25">
        <v>3</v>
      </c>
      <c r="AG98" s="25">
        <v>2</v>
      </c>
      <c r="AH98" s="15">
        <v>0</v>
      </c>
      <c r="AI98" s="26">
        <v>3</v>
      </c>
      <c r="AJ98" s="26">
        <v>270</v>
      </c>
      <c r="AK98" s="26">
        <v>20</v>
      </c>
      <c r="AL98" s="26">
        <v>0</v>
      </c>
      <c r="AM98" s="25">
        <v>2</v>
      </c>
      <c r="AN98" s="25">
        <v>1</v>
      </c>
      <c r="AO98" s="25">
        <v>1</v>
      </c>
      <c r="AP98" s="25">
        <v>1</v>
      </c>
      <c r="AQ98" s="25">
        <v>2</v>
      </c>
      <c r="AR98" s="44">
        <v>0</v>
      </c>
      <c r="AS98" s="26">
        <v>4</v>
      </c>
      <c r="AT98" s="25">
        <v>2</v>
      </c>
      <c r="AU98" s="25">
        <v>0</v>
      </c>
      <c r="AV98" s="25">
        <v>0</v>
      </c>
      <c r="AW98" s="25">
        <v>0</v>
      </c>
      <c r="AX98" s="25">
        <v>5</v>
      </c>
      <c r="AY98" s="26">
        <v>5.5</v>
      </c>
      <c r="AZ98" s="26">
        <v>2</v>
      </c>
      <c r="BA98" s="26">
        <v>10</v>
      </c>
      <c r="BB98" s="26">
        <v>1</v>
      </c>
      <c r="BC98" s="25">
        <v>1</v>
      </c>
      <c r="BD98" s="25">
        <v>1</v>
      </c>
      <c r="BE98" s="25">
        <v>1</v>
      </c>
      <c r="BF98" s="25">
        <v>1</v>
      </c>
      <c r="BG98" s="25">
        <v>1</v>
      </c>
      <c r="BH98" s="25">
        <v>1</v>
      </c>
      <c r="BI98" s="26">
        <v>4</v>
      </c>
      <c r="BJ98" s="50">
        <v>2</v>
      </c>
      <c r="BK98" s="26">
        <v>1</v>
      </c>
      <c r="BL98" s="25">
        <v>3</v>
      </c>
    </row>
    <row r="99" spans="1:67" s="15" customFormat="1">
      <c r="A99" s="26">
        <v>2015097531</v>
      </c>
      <c r="B99" s="26">
        <v>15370337388</v>
      </c>
      <c r="C99" s="30" t="s">
        <v>484</v>
      </c>
      <c r="D99" s="26">
        <v>2</v>
      </c>
      <c r="E99" s="27">
        <v>17356</v>
      </c>
      <c r="F99" s="23">
        <f t="shared" si="10"/>
        <v>72</v>
      </c>
      <c r="G99" s="28">
        <v>42340</v>
      </c>
      <c r="H99" s="28">
        <v>42355</v>
      </c>
      <c r="I99" s="33">
        <f t="shared" si="11"/>
        <v>15</v>
      </c>
      <c r="J99" s="36">
        <v>165</v>
      </c>
      <c r="K99" s="25">
        <v>58</v>
      </c>
      <c r="L99" s="35">
        <f t="shared" si="12"/>
        <v>21.30394857667585</v>
      </c>
      <c r="M99" s="25">
        <v>1</v>
      </c>
      <c r="N99" s="25">
        <v>2</v>
      </c>
      <c r="O99" s="25">
        <v>2</v>
      </c>
      <c r="P99" s="25">
        <v>2</v>
      </c>
      <c r="Q99" s="25">
        <v>2</v>
      </c>
      <c r="R99" s="25">
        <v>1</v>
      </c>
      <c r="S99" s="25">
        <v>1</v>
      </c>
      <c r="T99" s="25">
        <v>2</v>
      </c>
      <c r="U99" s="25">
        <v>2</v>
      </c>
      <c r="V99" s="25">
        <v>1</v>
      </c>
      <c r="W99" s="25">
        <v>1</v>
      </c>
      <c r="X99" s="25">
        <v>2</v>
      </c>
      <c r="Y99" s="26">
        <v>3.28</v>
      </c>
      <c r="Z99" s="26">
        <v>19.46</v>
      </c>
      <c r="AA99" s="25">
        <v>1</v>
      </c>
      <c r="AB99" s="25">
        <v>1</v>
      </c>
      <c r="AC99" s="15" t="s">
        <v>426</v>
      </c>
      <c r="AD99" s="25">
        <v>4</v>
      </c>
      <c r="AE99" s="41" t="s">
        <v>427</v>
      </c>
      <c r="AF99" s="25">
        <v>3</v>
      </c>
      <c r="AG99" s="25">
        <v>2</v>
      </c>
      <c r="AH99" s="15">
        <v>0</v>
      </c>
      <c r="AI99" s="26">
        <v>3</v>
      </c>
      <c r="AJ99" s="26">
        <v>230</v>
      </c>
      <c r="AK99" s="26">
        <v>20</v>
      </c>
      <c r="AL99" s="26">
        <v>0</v>
      </c>
      <c r="AM99" s="25">
        <v>2</v>
      </c>
      <c r="AN99" s="25">
        <v>1</v>
      </c>
      <c r="AO99" s="25">
        <v>1</v>
      </c>
      <c r="AP99" s="25">
        <v>1</v>
      </c>
      <c r="AQ99" s="25">
        <v>3</v>
      </c>
      <c r="AR99" s="44">
        <v>3</v>
      </c>
      <c r="AS99" s="26">
        <v>2</v>
      </c>
      <c r="AT99" s="25">
        <v>2</v>
      </c>
      <c r="AU99" s="25">
        <v>0</v>
      </c>
      <c r="AV99" s="25">
        <v>0</v>
      </c>
      <c r="AW99" s="25">
        <v>0</v>
      </c>
      <c r="AX99" s="25">
        <v>5</v>
      </c>
      <c r="AY99" s="26">
        <v>7</v>
      </c>
      <c r="AZ99" s="26">
        <v>2</v>
      </c>
      <c r="BA99" s="26">
        <v>7</v>
      </c>
      <c r="BB99" s="26">
        <v>0</v>
      </c>
      <c r="BC99" s="25">
        <v>1</v>
      </c>
      <c r="BD99" s="25">
        <v>1</v>
      </c>
      <c r="BE99" s="25">
        <v>1</v>
      </c>
      <c r="BF99" s="25">
        <v>1</v>
      </c>
      <c r="BG99" s="25">
        <v>1</v>
      </c>
      <c r="BH99" s="25">
        <v>1</v>
      </c>
      <c r="BI99" s="26">
        <v>3</v>
      </c>
      <c r="BJ99" s="50">
        <v>1</v>
      </c>
      <c r="BK99" s="26">
        <v>1</v>
      </c>
      <c r="BL99" s="25">
        <v>1</v>
      </c>
    </row>
    <row r="100" spans="1:67" s="15" customFormat="1">
      <c r="A100" s="26">
        <v>2015098270</v>
      </c>
      <c r="B100" s="26">
        <v>15005651516</v>
      </c>
      <c r="C100" s="30" t="s">
        <v>136</v>
      </c>
      <c r="D100" s="26">
        <v>2</v>
      </c>
      <c r="E100" s="27">
        <v>22784</v>
      </c>
      <c r="F100" s="23">
        <f t="shared" ref="F100:F141" si="13">DATEDIF(E100,"2020/1/5","Y")</f>
        <v>57</v>
      </c>
      <c r="G100" s="28">
        <v>42342</v>
      </c>
      <c r="H100" s="28">
        <v>42358</v>
      </c>
      <c r="I100" s="33">
        <f t="shared" si="11"/>
        <v>16</v>
      </c>
      <c r="J100" s="36">
        <v>163</v>
      </c>
      <c r="K100" s="25">
        <v>70</v>
      </c>
      <c r="L100" s="35">
        <f t="shared" si="12"/>
        <v>26.346494034400994</v>
      </c>
      <c r="M100" s="25">
        <v>5</v>
      </c>
      <c r="N100" s="25">
        <v>2</v>
      </c>
      <c r="O100" s="25">
        <v>2</v>
      </c>
      <c r="P100" s="25">
        <v>4</v>
      </c>
      <c r="Q100" s="25">
        <v>2</v>
      </c>
      <c r="R100" s="25">
        <v>2</v>
      </c>
      <c r="S100" s="25">
        <v>1</v>
      </c>
      <c r="T100" s="25">
        <v>8</v>
      </c>
      <c r="U100" s="25">
        <v>2</v>
      </c>
      <c r="V100" s="25">
        <v>1</v>
      </c>
      <c r="W100" s="25">
        <v>1</v>
      </c>
      <c r="X100" s="25">
        <v>2</v>
      </c>
      <c r="Y100" s="26">
        <v>2.5299999999999998</v>
      </c>
      <c r="Z100" s="26">
        <v>5.29</v>
      </c>
      <c r="AA100" s="25">
        <v>3</v>
      </c>
      <c r="AB100" s="25">
        <v>1</v>
      </c>
      <c r="AC100" s="15" t="s">
        <v>426</v>
      </c>
      <c r="AD100" s="25">
        <v>4</v>
      </c>
      <c r="AE100" s="41" t="s">
        <v>427</v>
      </c>
      <c r="AF100" s="25">
        <v>3</v>
      </c>
      <c r="AG100" s="25">
        <v>2</v>
      </c>
      <c r="AH100" s="15">
        <v>0</v>
      </c>
      <c r="AI100" s="26">
        <v>1</v>
      </c>
      <c r="AJ100" s="26">
        <v>250</v>
      </c>
      <c r="AK100" s="26">
        <v>10</v>
      </c>
      <c r="AL100" s="26">
        <v>0</v>
      </c>
      <c r="AM100" s="25">
        <v>2</v>
      </c>
      <c r="AN100" s="25">
        <v>1</v>
      </c>
      <c r="AO100" s="25">
        <v>1</v>
      </c>
      <c r="AP100" s="25">
        <v>1</v>
      </c>
      <c r="AQ100" s="25">
        <v>2</v>
      </c>
      <c r="AR100" s="44">
        <v>0</v>
      </c>
      <c r="AS100" s="26">
        <v>6</v>
      </c>
      <c r="AT100" s="25">
        <v>2</v>
      </c>
      <c r="AU100" s="25">
        <v>0</v>
      </c>
      <c r="AV100" s="25">
        <v>0</v>
      </c>
      <c r="AW100" s="25">
        <v>0</v>
      </c>
      <c r="AX100" s="25">
        <v>5</v>
      </c>
      <c r="AY100" s="26">
        <v>2</v>
      </c>
      <c r="AZ100" s="26">
        <v>2</v>
      </c>
      <c r="BA100" s="26">
        <v>11</v>
      </c>
      <c r="BB100" s="26">
        <v>0</v>
      </c>
      <c r="BC100" s="25">
        <v>1</v>
      </c>
      <c r="BD100" s="25">
        <v>1</v>
      </c>
      <c r="BE100" s="25">
        <v>1</v>
      </c>
      <c r="BF100" s="25">
        <v>1</v>
      </c>
      <c r="BG100" s="25">
        <v>1</v>
      </c>
      <c r="BH100" s="25">
        <v>2</v>
      </c>
      <c r="BI100" s="26">
        <v>4</v>
      </c>
      <c r="BJ100" s="50">
        <v>1</v>
      </c>
      <c r="BK100" s="26">
        <v>1</v>
      </c>
      <c r="BL100" s="25">
        <v>4</v>
      </c>
    </row>
    <row r="101" spans="1:67" s="15" customFormat="1">
      <c r="A101" s="26">
        <v>2016009645</v>
      </c>
      <c r="B101" s="26">
        <v>13956123897</v>
      </c>
      <c r="C101" s="30" t="s">
        <v>276</v>
      </c>
      <c r="D101" s="26">
        <v>2</v>
      </c>
      <c r="E101" s="27">
        <v>21037</v>
      </c>
      <c r="F101" s="23">
        <f t="shared" si="13"/>
        <v>62</v>
      </c>
      <c r="G101" s="28">
        <v>42404</v>
      </c>
      <c r="H101" s="28">
        <v>42420</v>
      </c>
      <c r="I101" s="33">
        <f t="shared" si="11"/>
        <v>16</v>
      </c>
      <c r="J101" s="36">
        <v>159</v>
      </c>
      <c r="K101" s="25">
        <v>55</v>
      </c>
      <c r="L101" s="35">
        <f t="shared" si="12"/>
        <v>21.75546853368142</v>
      </c>
      <c r="M101" s="25">
        <v>12</v>
      </c>
      <c r="N101" s="25">
        <v>3</v>
      </c>
      <c r="O101" s="25">
        <v>2</v>
      </c>
      <c r="P101" s="25">
        <v>4</v>
      </c>
      <c r="Q101" s="25">
        <v>4</v>
      </c>
      <c r="R101" s="25">
        <v>1</v>
      </c>
      <c r="S101" s="25">
        <v>2</v>
      </c>
      <c r="T101" s="25">
        <v>4</v>
      </c>
      <c r="U101" s="25">
        <v>2</v>
      </c>
      <c r="V101" s="25">
        <v>3</v>
      </c>
      <c r="W101" s="25">
        <v>1</v>
      </c>
      <c r="X101" s="25">
        <v>2</v>
      </c>
      <c r="Y101" s="26">
        <v>3.94</v>
      </c>
      <c r="Z101" s="26">
        <v>0.6</v>
      </c>
      <c r="AA101" s="25">
        <v>3</v>
      </c>
      <c r="AB101" s="25">
        <v>1</v>
      </c>
      <c r="AC101" s="15" t="s">
        <v>426</v>
      </c>
      <c r="AD101" s="25">
        <v>4</v>
      </c>
      <c r="AE101" s="41" t="s">
        <v>427</v>
      </c>
      <c r="AF101" s="25">
        <v>3</v>
      </c>
      <c r="AG101" s="25">
        <v>1</v>
      </c>
      <c r="AH101" s="15">
        <v>0</v>
      </c>
      <c r="AI101" s="26">
        <v>2</v>
      </c>
      <c r="AJ101" s="26">
        <v>270</v>
      </c>
      <c r="AK101" s="26">
        <v>10</v>
      </c>
      <c r="AL101" s="26">
        <v>0</v>
      </c>
      <c r="AM101" s="25">
        <v>2</v>
      </c>
      <c r="AN101" s="25">
        <v>1</v>
      </c>
      <c r="AO101" s="25">
        <v>1</v>
      </c>
      <c r="AP101" s="25">
        <v>1</v>
      </c>
      <c r="AQ101" s="25">
        <v>2</v>
      </c>
      <c r="AR101" s="44">
        <v>0</v>
      </c>
      <c r="AS101" s="26">
        <v>3</v>
      </c>
      <c r="AT101" s="25">
        <v>2</v>
      </c>
      <c r="AU101" s="25">
        <v>0</v>
      </c>
      <c r="AV101" s="25">
        <v>0</v>
      </c>
      <c r="AW101" s="25">
        <v>0</v>
      </c>
      <c r="AX101" s="25">
        <v>5</v>
      </c>
      <c r="AY101" s="26">
        <v>6</v>
      </c>
      <c r="AZ101" s="26">
        <v>3</v>
      </c>
      <c r="BA101" s="26">
        <v>15</v>
      </c>
      <c r="BB101" s="26">
        <v>11</v>
      </c>
      <c r="BC101" s="25">
        <v>1</v>
      </c>
      <c r="BD101" s="25">
        <v>1</v>
      </c>
      <c r="BE101" s="25">
        <v>1</v>
      </c>
      <c r="BF101" s="25">
        <v>1</v>
      </c>
      <c r="BG101" s="25">
        <v>1</v>
      </c>
      <c r="BH101" s="25">
        <v>1</v>
      </c>
      <c r="BI101" s="26">
        <v>4</v>
      </c>
      <c r="BJ101" s="50">
        <v>6</v>
      </c>
      <c r="BK101" s="26">
        <v>1</v>
      </c>
      <c r="BL101" s="25">
        <v>3</v>
      </c>
    </row>
    <row r="102" spans="1:67" s="15" customFormat="1">
      <c r="A102" s="26">
        <v>2016020746</v>
      </c>
      <c r="B102" s="26">
        <v>13470848725</v>
      </c>
      <c r="C102" s="30" t="s">
        <v>290</v>
      </c>
      <c r="D102" s="26">
        <v>2</v>
      </c>
      <c r="E102" s="27">
        <v>23585</v>
      </c>
      <c r="F102" s="23">
        <f t="shared" si="13"/>
        <v>55</v>
      </c>
      <c r="G102" s="28">
        <v>42443</v>
      </c>
      <c r="H102" s="28">
        <v>42457</v>
      </c>
      <c r="I102" s="33">
        <f t="shared" si="11"/>
        <v>14</v>
      </c>
      <c r="J102" s="36">
        <v>163</v>
      </c>
      <c r="K102" s="25">
        <v>62</v>
      </c>
      <c r="L102" s="35">
        <f t="shared" si="12"/>
        <v>23.335466144755166</v>
      </c>
      <c r="M102" s="25">
        <v>4</v>
      </c>
      <c r="N102" s="25">
        <v>3</v>
      </c>
      <c r="O102" s="25">
        <v>2</v>
      </c>
      <c r="P102" s="25">
        <v>2</v>
      </c>
      <c r="Q102" s="25">
        <v>2</v>
      </c>
      <c r="R102" s="25">
        <v>1</v>
      </c>
      <c r="S102" s="25">
        <v>1</v>
      </c>
      <c r="T102" s="25">
        <v>2</v>
      </c>
      <c r="U102" s="25">
        <v>2</v>
      </c>
      <c r="V102" s="25">
        <v>1</v>
      </c>
      <c r="W102" s="25">
        <v>1</v>
      </c>
      <c r="X102" s="25">
        <v>2</v>
      </c>
      <c r="Y102" s="26">
        <v>1.47</v>
      </c>
      <c r="Z102" s="26">
        <v>10.49</v>
      </c>
      <c r="AA102" s="25">
        <v>1</v>
      </c>
      <c r="AB102" s="25">
        <v>1</v>
      </c>
      <c r="AC102" s="15" t="s">
        <v>426</v>
      </c>
      <c r="AD102" s="25">
        <v>4</v>
      </c>
      <c r="AE102" s="41" t="s">
        <v>427</v>
      </c>
      <c r="AF102" s="25">
        <v>3</v>
      </c>
      <c r="AG102" s="25">
        <v>1</v>
      </c>
      <c r="AH102" s="15">
        <v>0</v>
      </c>
      <c r="AI102" s="26">
        <v>1</v>
      </c>
      <c r="AJ102" s="26">
        <v>180</v>
      </c>
      <c r="AK102" s="26">
        <v>80</v>
      </c>
      <c r="AL102" s="26">
        <v>0</v>
      </c>
      <c r="AM102" s="25">
        <v>2</v>
      </c>
      <c r="AN102" s="25">
        <v>1</v>
      </c>
      <c r="AO102" s="25">
        <v>1</v>
      </c>
      <c r="AP102" s="25">
        <v>1</v>
      </c>
      <c r="AQ102" s="25">
        <v>2</v>
      </c>
      <c r="AR102" s="44">
        <v>0</v>
      </c>
      <c r="AS102" s="26">
        <v>4</v>
      </c>
      <c r="AT102" s="25">
        <v>2</v>
      </c>
      <c r="AU102" s="25">
        <v>0</v>
      </c>
      <c r="AV102" s="25">
        <v>0</v>
      </c>
      <c r="AW102" s="25">
        <v>0</v>
      </c>
      <c r="AX102" s="25">
        <v>5</v>
      </c>
      <c r="AY102" s="26">
        <v>4</v>
      </c>
      <c r="AZ102" s="26">
        <v>2</v>
      </c>
      <c r="BA102" s="26">
        <v>11</v>
      </c>
      <c r="BB102" s="26">
        <v>0</v>
      </c>
      <c r="BC102" s="25">
        <v>1</v>
      </c>
      <c r="BD102" s="25">
        <v>1</v>
      </c>
      <c r="BE102" s="25">
        <v>1</v>
      </c>
      <c r="BF102" s="25">
        <v>1</v>
      </c>
      <c r="BG102" s="25">
        <v>1</v>
      </c>
      <c r="BH102" s="25">
        <v>1</v>
      </c>
      <c r="BI102" s="26">
        <v>3</v>
      </c>
      <c r="BJ102" s="50">
        <v>1</v>
      </c>
      <c r="BK102" s="26">
        <v>1</v>
      </c>
      <c r="BL102" s="25">
        <v>2</v>
      </c>
    </row>
    <row r="103" spans="1:67" s="15" customFormat="1">
      <c r="A103" s="26">
        <v>2016022663</v>
      </c>
      <c r="B103" s="26">
        <v>15955911199</v>
      </c>
      <c r="C103" s="30" t="s">
        <v>485</v>
      </c>
      <c r="D103" s="26">
        <v>2</v>
      </c>
      <c r="E103" s="27">
        <v>27061</v>
      </c>
      <c r="F103" s="23">
        <f t="shared" si="13"/>
        <v>45</v>
      </c>
      <c r="G103" s="28">
        <v>42448</v>
      </c>
      <c r="H103" s="28">
        <v>42461</v>
      </c>
      <c r="I103" s="33">
        <f t="shared" si="11"/>
        <v>13</v>
      </c>
      <c r="J103" s="36">
        <v>165</v>
      </c>
      <c r="K103" s="25">
        <v>58</v>
      </c>
      <c r="L103" s="35">
        <f t="shared" si="12"/>
        <v>21.30394857667585</v>
      </c>
      <c r="M103" s="25">
        <v>2</v>
      </c>
      <c r="N103" s="25">
        <v>2</v>
      </c>
      <c r="O103" s="25">
        <v>2</v>
      </c>
      <c r="P103" s="25">
        <v>2</v>
      </c>
      <c r="Q103" s="25">
        <v>2</v>
      </c>
      <c r="R103" s="25">
        <v>1</v>
      </c>
      <c r="S103" s="25">
        <v>1</v>
      </c>
      <c r="T103" s="25">
        <v>2</v>
      </c>
      <c r="U103" s="25">
        <v>2</v>
      </c>
      <c r="V103" s="25">
        <v>1</v>
      </c>
      <c r="W103" s="25">
        <v>1</v>
      </c>
      <c r="X103" s="25">
        <v>2</v>
      </c>
      <c r="Y103" s="26">
        <v>0.71</v>
      </c>
      <c r="Z103" s="26">
        <v>5.28</v>
      </c>
      <c r="AA103" s="25">
        <v>1</v>
      </c>
      <c r="AB103" s="25">
        <v>1</v>
      </c>
      <c r="AC103" s="15" t="s">
        <v>426</v>
      </c>
      <c r="AD103" s="25">
        <v>4</v>
      </c>
      <c r="AE103" s="41" t="s">
        <v>427</v>
      </c>
      <c r="AF103" s="25">
        <v>3</v>
      </c>
      <c r="AG103" s="25">
        <v>1</v>
      </c>
      <c r="AH103" s="15">
        <v>0</v>
      </c>
      <c r="AI103" s="26">
        <v>4</v>
      </c>
      <c r="AJ103" s="26">
        <v>240</v>
      </c>
      <c r="AK103" s="26">
        <v>50</v>
      </c>
      <c r="AL103" s="26">
        <v>0</v>
      </c>
      <c r="AM103" s="25">
        <v>2</v>
      </c>
      <c r="AN103" s="25">
        <v>1</v>
      </c>
      <c r="AO103" s="25">
        <v>1</v>
      </c>
      <c r="AP103" s="25">
        <v>1</v>
      </c>
      <c r="AQ103" s="25">
        <v>3</v>
      </c>
      <c r="AR103" s="44">
        <v>3</v>
      </c>
      <c r="AS103" s="26">
        <v>3</v>
      </c>
      <c r="AT103" s="25">
        <v>2</v>
      </c>
      <c r="AU103" s="25">
        <v>0</v>
      </c>
      <c r="AV103" s="25">
        <v>0</v>
      </c>
      <c r="AW103" s="25">
        <v>0</v>
      </c>
      <c r="AX103" s="25">
        <v>5</v>
      </c>
      <c r="AY103" s="26">
        <v>5</v>
      </c>
      <c r="AZ103" s="26">
        <v>6</v>
      </c>
      <c r="BA103" s="26">
        <v>12</v>
      </c>
      <c r="BB103" s="26">
        <v>2</v>
      </c>
      <c r="BC103" s="25">
        <v>1</v>
      </c>
      <c r="BD103" s="25">
        <v>1</v>
      </c>
      <c r="BE103" s="25">
        <v>1</v>
      </c>
      <c r="BF103" s="25">
        <v>1</v>
      </c>
      <c r="BG103" s="25">
        <v>1</v>
      </c>
      <c r="BH103" s="15">
        <v>1</v>
      </c>
      <c r="BI103" s="26">
        <v>3</v>
      </c>
      <c r="BJ103" s="50">
        <v>3</v>
      </c>
      <c r="BK103" s="26">
        <v>1</v>
      </c>
      <c r="BL103" s="25">
        <v>3</v>
      </c>
      <c r="BO103" s="15">
        <v>1</v>
      </c>
    </row>
    <row r="104" spans="1:67" s="15" customFormat="1">
      <c r="A104" s="26">
        <v>2016036206</v>
      </c>
      <c r="B104" s="26">
        <v>13856401388</v>
      </c>
      <c r="C104" s="30" t="s">
        <v>486</v>
      </c>
      <c r="D104" s="26">
        <v>2</v>
      </c>
      <c r="E104" s="27">
        <v>14713</v>
      </c>
      <c r="F104" s="23">
        <f t="shared" si="13"/>
        <v>79</v>
      </c>
      <c r="G104" s="28">
        <v>42492</v>
      </c>
      <c r="H104" s="28">
        <v>42502</v>
      </c>
      <c r="I104" s="33">
        <f t="shared" si="11"/>
        <v>10</v>
      </c>
      <c r="J104" s="36">
        <v>159</v>
      </c>
      <c r="K104" s="25">
        <v>61</v>
      </c>
      <c r="L104" s="35">
        <f t="shared" si="12"/>
        <v>24.128792373719396</v>
      </c>
      <c r="M104" s="25">
        <v>3</v>
      </c>
      <c r="N104" s="25">
        <v>2</v>
      </c>
      <c r="O104" s="25">
        <v>2</v>
      </c>
      <c r="P104" s="25">
        <v>3</v>
      </c>
      <c r="Q104" s="25">
        <v>2</v>
      </c>
      <c r="R104" s="25">
        <v>1</v>
      </c>
      <c r="S104" s="25">
        <v>1</v>
      </c>
      <c r="T104" s="25">
        <v>3</v>
      </c>
      <c r="U104" s="25">
        <v>2</v>
      </c>
      <c r="V104" s="25">
        <v>1</v>
      </c>
      <c r="W104" s="25">
        <v>1</v>
      </c>
      <c r="X104" s="25">
        <v>2</v>
      </c>
      <c r="Y104" s="26">
        <v>3.07</v>
      </c>
      <c r="Z104" s="26">
        <v>17.690000000000001</v>
      </c>
      <c r="AA104" s="25">
        <v>2</v>
      </c>
      <c r="AB104" s="25">
        <v>1</v>
      </c>
      <c r="AC104" s="15" t="s">
        <v>426</v>
      </c>
      <c r="AD104" s="25">
        <v>4</v>
      </c>
      <c r="AE104" s="41" t="s">
        <v>427</v>
      </c>
      <c r="AF104" s="25">
        <v>2</v>
      </c>
      <c r="AG104" s="25">
        <v>1</v>
      </c>
      <c r="AH104" s="15">
        <v>0</v>
      </c>
      <c r="AI104" s="26">
        <v>3</v>
      </c>
      <c r="AJ104" s="26">
        <v>270</v>
      </c>
      <c r="AK104" s="26">
        <v>50</v>
      </c>
      <c r="AL104" s="26">
        <v>0</v>
      </c>
      <c r="AM104" s="25">
        <v>2</v>
      </c>
      <c r="AN104" s="25">
        <v>1</v>
      </c>
      <c r="AO104" s="25">
        <v>1</v>
      </c>
      <c r="AP104" s="25">
        <v>1</v>
      </c>
      <c r="AQ104" s="25">
        <v>3</v>
      </c>
      <c r="AR104" s="44">
        <v>3</v>
      </c>
      <c r="AS104" s="26">
        <v>4</v>
      </c>
      <c r="AT104" s="25">
        <v>2</v>
      </c>
      <c r="AU104" s="25">
        <v>0</v>
      </c>
      <c r="AV104" s="25">
        <v>0</v>
      </c>
      <c r="AW104" s="25">
        <v>0</v>
      </c>
      <c r="AX104" s="25">
        <v>5</v>
      </c>
      <c r="AY104" s="26">
        <v>5</v>
      </c>
      <c r="AZ104" s="26">
        <v>2</v>
      </c>
      <c r="BA104" s="26">
        <v>8</v>
      </c>
      <c r="BB104" s="26">
        <v>6</v>
      </c>
      <c r="BC104" s="25">
        <v>1</v>
      </c>
      <c r="BD104" s="25">
        <v>1</v>
      </c>
      <c r="BE104" s="25">
        <v>1</v>
      </c>
      <c r="BF104" s="25">
        <v>1</v>
      </c>
      <c r="BG104" s="25">
        <v>1</v>
      </c>
      <c r="BH104" s="15">
        <v>2</v>
      </c>
      <c r="BI104" s="26">
        <v>4</v>
      </c>
      <c r="BJ104" s="50">
        <v>1</v>
      </c>
      <c r="BK104" s="26">
        <v>1</v>
      </c>
      <c r="BL104" s="25">
        <v>2</v>
      </c>
    </row>
    <row r="105" spans="1:67" s="15" customFormat="1">
      <c r="A105" s="26">
        <v>2016037651</v>
      </c>
      <c r="B105" s="26">
        <v>13966735188</v>
      </c>
      <c r="C105" s="25" t="s">
        <v>487</v>
      </c>
      <c r="D105" s="26">
        <v>2</v>
      </c>
      <c r="E105" s="27">
        <v>18579</v>
      </c>
      <c r="F105" s="23">
        <f t="shared" si="13"/>
        <v>69</v>
      </c>
      <c r="G105" s="28">
        <v>42496</v>
      </c>
      <c r="H105" s="28">
        <v>42511</v>
      </c>
      <c r="I105" s="33">
        <f t="shared" si="11"/>
        <v>15</v>
      </c>
      <c r="J105" s="36">
        <v>161</v>
      </c>
      <c r="K105" s="25">
        <v>60</v>
      </c>
      <c r="L105" s="35">
        <f t="shared" si="12"/>
        <v>23.147255121330197</v>
      </c>
      <c r="M105" s="25">
        <v>9</v>
      </c>
      <c r="N105" s="25">
        <v>2</v>
      </c>
      <c r="O105" s="25">
        <v>2</v>
      </c>
      <c r="P105" s="25">
        <v>3</v>
      </c>
      <c r="Q105" s="25">
        <v>2</v>
      </c>
      <c r="R105" s="25">
        <v>1</v>
      </c>
      <c r="S105" s="25">
        <v>2</v>
      </c>
      <c r="T105" s="25">
        <v>3</v>
      </c>
      <c r="U105" s="25">
        <v>2</v>
      </c>
      <c r="V105" s="25">
        <v>1</v>
      </c>
      <c r="W105" s="25">
        <v>1</v>
      </c>
      <c r="X105" s="25">
        <v>2</v>
      </c>
      <c r="Y105" s="26">
        <v>0.36</v>
      </c>
      <c r="Z105" s="26">
        <v>15.22</v>
      </c>
      <c r="AA105" s="25">
        <v>2</v>
      </c>
      <c r="AB105" s="25">
        <v>1</v>
      </c>
      <c r="AC105" s="15" t="s">
        <v>426</v>
      </c>
      <c r="AD105" s="25">
        <v>4</v>
      </c>
      <c r="AE105" s="41" t="s">
        <v>427</v>
      </c>
      <c r="AF105" s="25">
        <v>2</v>
      </c>
      <c r="AG105" s="25">
        <v>1</v>
      </c>
      <c r="AH105" s="15">
        <v>0</v>
      </c>
      <c r="AI105" s="26">
        <v>2</v>
      </c>
      <c r="AJ105" s="26">
        <v>180</v>
      </c>
      <c r="AK105" s="26">
        <v>10</v>
      </c>
      <c r="AL105" s="26">
        <v>0</v>
      </c>
      <c r="AM105" s="25">
        <v>2</v>
      </c>
      <c r="AN105" s="25">
        <v>1</v>
      </c>
      <c r="AO105" s="25">
        <v>1</v>
      </c>
      <c r="AP105" s="25">
        <v>1</v>
      </c>
      <c r="AQ105" s="25">
        <v>2</v>
      </c>
      <c r="AR105" s="44">
        <v>0</v>
      </c>
      <c r="AS105" s="26">
        <v>2</v>
      </c>
      <c r="AT105" s="25">
        <v>2</v>
      </c>
      <c r="AU105" s="25">
        <v>0</v>
      </c>
      <c r="AV105" s="25">
        <v>0</v>
      </c>
      <c r="AW105" s="25">
        <v>0</v>
      </c>
      <c r="AX105" s="25">
        <v>5</v>
      </c>
      <c r="AY105" s="26">
        <v>3</v>
      </c>
      <c r="AZ105" s="26">
        <v>2</v>
      </c>
      <c r="BA105" s="26">
        <v>11</v>
      </c>
      <c r="BB105" s="26">
        <v>0</v>
      </c>
      <c r="BC105" s="25">
        <v>1</v>
      </c>
      <c r="BD105" s="25">
        <v>1</v>
      </c>
      <c r="BE105" s="25">
        <v>1</v>
      </c>
      <c r="BF105" s="25">
        <v>1</v>
      </c>
      <c r="BG105" s="25">
        <v>1</v>
      </c>
      <c r="BH105" s="15">
        <v>1</v>
      </c>
      <c r="BI105" s="26">
        <v>4</v>
      </c>
      <c r="BJ105" s="50">
        <v>1</v>
      </c>
      <c r="BK105" s="26">
        <v>1</v>
      </c>
      <c r="BL105" s="25">
        <v>2</v>
      </c>
    </row>
    <row r="106" spans="1:67" s="15" customFormat="1">
      <c r="A106" s="26">
        <v>2016038574</v>
      </c>
      <c r="B106" s="26">
        <v>18949210826</v>
      </c>
      <c r="C106" s="25" t="s">
        <v>120</v>
      </c>
      <c r="D106" s="26">
        <v>2</v>
      </c>
      <c r="E106" s="27">
        <v>30398</v>
      </c>
      <c r="F106" s="23">
        <f t="shared" si="13"/>
        <v>36</v>
      </c>
      <c r="G106" s="28">
        <v>42499</v>
      </c>
      <c r="H106" s="28">
        <v>42514</v>
      </c>
      <c r="I106" s="33">
        <f t="shared" ref="I106:I141" si="14">H106-G106</f>
        <v>15</v>
      </c>
      <c r="J106" s="36">
        <v>162</v>
      </c>
      <c r="K106" s="25">
        <v>49</v>
      </c>
      <c r="L106" s="35">
        <f t="shared" si="12"/>
        <v>18.67093430879439</v>
      </c>
      <c r="M106" s="25">
        <v>5</v>
      </c>
      <c r="N106" s="25">
        <v>6</v>
      </c>
      <c r="O106" s="25">
        <v>2</v>
      </c>
      <c r="P106" s="25">
        <v>3</v>
      </c>
      <c r="Q106" s="25">
        <v>3</v>
      </c>
      <c r="R106" s="25">
        <v>1</v>
      </c>
      <c r="S106" s="25">
        <v>1</v>
      </c>
      <c r="T106" s="25">
        <v>3</v>
      </c>
      <c r="U106" s="25">
        <v>2</v>
      </c>
      <c r="V106" s="25">
        <v>2</v>
      </c>
      <c r="W106" s="25">
        <v>1</v>
      </c>
      <c r="X106" s="25">
        <v>2</v>
      </c>
      <c r="Y106" s="26">
        <v>1.1599999999999999</v>
      </c>
      <c r="Z106" s="26">
        <v>32.409999999999997</v>
      </c>
      <c r="AA106" s="25">
        <v>3</v>
      </c>
      <c r="AB106" s="25">
        <v>1</v>
      </c>
      <c r="AC106" s="15" t="s">
        <v>426</v>
      </c>
      <c r="AD106" s="25">
        <v>4</v>
      </c>
      <c r="AE106" s="41" t="s">
        <v>427</v>
      </c>
      <c r="AF106" s="25">
        <v>2</v>
      </c>
      <c r="AG106" s="25">
        <v>1</v>
      </c>
      <c r="AH106" s="15">
        <v>0</v>
      </c>
      <c r="AI106" s="26">
        <v>3</v>
      </c>
      <c r="AJ106" s="26">
        <v>120</v>
      </c>
      <c r="AK106" s="26">
        <v>10</v>
      </c>
      <c r="AL106" s="26">
        <v>0</v>
      </c>
      <c r="AM106" s="26">
        <v>2</v>
      </c>
      <c r="AN106" s="26">
        <v>1</v>
      </c>
      <c r="AO106" s="26">
        <v>1</v>
      </c>
      <c r="AP106" s="26">
        <v>1</v>
      </c>
      <c r="AQ106" s="26">
        <v>2</v>
      </c>
      <c r="AR106" s="45">
        <v>0</v>
      </c>
      <c r="AS106" s="26">
        <v>3</v>
      </c>
      <c r="AT106" s="26">
        <v>2</v>
      </c>
      <c r="AU106" s="26">
        <v>0</v>
      </c>
      <c r="AV106" s="26">
        <v>0</v>
      </c>
      <c r="AW106" s="26">
        <v>0</v>
      </c>
      <c r="AX106" s="25">
        <v>5</v>
      </c>
      <c r="AY106" s="26">
        <v>4.8</v>
      </c>
      <c r="AZ106" s="26">
        <v>2</v>
      </c>
      <c r="BA106" s="26">
        <v>13</v>
      </c>
      <c r="BB106" s="26">
        <v>0</v>
      </c>
      <c r="BC106" s="25">
        <v>1</v>
      </c>
      <c r="BD106" s="25">
        <v>1</v>
      </c>
      <c r="BE106" s="25">
        <v>1</v>
      </c>
      <c r="BF106" s="25">
        <v>1</v>
      </c>
      <c r="BG106" s="25">
        <v>1</v>
      </c>
      <c r="BH106" s="15">
        <v>1</v>
      </c>
      <c r="BI106" s="26">
        <v>4</v>
      </c>
      <c r="BJ106" s="50">
        <v>1</v>
      </c>
      <c r="BK106" s="26">
        <v>1</v>
      </c>
      <c r="BL106" s="25">
        <v>2</v>
      </c>
    </row>
    <row r="107" spans="1:67" s="15" customFormat="1">
      <c r="A107" s="26">
        <v>2016061979</v>
      </c>
      <c r="B107" s="26">
        <v>13966273575</v>
      </c>
      <c r="C107" s="30" t="s">
        <v>301</v>
      </c>
      <c r="D107" s="26">
        <v>2</v>
      </c>
      <c r="E107" s="27">
        <v>24385</v>
      </c>
      <c r="F107" s="23">
        <f t="shared" si="13"/>
        <v>53</v>
      </c>
      <c r="G107" s="28">
        <v>42576</v>
      </c>
      <c r="H107" s="28">
        <v>42595</v>
      </c>
      <c r="I107" s="33">
        <f t="shared" si="14"/>
        <v>19</v>
      </c>
      <c r="J107" s="36">
        <v>162</v>
      </c>
      <c r="K107" s="25">
        <v>51</v>
      </c>
      <c r="L107" s="35">
        <f t="shared" si="12"/>
        <v>19.433013260173755</v>
      </c>
      <c r="M107" s="25">
        <v>5</v>
      </c>
      <c r="N107" s="25">
        <v>2</v>
      </c>
      <c r="O107" s="25">
        <v>2</v>
      </c>
      <c r="P107" s="25">
        <v>4</v>
      </c>
      <c r="Q107" s="25">
        <v>2</v>
      </c>
      <c r="R107" s="25">
        <v>1</v>
      </c>
      <c r="S107" s="25">
        <v>1</v>
      </c>
      <c r="T107" s="25">
        <v>8</v>
      </c>
      <c r="U107" s="25">
        <v>2</v>
      </c>
      <c r="V107" s="25">
        <v>1</v>
      </c>
      <c r="W107" s="25">
        <v>1</v>
      </c>
      <c r="X107" s="25">
        <v>2</v>
      </c>
      <c r="Y107" s="26">
        <v>5.25</v>
      </c>
      <c r="Z107" s="26">
        <v>19.399999999999999</v>
      </c>
      <c r="AA107" s="25">
        <v>2</v>
      </c>
      <c r="AB107" s="25">
        <v>1</v>
      </c>
      <c r="AC107" s="15" t="s">
        <v>426</v>
      </c>
      <c r="AD107" s="25">
        <v>4</v>
      </c>
      <c r="AE107" s="41" t="s">
        <v>427</v>
      </c>
      <c r="AF107" s="25">
        <v>2</v>
      </c>
      <c r="AG107" s="25">
        <v>1</v>
      </c>
      <c r="AH107" s="15">
        <v>0</v>
      </c>
      <c r="AI107" s="26">
        <v>3</v>
      </c>
      <c r="AJ107" s="26">
        <v>150</v>
      </c>
      <c r="AK107" s="26">
        <v>50</v>
      </c>
      <c r="AL107" s="26">
        <v>0</v>
      </c>
      <c r="AM107" s="25">
        <v>2</v>
      </c>
      <c r="AN107" s="25">
        <v>1</v>
      </c>
      <c r="AO107" s="25">
        <v>1</v>
      </c>
      <c r="AP107" s="25">
        <v>1</v>
      </c>
      <c r="AQ107" s="25">
        <v>2</v>
      </c>
      <c r="AR107" s="44">
        <v>0</v>
      </c>
      <c r="AS107" s="26">
        <v>4</v>
      </c>
      <c r="AT107" s="25">
        <v>2</v>
      </c>
      <c r="AU107" s="25">
        <v>0</v>
      </c>
      <c r="AV107" s="25">
        <v>0</v>
      </c>
      <c r="AW107" s="25">
        <v>0</v>
      </c>
      <c r="AX107" s="25">
        <v>5</v>
      </c>
      <c r="AY107" s="26">
        <v>4</v>
      </c>
      <c r="AZ107" s="26">
        <v>2</v>
      </c>
      <c r="BA107" s="26">
        <v>10</v>
      </c>
      <c r="BB107" s="26">
        <v>0</v>
      </c>
      <c r="BC107" s="25">
        <v>1</v>
      </c>
      <c r="BD107" s="25">
        <v>1</v>
      </c>
      <c r="BE107" s="25">
        <v>1</v>
      </c>
      <c r="BF107" s="25">
        <v>1</v>
      </c>
      <c r="BG107" s="25">
        <v>1</v>
      </c>
      <c r="BH107" s="15">
        <v>1</v>
      </c>
      <c r="BI107" s="26">
        <v>4</v>
      </c>
      <c r="BJ107" s="50">
        <v>1</v>
      </c>
      <c r="BK107" s="26">
        <v>1</v>
      </c>
      <c r="BL107" s="25">
        <v>2</v>
      </c>
    </row>
    <row r="108" spans="1:67" s="15" customFormat="1">
      <c r="A108" s="26">
        <v>2016066304</v>
      </c>
      <c r="B108" s="26">
        <v>15856933216</v>
      </c>
      <c r="C108" s="30" t="s">
        <v>302</v>
      </c>
      <c r="D108" s="26">
        <v>2</v>
      </c>
      <c r="E108" s="27">
        <v>24301</v>
      </c>
      <c r="F108" s="23">
        <f t="shared" si="13"/>
        <v>53</v>
      </c>
      <c r="G108" s="28">
        <v>42590</v>
      </c>
      <c r="H108" s="28">
        <v>42609</v>
      </c>
      <c r="I108" s="33">
        <f t="shared" si="14"/>
        <v>19</v>
      </c>
      <c r="J108" s="36">
        <v>163</v>
      </c>
      <c r="K108" s="25">
        <v>61</v>
      </c>
      <c r="L108" s="35">
        <f t="shared" si="12"/>
        <v>22.959087658549436</v>
      </c>
      <c r="M108" s="25">
        <v>5</v>
      </c>
      <c r="N108" s="25">
        <v>2</v>
      </c>
      <c r="O108" s="25">
        <v>2</v>
      </c>
      <c r="P108" s="25">
        <v>3</v>
      </c>
      <c r="Q108" s="25">
        <v>2</v>
      </c>
      <c r="R108" s="25">
        <v>1</v>
      </c>
      <c r="S108" s="25">
        <v>1</v>
      </c>
      <c r="T108" s="25">
        <v>3</v>
      </c>
      <c r="U108" s="25">
        <v>2</v>
      </c>
      <c r="V108" s="25">
        <v>1</v>
      </c>
      <c r="W108" s="25">
        <v>1</v>
      </c>
      <c r="X108" s="25">
        <v>2</v>
      </c>
      <c r="Y108" s="26">
        <v>5.8</v>
      </c>
      <c r="Z108" s="26">
        <v>7.16</v>
      </c>
      <c r="AA108" s="25">
        <v>2</v>
      </c>
      <c r="AB108" s="25">
        <v>1</v>
      </c>
      <c r="AC108" s="15" t="s">
        <v>426</v>
      </c>
      <c r="AD108" s="25">
        <v>4</v>
      </c>
      <c r="AE108" s="41" t="s">
        <v>427</v>
      </c>
      <c r="AF108" s="25">
        <v>2</v>
      </c>
      <c r="AG108" s="25">
        <v>1</v>
      </c>
      <c r="AH108" s="15">
        <v>0</v>
      </c>
      <c r="AI108" s="26">
        <v>3</v>
      </c>
      <c r="AJ108" s="26">
        <v>190</v>
      </c>
      <c r="AK108" s="26">
        <v>50</v>
      </c>
      <c r="AL108" s="26">
        <v>0</v>
      </c>
      <c r="AM108" s="25">
        <v>2</v>
      </c>
      <c r="AN108" s="25">
        <v>1</v>
      </c>
      <c r="AO108" s="25">
        <v>1</v>
      </c>
      <c r="AP108" s="25">
        <v>1</v>
      </c>
      <c r="AQ108" s="25">
        <v>2</v>
      </c>
      <c r="AR108" s="44">
        <v>0</v>
      </c>
      <c r="AS108" s="26">
        <v>6</v>
      </c>
      <c r="AT108" s="25">
        <v>2</v>
      </c>
      <c r="AU108" s="25">
        <v>0</v>
      </c>
      <c r="AV108" s="25">
        <v>0</v>
      </c>
      <c r="AW108" s="25">
        <v>0</v>
      </c>
      <c r="AX108" s="25">
        <v>5</v>
      </c>
      <c r="AY108" s="26">
        <v>3</v>
      </c>
      <c r="AZ108" s="26">
        <v>2</v>
      </c>
      <c r="BA108" s="26">
        <v>13</v>
      </c>
      <c r="BB108" s="26">
        <v>0</v>
      </c>
      <c r="BC108" s="25">
        <v>1</v>
      </c>
      <c r="BD108" s="25">
        <v>1</v>
      </c>
      <c r="BE108" s="25">
        <v>1</v>
      </c>
      <c r="BF108" s="25">
        <v>1</v>
      </c>
      <c r="BG108" s="25">
        <v>1</v>
      </c>
      <c r="BH108" s="15">
        <v>1</v>
      </c>
      <c r="BI108" s="26">
        <v>4</v>
      </c>
      <c r="BJ108" s="50">
        <v>1</v>
      </c>
      <c r="BK108" s="26">
        <v>1</v>
      </c>
      <c r="BL108" s="25">
        <v>2</v>
      </c>
    </row>
    <row r="109" spans="1:67" s="15" customFormat="1">
      <c r="A109" s="26">
        <v>2016092203</v>
      </c>
      <c r="B109" s="26">
        <v>13705698093</v>
      </c>
      <c r="C109" s="30" t="s">
        <v>291</v>
      </c>
      <c r="D109" s="26">
        <v>2</v>
      </c>
      <c r="E109" s="27">
        <v>21807</v>
      </c>
      <c r="F109" s="23">
        <f t="shared" si="13"/>
        <v>60</v>
      </c>
      <c r="G109" s="28">
        <v>42677</v>
      </c>
      <c r="H109" s="28">
        <v>42691</v>
      </c>
      <c r="I109" s="33">
        <f t="shared" si="14"/>
        <v>14</v>
      </c>
      <c r="J109" s="36">
        <v>160</v>
      </c>
      <c r="K109" s="25">
        <v>56</v>
      </c>
      <c r="L109" s="35">
        <f t="shared" si="12"/>
        <v>21.875</v>
      </c>
      <c r="M109" s="25">
        <v>8</v>
      </c>
      <c r="N109" s="25">
        <v>2</v>
      </c>
      <c r="O109" s="25">
        <v>2</v>
      </c>
      <c r="P109" s="25">
        <v>4</v>
      </c>
      <c r="Q109" s="25">
        <v>3</v>
      </c>
      <c r="R109" s="25">
        <v>1</v>
      </c>
      <c r="S109" s="25">
        <v>2</v>
      </c>
      <c r="T109" s="25">
        <v>8</v>
      </c>
      <c r="U109" s="25">
        <v>2</v>
      </c>
      <c r="V109" s="25">
        <v>2</v>
      </c>
      <c r="W109" s="25">
        <v>1</v>
      </c>
      <c r="X109" s="25">
        <v>2</v>
      </c>
      <c r="Y109" s="26">
        <v>21.93</v>
      </c>
      <c r="Z109" s="26">
        <v>15.48</v>
      </c>
      <c r="AA109" s="25">
        <v>3</v>
      </c>
      <c r="AB109" s="25">
        <v>1</v>
      </c>
      <c r="AC109" s="15" t="s">
        <v>426</v>
      </c>
      <c r="AD109" s="25">
        <v>4</v>
      </c>
      <c r="AE109" s="41" t="s">
        <v>427</v>
      </c>
      <c r="AF109" s="25">
        <v>2</v>
      </c>
      <c r="AG109" s="25">
        <v>1</v>
      </c>
      <c r="AH109" s="15">
        <v>0</v>
      </c>
      <c r="AI109" s="26">
        <v>2</v>
      </c>
      <c r="AJ109" s="26">
        <v>210</v>
      </c>
      <c r="AK109" s="26">
        <v>40</v>
      </c>
      <c r="AL109" s="26">
        <v>0</v>
      </c>
      <c r="AM109" s="25">
        <v>2</v>
      </c>
      <c r="AN109" s="25">
        <v>1</v>
      </c>
      <c r="AO109" s="25">
        <v>1</v>
      </c>
      <c r="AP109" s="25">
        <v>1</v>
      </c>
      <c r="AQ109" s="25">
        <v>2</v>
      </c>
      <c r="AR109" s="44">
        <v>0</v>
      </c>
      <c r="AS109" s="26">
        <v>3</v>
      </c>
      <c r="AT109" s="25">
        <v>2</v>
      </c>
      <c r="AU109" s="25">
        <v>0</v>
      </c>
      <c r="AV109" s="25">
        <v>0</v>
      </c>
      <c r="AW109" s="25">
        <v>0</v>
      </c>
      <c r="AX109" s="25">
        <v>5</v>
      </c>
      <c r="AY109" s="26">
        <v>3</v>
      </c>
      <c r="AZ109" s="26">
        <v>2</v>
      </c>
      <c r="BA109" s="26">
        <v>13</v>
      </c>
      <c r="BB109" s="26">
        <v>4</v>
      </c>
      <c r="BC109" s="25">
        <v>1</v>
      </c>
      <c r="BD109" s="25">
        <v>1</v>
      </c>
      <c r="BE109" s="25">
        <v>1</v>
      </c>
      <c r="BF109" s="25">
        <v>1</v>
      </c>
      <c r="BG109" s="25">
        <v>1</v>
      </c>
      <c r="BH109" s="15">
        <v>2</v>
      </c>
      <c r="BI109" s="26">
        <v>4</v>
      </c>
      <c r="BJ109" s="50">
        <v>5</v>
      </c>
      <c r="BK109" s="26">
        <v>1</v>
      </c>
      <c r="BL109" s="25">
        <v>3</v>
      </c>
    </row>
    <row r="110" spans="1:67" s="15" customFormat="1">
      <c r="A110" s="26">
        <v>2016097489</v>
      </c>
      <c r="B110" s="26">
        <v>15155800213</v>
      </c>
      <c r="C110" s="30" t="s">
        <v>289</v>
      </c>
      <c r="D110" s="26">
        <v>2</v>
      </c>
      <c r="E110" s="27">
        <v>25421</v>
      </c>
      <c r="F110" s="23">
        <f t="shared" si="13"/>
        <v>50</v>
      </c>
      <c r="G110" s="28">
        <v>42695</v>
      </c>
      <c r="H110" s="28">
        <v>42708</v>
      </c>
      <c r="I110" s="33">
        <f t="shared" si="14"/>
        <v>13</v>
      </c>
      <c r="J110" s="36">
        <v>162</v>
      </c>
      <c r="K110" s="25">
        <v>62</v>
      </c>
      <c r="L110" s="35">
        <f t="shared" si="12"/>
        <v>23.62444749276025</v>
      </c>
      <c r="M110" s="25">
        <v>3</v>
      </c>
      <c r="N110" s="25">
        <v>2</v>
      </c>
      <c r="O110" s="25">
        <v>2</v>
      </c>
      <c r="P110" s="25">
        <v>1</v>
      </c>
      <c r="Q110" s="25">
        <v>2</v>
      </c>
      <c r="R110" s="25">
        <v>1</v>
      </c>
      <c r="S110" s="25">
        <v>1</v>
      </c>
      <c r="T110" s="25">
        <v>1</v>
      </c>
      <c r="U110" s="25">
        <v>2</v>
      </c>
      <c r="V110" s="25">
        <v>1</v>
      </c>
      <c r="W110" s="25">
        <v>1</v>
      </c>
      <c r="X110" s="25">
        <v>2</v>
      </c>
      <c r="Y110" s="26">
        <v>3.05</v>
      </c>
      <c r="Z110" s="26">
        <v>13.83</v>
      </c>
      <c r="AA110" s="25">
        <v>1</v>
      </c>
      <c r="AB110" s="25">
        <v>1</v>
      </c>
      <c r="AC110" s="15" t="s">
        <v>426</v>
      </c>
      <c r="AD110" s="25">
        <v>4</v>
      </c>
      <c r="AE110" s="41" t="s">
        <v>427</v>
      </c>
      <c r="AF110" s="25">
        <v>2</v>
      </c>
      <c r="AG110" s="25">
        <v>1</v>
      </c>
      <c r="AH110" s="15">
        <v>0</v>
      </c>
      <c r="AI110" s="26">
        <v>3</v>
      </c>
      <c r="AJ110" s="26">
        <v>240</v>
      </c>
      <c r="AK110" s="26">
        <v>100</v>
      </c>
      <c r="AL110" s="26">
        <v>0</v>
      </c>
      <c r="AM110" s="25">
        <v>2</v>
      </c>
      <c r="AN110" s="25">
        <v>1</v>
      </c>
      <c r="AO110" s="25">
        <v>1</v>
      </c>
      <c r="AP110" s="25">
        <v>1</v>
      </c>
      <c r="AQ110" s="25">
        <v>5</v>
      </c>
      <c r="AR110" s="44">
        <v>1</v>
      </c>
      <c r="AS110" s="26">
        <v>3</v>
      </c>
      <c r="AT110" s="25">
        <v>2</v>
      </c>
      <c r="AU110" s="25">
        <v>0</v>
      </c>
      <c r="AV110" s="25">
        <v>0</v>
      </c>
      <c r="AW110" s="25">
        <v>0</v>
      </c>
      <c r="AX110" s="25">
        <v>5</v>
      </c>
      <c r="AY110" s="26">
        <v>2</v>
      </c>
      <c r="AZ110" s="26">
        <v>2</v>
      </c>
      <c r="BA110" s="26">
        <v>8</v>
      </c>
      <c r="BB110" s="26">
        <v>0</v>
      </c>
      <c r="BC110" s="25">
        <v>1</v>
      </c>
      <c r="BD110" s="25">
        <v>1</v>
      </c>
      <c r="BE110" s="25">
        <v>1</v>
      </c>
      <c r="BF110" s="25">
        <v>1</v>
      </c>
      <c r="BG110" s="25">
        <v>1</v>
      </c>
      <c r="BH110" s="15">
        <v>1</v>
      </c>
      <c r="BI110" s="26">
        <v>2</v>
      </c>
      <c r="BJ110" s="50">
        <v>1</v>
      </c>
      <c r="BK110" s="26">
        <v>1</v>
      </c>
      <c r="BL110" s="25">
        <v>1</v>
      </c>
      <c r="BN110" s="15">
        <v>2</v>
      </c>
      <c r="BO110" s="15">
        <v>1</v>
      </c>
    </row>
    <row r="111" spans="1:67" s="15" customFormat="1">
      <c r="A111" s="26">
        <v>2016099602</v>
      </c>
      <c r="B111" s="26">
        <v>18055196962</v>
      </c>
      <c r="C111" s="30" t="s">
        <v>488</v>
      </c>
      <c r="D111" s="26">
        <v>2</v>
      </c>
      <c r="E111" s="27">
        <v>13522</v>
      </c>
      <c r="F111" s="23">
        <f t="shared" si="13"/>
        <v>82</v>
      </c>
      <c r="G111" s="28">
        <v>42702</v>
      </c>
      <c r="H111" s="28">
        <v>42720</v>
      </c>
      <c r="I111" s="33">
        <f t="shared" si="14"/>
        <v>18</v>
      </c>
      <c r="J111" s="36">
        <v>164</v>
      </c>
      <c r="K111" s="25">
        <v>45</v>
      </c>
      <c r="L111" s="35">
        <f t="shared" si="12"/>
        <v>16.731112433075552</v>
      </c>
      <c r="M111" s="25">
        <v>6</v>
      </c>
      <c r="N111" s="25">
        <v>6</v>
      </c>
      <c r="O111" s="25">
        <v>2</v>
      </c>
      <c r="P111" s="25">
        <v>1</v>
      </c>
      <c r="Q111" s="25">
        <v>2</v>
      </c>
      <c r="R111" s="25">
        <v>1</v>
      </c>
      <c r="S111" s="25">
        <v>2</v>
      </c>
      <c r="T111" s="25">
        <v>1</v>
      </c>
      <c r="U111" s="25">
        <v>2</v>
      </c>
      <c r="V111" s="25">
        <v>1</v>
      </c>
      <c r="W111" s="25">
        <v>1</v>
      </c>
      <c r="X111" s="25">
        <v>2</v>
      </c>
      <c r="Y111" s="26">
        <v>1.99</v>
      </c>
      <c r="Z111" s="26">
        <v>44.9</v>
      </c>
      <c r="AA111" s="25">
        <v>1</v>
      </c>
      <c r="AB111" s="25">
        <v>1</v>
      </c>
      <c r="AC111" s="15" t="s">
        <v>426</v>
      </c>
      <c r="AD111" s="25">
        <v>4</v>
      </c>
      <c r="AE111" s="41" t="s">
        <v>427</v>
      </c>
      <c r="AF111" s="15">
        <v>2</v>
      </c>
      <c r="AG111" s="25">
        <v>1</v>
      </c>
      <c r="AH111" s="15">
        <v>0</v>
      </c>
      <c r="AI111" s="26">
        <v>3</v>
      </c>
      <c r="AJ111" s="26">
        <v>120</v>
      </c>
      <c r="AK111" s="26">
        <v>20</v>
      </c>
      <c r="AL111" s="26">
        <v>0</v>
      </c>
      <c r="AM111" s="25">
        <v>2</v>
      </c>
      <c r="AN111" s="25">
        <v>1</v>
      </c>
      <c r="AO111" s="25">
        <v>1</v>
      </c>
      <c r="AP111" s="25">
        <v>1</v>
      </c>
      <c r="AQ111" s="25">
        <v>2</v>
      </c>
      <c r="AR111" s="44">
        <v>1</v>
      </c>
      <c r="AS111" s="26">
        <v>3</v>
      </c>
      <c r="AT111" s="25">
        <v>2</v>
      </c>
      <c r="AU111" s="25">
        <v>0</v>
      </c>
      <c r="AV111" s="25">
        <v>0</v>
      </c>
      <c r="AW111" s="25">
        <v>0</v>
      </c>
      <c r="AX111" s="25">
        <v>5</v>
      </c>
      <c r="AY111" s="26">
        <v>4</v>
      </c>
      <c r="AZ111" s="26">
        <v>6</v>
      </c>
      <c r="BA111" s="26">
        <v>9</v>
      </c>
      <c r="BB111" s="26">
        <v>0</v>
      </c>
      <c r="BC111" s="25">
        <v>1</v>
      </c>
      <c r="BD111" s="25">
        <v>1</v>
      </c>
      <c r="BE111" s="25">
        <v>1</v>
      </c>
      <c r="BF111" s="25">
        <v>1</v>
      </c>
      <c r="BG111" s="25">
        <v>1</v>
      </c>
      <c r="BH111" s="15">
        <v>1</v>
      </c>
      <c r="BI111" s="26">
        <v>2</v>
      </c>
      <c r="BJ111" s="50">
        <v>1</v>
      </c>
      <c r="BK111" s="26">
        <v>1</v>
      </c>
      <c r="BL111" s="25">
        <v>1</v>
      </c>
    </row>
    <row r="112" spans="1:67" s="15" customFormat="1">
      <c r="A112" s="26">
        <v>2017023143</v>
      </c>
      <c r="B112" s="26">
        <v>13915040102</v>
      </c>
      <c r="C112" s="30" t="s">
        <v>489</v>
      </c>
      <c r="D112" s="26">
        <v>2</v>
      </c>
      <c r="E112" s="27">
        <v>20831</v>
      </c>
      <c r="F112" s="23">
        <f t="shared" si="13"/>
        <v>62</v>
      </c>
      <c r="G112" s="28">
        <v>42811</v>
      </c>
      <c r="H112" s="28">
        <v>42830</v>
      </c>
      <c r="I112" s="33">
        <f t="shared" si="14"/>
        <v>19</v>
      </c>
      <c r="J112" s="36">
        <v>157</v>
      </c>
      <c r="K112" s="25">
        <v>57</v>
      </c>
      <c r="L112" s="35">
        <f t="shared" si="12"/>
        <v>23.124670372023207</v>
      </c>
      <c r="M112" s="25">
        <v>4</v>
      </c>
      <c r="N112" s="25">
        <v>2</v>
      </c>
      <c r="O112" s="25">
        <v>2</v>
      </c>
      <c r="P112" s="25">
        <v>1</v>
      </c>
      <c r="Q112" s="25">
        <v>3</v>
      </c>
      <c r="R112" s="25">
        <v>1</v>
      </c>
      <c r="S112" s="25">
        <v>1</v>
      </c>
      <c r="T112" s="25">
        <v>1</v>
      </c>
      <c r="U112" s="25">
        <v>2</v>
      </c>
      <c r="V112" s="25">
        <v>2</v>
      </c>
      <c r="W112" s="25">
        <v>0</v>
      </c>
      <c r="X112" s="25">
        <v>2</v>
      </c>
      <c r="Y112" s="26">
        <v>1.86</v>
      </c>
      <c r="Z112" s="26">
        <v>35.74</v>
      </c>
      <c r="AA112" s="25">
        <v>2</v>
      </c>
      <c r="AB112" s="25">
        <v>1</v>
      </c>
      <c r="AC112" s="15" t="s">
        <v>426</v>
      </c>
      <c r="AD112" s="25">
        <v>4</v>
      </c>
      <c r="AE112" s="41" t="s">
        <v>427</v>
      </c>
      <c r="AF112" s="15">
        <v>2</v>
      </c>
      <c r="AG112" s="25">
        <v>1</v>
      </c>
      <c r="AH112" s="15">
        <v>0</v>
      </c>
      <c r="AI112" s="26">
        <v>3</v>
      </c>
      <c r="AJ112" s="26">
        <v>150</v>
      </c>
      <c r="AK112" s="26">
        <v>100</v>
      </c>
      <c r="AL112" s="26">
        <v>0</v>
      </c>
      <c r="AM112" s="25">
        <v>2</v>
      </c>
      <c r="AN112" s="25">
        <v>1</v>
      </c>
      <c r="AO112" s="25">
        <v>1</v>
      </c>
      <c r="AP112" s="25">
        <v>1</v>
      </c>
      <c r="AQ112" s="25">
        <v>2</v>
      </c>
      <c r="AR112" s="44">
        <v>1</v>
      </c>
      <c r="AS112" s="26">
        <v>2</v>
      </c>
      <c r="AT112" s="25">
        <v>2</v>
      </c>
      <c r="AU112" s="25">
        <v>0</v>
      </c>
      <c r="AV112" s="25">
        <v>0</v>
      </c>
      <c r="AW112" s="25">
        <v>0</v>
      </c>
      <c r="AX112" s="25">
        <v>5</v>
      </c>
      <c r="AY112" s="26">
        <v>3</v>
      </c>
      <c r="AZ112" s="26">
        <v>2</v>
      </c>
      <c r="BA112" s="26">
        <v>11</v>
      </c>
      <c r="BB112" s="26">
        <v>1</v>
      </c>
      <c r="BC112" s="25">
        <v>1</v>
      </c>
      <c r="BD112" s="25">
        <v>1</v>
      </c>
      <c r="BE112" s="25">
        <v>1</v>
      </c>
      <c r="BF112" s="25">
        <v>1</v>
      </c>
      <c r="BG112" s="25">
        <v>1</v>
      </c>
      <c r="BH112" s="15">
        <v>1</v>
      </c>
      <c r="BI112" s="26">
        <v>2</v>
      </c>
      <c r="BJ112" s="50">
        <v>2</v>
      </c>
      <c r="BK112" s="26">
        <v>1</v>
      </c>
      <c r="BL112" s="25">
        <v>2</v>
      </c>
    </row>
    <row r="113" spans="1:64" s="15" customFormat="1">
      <c r="A113" s="26">
        <v>2017024041</v>
      </c>
      <c r="B113" s="26">
        <v>18905540933</v>
      </c>
      <c r="C113" s="30" t="s">
        <v>490</v>
      </c>
      <c r="D113" s="26">
        <v>2</v>
      </c>
      <c r="E113" s="27">
        <v>17221</v>
      </c>
      <c r="F113" s="23">
        <f t="shared" si="13"/>
        <v>72</v>
      </c>
      <c r="G113" s="28">
        <v>42814</v>
      </c>
      <c r="H113" s="28">
        <v>42830</v>
      </c>
      <c r="I113" s="33">
        <f t="shared" si="14"/>
        <v>16</v>
      </c>
      <c r="J113" s="36">
        <v>165</v>
      </c>
      <c r="K113" s="25">
        <v>58</v>
      </c>
      <c r="L113" s="35">
        <f t="shared" si="12"/>
        <v>21.30394857667585</v>
      </c>
      <c r="M113" s="25">
        <v>5</v>
      </c>
      <c r="N113" s="25">
        <v>2</v>
      </c>
      <c r="O113" s="25">
        <v>2</v>
      </c>
      <c r="P113" s="25">
        <v>2</v>
      </c>
      <c r="Q113" s="25">
        <v>2</v>
      </c>
      <c r="R113" s="25">
        <v>1</v>
      </c>
      <c r="S113" s="25">
        <v>2</v>
      </c>
      <c r="T113" s="25">
        <v>2</v>
      </c>
      <c r="U113" s="25">
        <v>2</v>
      </c>
      <c r="V113" s="25">
        <v>1</v>
      </c>
      <c r="W113" s="25">
        <v>1</v>
      </c>
      <c r="X113" s="25">
        <v>2</v>
      </c>
      <c r="Y113" s="26">
        <v>4.87</v>
      </c>
      <c r="Z113" s="26">
        <v>7.82</v>
      </c>
      <c r="AA113" s="15">
        <v>1</v>
      </c>
      <c r="AB113" s="25">
        <v>1</v>
      </c>
      <c r="AC113" s="15" t="s">
        <v>426</v>
      </c>
      <c r="AD113" s="25">
        <v>4</v>
      </c>
      <c r="AE113" s="41" t="s">
        <v>427</v>
      </c>
      <c r="AF113" s="15">
        <v>2</v>
      </c>
      <c r="AG113" s="25">
        <v>1</v>
      </c>
      <c r="AH113" s="15">
        <v>0</v>
      </c>
      <c r="AI113" s="26">
        <v>3</v>
      </c>
      <c r="AJ113" s="26">
        <v>120</v>
      </c>
      <c r="AK113" s="26">
        <v>100</v>
      </c>
      <c r="AL113" s="26">
        <v>0</v>
      </c>
      <c r="AM113" s="25">
        <v>2</v>
      </c>
      <c r="AN113" s="25">
        <v>1</v>
      </c>
      <c r="AO113" s="25">
        <v>1</v>
      </c>
      <c r="AP113" s="25">
        <v>1</v>
      </c>
      <c r="AQ113" s="25">
        <v>2</v>
      </c>
      <c r="AR113" s="44">
        <v>0</v>
      </c>
      <c r="AS113" s="26">
        <v>4</v>
      </c>
      <c r="AT113" s="25">
        <v>2</v>
      </c>
      <c r="AU113" s="25">
        <v>0</v>
      </c>
      <c r="AV113" s="25">
        <v>0</v>
      </c>
      <c r="AW113" s="25">
        <v>0</v>
      </c>
      <c r="AX113" s="25">
        <v>5</v>
      </c>
      <c r="AY113" s="26">
        <v>5</v>
      </c>
      <c r="AZ113" s="26">
        <v>2</v>
      </c>
      <c r="BA113" s="26">
        <v>13</v>
      </c>
      <c r="BB113" s="26">
        <v>0</v>
      </c>
      <c r="BC113" s="25">
        <v>1</v>
      </c>
      <c r="BD113" s="25">
        <v>1</v>
      </c>
      <c r="BE113" s="25">
        <v>1</v>
      </c>
      <c r="BF113" s="25">
        <v>1</v>
      </c>
      <c r="BG113" s="25">
        <v>1</v>
      </c>
      <c r="BH113" s="25">
        <v>1</v>
      </c>
      <c r="BI113" s="26">
        <v>3</v>
      </c>
      <c r="BJ113" s="50">
        <v>1</v>
      </c>
      <c r="BK113" s="26">
        <v>1</v>
      </c>
      <c r="BL113" s="25">
        <v>2</v>
      </c>
    </row>
    <row r="114" spans="1:64" s="15" customFormat="1">
      <c r="A114" s="26">
        <v>2017024213</v>
      </c>
      <c r="B114" s="26">
        <v>18355182655</v>
      </c>
      <c r="C114" s="30" t="s">
        <v>491</v>
      </c>
      <c r="D114" s="26">
        <v>2</v>
      </c>
      <c r="E114" s="27">
        <v>26688</v>
      </c>
      <c r="F114" s="23">
        <f t="shared" si="13"/>
        <v>46</v>
      </c>
      <c r="G114" s="28">
        <v>42815</v>
      </c>
      <c r="H114" s="28">
        <v>42824</v>
      </c>
      <c r="I114" s="33">
        <f t="shared" si="14"/>
        <v>9</v>
      </c>
      <c r="J114" s="36">
        <v>170</v>
      </c>
      <c r="K114" s="25">
        <v>88</v>
      </c>
      <c r="L114" s="35">
        <f t="shared" si="12"/>
        <v>30.449826989619378</v>
      </c>
      <c r="M114" s="25">
        <v>2</v>
      </c>
      <c r="N114" s="25">
        <v>2</v>
      </c>
      <c r="O114" s="25">
        <v>2</v>
      </c>
      <c r="P114" s="25">
        <v>3</v>
      </c>
      <c r="Q114" s="25">
        <v>3</v>
      </c>
      <c r="R114" s="25">
        <v>1</v>
      </c>
      <c r="S114" s="25">
        <v>1</v>
      </c>
      <c r="T114" s="25">
        <v>3</v>
      </c>
      <c r="U114" s="25">
        <v>2</v>
      </c>
      <c r="V114" s="25">
        <v>2</v>
      </c>
      <c r="W114" s="25">
        <v>1</v>
      </c>
      <c r="X114" s="25">
        <v>2</v>
      </c>
      <c r="Y114" s="26">
        <v>50.72</v>
      </c>
      <c r="Z114" s="26">
        <v>26.3</v>
      </c>
      <c r="AA114" s="25">
        <v>3</v>
      </c>
      <c r="AB114" s="25">
        <v>1</v>
      </c>
      <c r="AC114" s="15" t="s">
        <v>426</v>
      </c>
      <c r="AD114" s="25">
        <v>4</v>
      </c>
      <c r="AE114" s="41" t="s">
        <v>427</v>
      </c>
      <c r="AF114" s="15">
        <v>2</v>
      </c>
      <c r="AG114" s="25">
        <v>1</v>
      </c>
      <c r="AH114" s="15">
        <v>0</v>
      </c>
      <c r="AI114" s="26">
        <v>3</v>
      </c>
      <c r="AJ114" s="26">
        <v>290</v>
      </c>
      <c r="AK114" s="26">
        <v>20</v>
      </c>
      <c r="AL114" s="26">
        <v>0</v>
      </c>
      <c r="AM114" s="25">
        <v>2</v>
      </c>
      <c r="AN114" s="25">
        <v>1</v>
      </c>
      <c r="AO114" s="25">
        <v>1</v>
      </c>
      <c r="AP114" s="25">
        <v>1</v>
      </c>
      <c r="AQ114" s="25">
        <v>3</v>
      </c>
      <c r="AR114" s="44">
        <v>3</v>
      </c>
      <c r="AS114" s="26">
        <v>3</v>
      </c>
      <c r="AT114" s="25">
        <v>2</v>
      </c>
      <c r="AU114" s="25">
        <v>0</v>
      </c>
      <c r="AV114" s="25">
        <v>0</v>
      </c>
      <c r="AW114" s="25">
        <v>0</v>
      </c>
      <c r="AX114" s="25">
        <v>5</v>
      </c>
      <c r="AY114" s="26">
        <v>5</v>
      </c>
      <c r="AZ114" s="26">
        <v>2</v>
      </c>
      <c r="BA114" s="26">
        <v>1</v>
      </c>
      <c r="BB114" s="26">
        <v>1</v>
      </c>
      <c r="BC114" s="25">
        <v>1</v>
      </c>
      <c r="BD114" s="25">
        <v>1</v>
      </c>
      <c r="BE114" s="25">
        <v>1</v>
      </c>
      <c r="BF114" s="25">
        <v>1</v>
      </c>
      <c r="BG114" s="25">
        <v>1</v>
      </c>
      <c r="BH114" s="15">
        <v>2</v>
      </c>
      <c r="BI114" s="26">
        <v>4</v>
      </c>
      <c r="BJ114" s="50">
        <v>2</v>
      </c>
      <c r="BK114" s="26">
        <v>0</v>
      </c>
      <c r="BL114" s="25">
        <v>3</v>
      </c>
    </row>
    <row r="115" spans="1:64" s="15" customFormat="1">
      <c r="A115" s="26">
        <v>2017027051</v>
      </c>
      <c r="B115" s="26">
        <v>15555153168</v>
      </c>
      <c r="C115" s="30" t="s">
        <v>131</v>
      </c>
      <c r="D115" s="26">
        <v>2</v>
      </c>
      <c r="E115" s="27">
        <v>23858</v>
      </c>
      <c r="F115" s="23">
        <f t="shared" si="13"/>
        <v>54</v>
      </c>
      <c r="G115" s="28">
        <v>42824</v>
      </c>
      <c r="H115" s="28">
        <v>42838</v>
      </c>
      <c r="I115" s="33">
        <f t="shared" si="14"/>
        <v>14</v>
      </c>
      <c r="J115" s="36">
        <v>155</v>
      </c>
      <c r="K115" s="25">
        <v>51</v>
      </c>
      <c r="L115" s="35">
        <f t="shared" si="12"/>
        <v>21.227887617065555</v>
      </c>
      <c r="M115" s="25">
        <v>5</v>
      </c>
      <c r="N115" s="25">
        <v>3</v>
      </c>
      <c r="O115" s="25">
        <v>2</v>
      </c>
      <c r="P115" s="25">
        <v>2</v>
      </c>
      <c r="Q115" s="25">
        <v>3</v>
      </c>
      <c r="R115" s="25">
        <v>1</v>
      </c>
      <c r="S115" s="25">
        <v>1</v>
      </c>
      <c r="T115" s="25">
        <v>2</v>
      </c>
      <c r="U115" s="25">
        <v>2</v>
      </c>
      <c r="V115" s="25">
        <v>2</v>
      </c>
      <c r="W115" s="25">
        <v>1</v>
      </c>
      <c r="X115" s="25">
        <v>2</v>
      </c>
      <c r="Y115" s="26">
        <v>3.39</v>
      </c>
      <c r="Z115" s="26">
        <v>12.81</v>
      </c>
      <c r="AA115" s="25">
        <v>3</v>
      </c>
      <c r="AB115" s="25">
        <v>1</v>
      </c>
      <c r="AC115" s="15" t="s">
        <v>426</v>
      </c>
      <c r="AD115" s="25">
        <v>4</v>
      </c>
      <c r="AE115" s="41" t="s">
        <v>427</v>
      </c>
      <c r="AF115" s="15">
        <v>2</v>
      </c>
      <c r="AG115" s="25">
        <v>1</v>
      </c>
      <c r="AH115" s="15">
        <v>0</v>
      </c>
      <c r="AI115" s="26">
        <v>3</v>
      </c>
      <c r="AJ115" s="26">
        <v>210</v>
      </c>
      <c r="AK115" s="26">
        <v>30</v>
      </c>
      <c r="AL115" s="26">
        <v>0</v>
      </c>
      <c r="AM115" s="25">
        <v>2</v>
      </c>
      <c r="AN115" s="25">
        <v>1</v>
      </c>
      <c r="AO115" s="25">
        <v>1</v>
      </c>
      <c r="AP115" s="25">
        <v>1</v>
      </c>
      <c r="AQ115" s="25">
        <v>2</v>
      </c>
      <c r="AR115" s="44">
        <v>1</v>
      </c>
      <c r="AS115" s="26">
        <v>1</v>
      </c>
      <c r="AT115" s="25">
        <v>2</v>
      </c>
      <c r="AU115" s="25">
        <v>0</v>
      </c>
      <c r="AV115" s="25">
        <v>0</v>
      </c>
      <c r="AW115" s="25">
        <v>0</v>
      </c>
      <c r="AX115" s="25">
        <v>5</v>
      </c>
      <c r="AY115" s="26">
        <v>3</v>
      </c>
      <c r="AZ115" s="26">
        <v>2</v>
      </c>
      <c r="BA115" s="26">
        <v>15</v>
      </c>
      <c r="BB115" s="26">
        <v>0</v>
      </c>
      <c r="BC115" s="25">
        <v>1</v>
      </c>
      <c r="BD115" s="25">
        <v>1</v>
      </c>
      <c r="BE115" s="25">
        <v>1</v>
      </c>
      <c r="BF115" s="25">
        <v>1</v>
      </c>
      <c r="BG115" s="25">
        <v>1</v>
      </c>
      <c r="BH115" s="25">
        <v>1</v>
      </c>
      <c r="BI115" s="26">
        <v>3</v>
      </c>
      <c r="BJ115" s="50">
        <v>1</v>
      </c>
      <c r="BK115" s="26">
        <v>1</v>
      </c>
      <c r="BL115" s="25">
        <v>2</v>
      </c>
    </row>
    <row r="116" spans="1:64" s="15" customFormat="1">
      <c r="A116" s="26">
        <v>2017051297</v>
      </c>
      <c r="B116" s="26">
        <v>17755107828</v>
      </c>
      <c r="C116" s="26" t="s">
        <v>492</v>
      </c>
      <c r="D116" s="26">
        <v>2</v>
      </c>
      <c r="E116" s="27">
        <v>20402</v>
      </c>
      <c r="F116" s="23">
        <f t="shared" si="13"/>
        <v>64</v>
      </c>
      <c r="G116" s="28">
        <v>42900</v>
      </c>
      <c r="H116" s="28">
        <v>42915</v>
      </c>
      <c r="I116" s="33">
        <f t="shared" si="14"/>
        <v>15</v>
      </c>
      <c r="J116" s="36">
        <v>158</v>
      </c>
      <c r="K116" s="25">
        <v>50</v>
      </c>
      <c r="L116" s="35">
        <f t="shared" si="12"/>
        <v>20.028841531805799</v>
      </c>
      <c r="M116" s="25">
        <v>6</v>
      </c>
      <c r="N116" s="25">
        <v>2</v>
      </c>
      <c r="O116" s="25">
        <v>2</v>
      </c>
      <c r="P116" s="25">
        <v>3</v>
      </c>
      <c r="Q116" s="25">
        <v>2</v>
      </c>
      <c r="R116" s="25">
        <v>1</v>
      </c>
      <c r="S116" s="25">
        <v>2</v>
      </c>
      <c r="T116" s="25">
        <v>3</v>
      </c>
      <c r="U116" s="25">
        <v>2</v>
      </c>
      <c r="V116" s="25">
        <v>1</v>
      </c>
      <c r="W116" s="25">
        <v>1</v>
      </c>
      <c r="X116" s="25">
        <v>2</v>
      </c>
      <c r="Y116" s="26">
        <v>3.45</v>
      </c>
      <c r="Z116" s="26">
        <v>12.55</v>
      </c>
      <c r="AA116" s="25">
        <v>2</v>
      </c>
      <c r="AB116" s="26">
        <v>1</v>
      </c>
      <c r="AC116" s="15" t="s">
        <v>426</v>
      </c>
      <c r="AD116" s="25">
        <v>4</v>
      </c>
      <c r="AE116" s="41" t="s">
        <v>427</v>
      </c>
      <c r="AF116" s="15">
        <v>2</v>
      </c>
      <c r="AG116" s="25">
        <v>2</v>
      </c>
      <c r="AH116" s="15">
        <v>0</v>
      </c>
      <c r="AI116" s="26">
        <v>3</v>
      </c>
      <c r="AJ116" s="26">
        <v>180</v>
      </c>
      <c r="AK116" s="26">
        <v>30</v>
      </c>
      <c r="AL116" s="26">
        <v>0</v>
      </c>
      <c r="AM116" s="26">
        <v>2</v>
      </c>
      <c r="AN116" s="26">
        <v>1</v>
      </c>
      <c r="AO116" s="26">
        <v>1</v>
      </c>
      <c r="AP116" s="26">
        <v>1</v>
      </c>
      <c r="AQ116" s="26">
        <v>2</v>
      </c>
      <c r="AR116" s="45">
        <v>1</v>
      </c>
      <c r="AS116" s="26">
        <v>2</v>
      </c>
      <c r="AT116" s="26">
        <v>2</v>
      </c>
      <c r="AU116" s="26">
        <v>0</v>
      </c>
      <c r="AV116" s="26">
        <v>0</v>
      </c>
      <c r="AW116" s="26">
        <v>0</v>
      </c>
      <c r="AX116" s="25">
        <v>5</v>
      </c>
      <c r="AY116" s="26">
        <v>1.5</v>
      </c>
      <c r="AZ116" s="26">
        <v>3</v>
      </c>
      <c r="BA116" s="26">
        <v>11</v>
      </c>
      <c r="BB116" s="26">
        <v>0</v>
      </c>
      <c r="BC116" s="25">
        <v>1</v>
      </c>
      <c r="BD116" s="25">
        <v>1</v>
      </c>
      <c r="BE116" s="25">
        <v>1</v>
      </c>
      <c r="BF116" s="25">
        <v>1</v>
      </c>
      <c r="BG116" s="25">
        <v>1</v>
      </c>
      <c r="BH116" s="15">
        <v>1</v>
      </c>
      <c r="BI116" s="26">
        <v>2</v>
      </c>
      <c r="BJ116" s="50">
        <v>1</v>
      </c>
      <c r="BK116" s="26">
        <v>1</v>
      </c>
      <c r="BL116" s="25">
        <v>1</v>
      </c>
    </row>
    <row r="117" spans="1:64" s="15" customFormat="1">
      <c r="A117" s="26">
        <v>2017063723</v>
      </c>
      <c r="B117" s="26">
        <v>13167745807</v>
      </c>
      <c r="C117" s="26" t="s">
        <v>493</v>
      </c>
      <c r="D117" s="26">
        <v>2</v>
      </c>
      <c r="E117" s="27">
        <v>17765</v>
      </c>
      <c r="F117" s="23">
        <f t="shared" si="13"/>
        <v>71</v>
      </c>
      <c r="G117" s="28">
        <v>42936</v>
      </c>
      <c r="H117" s="28">
        <v>42949</v>
      </c>
      <c r="I117" s="33">
        <f t="shared" si="14"/>
        <v>13</v>
      </c>
      <c r="J117" s="36">
        <v>158</v>
      </c>
      <c r="K117" s="25">
        <v>51.5</v>
      </c>
      <c r="L117" s="35">
        <f t="shared" si="12"/>
        <v>20.629706777759974</v>
      </c>
      <c r="M117" s="25">
        <v>4</v>
      </c>
      <c r="N117" s="25">
        <v>2</v>
      </c>
      <c r="O117" s="25">
        <v>2</v>
      </c>
      <c r="P117" s="25">
        <v>3</v>
      </c>
      <c r="Q117" s="25">
        <v>2</v>
      </c>
      <c r="R117" s="25">
        <v>1</v>
      </c>
      <c r="S117" s="25">
        <v>1</v>
      </c>
      <c r="T117" s="25">
        <v>3</v>
      </c>
      <c r="U117" s="25">
        <v>2</v>
      </c>
      <c r="V117" s="25">
        <v>1</v>
      </c>
      <c r="W117" s="25">
        <v>1</v>
      </c>
      <c r="X117" s="25">
        <v>2</v>
      </c>
      <c r="Y117" s="26">
        <v>2.5099999999999998</v>
      </c>
      <c r="Z117" s="26">
        <v>3.12</v>
      </c>
      <c r="AA117" s="25">
        <v>2</v>
      </c>
      <c r="AB117" s="26">
        <v>1</v>
      </c>
      <c r="AC117" s="15" t="s">
        <v>426</v>
      </c>
      <c r="AD117" s="25">
        <v>4</v>
      </c>
      <c r="AE117" s="41" t="s">
        <v>427</v>
      </c>
      <c r="AF117" s="15">
        <v>2</v>
      </c>
      <c r="AG117" s="25">
        <v>2</v>
      </c>
      <c r="AH117" s="15">
        <v>0</v>
      </c>
      <c r="AI117" s="26">
        <v>3</v>
      </c>
      <c r="AJ117" s="26">
        <v>220</v>
      </c>
      <c r="AK117" s="26">
        <v>50</v>
      </c>
      <c r="AL117" s="26">
        <v>0</v>
      </c>
      <c r="AM117" s="26">
        <v>2</v>
      </c>
      <c r="AN117" s="26">
        <v>1</v>
      </c>
      <c r="AO117" s="26">
        <v>1</v>
      </c>
      <c r="AP117" s="26">
        <v>1</v>
      </c>
      <c r="AQ117" s="26">
        <v>5</v>
      </c>
      <c r="AR117" s="45">
        <v>1</v>
      </c>
      <c r="AS117" s="26">
        <v>3</v>
      </c>
      <c r="AT117" s="26">
        <v>2</v>
      </c>
      <c r="AU117" s="26">
        <v>0</v>
      </c>
      <c r="AV117" s="26">
        <v>0</v>
      </c>
      <c r="AW117" s="26">
        <v>0</v>
      </c>
      <c r="AX117" s="25">
        <v>5</v>
      </c>
      <c r="AY117" s="26">
        <v>4</v>
      </c>
      <c r="AZ117" s="26">
        <v>2</v>
      </c>
      <c r="BA117" s="26">
        <v>15</v>
      </c>
      <c r="BB117" s="26">
        <v>0</v>
      </c>
      <c r="BC117" s="25">
        <v>1</v>
      </c>
      <c r="BD117" s="25">
        <v>1</v>
      </c>
      <c r="BE117" s="25">
        <v>1</v>
      </c>
      <c r="BF117" s="25">
        <v>1</v>
      </c>
      <c r="BG117" s="25">
        <v>1</v>
      </c>
      <c r="BH117" s="15">
        <v>1</v>
      </c>
      <c r="BI117" s="26">
        <v>4</v>
      </c>
      <c r="BJ117" s="50">
        <v>1</v>
      </c>
      <c r="BK117" s="26">
        <v>1</v>
      </c>
      <c r="BL117" s="25">
        <v>2</v>
      </c>
    </row>
    <row r="118" spans="1:64" s="15" customFormat="1">
      <c r="A118" s="26">
        <v>2017092277</v>
      </c>
      <c r="B118" s="26">
        <v>13605694216</v>
      </c>
      <c r="C118" s="26" t="s">
        <v>494</v>
      </c>
      <c r="D118" s="26">
        <v>2</v>
      </c>
      <c r="E118" s="27">
        <v>19701</v>
      </c>
      <c r="F118" s="23">
        <f t="shared" si="13"/>
        <v>66</v>
      </c>
      <c r="G118" s="28">
        <v>43024</v>
      </c>
      <c r="H118" s="28">
        <v>43040</v>
      </c>
      <c r="I118" s="33">
        <f t="shared" si="14"/>
        <v>16</v>
      </c>
      <c r="J118" s="36">
        <v>159</v>
      </c>
      <c r="K118" s="25">
        <v>54</v>
      </c>
      <c r="L118" s="35">
        <f t="shared" si="12"/>
        <v>21.35991456034176</v>
      </c>
      <c r="M118" s="25">
        <v>8</v>
      </c>
      <c r="N118" s="25">
        <v>2</v>
      </c>
      <c r="O118" s="25">
        <v>2</v>
      </c>
      <c r="P118" s="25">
        <v>3</v>
      </c>
      <c r="Q118" s="25">
        <v>2</v>
      </c>
      <c r="R118" s="25">
        <v>1</v>
      </c>
      <c r="S118" s="25">
        <v>2</v>
      </c>
      <c r="T118" s="25">
        <v>3</v>
      </c>
      <c r="U118" s="25">
        <v>2</v>
      </c>
      <c r="V118" s="25">
        <v>1</v>
      </c>
      <c r="W118" s="25">
        <v>1</v>
      </c>
      <c r="X118" s="25">
        <v>2</v>
      </c>
      <c r="Y118" s="26">
        <v>3.48</v>
      </c>
      <c r="Z118" s="26">
        <v>14.38</v>
      </c>
      <c r="AA118" s="25">
        <v>2</v>
      </c>
      <c r="AB118" s="26">
        <v>1</v>
      </c>
      <c r="AC118" s="15" t="s">
        <v>426</v>
      </c>
      <c r="AD118" s="25">
        <v>4</v>
      </c>
      <c r="AE118" s="41" t="s">
        <v>427</v>
      </c>
      <c r="AF118" s="15">
        <v>2</v>
      </c>
      <c r="AG118" s="25">
        <v>1</v>
      </c>
      <c r="AH118" s="15">
        <v>0</v>
      </c>
      <c r="AI118" s="26">
        <v>2</v>
      </c>
      <c r="AJ118" s="26">
        <v>150</v>
      </c>
      <c r="AK118" s="26">
        <v>50</v>
      </c>
      <c r="AL118" s="26">
        <v>0</v>
      </c>
      <c r="AM118" s="26">
        <v>2</v>
      </c>
      <c r="AN118" s="26">
        <v>1</v>
      </c>
      <c r="AO118" s="26">
        <v>2</v>
      </c>
      <c r="AP118" s="26">
        <v>1</v>
      </c>
      <c r="AQ118" s="26">
        <v>2</v>
      </c>
      <c r="AR118" s="45">
        <v>0</v>
      </c>
      <c r="AS118" s="26">
        <v>4</v>
      </c>
      <c r="AT118" s="26">
        <v>2</v>
      </c>
      <c r="AU118" s="26">
        <v>0</v>
      </c>
      <c r="AV118" s="26">
        <v>0</v>
      </c>
      <c r="AW118" s="26">
        <v>0</v>
      </c>
      <c r="AX118" s="25">
        <v>5</v>
      </c>
      <c r="AY118" s="26">
        <v>4</v>
      </c>
      <c r="AZ118" s="26">
        <v>3</v>
      </c>
      <c r="BA118" s="26">
        <v>12</v>
      </c>
      <c r="BB118" s="26">
        <v>5</v>
      </c>
      <c r="BC118" s="25">
        <v>1</v>
      </c>
      <c r="BD118" s="25">
        <v>1</v>
      </c>
      <c r="BE118" s="25">
        <v>1</v>
      </c>
      <c r="BF118" s="25">
        <v>1</v>
      </c>
      <c r="BG118" s="25">
        <v>2</v>
      </c>
      <c r="BH118" s="15">
        <v>1</v>
      </c>
      <c r="BI118" s="26">
        <v>5</v>
      </c>
      <c r="BJ118" s="50">
        <v>5</v>
      </c>
      <c r="BK118" s="26">
        <v>1</v>
      </c>
      <c r="BL118" s="25">
        <v>4</v>
      </c>
    </row>
    <row r="119" spans="1:64" s="15" customFormat="1">
      <c r="A119" s="26">
        <v>2017095435</v>
      </c>
      <c r="B119" s="26">
        <v>15855001016</v>
      </c>
      <c r="C119" s="26" t="s">
        <v>495</v>
      </c>
      <c r="D119" s="26">
        <v>2</v>
      </c>
      <c r="E119" s="27">
        <v>18403</v>
      </c>
      <c r="F119" s="23">
        <f t="shared" si="13"/>
        <v>69</v>
      </c>
      <c r="G119" s="28">
        <v>43033</v>
      </c>
      <c r="H119" s="28">
        <v>43046</v>
      </c>
      <c r="I119" s="33">
        <f t="shared" si="14"/>
        <v>13</v>
      </c>
      <c r="J119" s="36">
        <v>161</v>
      </c>
      <c r="K119" s="25">
        <v>56</v>
      </c>
      <c r="L119" s="35">
        <f t="shared" si="12"/>
        <v>21.604104779908184</v>
      </c>
      <c r="M119" s="25">
        <v>9</v>
      </c>
      <c r="N119" s="25">
        <v>2</v>
      </c>
      <c r="O119" s="25">
        <v>2</v>
      </c>
      <c r="P119" s="25">
        <v>3</v>
      </c>
      <c r="Q119" s="25">
        <v>3</v>
      </c>
      <c r="R119" s="25">
        <v>1</v>
      </c>
      <c r="S119" s="25">
        <v>2</v>
      </c>
      <c r="T119" s="25">
        <v>4</v>
      </c>
      <c r="U119" s="25">
        <v>2</v>
      </c>
      <c r="V119" s="25">
        <v>2</v>
      </c>
      <c r="W119" s="25">
        <v>1</v>
      </c>
      <c r="X119" s="25">
        <v>2</v>
      </c>
      <c r="Y119" s="26">
        <v>1.07</v>
      </c>
      <c r="Z119" s="26">
        <v>6.85</v>
      </c>
      <c r="AA119" s="25">
        <v>3</v>
      </c>
      <c r="AB119" s="26">
        <v>1</v>
      </c>
      <c r="AC119" s="15" t="s">
        <v>426</v>
      </c>
      <c r="AD119" s="25">
        <v>4</v>
      </c>
      <c r="AE119" s="41" t="s">
        <v>427</v>
      </c>
      <c r="AF119" s="15">
        <v>2</v>
      </c>
      <c r="AG119" s="25">
        <v>1</v>
      </c>
      <c r="AH119" s="15">
        <v>0</v>
      </c>
      <c r="AI119" s="26">
        <v>2</v>
      </c>
      <c r="AJ119" s="26">
        <v>120</v>
      </c>
      <c r="AK119" s="26">
        <v>50</v>
      </c>
      <c r="AL119" s="26">
        <v>0</v>
      </c>
      <c r="AM119" s="26">
        <v>2</v>
      </c>
      <c r="AN119" s="26">
        <v>1</v>
      </c>
      <c r="AO119" s="26">
        <v>2</v>
      </c>
      <c r="AP119" s="26">
        <v>1</v>
      </c>
      <c r="AQ119" s="26">
        <v>2</v>
      </c>
      <c r="AR119" s="45">
        <v>0</v>
      </c>
      <c r="AS119" s="26">
        <v>4</v>
      </c>
      <c r="AT119" s="26">
        <v>1</v>
      </c>
      <c r="AU119" s="26">
        <v>9</v>
      </c>
      <c r="AV119" s="26">
        <v>3</v>
      </c>
      <c r="AW119" s="26">
        <v>3</v>
      </c>
      <c r="AX119" s="25">
        <v>5</v>
      </c>
      <c r="AY119" s="26">
        <v>3</v>
      </c>
      <c r="AZ119" s="26">
        <v>2</v>
      </c>
      <c r="BA119" s="26">
        <v>12</v>
      </c>
      <c r="BB119" s="26">
        <v>0</v>
      </c>
      <c r="BC119" s="25">
        <v>1</v>
      </c>
      <c r="BD119" s="25">
        <v>1</v>
      </c>
      <c r="BE119" s="25">
        <v>1</v>
      </c>
      <c r="BF119" s="25">
        <v>1</v>
      </c>
      <c r="BG119" s="25">
        <v>1</v>
      </c>
      <c r="BH119" s="15">
        <v>1</v>
      </c>
      <c r="BI119" s="26">
        <v>4</v>
      </c>
      <c r="BJ119" s="50">
        <v>1</v>
      </c>
      <c r="BK119" s="26">
        <v>1</v>
      </c>
      <c r="BL119" s="25">
        <v>2</v>
      </c>
    </row>
    <row r="120" spans="1:64" s="15" customFormat="1">
      <c r="A120" s="26">
        <v>2017101522</v>
      </c>
      <c r="B120" s="26">
        <v>18714823727</v>
      </c>
      <c r="C120" s="26" t="s">
        <v>496</v>
      </c>
      <c r="D120" s="26">
        <v>2</v>
      </c>
      <c r="E120" s="27">
        <v>18376</v>
      </c>
      <c r="F120" s="23">
        <f t="shared" si="13"/>
        <v>69</v>
      </c>
      <c r="G120" s="28">
        <v>43052</v>
      </c>
      <c r="H120" s="28">
        <v>43063</v>
      </c>
      <c r="I120" s="33">
        <f t="shared" si="14"/>
        <v>11</v>
      </c>
      <c r="J120" s="36">
        <v>171</v>
      </c>
      <c r="K120" s="25">
        <v>51</v>
      </c>
      <c r="L120" s="35">
        <f t="shared" si="12"/>
        <v>17.4412639786601</v>
      </c>
      <c r="M120" s="25">
        <v>3</v>
      </c>
      <c r="N120" s="25">
        <v>2</v>
      </c>
      <c r="O120" s="25">
        <v>2</v>
      </c>
      <c r="P120" s="25">
        <v>2</v>
      </c>
      <c r="Q120" s="25">
        <v>3</v>
      </c>
      <c r="R120" s="25">
        <v>1</v>
      </c>
      <c r="S120" s="25">
        <v>1</v>
      </c>
      <c r="T120" s="25">
        <v>2</v>
      </c>
      <c r="U120" s="25">
        <v>2</v>
      </c>
      <c r="V120" s="25">
        <v>1</v>
      </c>
      <c r="W120" s="25">
        <v>1</v>
      </c>
      <c r="X120" s="25">
        <v>2</v>
      </c>
      <c r="Y120" s="26">
        <v>5.67</v>
      </c>
      <c r="Z120" s="26">
        <v>18.059999999999999</v>
      </c>
      <c r="AA120" s="25">
        <v>2</v>
      </c>
      <c r="AB120" s="26">
        <v>1</v>
      </c>
      <c r="AC120" s="15" t="s">
        <v>426</v>
      </c>
      <c r="AD120" s="25">
        <v>4</v>
      </c>
      <c r="AE120" s="41" t="s">
        <v>427</v>
      </c>
      <c r="AF120" s="15">
        <v>2</v>
      </c>
      <c r="AG120" s="25">
        <v>1</v>
      </c>
      <c r="AH120" s="15">
        <v>0</v>
      </c>
      <c r="AI120" s="26">
        <v>3</v>
      </c>
      <c r="AJ120" s="26">
        <v>180</v>
      </c>
      <c r="AK120" s="26">
        <v>100</v>
      </c>
      <c r="AL120" s="26">
        <v>0</v>
      </c>
      <c r="AM120" s="26">
        <v>2</v>
      </c>
      <c r="AN120" s="26">
        <v>1</v>
      </c>
      <c r="AO120" s="26">
        <v>2</v>
      </c>
      <c r="AP120" s="26">
        <v>1</v>
      </c>
      <c r="AQ120" s="26">
        <v>3</v>
      </c>
      <c r="AR120" s="45">
        <v>3</v>
      </c>
      <c r="AS120" s="26">
        <v>3</v>
      </c>
      <c r="AT120" s="26">
        <v>2</v>
      </c>
      <c r="AU120" s="26">
        <v>0</v>
      </c>
      <c r="AV120" s="26">
        <v>0</v>
      </c>
      <c r="AW120" s="26">
        <v>0</v>
      </c>
      <c r="AX120" s="25">
        <v>5</v>
      </c>
      <c r="AY120" s="26">
        <v>4</v>
      </c>
      <c r="AZ120" s="26">
        <v>4</v>
      </c>
      <c r="BA120" s="26">
        <v>11</v>
      </c>
      <c r="BB120" s="26">
        <v>8</v>
      </c>
      <c r="BC120" s="25">
        <v>1</v>
      </c>
      <c r="BD120" s="25">
        <v>1</v>
      </c>
      <c r="BE120" s="25">
        <v>1</v>
      </c>
      <c r="BF120" s="25">
        <v>1</v>
      </c>
      <c r="BG120" s="25">
        <v>1</v>
      </c>
      <c r="BH120" s="25">
        <v>1</v>
      </c>
      <c r="BI120" s="26">
        <v>4</v>
      </c>
      <c r="BJ120" s="50">
        <v>6</v>
      </c>
      <c r="BK120" s="26">
        <v>1</v>
      </c>
      <c r="BL120" s="25">
        <v>3</v>
      </c>
    </row>
    <row r="121" spans="1:64" s="15" customFormat="1">
      <c r="A121" s="26">
        <v>2017111787</v>
      </c>
      <c r="B121" s="26">
        <v>15797707174</v>
      </c>
      <c r="C121" s="26" t="s">
        <v>123</v>
      </c>
      <c r="D121" s="26">
        <v>2</v>
      </c>
      <c r="E121" s="27">
        <v>26986</v>
      </c>
      <c r="F121" s="23">
        <f t="shared" si="13"/>
        <v>46</v>
      </c>
      <c r="G121" s="28">
        <v>43086</v>
      </c>
      <c r="H121" s="28">
        <v>43102</v>
      </c>
      <c r="I121" s="33">
        <f t="shared" si="14"/>
        <v>16</v>
      </c>
      <c r="J121" s="36">
        <v>162</v>
      </c>
      <c r="K121" s="25">
        <v>55</v>
      </c>
      <c r="L121" s="35">
        <f t="shared" si="12"/>
        <v>20.957171162932479</v>
      </c>
      <c r="M121" s="25">
        <v>4</v>
      </c>
      <c r="N121" s="25">
        <v>2</v>
      </c>
      <c r="O121" s="25">
        <v>2</v>
      </c>
      <c r="P121" s="25">
        <v>3</v>
      </c>
      <c r="Q121" s="25">
        <v>2</v>
      </c>
      <c r="R121" s="25">
        <v>1</v>
      </c>
      <c r="S121" s="25">
        <v>1</v>
      </c>
      <c r="T121" s="25">
        <v>4</v>
      </c>
      <c r="U121" s="25">
        <v>2</v>
      </c>
      <c r="V121" s="25">
        <v>1</v>
      </c>
      <c r="W121" s="25">
        <v>1</v>
      </c>
      <c r="X121" s="25">
        <v>2</v>
      </c>
      <c r="Y121" s="26">
        <v>1.91</v>
      </c>
      <c r="Z121" s="26">
        <v>22.93</v>
      </c>
      <c r="AA121" s="25">
        <v>2</v>
      </c>
      <c r="AB121" s="26">
        <v>1</v>
      </c>
      <c r="AC121" s="15" t="s">
        <v>426</v>
      </c>
      <c r="AD121" s="25">
        <v>4</v>
      </c>
      <c r="AE121" s="41" t="s">
        <v>427</v>
      </c>
      <c r="AF121" s="15">
        <v>2</v>
      </c>
      <c r="AG121" s="25">
        <v>1</v>
      </c>
      <c r="AH121" s="15">
        <v>0</v>
      </c>
      <c r="AI121" s="26">
        <v>3</v>
      </c>
      <c r="AJ121" s="26">
        <v>260</v>
      </c>
      <c r="AK121" s="26">
        <v>100</v>
      </c>
      <c r="AL121" s="26">
        <v>0</v>
      </c>
      <c r="AM121" s="26">
        <v>2</v>
      </c>
      <c r="AN121" s="26">
        <v>1</v>
      </c>
      <c r="AO121" s="26">
        <v>1</v>
      </c>
      <c r="AP121" s="26">
        <v>1</v>
      </c>
      <c r="AQ121" s="26">
        <v>5</v>
      </c>
      <c r="AR121" s="45">
        <v>1</v>
      </c>
      <c r="AS121" s="26">
        <v>3</v>
      </c>
      <c r="AT121" s="26">
        <v>2</v>
      </c>
      <c r="AU121" s="26">
        <v>0</v>
      </c>
      <c r="AV121" s="26">
        <v>0</v>
      </c>
      <c r="AW121" s="26">
        <v>0</v>
      </c>
      <c r="AX121" s="25">
        <v>5</v>
      </c>
      <c r="AY121" s="26">
        <v>4</v>
      </c>
      <c r="AZ121" s="26">
        <v>2</v>
      </c>
      <c r="BA121" s="26">
        <v>15</v>
      </c>
      <c r="BB121" s="26">
        <v>0</v>
      </c>
      <c r="BC121" s="25">
        <v>1</v>
      </c>
      <c r="BD121" s="25">
        <v>1</v>
      </c>
      <c r="BE121" s="25">
        <v>1</v>
      </c>
      <c r="BF121" s="25">
        <v>1</v>
      </c>
      <c r="BG121" s="25">
        <v>1</v>
      </c>
      <c r="BH121" s="15">
        <v>1</v>
      </c>
      <c r="BI121" s="26">
        <v>3</v>
      </c>
      <c r="BJ121" s="50">
        <v>1</v>
      </c>
      <c r="BK121" s="26">
        <v>1</v>
      </c>
      <c r="BL121" s="25">
        <v>1</v>
      </c>
    </row>
    <row r="122" spans="1:64" s="15" customFormat="1">
      <c r="A122" s="26">
        <v>2018008077</v>
      </c>
      <c r="B122" s="26">
        <v>17717643909</v>
      </c>
      <c r="C122" s="26" t="s">
        <v>497</v>
      </c>
      <c r="D122" s="26">
        <v>2</v>
      </c>
      <c r="E122" s="27">
        <v>21239</v>
      </c>
      <c r="F122" s="23">
        <f t="shared" si="13"/>
        <v>61</v>
      </c>
      <c r="G122" s="28">
        <v>43126</v>
      </c>
      <c r="H122" s="28">
        <v>43138</v>
      </c>
      <c r="I122" s="33">
        <f t="shared" si="14"/>
        <v>12</v>
      </c>
      <c r="J122" s="36">
        <v>163</v>
      </c>
      <c r="K122" s="25">
        <v>72</v>
      </c>
      <c r="L122" s="35">
        <f t="shared" si="12"/>
        <v>27.099251006812452</v>
      </c>
      <c r="M122" s="25">
        <v>4</v>
      </c>
      <c r="N122" s="25">
        <v>6</v>
      </c>
      <c r="O122" s="25">
        <v>2</v>
      </c>
      <c r="P122" s="25">
        <v>3</v>
      </c>
      <c r="Q122" s="25">
        <v>2</v>
      </c>
      <c r="R122" s="25">
        <v>1</v>
      </c>
      <c r="S122" s="25">
        <v>1</v>
      </c>
      <c r="T122" s="25">
        <v>3</v>
      </c>
      <c r="U122" s="25">
        <v>2</v>
      </c>
      <c r="V122" s="25">
        <v>1</v>
      </c>
      <c r="W122" s="25">
        <v>1</v>
      </c>
      <c r="X122" s="25">
        <v>2</v>
      </c>
      <c r="Y122" s="26">
        <v>2.98</v>
      </c>
      <c r="Z122" s="26">
        <v>4.3600000000000003</v>
      </c>
      <c r="AA122" s="25">
        <v>2</v>
      </c>
      <c r="AB122" s="26">
        <v>1</v>
      </c>
      <c r="AC122" s="15" t="s">
        <v>426</v>
      </c>
      <c r="AD122" s="25">
        <v>4</v>
      </c>
      <c r="AE122" s="41" t="s">
        <v>459</v>
      </c>
      <c r="AF122" s="15">
        <v>2</v>
      </c>
      <c r="AG122" s="25">
        <v>1</v>
      </c>
      <c r="AH122" s="15">
        <v>0</v>
      </c>
      <c r="AI122" s="26">
        <v>3</v>
      </c>
      <c r="AJ122" s="26">
        <v>220</v>
      </c>
      <c r="AK122" s="26">
        <v>50</v>
      </c>
      <c r="AL122" s="26">
        <v>0</v>
      </c>
      <c r="AM122" s="26">
        <v>2</v>
      </c>
      <c r="AN122" s="26">
        <v>1</v>
      </c>
      <c r="AO122" s="26">
        <v>2</v>
      </c>
      <c r="AP122" s="26">
        <v>1</v>
      </c>
      <c r="AQ122" s="26">
        <v>2</v>
      </c>
      <c r="AR122" s="45">
        <v>1</v>
      </c>
      <c r="AS122" s="26">
        <v>3</v>
      </c>
      <c r="AT122" s="26">
        <v>2</v>
      </c>
      <c r="AU122" s="26">
        <v>0</v>
      </c>
      <c r="AV122" s="26">
        <v>0</v>
      </c>
      <c r="AW122" s="26">
        <v>0</v>
      </c>
      <c r="AX122" s="25">
        <v>5</v>
      </c>
      <c r="AY122" s="26">
        <v>2.4</v>
      </c>
      <c r="AZ122" s="26">
        <v>4</v>
      </c>
      <c r="BA122" s="26">
        <v>10</v>
      </c>
      <c r="BB122" s="26">
        <v>5</v>
      </c>
      <c r="BC122" s="25">
        <v>1</v>
      </c>
      <c r="BD122" s="25">
        <v>1</v>
      </c>
      <c r="BE122" s="25">
        <v>1</v>
      </c>
      <c r="BF122" s="25">
        <v>1</v>
      </c>
      <c r="BG122" s="25">
        <v>1</v>
      </c>
      <c r="BH122" s="15">
        <v>1</v>
      </c>
      <c r="BI122" s="26">
        <v>3</v>
      </c>
      <c r="BJ122" s="50">
        <v>5</v>
      </c>
      <c r="BK122" s="26">
        <v>1</v>
      </c>
      <c r="BL122" s="25">
        <v>3</v>
      </c>
    </row>
    <row r="123" spans="1:64" s="15" customFormat="1">
      <c r="A123" s="26">
        <v>2018015430</v>
      </c>
      <c r="B123" s="26">
        <v>13905544962</v>
      </c>
      <c r="C123" s="26" t="s">
        <v>137</v>
      </c>
      <c r="D123" s="26">
        <v>2</v>
      </c>
      <c r="E123" s="27">
        <v>23505</v>
      </c>
      <c r="F123" s="23">
        <f t="shared" si="13"/>
        <v>55</v>
      </c>
      <c r="G123" s="28">
        <v>43154</v>
      </c>
      <c r="H123" s="28">
        <v>43166</v>
      </c>
      <c r="I123" s="33">
        <f t="shared" si="14"/>
        <v>12</v>
      </c>
      <c r="J123" s="36">
        <v>157</v>
      </c>
      <c r="K123" s="25">
        <v>65</v>
      </c>
      <c r="L123" s="35">
        <f t="shared" si="12"/>
        <v>26.370238143535236</v>
      </c>
      <c r="M123" s="25">
        <v>6</v>
      </c>
      <c r="N123" s="25">
        <v>2</v>
      </c>
      <c r="O123" s="25">
        <v>2</v>
      </c>
      <c r="P123" s="25">
        <v>3</v>
      </c>
      <c r="Q123" s="25">
        <v>2</v>
      </c>
      <c r="R123" s="25">
        <v>1</v>
      </c>
      <c r="S123" s="25">
        <v>2</v>
      </c>
      <c r="T123" s="25">
        <v>3</v>
      </c>
      <c r="U123" s="25">
        <v>2</v>
      </c>
      <c r="V123" s="25">
        <v>1</v>
      </c>
      <c r="W123" s="25">
        <v>1</v>
      </c>
      <c r="X123" s="25">
        <v>2</v>
      </c>
      <c r="Y123" s="26">
        <v>2.38</v>
      </c>
      <c r="Z123" s="26">
        <v>10.45</v>
      </c>
      <c r="AA123" s="25">
        <v>2</v>
      </c>
      <c r="AB123" s="26">
        <v>1</v>
      </c>
      <c r="AC123" s="15" t="s">
        <v>426</v>
      </c>
      <c r="AD123" s="25">
        <v>4</v>
      </c>
      <c r="AE123" s="41" t="s">
        <v>459</v>
      </c>
      <c r="AF123" s="15">
        <v>2</v>
      </c>
      <c r="AG123" s="25">
        <v>1</v>
      </c>
      <c r="AH123" s="15">
        <v>0</v>
      </c>
      <c r="AI123" s="26">
        <v>3</v>
      </c>
      <c r="AJ123" s="26">
        <v>320</v>
      </c>
      <c r="AK123" s="26">
        <v>50</v>
      </c>
      <c r="AL123" s="26">
        <v>0</v>
      </c>
      <c r="AM123" s="26">
        <v>2</v>
      </c>
      <c r="AN123" s="26">
        <v>1</v>
      </c>
      <c r="AO123" s="26">
        <v>2</v>
      </c>
      <c r="AP123" s="26">
        <v>1</v>
      </c>
      <c r="AQ123" s="26">
        <v>2</v>
      </c>
      <c r="AR123" s="45">
        <v>0</v>
      </c>
      <c r="AS123" s="26">
        <v>4</v>
      </c>
      <c r="AT123" s="26">
        <v>2</v>
      </c>
      <c r="AU123" s="26">
        <v>0</v>
      </c>
      <c r="AV123" s="26">
        <v>0</v>
      </c>
      <c r="AW123" s="26">
        <v>0</v>
      </c>
      <c r="AX123" s="25">
        <v>5</v>
      </c>
      <c r="AY123" s="26">
        <v>3</v>
      </c>
      <c r="AZ123" s="26">
        <v>6</v>
      </c>
      <c r="BA123" s="26">
        <v>13</v>
      </c>
      <c r="BB123" s="26">
        <v>0</v>
      </c>
      <c r="BC123" s="25">
        <v>1</v>
      </c>
      <c r="BD123" s="25">
        <v>1</v>
      </c>
      <c r="BE123" s="25">
        <v>1</v>
      </c>
      <c r="BF123" s="25">
        <v>1</v>
      </c>
      <c r="BG123" s="25">
        <v>1</v>
      </c>
      <c r="BH123" s="15">
        <v>1</v>
      </c>
      <c r="BI123" s="26">
        <v>1</v>
      </c>
      <c r="BJ123" s="50">
        <v>1</v>
      </c>
      <c r="BK123" s="26">
        <v>1</v>
      </c>
      <c r="BL123" s="25">
        <v>1</v>
      </c>
    </row>
    <row r="124" spans="1:64" s="15" customFormat="1">
      <c r="A124" s="26">
        <v>2018016817</v>
      </c>
      <c r="B124" s="26">
        <v>18726489800</v>
      </c>
      <c r="C124" s="26" t="s">
        <v>498</v>
      </c>
      <c r="D124" s="26">
        <v>2</v>
      </c>
      <c r="E124" s="27">
        <v>23533</v>
      </c>
      <c r="F124" s="23">
        <f t="shared" si="13"/>
        <v>55</v>
      </c>
      <c r="G124" s="28">
        <v>43158</v>
      </c>
      <c r="H124" s="28">
        <v>43172</v>
      </c>
      <c r="I124" s="33">
        <f t="shared" si="14"/>
        <v>14</v>
      </c>
      <c r="J124" s="36">
        <v>161</v>
      </c>
      <c r="K124" s="25">
        <v>62</v>
      </c>
      <c r="L124" s="35">
        <f t="shared" si="12"/>
        <v>23.918830292041203</v>
      </c>
      <c r="M124" s="25">
        <v>7</v>
      </c>
      <c r="N124" s="25">
        <v>2</v>
      </c>
      <c r="O124" s="25">
        <v>2</v>
      </c>
      <c r="P124" s="25">
        <v>3</v>
      </c>
      <c r="Q124" s="25">
        <v>2</v>
      </c>
      <c r="R124" s="25">
        <v>1</v>
      </c>
      <c r="S124" s="25">
        <v>2</v>
      </c>
      <c r="T124" s="25">
        <v>3</v>
      </c>
      <c r="U124" s="25">
        <v>2</v>
      </c>
      <c r="V124" s="25">
        <v>1</v>
      </c>
      <c r="W124" s="25">
        <v>1</v>
      </c>
      <c r="X124" s="25">
        <v>2</v>
      </c>
      <c r="Y124" s="26">
        <v>16.71</v>
      </c>
      <c r="Z124" s="26">
        <v>106.39</v>
      </c>
      <c r="AA124" s="25">
        <v>2</v>
      </c>
      <c r="AB124" s="26">
        <v>1</v>
      </c>
      <c r="AC124" s="15" t="s">
        <v>426</v>
      </c>
      <c r="AD124" s="25">
        <v>4</v>
      </c>
      <c r="AE124" s="41" t="s">
        <v>459</v>
      </c>
      <c r="AF124" s="15">
        <v>2</v>
      </c>
      <c r="AG124" s="25">
        <v>1</v>
      </c>
      <c r="AH124" s="15">
        <v>0</v>
      </c>
      <c r="AI124" s="26">
        <v>2</v>
      </c>
      <c r="AJ124" s="26">
        <v>180</v>
      </c>
      <c r="AK124" s="26">
        <v>50</v>
      </c>
      <c r="AL124" s="26">
        <v>0</v>
      </c>
      <c r="AM124" s="26">
        <v>2</v>
      </c>
      <c r="AN124" s="26">
        <v>1</v>
      </c>
      <c r="AO124" s="26">
        <v>2</v>
      </c>
      <c r="AP124" s="26">
        <v>1</v>
      </c>
      <c r="AQ124" s="26">
        <v>2</v>
      </c>
      <c r="AR124" s="59">
        <v>0</v>
      </c>
      <c r="AS124" s="26">
        <v>3</v>
      </c>
      <c r="AT124" s="21">
        <v>2</v>
      </c>
      <c r="AU124" s="21">
        <v>0</v>
      </c>
      <c r="AV124" s="21">
        <v>0</v>
      </c>
      <c r="AW124" s="21">
        <v>0</v>
      </c>
      <c r="AX124" s="25">
        <v>5</v>
      </c>
      <c r="AY124" s="26">
        <v>5</v>
      </c>
      <c r="AZ124" s="26">
        <v>3</v>
      </c>
      <c r="BA124" s="26">
        <v>17</v>
      </c>
      <c r="BB124" s="26">
        <v>1</v>
      </c>
      <c r="BC124" s="25">
        <v>1</v>
      </c>
      <c r="BD124" s="25">
        <v>1</v>
      </c>
      <c r="BE124" s="25">
        <v>1</v>
      </c>
      <c r="BF124" s="25">
        <v>2</v>
      </c>
      <c r="BG124" s="25">
        <v>2</v>
      </c>
      <c r="BH124" s="15">
        <v>1</v>
      </c>
      <c r="BI124" s="26">
        <v>5</v>
      </c>
      <c r="BJ124" s="50">
        <v>2</v>
      </c>
      <c r="BK124" s="26">
        <v>1</v>
      </c>
      <c r="BL124" s="15">
        <v>4</v>
      </c>
    </row>
    <row r="125" spans="1:64" s="15" customFormat="1">
      <c r="A125" s="26">
        <v>2018040293</v>
      </c>
      <c r="B125" s="26">
        <v>13955106150</v>
      </c>
      <c r="C125" s="26" t="s">
        <v>499</v>
      </c>
      <c r="D125" s="26">
        <v>2</v>
      </c>
      <c r="E125" s="27">
        <v>23803</v>
      </c>
      <c r="F125" s="23">
        <f t="shared" si="13"/>
        <v>54</v>
      </c>
      <c r="G125" s="28">
        <v>43230</v>
      </c>
      <c r="H125" s="28">
        <v>43243</v>
      </c>
      <c r="I125" s="33">
        <f t="shared" si="14"/>
        <v>13</v>
      </c>
      <c r="J125" s="36">
        <v>159</v>
      </c>
      <c r="K125" s="25">
        <v>55</v>
      </c>
      <c r="L125" s="35">
        <f t="shared" si="12"/>
        <v>21.75546853368142</v>
      </c>
      <c r="M125" s="25">
        <v>2</v>
      </c>
      <c r="N125" s="25">
        <v>2</v>
      </c>
      <c r="O125" s="25">
        <v>2</v>
      </c>
      <c r="P125" s="25">
        <v>3</v>
      </c>
      <c r="Q125" s="25">
        <v>2</v>
      </c>
      <c r="R125" s="25">
        <v>1</v>
      </c>
      <c r="S125" s="25">
        <v>1</v>
      </c>
      <c r="T125" s="25">
        <v>3</v>
      </c>
      <c r="U125" s="25">
        <v>2</v>
      </c>
      <c r="V125" s="25">
        <v>1</v>
      </c>
      <c r="W125" s="25">
        <v>1</v>
      </c>
      <c r="X125" s="25">
        <v>2</v>
      </c>
      <c r="Y125" s="26">
        <v>2.44</v>
      </c>
      <c r="Z125" s="26">
        <v>2.4900000000000002</v>
      </c>
      <c r="AA125" s="25">
        <v>1</v>
      </c>
      <c r="AB125" s="26">
        <v>1</v>
      </c>
      <c r="AC125" s="15" t="s">
        <v>426</v>
      </c>
      <c r="AD125" s="25">
        <v>4</v>
      </c>
      <c r="AE125" s="41" t="s">
        <v>459</v>
      </c>
      <c r="AF125" s="15">
        <v>1</v>
      </c>
      <c r="AG125" s="25">
        <v>2</v>
      </c>
      <c r="AH125" s="15">
        <v>0</v>
      </c>
      <c r="AI125" s="26">
        <v>3</v>
      </c>
      <c r="AJ125" s="26">
        <v>240</v>
      </c>
      <c r="AK125" s="26">
        <v>50</v>
      </c>
      <c r="AL125" s="26">
        <v>0</v>
      </c>
      <c r="AM125" s="26">
        <v>2</v>
      </c>
      <c r="AN125" s="26">
        <v>1</v>
      </c>
      <c r="AO125" s="26">
        <v>2</v>
      </c>
      <c r="AP125" s="26">
        <v>1</v>
      </c>
      <c r="AQ125" s="26">
        <v>3</v>
      </c>
      <c r="AR125" s="45">
        <v>3</v>
      </c>
      <c r="AS125" s="26">
        <v>3</v>
      </c>
      <c r="AT125" s="26">
        <v>2</v>
      </c>
      <c r="AU125" s="26">
        <v>0</v>
      </c>
      <c r="AV125" s="26">
        <v>0</v>
      </c>
      <c r="AW125" s="26">
        <v>0</v>
      </c>
      <c r="AX125" s="25">
        <v>5</v>
      </c>
      <c r="AY125" s="26">
        <v>4</v>
      </c>
      <c r="AZ125" s="26">
        <v>2</v>
      </c>
      <c r="BA125" s="26">
        <v>11</v>
      </c>
      <c r="BB125" s="26">
        <v>0</v>
      </c>
      <c r="BC125" s="25">
        <v>1</v>
      </c>
      <c r="BD125" s="25">
        <v>1</v>
      </c>
      <c r="BE125" s="25">
        <v>1</v>
      </c>
      <c r="BF125" s="25">
        <v>1</v>
      </c>
      <c r="BG125" s="25">
        <v>1</v>
      </c>
      <c r="BH125" s="15">
        <v>1</v>
      </c>
      <c r="BI125" s="26">
        <v>2</v>
      </c>
      <c r="BJ125" s="50">
        <v>1</v>
      </c>
      <c r="BK125" s="26">
        <v>1</v>
      </c>
      <c r="BL125" s="25">
        <v>1</v>
      </c>
    </row>
    <row r="126" spans="1:64" s="15" customFormat="1">
      <c r="A126" s="26">
        <v>2018041641</v>
      </c>
      <c r="B126" s="26">
        <v>15395038939</v>
      </c>
      <c r="C126" s="26" t="s">
        <v>138</v>
      </c>
      <c r="D126" s="26">
        <v>2</v>
      </c>
      <c r="E126" s="27">
        <v>23498</v>
      </c>
      <c r="F126" s="23">
        <f t="shared" si="13"/>
        <v>55</v>
      </c>
      <c r="G126" s="28">
        <v>43235</v>
      </c>
      <c r="H126" s="28">
        <v>43245</v>
      </c>
      <c r="I126" s="33">
        <f t="shared" si="14"/>
        <v>10</v>
      </c>
      <c r="J126" s="36">
        <v>161</v>
      </c>
      <c r="K126" s="25">
        <v>67</v>
      </c>
      <c r="L126" s="35">
        <f t="shared" si="12"/>
        <v>25.847768218818718</v>
      </c>
      <c r="M126" s="25">
        <v>5</v>
      </c>
      <c r="N126" s="25">
        <v>2</v>
      </c>
      <c r="O126" s="25">
        <v>2</v>
      </c>
      <c r="P126" s="25">
        <v>4</v>
      </c>
      <c r="Q126" s="25">
        <v>3</v>
      </c>
      <c r="R126" s="25">
        <v>1</v>
      </c>
      <c r="S126" s="25">
        <v>1</v>
      </c>
      <c r="T126" s="25">
        <v>6</v>
      </c>
      <c r="U126" s="25">
        <v>2</v>
      </c>
      <c r="V126" s="25">
        <v>2</v>
      </c>
      <c r="W126" s="25">
        <v>1</v>
      </c>
      <c r="X126" s="25">
        <v>2</v>
      </c>
      <c r="Y126" s="26">
        <v>0.95</v>
      </c>
      <c r="Z126" s="26">
        <v>6.62</v>
      </c>
      <c r="AA126" s="15">
        <v>4</v>
      </c>
      <c r="AB126" s="26">
        <v>1</v>
      </c>
      <c r="AC126" s="15" t="s">
        <v>426</v>
      </c>
      <c r="AD126" s="25">
        <v>4</v>
      </c>
      <c r="AE126" s="41" t="s">
        <v>459</v>
      </c>
      <c r="AF126" s="15">
        <v>1</v>
      </c>
      <c r="AG126" s="25">
        <v>2</v>
      </c>
      <c r="AH126" s="15">
        <v>4</v>
      </c>
      <c r="AI126" s="26">
        <v>3</v>
      </c>
      <c r="AJ126" s="26">
        <v>180</v>
      </c>
      <c r="AK126" s="26">
        <v>20</v>
      </c>
      <c r="AL126" s="26">
        <v>0</v>
      </c>
      <c r="AM126" s="26">
        <v>2</v>
      </c>
      <c r="AN126" s="26">
        <v>1</v>
      </c>
      <c r="AO126" s="26">
        <v>2</v>
      </c>
      <c r="AP126" s="26">
        <v>1</v>
      </c>
      <c r="AQ126" s="26">
        <v>2</v>
      </c>
      <c r="AR126" s="45">
        <v>1</v>
      </c>
      <c r="AS126" s="26">
        <v>3</v>
      </c>
      <c r="AT126" s="26">
        <v>2</v>
      </c>
      <c r="AU126" s="26">
        <v>0</v>
      </c>
      <c r="AV126" s="26">
        <v>0</v>
      </c>
      <c r="AW126" s="26">
        <v>0</v>
      </c>
      <c r="AX126" s="25">
        <v>5</v>
      </c>
      <c r="AY126" s="26">
        <v>5</v>
      </c>
      <c r="AZ126" s="26">
        <v>2</v>
      </c>
      <c r="BA126" s="26">
        <v>18</v>
      </c>
      <c r="BB126" s="26">
        <v>0</v>
      </c>
      <c r="BC126" s="25">
        <v>1</v>
      </c>
      <c r="BD126" s="25">
        <v>1</v>
      </c>
      <c r="BE126" s="25">
        <v>1</v>
      </c>
      <c r="BF126" s="25">
        <v>1</v>
      </c>
      <c r="BG126" s="25">
        <v>1</v>
      </c>
      <c r="BH126" s="15">
        <v>1</v>
      </c>
      <c r="BI126" s="26">
        <v>4</v>
      </c>
      <c r="BJ126" s="50">
        <v>1</v>
      </c>
      <c r="BK126" s="26">
        <v>1</v>
      </c>
      <c r="BL126" s="25">
        <v>3</v>
      </c>
    </row>
    <row r="127" spans="1:64" s="15" customFormat="1">
      <c r="A127" s="26">
        <v>2018057746</v>
      </c>
      <c r="B127" s="26">
        <v>13637088099</v>
      </c>
      <c r="C127" s="26" t="s">
        <v>300</v>
      </c>
      <c r="D127" s="26">
        <v>2</v>
      </c>
      <c r="E127" s="27">
        <v>19850</v>
      </c>
      <c r="F127" s="23">
        <f t="shared" si="13"/>
        <v>65</v>
      </c>
      <c r="G127" s="28">
        <v>43286</v>
      </c>
      <c r="H127" s="28">
        <v>43307</v>
      </c>
      <c r="I127" s="33">
        <f t="shared" si="14"/>
        <v>21</v>
      </c>
      <c r="J127" s="36">
        <v>158</v>
      </c>
      <c r="K127" s="25">
        <v>62</v>
      </c>
      <c r="L127" s="35">
        <f t="shared" si="12"/>
        <v>24.835763499439192</v>
      </c>
      <c r="M127" s="25">
        <v>2</v>
      </c>
      <c r="N127" s="25">
        <v>3</v>
      </c>
      <c r="O127" s="25">
        <v>2</v>
      </c>
      <c r="P127" s="25">
        <v>3</v>
      </c>
      <c r="Q127" s="25">
        <v>3</v>
      </c>
      <c r="R127" s="25">
        <v>1</v>
      </c>
      <c r="S127" s="25">
        <v>1</v>
      </c>
      <c r="T127" s="25">
        <v>5</v>
      </c>
      <c r="U127" s="25">
        <v>2</v>
      </c>
      <c r="V127" s="25">
        <v>1</v>
      </c>
      <c r="W127" s="25">
        <v>1</v>
      </c>
      <c r="X127" s="25">
        <v>2</v>
      </c>
      <c r="Y127" s="26">
        <v>1.54</v>
      </c>
      <c r="Z127" s="26">
        <v>3.47</v>
      </c>
      <c r="AA127" s="25">
        <v>2</v>
      </c>
      <c r="AB127" s="26">
        <v>1</v>
      </c>
      <c r="AC127" s="15" t="s">
        <v>426</v>
      </c>
      <c r="AD127" s="25">
        <v>4</v>
      </c>
      <c r="AE127" s="41" t="s">
        <v>459</v>
      </c>
      <c r="AF127" s="15">
        <v>1</v>
      </c>
      <c r="AG127" s="25">
        <v>2</v>
      </c>
      <c r="AH127" s="15">
        <v>0</v>
      </c>
      <c r="AI127" s="26">
        <v>3</v>
      </c>
      <c r="AJ127" s="26">
        <v>200</v>
      </c>
      <c r="AK127" s="26">
        <v>50</v>
      </c>
      <c r="AL127" s="26">
        <v>0</v>
      </c>
      <c r="AM127" s="26">
        <v>2</v>
      </c>
      <c r="AN127" s="26">
        <v>1</v>
      </c>
      <c r="AO127" s="26">
        <v>2</v>
      </c>
      <c r="AP127" s="26">
        <v>1</v>
      </c>
      <c r="AQ127" s="26">
        <v>3</v>
      </c>
      <c r="AR127" s="45">
        <v>3</v>
      </c>
      <c r="AS127" s="26">
        <v>4</v>
      </c>
      <c r="AT127" s="26">
        <v>2</v>
      </c>
      <c r="AU127" s="26">
        <v>0</v>
      </c>
      <c r="AV127" s="26">
        <v>0</v>
      </c>
      <c r="AW127" s="26">
        <v>0</v>
      </c>
      <c r="AX127" s="26">
        <v>5</v>
      </c>
      <c r="AY127" s="26">
        <v>3</v>
      </c>
      <c r="AZ127" s="26">
        <v>3</v>
      </c>
      <c r="BA127" s="26">
        <v>21</v>
      </c>
      <c r="BB127" s="26">
        <v>18</v>
      </c>
      <c r="BC127" s="25">
        <v>1</v>
      </c>
      <c r="BD127" s="25">
        <v>1</v>
      </c>
      <c r="BE127" s="25">
        <v>1</v>
      </c>
      <c r="BF127" s="25">
        <v>1</v>
      </c>
      <c r="BG127" s="25">
        <v>1</v>
      </c>
      <c r="BH127" s="25">
        <v>1</v>
      </c>
      <c r="BI127" s="26">
        <v>4</v>
      </c>
      <c r="BJ127" s="50">
        <v>6</v>
      </c>
      <c r="BK127" s="26">
        <v>1</v>
      </c>
      <c r="BL127" s="25">
        <v>3</v>
      </c>
    </row>
    <row r="128" spans="1:64" s="15" customFormat="1">
      <c r="A128" s="26">
        <v>2018059593</v>
      </c>
      <c r="B128" s="26">
        <v>18395561281</v>
      </c>
      <c r="C128" s="26" t="s">
        <v>126</v>
      </c>
      <c r="D128" s="26">
        <v>2</v>
      </c>
      <c r="E128" s="27">
        <v>25237</v>
      </c>
      <c r="F128" s="23">
        <f t="shared" si="13"/>
        <v>50</v>
      </c>
      <c r="G128" s="28">
        <v>43291</v>
      </c>
      <c r="H128" s="28">
        <v>43308</v>
      </c>
      <c r="I128" s="33">
        <f t="shared" si="14"/>
        <v>17</v>
      </c>
      <c r="J128" s="36">
        <v>158</v>
      </c>
      <c r="K128" s="25">
        <v>61</v>
      </c>
      <c r="L128" s="35">
        <f t="shared" si="12"/>
        <v>24.435186668803077</v>
      </c>
      <c r="M128" s="25">
        <v>5</v>
      </c>
      <c r="N128" s="25">
        <v>2</v>
      </c>
      <c r="O128" s="25">
        <v>2</v>
      </c>
      <c r="P128" s="25">
        <v>4</v>
      </c>
      <c r="Q128" s="25">
        <v>3</v>
      </c>
      <c r="R128" s="25">
        <v>1</v>
      </c>
      <c r="S128" s="25">
        <v>1</v>
      </c>
      <c r="T128" s="25">
        <v>8</v>
      </c>
      <c r="U128" s="25">
        <v>2</v>
      </c>
      <c r="V128" s="25">
        <v>2</v>
      </c>
      <c r="W128" s="25">
        <v>1</v>
      </c>
      <c r="X128" s="25">
        <v>2</v>
      </c>
      <c r="Y128" s="26">
        <v>0.91</v>
      </c>
      <c r="Z128" s="26">
        <v>6.51</v>
      </c>
      <c r="AA128" s="25">
        <v>3</v>
      </c>
      <c r="AB128" s="26">
        <v>1</v>
      </c>
      <c r="AC128" s="15" t="s">
        <v>426</v>
      </c>
      <c r="AD128" s="25">
        <v>4</v>
      </c>
      <c r="AE128" s="41" t="s">
        <v>459</v>
      </c>
      <c r="AF128" s="15">
        <v>1</v>
      </c>
      <c r="AG128" s="25">
        <v>2</v>
      </c>
      <c r="AH128" s="15">
        <v>4</v>
      </c>
      <c r="AI128" s="26">
        <v>3</v>
      </c>
      <c r="AJ128" s="26">
        <v>260</v>
      </c>
      <c r="AK128" s="26">
        <v>50</v>
      </c>
      <c r="AL128" s="26">
        <v>0</v>
      </c>
      <c r="AM128" s="26">
        <v>2</v>
      </c>
      <c r="AN128" s="26">
        <v>1</v>
      </c>
      <c r="AO128" s="26">
        <v>2</v>
      </c>
      <c r="AP128" s="26">
        <v>1</v>
      </c>
      <c r="AQ128" s="26">
        <v>2</v>
      </c>
      <c r="AR128" s="45">
        <v>1</v>
      </c>
      <c r="AS128" s="26">
        <v>4</v>
      </c>
      <c r="AT128" s="26">
        <v>2</v>
      </c>
      <c r="AU128" s="26">
        <v>0</v>
      </c>
      <c r="AV128" s="26">
        <v>0</v>
      </c>
      <c r="AW128" s="26">
        <v>0</v>
      </c>
      <c r="AX128" s="26">
        <v>5</v>
      </c>
      <c r="AY128" s="26">
        <v>4.5</v>
      </c>
      <c r="AZ128" s="26">
        <v>2</v>
      </c>
      <c r="BA128" s="26">
        <v>19</v>
      </c>
      <c r="BB128" s="26">
        <v>10</v>
      </c>
      <c r="BC128" s="25">
        <v>1</v>
      </c>
      <c r="BD128" s="25">
        <v>1</v>
      </c>
      <c r="BE128" s="25">
        <v>1</v>
      </c>
      <c r="BF128" s="25">
        <v>1</v>
      </c>
      <c r="BG128" s="25">
        <v>1</v>
      </c>
      <c r="BH128" s="15">
        <v>1</v>
      </c>
      <c r="BI128" s="26">
        <v>5</v>
      </c>
      <c r="BJ128" s="50">
        <v>6</v>
      </c>
      <c r="BK128" s="26">
        <v>1</v>
      </c>
      <c r="BL128" s="25">
        <v>1</v>
      </c>
    </row>
    <row r="129" spans="1:64" s="15" customFormat="1">
      <c r="A129" s="26">
        <v>2018070593</v>
      </c>
      <c r="B129" s="26">
        <v>15056944658</v>
      </c>
      <c r="C129" s="26" t="s">
        <v>500</v>
      </c>
      <c r="D129" s="26">
        <v>2</v>
      </c>
      <c r="E129" s="27">
        <v>25630</v>
      </c>
      <c r="F129" s="23">
        <f t="shared" si="13"/>
        <v>49</v>
      </c>
      <c r="G129" s="28">
        <v>43326</v>
      </c>
      <c r="H129" s="28">
        <v>43343</v>
      </c>
      <c r="I129" s="33">
        <f t="shared" si="14"/>
        <v>17</v>
      </c>
      <c r="J129" s="36">
        <v>158</v>
      </c>
      <c r="K129" s="25">
        <v>55</v>
      </c>
      <c r="L129" s="35">
        <f t="shared" si="12"/>
        <v>22.03172568498638</v>
      </c>
      <c r="M129" s="25">
        <v>3</v>
      </c>
      <c r="N129" s="25">
        <v>2</v>
      </c>
      <c r="O129" s="25">
        <v>2</v>
      </c>
      <c r="P129" s="25">
        <v>2</v>
      </c>
      <c r="Q129" s="25">
        <v>2</v>
      </c>
      <c r="R129" s="25">
        <v>1</v>
      </c>
      <c r="S129" s="25">
        <v>1</v>
      </c>
      <c r="T129" s="25">
        <v>2</v>
      </c>
      <c r="U129" s="25">
        <v>2</v>
      </c>
      <c r="V129" s="25">
        <v>1</v>
      </c>
      <c r="W129" s="25">
        <v>1</v>
      </c>
      <c r="X129" s="25">
        <v>2</v>
      </c>
      <c r="Y129" s="26">
        <v>1.01</v>
      </c>
      <c r="Z129" s="26">
        <v>8.56</v>
      </c>
      <c r="AA129" s="25">
        <v>1</v>
      </c>
      <c r="AB129" s="26">
        <v>1</v>
      </c>
      <c r="AC129" s="15" t="s">
        <v>426</v>
      </c>
      <c r="AD129" s="25">
        <v>4</v>
      </c>
      <c r="AE129" s="41" t="s">
        <v>459</v>
      </c>
      <c r="AF129" s="15">
        <v>1</v>
      </c>
      <c r="AG129" s="25">
        <v>1</v>
      </c>
      <c r="AH129" s="15">
        <v>0</v>
      </c>
      <c r="AI129" s="26">
        <v>3</v>
      </c>
      <c r="AJ129" s="26">
        <v>180</v>
      </c>
      <c r="AK129" s="26">
        <v>20</v>
      </c>
      <c r="AL129" s="26">
        <v>0</v>
      </c>
      <c r="AM129" s="26">
        <v>2</v>
      </c>
      <c r="AN129" s="26">
        <v>1</v>
      </c>
      <c r="AO129" s="26">
        <v>2</v>
      </c>
      <c r="AP129" s="26">
        <v>1</v>
      </c>
      <c r="AQ129" s="26">
        <v>3</v>
      </c>
      <c r="AR129" s="45">
        <v>3</v>
      </c>
      <c r="AS129" s="26">
        <v>4</v>
      </c>
      <c r="AT129" s="26">
        <v>2</v>
      </c>
      <c r="AU129" s="26">
        <v>0</v>
      </c>
      <c r="AV129" s="26">
        <v>0</v>
      </c>
      <c r="AW129" s="26">
        <v>0</v>
      </c>
      <c r="AX129" s="25">
        <v>5</v>
      </c>
      <c r="AY129" s="26">
        <v>3</v>
      </c>
      <c r="AZ129" s="26">
        <v>2</v>
      </c>
      <c r="BA129" s="26">
        <v>17</v>
      </c>
      <c r="BB129" s="26">
        <v>4</v>
      </c>
      <c r="BC129" s="25">
        <v>1</v>
      </c>
      <c r="BD129" s="25">
        <v>1</v>
      </c>
      <c r="BE129" s="25">
        <v>1</v>
      </c>
      <c r="BF129" s="25">
        <v>1</v>
      </c>
      <c r="BG129" s="25">
        <v>1</v>
      </c>
      <c r="BH129" s="15">
        <v>1</v>
      </c>
      <c r="BI129" s="26">
        <v>3</v>
      </c>
      <c r="BJ129" s="50">
        <v>5</v>
      </c>
      <c r="BK129" s="26">
        <v>1</v>
      </c>
      <c r="BL129" s="25">
        <v>1</v>
      </c>
    </row>
    <row r="130" spans="1:64" s="15" customFormat="1">
      <c r="A130" s="26">
        <v>2018083362</v>
      </c>
      <c r="B130" s="26">
        <v>18221206675</v>
      </c>
      <c r="C130" s="26" t="s">
        <v>501</v>
      </c>
      <c r="D130" s="26">
        <v>2</v>
      </c>
      <c r="E130" s="27">
        <v>19638</v>
      </c>
      <c r="F130" s="23">
        <f t="shared" si="13"/>
        <v>66</v>
      </c>
      <c r="G130" s="28">
        <v>43368</v>
      </c>
      <c r="H130" s="28">
        <v>43380</v>
      </c>
      <c r="I130" s="33">
        <f t="shared" si="14"/>
        <v>12</v>
      </c>
      <c r="J130" s="36">
        <v>158</v>
      </c>
      <c r="K130" s="25">
        <v>53</v>
      </c>
      <c r="L130" s="35">
        <f t="shared" si="12"/>
        <v>21.230572023714149</v>
      </c>
      <c r="M130" s="25">
        <v>5</v>
      </c>
      <c r="N130" s="25">
        <v>2</v>
      </c>
      <c r="O130" s="25">
        <v>2</v>
      </c>
      <c r="P130" s="25">
        <v>3</v>
      </c>
      <c r="Q130" s="25">
        <v>2</v>
      </c>
      <c r="R130" s="25">
        <v>1</v>
      </c>
      <c r="S130" s="25">
        <v>1</v>
      </c>
      <c r="T130" s="25">
        <v>5</v>
      </c>
      <c r="U130" s="25">
        <v>2</v>
      </c>
      <c r="V130" s="25">
        <v>1</v>
      </c>
      <c r="W130" s="25">
        <v>1</v>
      </c>
      <c r="X130" s="25">
        <v>2</v>
      </c>
      <c r="Y130" s="26">
        <v>1.28</v>
      </c>
      <c r="Z130" s="26">
        <v>5.51</v>
      </c>
      <c r="AA130" s="25">
        <v>2</v>
      </c>
      <c r="AB130" s="26">
        <v>1</v>
      </c>
      <c r="AC130" s="15" t="s">
        <v>426</v>
      </c>
      <c r="AD130" s="25">
        <v>4</v>
      </c>
      <c r="AE130" s="41" t="s">
        <v>459</v>
      </c>
      <c r="AF130" s="15">
        <v>1</v>
      </c>
      <c r="AG130" s="25">
        <v>1</v>
      </c>
      <c r="AH130" s="15">
        <v>0</v>
      </c>
      <c r="AI130" s="26">
        <v>3</v>
      </c>
      <c r="AJ130" s="26">
        <v>400</v>
      </c>
      <c r="AK130" s="26">
        <v>50</v>
      </c>
      <c r="AL130" s="26">
        <v>0</v>
      </c>
      <c r="AM130" s="26">
        <v>2</v>
      </c>
      <c r="AN130" s="26">
        <v>1</v>
      </c>
      <c r="AO130" s="26">
        <v>2</v>
      </c>
      <c r="AP130" s="26">
        <v>1</v>
      </c>
      <c r="AQ130" s="26">
        <v>2</v>
      </c>
      <c r="AR130" s="45">
        <v>1</v>
      </c>
      <c r="AS130" s="26">
        <v>4</v>
      </c>
      <c r="AT130" s="26">
        <v>2</v>
      </c>
      <c r="AU130" s="26">
        <v>0</v>
      </c>
      <c r="AV130" s="26">
        <v>0</v>
      </c>
      <c r="AW130" s="26">
        <v>0</v>
      </c>
      <c r="AX130" s="26">
        <v>5</v>
      </c>
      <c r="AY130" s="26">
        <v>4</v>
      </c>
      <c r="AZ130" s="26">
        <v>2</v>
      </c>
      <c r="BA130" s="26">
        <v>6</v>
      </c>
      <c r="BB130" s="26">
        <v>2</v>
      </c>
      <c r="BC130" s="25">
        <v>1</v>
      </c>
      <c r="BD130" s="25">
        <v>1</v>
      </c>
      <c r="BE130" s="25">
        <v>1</v>
      </c>
      <c r="BF130" s="25">
        <v>1</v>
      </c>
      <c r="BG130" s="25">
        <v>1</v>
      </c>
      <c r="BH130" s="15">
        <v>1</v>
      </c>
      <c r="BI130" s="26">
        <v>3</v>
      </c>
      <c r="BJ130" s="50">
        <v>3</v>
      </c>
      <c r="BK130" s="26">
        <v>1</v>
      </c>
      <c r="BL130" s="25">
        <v>3</v>
      </c>
    </row>
    <row r="131" spans="1:64" s="15" customFormat="1">
      <c r="A131" s="26">
        <v>2018090089</v>
      </c>
      <c r="B131" s="26">
        <v>18550586627</v>
      </c>
      <c r="C131" s="26" t="s">
        <v>119</v>
      </c>
      <c r="D131" s="26">
        <v>2</v>
      </c>
      <c r="E131" s="27">
        <v>32062</v>
      </c>
      <c r="F131" s="23">
        <f t="shared" si="13"/>
        <v>32</v>
      </c>
      <c r="G131" s="28">
        <v>43391</v>
      </c>
      <c r="H131" s="28">
        <v>43406</v>
      </c>
      <c r="I131" s="33">
        <f t="shared" si="14"/>
        <v>15</v>
      </c>
      <c r="J131" s="36">
        <v>163</v>
      </c>
      <c r="K131" s="25">
        <v>54</v>
      </c>
      <c r="L131" s="35">
        <f t="shared" si="12"/>
        <v>20.324438255109339</v>
      </c>
      <c r="M131" s="25">
        <v>3</v>
      </c>
      <c r="N131" s="25">
        <v>3</v>
      </c>
      <c r="O131" s="25">
        <v>2</v>
      </c>
      <c r="P131" s="25">
        <v>4</v>
      </c>
      <c r="Q131" s="25">
        <v>3</v>
      </c>
      <c r="R131" s="25">
        <v>1</v>
      </c>
      <c r="S131" s="25">
        <v>1</v>
      </c>
      <c r="T131" s="25">
        <v>8</v>
      </c>
      <c r="U131" s="25">
        <v>1</v>
      </c>
      <c r="V131" s="25">
        <v>1</v>
      </c>
      <c r="W131" s="25">
        <v>2</v>
      </c>
      <c r="X131" s="25">
        <v>2</v>
      </c>
      <c r="Y131" s="26">
        <v>2.4300000000000002</v>
      </c>
      <c r="Z131" s="26">
        <v>4.5599999999999996</v>
      </c>
      <c r="AA131" s="25">
        <v>4</v>
      </c>
      <c r="AB131" s="26">
        <v>1</v>
      </c>
      <c r="AC131" s="15" t="s">
        <v>426</v>
      </c>
      <c r="AD131" s="25">
        <v>4</v>
      </c>
      <c r="AE131" s="41" t="s">
        <v>459</v>
      </c>
      <c r="AF131" s="15">
        <v>1</v>
      </c>
      <c r="AG131" s="25">
        <v>1</v>
      </c>
      <c r="AH131" s="15">
        <v>4</v>
      </c>
      <c r="AI131" s="26">
        <v>3</v>
      </c>
      <c r="AJ131" s="26">
        <v>210</v>
      </c>
      <c r="AK131" s="26">
        <v>50</v>
      </c>
      <c r="AL131" s="26">
        <v>0</v>
      </c>
      <c r="AM131" s="26">
        <v>2</v>
      </c>
      <c r="AN131" s="26">
        <v>1</v>
      </c>
      <c r="AO131" s="26">
        <v>2</v>
      </c>
      <c r="AP131" s="26">
        <v>1</v>
      </c>
      <c r="AQ131" s="26">
        <v>3</v>
      </c>
      <c r="AR131" s="45">
        <v>3</v>
      </c>
      <c r="AS131" s="26">
        <v>3</v>
      </c>
      <c r="AT131" s="26">
        <v>2</v>
      </c>
      <c r="AU131" s="26">
        <v>0</v>
      </c>
      <c r="AV131" s="26">
        <v>0</v>
      </c>
      <c r="AW131" s="26">
        <v>0</v>
      </c>
      <c r="AX131" s="26">
        <v>5</v>
      </c>
      <c r="AY131" s="26">
        <v>3</v>
      </c>
      <c r="AZ131" s="26">
        <v>3</v>
      </c>
      <c r="BA131" s="26">
        <v>13</v>
      </c>
      <c r="BB131" s="26">
        <v>2</v>
      </c>
      <c r="BC131" s="25">
        <v>1</v>
      </c>
      <c r="BD131" s="25">
        <v>1</v>
      </c>
      <c r="BE131" s="25">
        <v>1</v>
      </c>
      <c r="BF131" s="25">
        <v>1</v>
      </c>
      <c r="BG131" s="25">
        <v>1</v>
      </c>
      <c r="BH131" s="15">
        <v>1</v>
      </c>
      <c r="BI131" s="26">
        <v>5</v>
      </c>
      <c r="BJ131" s="50">
        <v>2</v>
      </c>
      <c r="BK131" s="26">
        <v>1</v>
      </c>
      <c r="BL131" s="25">
        <v>4</v>
      </c>
    </row>
    <row r="132" spans="1:64" s="15" customFormat="1">
      <c r="A132" s="26">
        <v>2018103130</v>
      </c>
      <c r="B132" s="26">
        <v>15155433414</v>
      </c>
      <c r="C132" s="26" t="s">
        <v>502</v>
      </c>
      <c r="D132" s="26">
        <v>2</v>
      </c>
      <c r="E132" s="27">
        <v>12514</v>
      </c>
      <c r="F132" s="23">
        <f t="shared" si="13"/>
        <v>85</v>
      </c>
      <c r="G132" s="28">
        <v>43432</v>
      </c>
      <c r="H132" s="28">
        <v>43445</v>
      </c>
      <c r="I132" s="33">
        <f t="shared" si="14"/>
        <v>13</v>
      </c>
      <c r="J132" s="36">
        <v>162</v>
      </c>
      <c r="K132" s="25">
        <v>55</v>
      </c>
      <c r="L132" s="35">
        <f t="shared" si="12"/>
        <v>20.957171162932479</v>
      </c>
      <c r="M132" s="25">
        <v>3</v>
      </c>
      <c r="N132" s="25">
        <v>2</v>
      </c>
      <c r="O132" s="25">
        <v>2</v>
      </c>
      <c r="P132" s="25">
        <v>3</v>
      </c>
      <c r="Q132" s="25">
        <v>2</v>
      </c>
      <c r="R132" s="25">
        <v>1</v>
      </c>
      <c r="S132" s="25">
        <v>1</v>
      </c>
      <c r="T132" s="25">
        <v>2</v>
      </c>
      <c r="U132" s="25">
        <v>2</v>
      </c>
      <c r="V132" s="25">
        <v>1</v>
      </c>
      <c r="W132" s="25">
        <v>1</v>
      </c>
      <c r="X132" s="25">
        <v>2</v>
      </c>
      <c r="Y132" s="26">
        <v>3.24</v>
      </c>
      <c r="Z132" s="26">
        <v>14.67</v>
      </c>
      <c r="AA132" s="25">
        <v>2</v>
      </c>
      <c r="AB132" s="26">
        <v>1</v>
      </c>
      <c r="AC132" s="15" t="s">
        <v>426</v>
      </c>
      <c r="AD132" s="25">
        <v>4</v>
      </c>
      <c r="AE132" s="41" t="s">
        <v>427</v>
      </c>
      <c r="AF132" s="15">
        <v>1</v>
      </c>
      <c r="AG132" s="25">
        <v>1</v>
      </c>
      <c r="AH132" s="15">
        <v>4</v>
      </c>
      <c r="AI132" s="26">
        <v>3</v>
      </c>
      <c r="AJ132" s="26">
        <v>240</v>
      </c>
      <c r="AK132" s="26">
        <v>50</v>
      </c>
      <c r="AL132" s="26">
        <v>0</v>
      </c>
      <c r="AM132" s="26">
        <v>2</v>
      </c>
      <c r="AN132" s="26">
        <v>1</v>
      </c>
      <c r="AO132" s="26">
        <v>2</v>
      </c>
      <c r="AP132" s="26">
        <v>1</v>
      </c>
      <c r="AQ132" s="26">
        <v>3</v>
      </c>
      <c r="AR132" s="45">
        <v>3</v>
      </c>
      <c r="AS132" s="26">
        <v>3</v>
      </c>
      <c r="AT132" s="26">
        <v>2</v>
      </c>
      <c r="AU132" s="26">
        <v>0</v>
      </c>
      <c r="AV132" s="26">
        <v>0</v>
      </c>
      <c r="AW132" s="26">
        <v>0</v>
      </c>
      <c r="AX132" s="26">
        <v>5</v>
      </c>
      <c r="AY132" s="26">
        <v>5.5</v>
      </c>
      <c r="AZ132" s="26">
        <v>2</v>
      </c>
      <c r="BA132" s="26">
        <v>17</v>
      </c>
      <c r="BB132" s="26">
        <v>1</v>
      </c>
      <c r="BC132" s="25">
        <v>1</v>
      </c>
      <c r="BD132" s="25">
        <v>1</v>
      </c>
      <c r="BE132" s="25">
        <v>1</v>
      </c>
      <c r="BF132" s="25">
        <v>1</v>
      </c>
      <c r="BG132" s="25">
        <v>1</v>
      </c>
      <c r="BH132" s="25">
        <v>1</v>
      </c>
      <c r="BI132" s="26">
        <v>4</v>
      </c>
      <c r="BJ132" s="50">
        <v>2</v>
      </c>
      <c r="BK132" s="26">
        <v>1</v>
      </c>
      <c r="BL132" s="25">
        <v>3</v>
      </c>
    </row>
    <row r="133" spans="1:64" s="15" customFormat="1">
      <c r="A133" s="26">
        <v>2018105914</v>
      </c>
      <c r="B133" s="26">
        <v>13856913269</v>
      </c>
      <c r="C133" s="26" t="s">
        <v>503</v>
      </c>
      <c r="D133" s="26">
        <v>2</v>
      </c>
      <c r="E133" s="27">
        <v>12940</v>
      </c>
      <c r="F133" s="23">
        <f t="shared" si="13"/>
        <v>84</v>
      </c>
      <c r="G133" s="28">
        <v>43441</v>
      </c>
      <c r="H133" s="28">
        <v>43454</v>
      </c>
      <c r="I133" s="33">
        <f t="shared" si="14"/>
        <v>13</v>
      </c>
      <c r="J133" s="36">
        <v>156</v>
      </c>
      <c r="K133" s="25">
        <v>55</v>
      </c>
      <c r="L133" s="35">
        <f t="shared" si="12"/>
        <v>22.60026298487837</v>
      </c>
      <c r="M133" s="25">
        <v>7</v>
      </c>
      <c r="N133" s="25">
        <v>2</v>
      </c>
      <c r="O133" s="25">
        <v>2</v>
      </c>
      <c r="P133" s="25">
        <v>2</v>
      </c>
      <c r="Q133" s="25">
        <v>4</v>
      </c>
      <c r="R133" s="25">
        <v>1</v>
      </c>
      <c r="S133" s="25">
        <v>2</v>
      </c>
      <c r="T133" s="25">
        <v>2</v>
      </c>
      <c r="U133" s="25">
        <v>2</v>
      </c>
      <c r="V133" s="25">
        <v>2</v>
      </c>
      <c r="W133" s="25">
        <v>1</v>
      </c>
      <c r="X133" s="25">
        <v>2</v>
      </c>
      <c r="Y133" s="26">
        <v>1.25</v>
      </c>
      <c r="Z133" s="26">
        <v>21.96</v>
      </c>
      <c r="AA133" s="25">
        <v>3</v>
      </c>
      <c r="AB133" s="26">
        <v>1</v>
      </c>
      <c r="AC133" s="15" t="s">
        <v>426</v>
      </c>
      <c r="AD133" s="25">
        <v>4</v>
      </c>
      <c r="AE133" s="41" t="s">
        <v>427</v>
      </c>
      <c r="AF133" s="15">
        <v>3</v>
      </c>
      <c r="AG133" s="25">
        <v>1</v>
      </c>
      <c r="AH133" s="15">
        <v>0</v>
      </c>
      <c r="AI133" s="26">
        <v>2</v>
      </c>
      <c r="AJ133" s="26">
        <v>230</v>
      </c>
      <c r="AK133" s="26">
        <v>20</v>
      </c>
      <c r="AL133" s="26">
        <v>0</v>
      </c>
      <c r="AM133" s="26">
        <v>2</v>
      </c>
      <c r="AN133" s="26">
        <v>1</v>
      </c>
      <c r="AO133" s="26">
        <v>2</v>
      </c>
      <c r="AP133" s="26">
        <v>1</v>
      </c>
      <c r="AQ133" s="26">
        <v>2</v>
      </c>
      <c r="AR133" s="45">
        <v>0</v>
      </c>
      <c r="AS133" s="26">
        <v>3</v>
      </c>
      <c r="AT133" s="26">
        <v>2</v>
      </c>
      <c r="AU133" s="26">
        <v>0</v>
      </c>
      <c r="AV133" s="26">
        <v>0</v>
      </c>
      <c r="AW133" s="26">
        <v>0</v>
      </c>
      <c r="AX133" s="26">
        <v>5</v>
      </c>
      <c r="AY133" s="26">
        <v>2.2000000000000002</v>
      </c>
      <c r="AZ133" s="26">
        <v>2</v>
      </c>
      <c r="BA133" s="26">
        <v>5</v>
      </c>
      <c r="BB133" s="26">
        <v>4</v>
      </c>
      <c r="BC133" s="25">
        <v>1</v>
      </c>
      <c r="BD133" s="25">
        <v>1</v>
      </c>
      <c r="BE133" s="25">
        <v>1</v>
      </c>
      <c r="BF133" s="25">
        <v>1</v>
      </c>
      <c r="BG133" s="25">
        <v>1</v>
      </c>
      <c r="BH133" s="25">
        <v>1</v>
      </c>
      <c r="BI133" s="26">
        <v>3</v>
      </c>
      <c r="BJ133" s="50">
        <v>5</v>
      </c>
      <c r="BK133" s="26">
        <v>1</v>
      </c>
      <c r="BL133" s="25">
        <v>3</v>
      </c>
    </row>
    <row r="134" spans="1:64" s="15" customFormat="1">
      <c r="A134" s="26">
        <v>2019001489</v>
      </c>
      <c r="B134" s="26">
        <v>18055153173</v>
      </c>
      <c r="C134" s="26" t="s">
        <v>504</v>
      </c>
      <c r="D134" s="26">
        <v>2</v>
      </c>
      <c r="E134" s="27">
        <v>18542</v>
      </c>
      <c r="F134" s="23">
        <f t="shared" si="13"/>
        <v>69</v>
      </c>
      <c r="G134" s="28">
        <v>43469</v>
      </c>
      <c r="H134" s="28">
        <v>43482</v>
      </c>
      <c r="I134" s="33">
        <f t="shared" si="14"/>
        <v>13</v>
      </c>
      <c r="J134" s="36">
        <v>155</v>
      </c>
      <c r="K134" s="25">
        <v>54</v>
      </c>
      <c r="L134" s="35">
        <f t="shared" si="12"/>
        <v>22.47658688865765</v>
      </c>
      <c r="M134" s="25">
        <v>4.5</v>
      </c>
      <c r="N134" s="25">
        <v>2</v>
      </c>
      <c r="O134" s="25">
        <v>2</v>
      </c>
      <c r="P134" s="25">
        <v>1</v>
      </c>
      <c r="Q134" s="25">
        <v>2</v>
      </c>
      <c r="R134" s="25">
        <v>1</v>
      </c>
      <c r="S134" s="25">
        <v>1</v>
      </c>
      <c r="T134" s="25">
        <v>1</v>
      </c>
      <c r="U134" s="25">
        <v>2</v>
      </c>
      <c r="V134" s="25">
        <v>1</v>
      </c>
      <c r="W134" s="25">
        <v>1</v>
      </c>
      <c r="X134" s="25">
        <v>2</v>
      </c>
      <c r="Y134" s="26">
        <v>0.2</v>
      </c>
      <c r="Z134" s="26">
        <v>6.66</v>
      </c>
      <c r="AA134" s="25">
        <v>1</v>
      </c>
      <c r="AB134" s="26">
        <v>1</v>
      </c>
      <c r="AC134" s="15" t="s">
        <v>426</v>
      </c>
      <c r="AD134" s="25">
        <v>4</v>
      </c>
      <c r="AE134" s="41" t="s">
        <v>427</v>
      </c>
      <c r="AF134" s="25">
        <v>3</v>
      </c>
      <c r="AG134" s="25">
        <v>1</v>
      </c>
      <c r="AH134" s="15">
        <v>0</v>
      </c>
      <c r="AI134" s="26">
        <v>3</v>
      </c>
      <c r="AJ134" s="26">
        <v>300</v>
      </c>
      <c r="AK134" s="26">
        <v>50</v>
      </c>
      <c r="AL134" s="26">
        <v>0</v>
      </c>
      <c r="AM134" s="26">
        <v>2</v>
      </c>
      <c r="AN134" s="26">
        <v>1</v>
      </c>
      <c r="AO134" s="26">
        <v>2</v>
      </c>
      <c r="AP134" s="26">
        <v>1</v>
      </c>
      <c r="AQ134" s="26">
        <v>2</v>
      </c>
      <c r="AR134" s="45">
        <v>1</v>
      </c>
      <c r="AS134" s="26">
        <v>5</v>
      </c>
      <c r="AT134" s="26">
        <v>2</v>
      </c>
      <c r="AU134" s="26">
        <v>0</v>
      </c>
      <c r="AV134" s="26">
        <v>0</v>
      </c>
      <c r="AW134" s="26">
        <v>0</v>
      </c>
      <c r="AX134" s="26">
        <v>5</v>
      </c>
      <c r="AY134" s="26">
        <v>5</v>
      </c>
      <c r="AZ134" s="26">
        <v>2</v>
      </c>
      <c r="BA134" s="26">
        <v>13</v>
      </c>
      <c r="BB134" s="26">
        <v>0</v>
      </c>
      <c r="BC134" s="25">
        <v>1</v>
      </c>
      <c r="BD134" s="25">
        <v>1</v>
      </c>
      <c r="BE134" s="25">
        <v>1</v>
      </c>
      <c r="BF134" s="25">
        <v>1</v>
      </c>
      <c r="BG134" s="25">
        <v>1</v>
      </c>
      <c r="BH134" s="25">
        <v>1</v>
      </c>
      <c r="BI134" s="26">
        <v>2</v>
      </c>
      <c r="BJ134" s="50">
        <v>1</v>
      </c>
      <c r="BK134" s="26">
        <v>1</v>
      </c>
      <c r="BL134" s="25">
        <v>1</v>
      </c>
    </row>
    <row r="135" spans="1:64" s="15" customFormat="1">
      <c r="A135" s="26">
        <v>2019511108</v>
      </c>
      <c r="B135" s="26">
        <v>13855312212</v>
      </c>
      <c r="C135" s="26" t="s">
        <v>135</v>
      </c>
      <c r="D135" s="26">
        <v>2</v>
      </c>
      <c r="E135" s="27">
        <v>23411</v>
      </c>
      <c r="F135" s="23">
        <f t="shared" si="13"/>
        <v>55</v>
      </c>
      <c r="G135" s="28">
        <v>43589</v>
      </c>
      <c r="H135" s="28">
        <v>43601</v>
      </c>
      <c r="I135" s="33">
        <f t="shared" si="14"/>
        <v>12</v>
      </c>
      <c r="J135" s="36">
        <v>156</v>
      </c>
      <c r="K135" s="25">
        <v>55</v>
      </c>
      <c r="L135" s="35">
        <f t="shared" si="12"/>
        <v>22.60026298487837</v>
      </c>
      <c r="M135" s="25">
        <v>5</v>
      </c>
      <c r="N135" s="25">
        <v>4</v>
      </c>
      <c r="O135" s="25">
        <v>2</v>
      </c>
      <c r="P135" s="25">
        <v>3</v>
      </c>
      <c r="Q135" s="25">
        <v>2</v>
      </c>
      <c r="R135" s="25">
        <v>1</v>
      </c>
      <c r="S135" s="25">
        <v>1</v>
      </c>
      <c r="T135" s="25">
        <v>4</v>
      </c>
      <c r="U135" s="25">
        <v>2</v>
      </c>
      <c r="V135" s="25">
        <v>2</v>
      </c>
      <c r="W135" s="25">
        <v>1</v>
      </c>
      <c r="X135" s="25">
        <v>2</v>
      </c>
      <c r="Y135" s="26">
        <v>0.45</v>
      </c>
      <c r="Z135" s="26">
        <v>3.76</v>
      </c>
      <c r="AA135" s="25">
        <v>2</v>
      </c>
      <c r="AB135" s="26">
        <v>1</v>
      </c>
      <c r="AC135" s="15" t="s">
        <v>426</v>
      </c>
      <c r="AD135" s="25">
        <v>4</v>
      </c>
      <c r="AE135" s="41" t="s">
        <v>427</v>
      </c>
      <c r="AF135" s="25">
        <v>3</v>
      </c>
      <c r="AG135" s="25">
        <v>1</v>
      </c>
      <c r="AH135" s="15">
        <v>0</v>
      </c>
      <c r="AI135" s="26">
        <v>3</v>
      </c>
      <c r="AJ135" s="26">
        <v>280</v>
      </c>
      <c r="AK135" s="26">
        <v>20</v>
      </c>
      <c r="AL135" s="26">
        <v>0</v>
      </c>
      <c r="AM135" s="26">
        <v>2</v>
      </c>
      <c r="AN135" s="21">
        <v>1</v>
      </c>
      <c r="AO135" s="21">
        <v>2</v>
      </c>
      <c r="AP135" s="21">
        <v>1</v>
      </c>
      <c r="AQ135" s="21">
        <v>2</v>
      </c>
      <c r="AR135" s="59">
        <v>1</v>
      </c>
      <c r="AS135" s="26">
        <v>5</v>
      </c>
      <c r="AT135" s="26">
        <v>2</v>
      </c>
      <c r="AU135" s="26">
        <v>0</v>
      </c>
      <c r="AV135" s="26">
        <v>0</v>
      </c>
      <c r="AW135" s="26">
        <v>0</v>
      </c>
      <c r="AX135" s="26">
        <v>5</v>
      </c>
      <c r="AY135" s="26">
        <v>2.5</v>
      </c>
      <c r="AZ135" s="26">
        <v>2</v>
      </c>
      <c r="BA135" s="26">
        <v>6</v>
      </c>
      <c r="BB135" s="26">
        <v>0</v>
      </c>
      <c r="BC135" s="25">
        <v>1</v>
      </c>
      <c r="BD135" s="25">
        <v>1</v>
      </c>
      <c r="BE135" s="25">
        <v>1</v>
      </c>
      <c r="BF135" s="25">
        <v>1</v>
      </c>
      <c r="BG135" s="25">
        <v>1</v>
      </c>
      <c r="BH135" s="15">
        <v>1</v>
      </c>
      <c r="BI135" s="26">
        <v>4</v>
      </c>
      <c r="BJ135" s="50">
        <v>1</v>
      </c>
      <c r="BK135" s="26">
        <v>1</v>
      </c>
      <c r="BL135" s="15">
        <v>2</v>
      </c>
    </row>
    <row r="136" spans="1:64" s="15" customFormat="1">
      <c r="A136" s="26">
        <v>17162634</v>
      </c>
      <c r="B136" s="26">
        <v>18356670318</v>
      </c>
      <c r="C136" s="26" t="s">
        <v>505</v>
      </c>
      <c r="D136" s="26">
        <v>2</v>
      </c>
      <c r="E136" s="27">
        <v>19414</v>
      </c>
      <c r="F136" s="23">
        <f t="shared" si="13"/>
        <v>66</v>
      </c>
      <c r="G136" s="28">
        <v>43622</v>
      </c>
      <c r="H136" s="28">
        <v>43637</v>
      </c>
      <c r="I136" s="33">
        <f t="shared" si="14"/>
        <v>15</v>
      </c>
      <c r="J136" s="36">
        <v>158</v>
      </c>
      <c r="K136" s="25">
        <v>60</v>
      </c>
      <c r="L136" s="35">
        <f t="shared" si="12"/>
        <v>24.034609838166961</v>
      </c>
      <c r="M136" s="25">
        <v>5</v>
      </c>
      <c r="N136" s="25">
        <v>2</v>
      </c>
      <c r="O136" s="25">
        <v>2</v>
      </c>
      <c r="P136" s="25">
        <v>2</v>
      </c>
      <c r="Q136" s="25">
        <v>2</v>
      </c>
      <c r="R136" s="25">
        <v>1</v>
      </c>
      <c r="S136" s="25">
        <v>1</v>
      </c>
      <c r="T136" s="25">
        <v>2</v>
      </c>
      <c r="U136" s="25">
        <v>2</v>
      </c>
      <c r="V136" s="25">
        <v>1</v>
      </c>
      <c r="W136" s="25">
        <v>1</v>
      </c>
      <c r="X136" s="25">
        <v>2</v>
      </c>
      <c r="Y136" s="26">
        <v>0.69</v>
      </c>
      <c r="Z136" s="26">
        <v>4.24</v>
      </c>
      <c r="AA136" s="25">
        <v>1</v>
      </c>
      <c r="AB136" s="26">
        <v>1</v>
      </c>
      <c r="AC136" s="15" t="s">
        <v>426</v>
      </c>
      <c r="AD136" s="25">
        <v>4</v>
      </c>
      <c r="AE136" s="41" t="s">
        <v>459</v>
      </c>
      <c r="AF136" s="25">
        <v>3</v>
      </c>
      <c r="AG136" s="25">
        <v>1</v>
      </c>
      <c r="AH136" s="15">
        <v>4</v>
      </c>
      <c r="AI136" s="26">
        <v>3</v>
      </c>
      <c r="AJ136" s="26">
        <v>440</v>
      </c>
      <c r="AK136" s="26">
        <v>50</v>
      </c>
      <c r="AL136" s="26">
        <v>0</v>
      </c>
      <c r="AM136" s="26">
        <v>2</v>
      </c>
      <c r="AN136" s="26">
        <v>1</v>
      </c>
      <c r="AO136" s="26">
        <v>2</v>
      </c>
      <c r="AP136" s="26">
        <v>1</v>
      </c>
      <c r="AQ136" s="26">
        <v>2</v>
      </c>
      <c r="AR136" s="45">
        <v>1</v>
      </c>
      <c r="AS136" s="26">
        <v>2</v>
      </c>
      <c r="AT136" s="26">
        <v>2</v>
      </c>
      <c r="AU136" s="26">
        <v>0</v>
      </c>
      <c r="AV136" s="26">
        <v>0</v>
      </c>
      <c r="AW136" s="26">
        <v>0</v>
      </c>
      <c r="AX136" s="26">
        <v>5</v>
      </c>
      <c r="AY136" s="26">
        <v>2</v>
      </c>
      <c r="AZ136" s="26">
        <v>2</v>
      </c>
      <c r="BA136" s="26">
        <v>10</v>
      </c>
      <c r="BB136" s="26">
        <v>0</v>
      </c>
      <c r="BC136" s="25">
        <v>1</v>
      </c>
      <c r="BD136" s="25">
        <v>1</v>
      </c>
      <c r="BE136" s="25">
        <v>1</v>
      </c>
      <c r="BF136" s="25">
        <v>1</v>
      </c>
      <c r="BG136" s="25">
        <v>1</v>
      </c>
      <c r="BH136" s="15">
        <v>1</v>
      </c>
      <c r="BI136" s="26">
        <v>2</v>
      </c>
      <c r="BJ136" s="50">
        <v>1</v>
      </c>
      <c r="BK136" s="26">
        <v>1</v>
      </c>
      <c r="BL136" s="25">
        <v>1</v>
      </c>
    </row>
    <row r="137" spans="1:64" s="15" customFormat="1">
      <c r="A137" s="26">
        <v>17175219</v>
      </c>
      <c r="B137" s="26">
        <v>13865172172</v>
      </c>
      <c r="C137" s="26" t="s">
        <v>506</v>
      </c>
      <c r="D137" s="26">
        <v>2</v>
      </c>
      <c r="E137" s="27">
        <v>19733</v>
      </c>
      <c r="F137" s="23">
        <f t="shared" si="13"/>
        <v>65</v>
      </c>
      <c r="G137" s="28">
        <v>43648</v>
      </c>
      <c r="H137" s="28">
        <v>43661</v>
      </c>
      <c r="I137" s="33">
        <f t="shared" si="14"/>
        <v>13</v>
      </c>
      <c r="J137" s="36">
        <v>154</v>
      </c>
      <c r="K137" s="54">
        <v>42</v>
      </c>
      <c r="L137" s="35">
        <f t="shared" si="12"/>
        <v>17.709563164108619</v>
      </c>
      <c r="M137" s="25">
        <v>5</v>
      </c>
      <c r="N137" s="25">
        <v>2</v>
      </c>
      <c r="O137" s="25">
        <v>2</v>
      </c>
      <c r="P137" s="25">
        <v>3</v>
      </c>
      <c r="Q137" s="25">
        <v>2</v>
      </c>
      <c r="R137" s="25">
        <v>1</v>
      </c>
      <c r="S137" s="25">
        <v>1</v>
      </c>
      <c r="T137" s="25">
        <v>2</v>
      </c>
      <c r="U137" s="25">
        <v>2</v>
      </c>
      <c r="V137" s="25">
        <v>3</v>
      </c>
      <c r="W137" s="25">
        <v>1</v>
      </c>
      <c r="X137" s="25">
        <v>2</v>
      </c>
      <c r="Y137" s="26">
        <v>6.75</v>
      </c>
      <c r="Z137" s="26">
        <v>10.17</v>
      </c>
      <c r="AA137" s="25">
        <v>3</v>
      </c>
      <c r="AB137" s="26">
        <v>1</v>
      </c>
      <c r="AC137" s="15" t="s">
        <v>426</v>
      </c>
      <c r="AD137" s="25">
        <v>4</v>
      </c>
      <c r="AE137" s="41" t="s">
        <v>459</v>
      </c>
      <c r="AF137" s="25">
        <v>3</v>
      </c>
      <c r="AG137" s="25">
        <v>1</v>
      </c>
      <c r="AH137" s="15">
        <v>0</v>
      </c>
      <c r="AI137" s="26">
        <v>3</v>
      </c>
      <c r="AJ137" s="26">
        <v>230</v>
      </c>
      <c r="AK137" s="26">
        <v>30</v>
      </c>
      <c r="AL137" s="26">
        <v>0</v>
      </c>
      <c r="AM137" s="26">
        <v>2</v>
      </c>
      <c r="AN137" s="26">
        <v>1</v>
      </c>
      <c r="AO137" s="26">
        <v>2</v>
      </c>
      <c r="AP137" s="26">
        <v>1</v>
      </c>
      <c r="AQ137" s="26">
        <v>2</v>
      </c>
      <c r="AR137" s="45">
        <v>1</v>
      </c>
      <c r="AS137" s="26">
        <v>3</v>
      </c>
      <c r="AT137" s="26">
        <v>2</v>
      </c>
      <c r="AU137" s="26">
        <v>0</v>
      </c>
      <c r="AV137" s="26">
        <v>0</v>
      </c>
      <c r="AW137" s="26">
        <v>0</v>
      </c>
      <c r="AX137" s="26">
        <v>5</v>
      </c>
      <c r="AY137" s="26">
        <v>7</v>
      </c>
      <c r="AZ137" s="26">
        <v>1</v>
      </c>
      <c r="BA137" s="26">
        <v>6</v>
      </c>
      <c r="BB137" s="26">
        <v>3</v>
      </c>
      <c r="BC137" s="25">
        <v>1</v>
      </c>
      <c r="BD137" s="25">
        <v>1</v>
      </c>
      <c r="BE137" s="25">
        <v>1</v>
      </c>
      <c r="BF137" s="25">
        <v>2</v>
      </c>
      <c r="BG137" s="25">
        <v>2</v>
      </c>
      <c r="BH137" s="25">
        <v>2</v>
      </c>
      <c r="BI137" s="26">
        <v>4</v>
      </c>
      <c r="BJ137" s="50">
        <v>3</v>
      </c>
      <c r="BK137" s="26">
        <v>1</v>
      </c>
      <c r="BL137" s="25">
        <v>3</v>
      </c>
    </row>
    <row r="138" spans="1:64" s="15" customFormat="1">
      <c r="A138" s="26">
        <v>17182769</v>
      </c>
      <c r="B138" s="26">
        <v>13349010981</v>
      </c>
      <c r="C138" s="26" t="s">
        <v>507</v>
      </c>
      <c r="D138" s="26">
        <v>2</v>
      </c>
      <c r="E138" s="27">
        <v>15920</v>
      </c>
      <c r="F138" s="23">
        <f t="shared" si="13"/>
        <v>76</v>
      </c>
      <c r="G138" s="28">
        <v>43664</v>
      </c>
      <c r="H138" s="28">
        <v>43678</v>
      </c>
      <c r="I138" s="33">
        <f t="shared" si="14"/>
        <v>14</v>
      </c>
      <c r="J138" s="36">
        <v>160</v>
      </c>
      <c r="K138" s="54">
        <v>63</v>
      </c>
      <c r="L138" s="35">
        <f t="shared" si="12"/>
        <v>24.609375</v>
      </c>
      <c r="M138" s="25">
        <v>6</v>
      </c>
      <c r="N138" s="25">
        <v>2</v>
      </c>
      <c r="O138" s="25">
        <v>2</v>
      </c>
      <c r="P138" s="25">
        <v>2</v>
      </c>
      <c r="Q138" s="25">
        <v>2</v>
      </c>
      <c r="R138" s="25">
        <v>1</v>
      </c>
      <c r="S138" s="25">
        <v>2</v>
      </c>
      <c r="T138" s="25">
        <v>2</v>
      </c>
      <c r="U138" s="25">
        <v>2</v>
      </c>
      <c r="V138" s="25">
        <v>1</v>
      </c>
      <c r="W138" s="25">
        <v>1</v>
      </c>
      <c r="X138" s="25">
        <v>2</v>
      </c>
      <c r="Y138" s="26">
        <v>2.2999999999999998</v>
      </c>
      <c r="Z138" s="36">
        <v>17.649999999999999</v>
      </c>
      <c r="AA138" s="25">
        <v>2</v>
      </c>
      <c r="AB138" s="26">
        <v>1</v>
      </c>
      <c r="AC138" s="15" t="s">
        <v>426</v>
      </c>
      <c r="AD138" s="25">
        <v>4</v>
      </c>
      <c r="AE138" s="41" t="s">
        <v>459</v>
      </c>
      <c r="AF138" s="25">
        <v>3</v>
      </c>
      <c r="AG138" s="25">
        <v>1</v>
      </c>
      <c r="AH138" s="15">
        <v>0</v>
      </c>
      <c r="AI138" s="26">
        <v>3</v>
      </c>
      <c r="AJ138" s="26">
        <v>280</v>
      </c>
      <c r="AK138" s="26">
        <v>20</v>
      </c>
      <c r="AL138" s="26">
        <v>0</v>
      </c>
      <c r="AM138" s="26">
        <v>2</v>
      </c>
      <c r="AN138" s="26">
        <v>1</v>
      </c>
      <c r="AO138" s="26">
        <v>2</v>
      </c>
      <c r="AP138" s="26">
        <v>1</v>
      </c>
      <c r="AQ138" s="26">
        <v>2</v>
      </c>
      <c r="AR138" s="45">
        <v>1</v>
      </c>
      <c r="AS138" s="26">
        <v>2</v>
      </c>
      <c r="AT138" s="26">
        <v>2</v>
      </c>
      <c r="AU138" s="26">
        <v>0</v>
      </c>
      <c r="AV138" s="26">
        <v>0</v>
      </c>
      <c r="AW138" s="26">
        <v>0</v>
      </c>
      <c r="AX138" s="25">
        <v>5</v>
      </c>
      <c r="AY138" s="25">
        <v>1</v>
      </c>
      <c r="AZ138" s="25">
        <v>2</v>
      </c>
      <c r="BA138" s="25">
        <v>10</v>
      </c>
      <c r="BB138" s="25">
        <v>0</v>
      </c>
      <c r="BC138" s="25">
        <v>1</v>
      </c>
      <c r="BD138" s="25">
        <v>1</v>
      </c>
      <c r="BE138" s="25">
        <v>1</v>
      </c>
      <c r="BF138" s="25">
        <v>1</v>
      </c>
      <c r="BG138" s="25">
        <v>1</v>
      </c>
      <c r="BH138" s="25">
        <v>1</v>
      </c>
      <c r="BI138" s="25">
        <v>1</v>
      </c>
      <c r="BJ138" s="50">
        <v>1</v>
      </c>
      <c r="BK138" s="25">
        <v>1</v>
      </c>
      <c r="BL138" s="25">
        <v>1</v>
      </c>
    </row>
    <row r="139" spans="1:64" s="15" customFormat="1">
      <c r="A139" s="26">
        <v>17186331</v>
      </c>
      <c r="B139" s="26">
        <v>15856393107</v>
      </c>
      <c r="C139" s="26" t="s">
        <v>508</v>
      </c>
      <c r="D139" s="26">
        <v>2</v>
      </c>
      <c r="E139" s="27">
        <v>13695</v>
      </c>
      <c r="F139" s="23">
        <f t="shared" si="13"/>
        <v>82</v>
      </c>
      <c r="G139" s="28">
        <v>43671</v>
      </c>
      <c r="H139" s="28">
        <v>43683</v>
      </c>
      <c r="I139" s="33">
        <f t="shared" si="14"/>
        <v>12</v>
      </c>
      <c r="J139" s="36">
        <v>143</v>
      </c>
      <c r="K139" s="54">
        <v>43</v>
      </c>
      <c r="L139" s="35">
        <f t="shared" si="12"/>
        <v>21.027923125825225</v>
      </c>
      <c r="M139" s="25">
        <v>5</v>
      </c>
      <c r="N139" s="25">
        <v>2</v>
      </c>
      <c r="O139" s="25">
        <v>2</v>
      </c>
      <c r="P139" s="25">
        <v>3</v>
      </c>
      <c r="Q139" s="25">
        <v>4</v>
      </c>
      <c r="R139" s="25">
        <v>1</v>
      </c>
      <c r="S139" s="25">
        <v>1</v>
      </c>
      <c r="T139" s="25">
        <v>3</v>
      </c>
      <c r="U139" s="25">
        <v>2</v>
      </c>
      <c r="V139" s="25">
        <v>3</v>
      </c>
      <c r="W139" s="25">
        <v>1</v>
      </c>
      <c r="X139" s="25">
        <v>2</v>
      </c>
      <c r="Y139" s="36">
        <v>13.43</v>
      </c>
      <c r="Z139" s="26">
        <v>12.91</v>
      </c>
      <c r="AA139" s="25">
        <v>2</v>
      </c>
      <c r="AB139" s="26">
        <v>1</v>
      </c>
      <c r="AC139" s="15" t="s">
        <v>426</v>
      </c>
      <c r="AD139" s="25">
        <v>4</v>
      </c>
      <c r="AE139" s="41" t="s">
        <v>459</v>
      </c>
      <c r="AF139" s="25">
        <v>3</v>
      </c>
      <c r="AG139" s="25">
        <v>1</v>
      </c>
      <c r="AH139" s="15">
        <v>0</v>
      </c>
      <c r="AI139" s="26">
        <v>3</v>
      </c>
      <c r="AJ139" s="26">
        <v>240</v>
      </c>
      <c r="AK139" s="26">
        <v>30</v>
      </c>
      <c r="AL139" s="26">
        <v>0</v>
      </c>
      <c r="AM139" s="26">
        <v>2</v>
      </c>
      <c r="AN139" s="25">
        <v>1</v>
      </c>
      <c r="AO139" s="25">
        <v>2</v>
      </c>
      <c r="AP139" s="25">
        <v>1</v>
      </c>
      <c r="AQ139" s="25">
        <v>2</v>
      </c>
      <c r="AR139" s="26">
        <v>1</v>
      </c>
      <c r="AS139" s="26">
        <v>2</v>
      </c>
      <c r="AT139" s="25">
        <v>2</v>
      </c>
      <c r="AU139" s="25">
        <v>0</v>
      </c>
      <c r="AV139" s="25">
        <v>0</v>
      </c>
      <c r="AW139" s="25">
        <v>0</v>
      </c>
      <c r="AX139" s="25">
        <v>5</v>
      </c>
      <c r="AY139" s="26">
        <v>5</v>
      </c>
      <c r="AZ139" s="26">
        <v>4</v>
      </c>
      <c r="BA139" s="26">
        <v>14</v>
      </c>
      <c r="BB139" s="26">
        <v>0</v>
      </c>
      <c r="BC139" s="25">
        <v>1</v>
      </c>
      <c r="BD139" s="25">
        <v>1</v>
      </c>
      <c r="BE139" s="25">
        <v>1</v>
      </c>
      <c r="BF139" s="25">
        <v>1</v>
      </c>
      <c r="BG139" s="25">
        <v>1</v>
      </c>
      <c r="BH139" s="25">
        <v>1</v>
      </c>
      <c r="BI139" s="26">
        <v>4</v>
      </c>
      <c r="BJ139" s="50">
        <v>1</v>
      </c>
      <c r="BK139" s="26">
        <v>1</v>
      </c>
      <c r="BL139" s="25">
        <v>3</v>
      </c>
    </row>
    <row r="140" spans="1:64" s="15" customFormat="1">
      <c r="A140" s="26">
        <v>17189710</v>
      </c>
      <c r="B140" s="26">
        <v>13856543479</v>
      </c>
      <c r="C140" s="26" t="s">
        <v>124</v>
      </c>
      <c r="D140" s="26">
        <v>2</v>
      </c>
      <c r="E140" s="27">
        <v>26012</v>
      </c>
      <c r="F140" s="23">
        <f t="shared" si="13"/>
        <v>48</v>
      </c>
      <c r="G140" s="28">
        <v>43680</v>
      </c>
      <c r="H140" s="28">
        <v>43698</v>
      </c>
      <c r="I140" s="33">
        <f t="shared" si="14"/>
        <v>18</v>
      </c>
      <c r="J140" s="36">
        <v>164</v>
      </c>
      <c r="K140" s="25">
        <v>52</v>
      </c>
      <c r="L140" s="35">
        <f t="shared" si="12"/>
        <v>19.333729922665082</v>
      </c>
      <c r="M140" s="25">
        <v>5</v>
      </c>
      <c r="N140" s="25">
        <v>2</v>
      </c>
      <c r="O140" s="25">
        <v>2</v>
      </c>
      <c r="P140" s="25">
        <v>2</v>
      </c>
      <c r="Q140" s="25">
        <v>2</v>
      </c>
      <c r="R140" s="25">
        <v>1</v>
      </c>
      <c r="S140" s="25">
        <v>1</v>
      </c>
      <c r="T140" s="25">
        <v>3</v>
      </c>
      <c r="U140" s="25">
        <v>2</v>
      </c>
      <c r="V140" s="25">
        <v>3</v>
      </c>
      <c r="W140" s="25">
        <v>1</v>
      </c>
      <c r="X140" s="25">
        <v>2</v>
      </c>
      <c r="Y140" s="26">
        <v>11.93</v>
      </c>
      <c r="Z140" s="26">
        <v>14.27</v>
      </c>
      <c r="AA140" s="25">
        <v>2</v>
      </c>
      <c r="AB140" s="26">
        <v>1</v>
      </c>
      <c r="AC140" s="15" t="s">
        <v>426</v>
      </c>
      <c r="AD140" s="25">
        <v>4</v>
      </c>
      <c r="AE140" s="41" t="s">
        <v>459</v>
      </c>
      <c r="AF140" s="25">
        <v>3</v>
      </c>
      <c r="AG140" s="25">
        <v>1</v>
      </c>
      <c r="AH140" s="15">
        <v>4</v>
      </c>
      <c r="AI140" s="26">
        <v>3</v>
      </c>
      <c r="AJ140" s="26">
        <v>150</v>
      </c>
      <c r="AK140" s="26">
        <v>20</v>
      </c>
      <c r="AL140" s="26">
        <v>0</v>
      </c>
      <c r="AM140" s="26">
        <v>2</v>
      </c>
      <c r="AN140" s="26">
        <v>1</v>
      </c>
      <c r="AO140" s="26">
        <v>2</v>
      </c>
      <c r="AP140" s="26">
        <v>1</v>
      </c>
      <c r="AQ140" s="26">
        <v>2</v>
      </c>
      <c r="AR140" s="45">
        <v>0</v>
      </c>
      <c r="AS140" s="26">
        <v>6</v>
      </c>
      <c r="AT140" s="26">
        <v>2</v>
      </c>
      <c r="AU140" s="26">
        <v>0</v>
      </c>
      <c r="AV140" s="26">
        <v>0</v>
      </c>
      <c r="AW140" s="26">
        <v>0</v>
      </c>
      <c r="AX140" s="25">
        <v>5</v>
      </c>
      <c r="AY140" s="26">
        <v>6</v>
      </c>
      <c r="AZ140" s="26">
        <v>2</v>
      </c>
      <c r="BA140" s="26">
        <v>14</v>
      </c>
      <c r="BB140" s="26">
        <v>4</v>
      </c>
      <c r="BC140" s="25">
        <v>1</v>
      </c>
      <c r="BD140" s="25">
        <v>1</v>
      </c>
      <c r="BE140" s="25">
        <v>1</v>
      </c>
      <c r="BF140" s="25">
        <v>2</v>
      </c>
      <c r="BG140" s="25">
        <v>2</v>
      </c>
      <c r="BH140" s="25">
        <v>2</v>
      </c>
      <c r="BI140" s="26">
        <v>4</v>
      </c>
      <c r="BJ140" s="50">
        <v>5</v>
      </c>
      <c r="BK140" s="26">
        <v>1</v>
      </c>
      <c r="BL140" s="25">
        <v>3</v>
      </c>
    </row>
    <row r="141" spans="1:64" s="15" customFormat="1">
      <c r="A141" s="26">
        <v>17197407</v>
      </c>
      <c r="B141" s="26">
        <v>18356082930</v>
      </c>
      <c r="C141" s="26" t="s">
        <v>129</v>
      </c>
      <c r="D141" s="26">
        <v>2</v>
      </c>
      <c r="E141" s="27">
        <v>23691</v>
      </c>
      <c r="F141" s="23">
        <f t="shared" si="13"/>
        <v>55</v>
      </c>
      <c r="G141" s="28">
        <v>43698</v>
      </c>
      <c r="H141" s="28">
        <v>43714</v>
      </c>
      <c r="I141" s="33">
        <f t="shared" si="14"/>
        <v>16</v>
      </c>
      <c r="J141" s="36">
        <v>158</v>
      </c>
      <c r="K141" s="25">
        <v>61</v>
      </c>
      <c r="L141" s="35">
        <f t="shared" si="12"/>
        <v>24.435186668803077</v>
      </c>
      <c r="M141" s="25">
        <v>4</v>
      </c>
      <c r="N141" s="25">
        <v>2</v>
      </c>
      <c r="O141" s="25">
        <v>2</v>
      </c>
      <c r="P141" s="25">
        <v>3</v>
      </c>
      <c r="Q141" s="25">
        <v>2</v>
      </c>
      <c r="R141" s="25">
        <v>1</v>
      </c>
      <c r="S141" s="25">
        <v>1</v>
      </c>
      <c r="T141" s="25">
        <v>2</v>
      </c>
      <c r="U141" s="25">
        <v>2</v>
      </c>
      <c r="V141" s="25">
        <v>1</v>
      </c>
      <c r="W141" s="25">
        <v>1</v>
      </c>
      <c r="X141" s="25">
        <v>2</v>
      </c>
      <c r="Y141" s="26">
        <v>1.51</v>
      </c>
      <c r="Z141" s="26">
        <v>19.989999999999998</v>
      </c>
      <c r="AA141" s="25">
        <v>2</v>
      </c>
      <c r="AB141" s="26">
        <v>1</v>
      </c>
      <c r="AC141" s="15" t="s">
        <v>426</v>
      </c>
      <c r="AD141" s="25">
        <v>4</v>
      </c>
      <c r="AE141" s="41" t="s">
        <v>459</v>
      </c>
      <c r="AF141" s="25">
        <v>3</v>
      </c>
      <c r="AG141" s="25">
        <v>1</v>
      </c>
      <c r="AH141" s="15">
        <v>0</v>
      </c>
      <c r="AI141" s="26">
        <v>3</v>
      </c>
      <c r="AJ141" s="26">
        <v>300</v>
      </c>
      <c r="AK141" s="26">
        <v>20</v>
      </c>
      <c r="AL141" s="26">
        <v>0</v>
      </c>
      <c r="AM141" s="26">
        <v>2</v>
      </c>
      <c r="AN141" s="26">
        <v>1</v>
      </c>
      <c r="AO141" s="26">
        <v>2</v>
      </c>
      <c r="AP141" s="26">
        <v>1</v>
      </c>
      <c r="AQ141" s="25">
        <v>5</v>
      </c>
      <c r="AR141" s="44">
        <v>1</v>
      </c>
      <c r="AS141" s="26">
        <v>2</v>
      </c>
      <c r="AT141" s="25">
        <v>2</v>
      </c>
      <c r="AU141" s="25">
        <v>0</v>
      </c>
      <c r="AV141" s="25">
        <v>0</v>
      </c>
      <c r="AW141" s="25">
        <v>0</v>
      </c>
      <c r="AX141" s="25">
        <v>5</v>
      </c>
      <c r="AY141" s="26">
        <v>1</v>
      </c>
      <c r="AZ141" s="26">
        <v>2</v>
      </c>
      <c r="BA141" s="26">
        <v>7</v>
      </c>
      <c r="BB141" s="26">
        <v>1</v>
      </c>
      <c r="BC141" s="26">
        <v>1</v>
      </c>
      <c r="BD141" s="26">
        <v>1</v>
      </c>
      <c r="BE141" s="26">
        <v>1</v>
      </c>
      <c r="BF141" s="26">
        <v>1</v>
      </c>
      <c r="BG141" s="26">
        <v>1</v>
      </c>
      <c r="BH141" s="26">
        <v>2</v>
      </c>
      <c r="BI141" s="26">
        <v>2</v>
      </c>
      <c r="BJ141" s="50">
        <v>1</v>
      </c>
      <c r="BK141" s="26">
        <v>1</v>
      </c>
      <c r="BL141" s="26">
        <v>1</v>
      </c>
    </row>
  </sheetData>
  <mergeCells count="21">
    <mergeCell ref="D1:L1"/>
    <mergeCell ref="M1:N1"/>
    <mergeCell ref="O1:R1"/>
    <mergeCell ref="S1:X1"/>
    <mergeCell ref="AB1:AR1"/>
    <mergeCell ref="AT1:AW1"/>
    <mergeCell ref="AX1:BL1"/>
    <mergeCell ref="BM1:BP1"/>
    <mergeCell ref="C1:C3"/>
    <mergeCell ref="J2:J3"/>
    <mergeCell ref="K2:K3"/>
    <mergeCell ref="L2:L3"/>
    <mergeCell ref="M2:M3"/>
    <mergeCell ref="Y1:Y3"/>
    <mergeCell ref="Z1:Z3"/>
    <mergeCell ref="AJ2:AJ3"/>
    <mergeCell ref="AK2:AK3"/>
    <mergeCell ref="AS2:AS3"/>
    <mergeCell ref="AY2:AY3"/>
    <mergeCell ref="BA2:BA3"/>
    <mergeCell ref="BB2:BB3"/>
  </mergeCells>
  <phoneticPr fontId="15" type="noConversion"/>
  <hyperlinks>
    <hyperlink ref="AY10" r:id="rId1" display="2" xr:uid="{00000000-0004-0000-01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7"/>
  <sheetViews>
    <sheetView topLeftCell="A55" workbookViewId="0">
      <selection activeCell="A59" sqref="A59"/>
    </sheetView>
  </sheetViews>
  <sheetFormatPr defaultColWidth="8.7265625" defaultRowHeight="15.6"/>
  <cols>
    <col min="1" max="1" width="37.90625" customWidth="1"/>
    <col min="2" max="2" width="16.54296875" customWidth="1"/>
    <col min="3" max="4" width="14.81640625" customWidth="1"/>
  </cols>
  <sheetData>
    <row r="1" spans="1:5" ht="37.049999999999997" customHeight="1">
      <c r="A1" s="9" t="s">
        <v>509</v>
      </c>
      <c r="B1" s="9" t="s">
        <v>510</v>
      </c>
      <c r="C1" s="9" t="s">
        <v>511</v>
      </c>
      <c r="D1" s="9" t="s">
        <v>512</v>
      </c>
      <c r="E1" s="9" t="s">
        <v>513</v>
      </c>
    </row>
    <row r="2" spans="1:5" ht="19.2" customHeight="1">
      <c r="A2" s="10" t="s">
        <v>514</v>
      </c>
      <c r="B2" s="2">
        <v>200</v>
      </c>
      <c r="C2" s="2">
        <v>486</v>
      </c>
      <c r="D2" s="2"/>
      <c r="E2" s="11"/>
    </row>
    <row r="3" spans="1:5" ht="16.8">
      <c r="A3" s="4" t="s">
        <v>515</v>
      </c>
      <c r="B3" s="2" t="s">
        <v>516</v>
      </c>
      <c r="C3" s="2" t="s">
        <v>517</v>
      </c>
      <c r="D3" s="2">
        <v>0.161</v>
      </c>
      <c r="E3" s="2">
        <v>0.68799999999999994</v>
      </c>
    </row>
    <row r="4" spans="1:5" ht="16.8">
      <c r="A4" s="4" t="s">
        <v>518</v>
      </c>
      <c r="B4" s="2" t="s">
        <v>519</v>
      </c>
      <c r="C4" s="2" t="s">
        <v>520</v>
      </c>
      <c r="D4" s="2" t="s">
        <v>521</v>
      </c>
      <c r="E4" s="2">
        <v>0.13700000000000001</v>
      </c>
    </row>
    <row r="5" spans="1:5" ht="16.8">
      <c r="A5" s="4" t="s">
        <v>522</v>
      </c>
      <c r="B5" s="2" t="s">
        <v>523</v>
      </c>
      <c r="C5" s="2" t="s">
        <v>524</v>
      </c>
      <c r="D5" s="2" t="s">
        <v>525</v>
      </c>
      <c r="E5" s="2">
        <v>0.60499999999999998</v>
      </c>
    </row>
    <row r="6" spans="1:5" ht="16.8">
      <c r="A6" s="4" t="s">
        <v>526</v>
      </c>
      <c r="B6" s="108"/>
      <c r="C6" s="108"/>
      <c r="D6" s="108"/>
      <c r="E6" s="108"/>
    </row>
    <row r="7" spans="1:5" ht="16.8">
      <c r="A7" s="111" t="s">
        <v>527</v>
      </c>
      <c r="B7" s="2" t="s">
        <v>528</v>
      </c>
      <c r="C7" s="2" t="s">
        <v>529</v>
      </c>
      <c r="D7" s="108">
        <v>2.1850000000000001</v>
      </c>
      <c r="E7" s="108">
        <v>0.35499999999999998</v>
      </c>
    </row>
    <row r="8" spans="1:5" ht="16.8">
      <c r="A8" s="112"/>
      <c r="B8" s="2" t="s">
        <v>530</v>
      </c>
      <c r="C8" s="2" t="s">
        <v>531</v>
      </c>
      <c r="D8" s="108"/>
      <c r="E8" s="108"/>
    </row>
    <row r="9" spans="1:5" ht="16.8">
      <c r="A9" s="112"/>
      <c r="B9" s="2" t="s">
        <v>532</v>
      </c>
      <c r="C9" s="2" t="s">
        <v>533</v>
      </c>
      <c r="D9" s="108"/>
      <c r="E9" s="108"/>
    </row>
    <row r="10" spans="1:5" ht="16.8">
      <c r="A10" s="4" t="s">
        <v>534</v>
      </c>
      <c r="B10" s="2" t="s">
        <v>535</v>
      </c>
      <c r="C10" s="2" t="s">
        <v>535</v>
      </c>
      <c r="D10" s="2" t="s">
        <v>536</v>
      </c>
      <c r="E10" s="13">
        <v>0.40799999999999997</v>
      </c>
    </row>
    <row r="11" spans="1:5" ht="16.8">
      <c r="A11" s="4" t="s">
        <v>537</v>
      </c>
      <c r="B11" s="2" t="s">
        <v>538</v>
      </c>
      <c r="C11" s="2" t="s">
        <v>539</v>
      </c>
      <c r="D11" s="2">
        <v>0.49099999999999999</v>
      </c>
      <c r="E11" s="13">
        <v>0.48399999999999999</v>
      </c>
    </row>
    <row r="12" spans="1:5" ht="16.8">
      <c r="A12" s="4" t="s">
        <v>540</v>
      </c>
      <c r="B12" s="2" t="s">
        <v>541</v>
      </c>
      <c r="C12" s="2" t="s">
        <v>542</v>
      </c>
      <c r="D12" s="2" t="s">
        <v>543</v>
      </c>
      <c r="E12" s="13">
        <v>0.66800000000000004</v>
      </c>
    </row>
    <row r="13" spans="1:5" ht="16.8">
      <c r="A13" s="4" t="s">
        <v>544</v>
      </c>
      <c r="B13" s="2" t="s">
        <v>545</v>
      </c>
      <c r="C13" s="2" t="s">
        <v>546</v>
      </c>
      <c r="D13" s="2" t="s">
        <v>547</v>
      </c>
      <c r="E13" s="13">
        <v>0.25800000000000001</v>
      </c>
    </row>
    <row r="14" spans="1:5" ht="16.8">
      <c r="A14" s="4" t="s">
        <v>548</v>
      </c>
      <c r="B14" s="2" t="s">
        <v>549</v>
      </c>
      <c r="C14" s="2" t="s">
        <v>550</v>
      </c>
      <c r="D14" s="2">
        <v>3.5129999999999999</v>
      </c>
      <c r="E14" s="13">
        <v>6.0999999999999999E-2</v>
      </c>
    </row>
    <row r="15" spans="1:5" ht="16.8">
      <c r="A15" s="4" t="s">
        <v>551</v>
      </c>
      <c r="B15" s="2" t="s">
        <v>552</v>
      </c>
      <c r="C15" s="2" t="s">
        <v>553</v>
      </c>
      <c r="D15" s="2">
        <v>1.238</v>
      </c>
      <c r="E15" s="13">
        <v>0.26600000000000001</v>
      </c>
    </row>
    <row r="16" spans="1:5" ht="16.8">
      <c r="A16" s="4" t="s">
        <v>554</v>
      </c>
      <c r="B16" s="2" t="s">
        <v>555</v>
      </c>
      <c r="C16" s="2" t="s">
        <v>556</v>
      </c>
      <c r="D16" s="2" t="s">
        <v>557</v>
      </c>
      <c r="E16" s="2" t="s">
        <v>558</v>
      </c>
    </row>
    <row r="17" spans="1:5" ht="16.8">
      <c r="A17" s="4" t="s">
        <v>559</v>
      </c>
      <c r="B17" s="108"/>
      <c r="C17" s="108"/>
      <c r="D17" s="108"/>
      <c r="E17" s="108"/>
    </row>
    <row r="18" spans="1:5" ht="16.8">
      <c r="A18" s="111" t="s">
        <v>560</v>
      </c>
      <c r="B18" s="2" t="s">
        <v>528</v>
      </c>
      <c r="C18" s="2" t="s">
        <v>561</v>
      </c>
      <c r="D18" s="108">
        <v>0.60799999999999998</v>
      </c>
      <c r="E18" s="108">
        <v>0.73799999999999999</v>
      </c>
    </row>
    <row r="19" spans="1:5" ht="16.8">
      <c r="A19" s="112"/>
      <c r="B19" s="2" t="s">
        <v>562</v>
      </c>
      <c r="C19" s="2" t="s">
        <v>563</v>
      </c>
      <c r="D19" s="108"/>
      <c r="E19" s="108"/>
    </row>
    <row r="20" spans="1:5" ht="16.8">
      <c r="A20" s="112"/>
      <c r="B20" s="2" t="s">
        <v>564</v>
      </c>
      <c r="C20" s="2" t="s">
        <v>565</v>
      </c>
      <c r="D20" s="108"/>
      <c r="E20" s="108"/>
    </row>
    <row r="21" spans="1:5" ht="16.8">
      <c r="A21" s="4" t="s">
        <v>566</v>
      </c>
      <c r="B21" s="2"/>
      <c r="C21" s="2"/>
      <c r="D21" s="2"/>
      <c r="E21" s="2"/>
    </row>
    <row r="22" spans="1:5" ht="16.8">
      <c r="A22" s="111" t="s">
        <v>567</v>
      </c>
      <c r="B22" s="2" t="s">
        <v>568</v>
      </c>
      <c r="C22" s="2" t="s">
        <v>569</v>
      </c>
      <c r="D22" s="108">
        <v>2.4260000000000002</v>
      </c>
      <c r="E22" s="108">
        <v>0.29699999999999999</v>
      </c>
    </row>
    <row r="23" spans="1:5" ht="16.8">
      <c r="A23" s="112"/>
      <c r="B23" s="2" t="s">
        <v>570</v>
      </c>
      <c r="C23" s="2" t="s">
        <v>571</v>
      </c>
      <c r="D23" s="108"/>
      <c r="E23" s="108"/>
    </row>
    <row r="24" spans="1:5" ht="16.8">
      <c r="A24" s="112"/>
      <c r="B24" s="2" t="s">
        <v>572</v>
      </c>
      <c r="C24" s="2" t="s">
        <v>573</v>
      </c>
      <c r="D24" s="108"/>
      <c r="E24" s="108"/>
    </row>
    <row r="25" spans="1:5" ht="16.8">
      <c r="A25" s="4" t="s">
        <v>574</v>
      </c>
      <c r="B25" s="108"/>
      <c r="C25" s="108"/>
      <c r="D25" s="2"/>
      <c r="E25" s="108">
        <v>0.46400000000000002</v>
      </c>
    </row>
    <row r="26" spans="1:5" ht="16.8">
      <c r="A26" s="4" t="s">
        <v>575</v>
      </c>
      <c r="B26" s="2" t="s">
        <v>576</v>
      </c>
      <c r="C26" s="2" t="s">
        <v>577</v>
      </c>
      <c r="D26" s="108">
        <v>1.5369999999999999</v>
      </c>
      <c r="E26" s="108"/>
    </row>
    <row r="27" spans="1:5" ht="16.8">
      <c r="A27" s="4" t="s">
        <v>578</v>
      </c>
      <c r="B27" s="2" t="s">
        <v>579</v>
      </c>
      <c r="C27" s="2" t="s">
        <v>580</v>
      </c>
      <c r="D27" s="108"/>
      <c r="E27" s="108"/>
    </row>
    <row r="28" spans="1:5" ht="16.8">
      <c r="A28" s="4" t="s">
        <v>581</v>
      </c>
      <c r="B28" s="2" t="s">
        <v>582</v>
      </c>
      <c r="C28" s="2" t="s">
        <v>583</v>
      </c>
      <c r="D28" s="108"/>
      <c r="E28" s="108"/>
    </row>
    <row r="29" spans="1:5" ht="16.8">
      <c r="A29" s="4" t="s">
        <v>584</v>
      </c>
      <c r="B29" s="2" t="s">
        <v>585</v>
      </c>
      <c r="C29" s="2" t="s">
        <v>586</v>
      </c>
      <c r="D29" s="108">
        <v>1.6379999999999999</v>
      </c>
      <c r="E29" s="108">
        <v>0.441</v>
      </c>
    </row>
    <row r="30" spans="1:5" ht="16.8">
      <c r="A30" s="12" t="s">
        <v>587</v>
      </c>
      <c r="B30" s="2" t="s">
        <v>588</v>
      </c>
      <c r="C30" s="2" t="s">
        <v>589</v>
      </c>
      <c r="D30" s="108"/>
      <c r="E30" s="108"/>
    </row>
    <row r="35" spans="1:5" ht="55.05" customHeight="1">
      <c r="A35" s="3" t="s">
        <v>590</v>
      </c>
      <c r="B35" s="3" t="s">
        <v>510</v>
      </c>
      <c r="C35" s="3" t="s">
        <v>511</v>
      </c>
      <c r="D35" s="3"/>
      <c r="E35" s="3" t="s">
        <v>591</v>
      </c>
    </row>
    <row r="36" spans="1:5" s="2" customFormat="1" ht="16.8">
      <c r="A36" s="10" t="s">
        <v>592</v>
      </c>
      <c r="B36" s="2" t="s">
        <v>593</v>
      </c>
      <c r="C36" s="2" t="s">
        <v>594</v>
      </c>
      <c r="D36" s="2" t="s">
        <v>595</v>
      </c>
      <c r="E36" s="2" t="s">
        <v>596</v>
      </c>
    </row>
    <row r="37" spans="1:5" s="2" customFormat="1" ht="16.8">
      <c r="A37" s="10" t="s">
        <v>597</v>
      </c>
      <c r="B37" s="2" t="s">
        <v>598</v>
      </c>
      <c r="C37" s="2" t="s">
        <v>599</v>
      </c>
      <c r="D37" s="2" t="s">
        <v>600</v>
      </c>
      <c r="E37" s="2">
        <v>1E-3</v>
      </c>
    </row>
    <row r="38" spans="1:5" s="2" customFormat="1" ht="16.8">
      <c r="A38" s="10" t="s">
        <v>601</v>
      </c>
      <c r="B38" s="2" t="s">
        <v>602</v>
      </c>
      <c r="C38" s="2" t="s">
        <v>603</v>
      </c>
    </row>
    <row r="39" spans="1:5" s="2" customFormat="1" ht="16.8">
      <c r="A39" s="10" t="s">
        <v>604</v>
      </c>
      <c r="B39" s="2" t="s">
        <v>605</v>
      </c>
      <c r="C39" s="2" t="s">
        <v>606</v>
      </c>
      <c r="E39" s="2">
        <v>0.95299999999999996</v>
      </c>
    </row>
    <row r="40" spans="1:5" s="2" customFormat="1" ht="16.8">
      <c r="A40" s="10" t="s">
        <v>607</v>
      </c>
      <c r="B40" s="2" t="s">
        <v>608</v>
      </c>
      <c r="C40" s="2" t="s">
        <v>609</v>
      </c>
      <c r="D40" s="2">
        <v>9.4740000000000002</v>
      </c>
      <c r="E40" s="2">
        <v>2E-3</v>
      </c>
    </row>
    <row r="43" spans="1:5" ht="52.05" customHeight="1">
      <c r="A43" s="3" t="s">
        <v>610</v>
      </c>
      <c r="B43" s="3" t="s">
        <v>510</v>
      </c>
      <c r="C43" s="3" t="s">
        <v>511</v>
      </c>
      <c r="D43" s="3"/>
      <c r="E43" s="3" t="s">
        <v>591</v>
      </c>
    </row>
    <row r="44" spans="1:5" ht="16.8">
      <c r="A44" s="10" t="s">
        <v>611</v>
      </c>
      <c r="B44" s="2" t="s">
        <v>535</v>
      </c>
      <c r="C44" s="2" t="s">
        <v>612</v>
      </c>
      <c r="D44" s="2">
        <v>-6.2640000000000002</v>
      </c>
      <c r="E44" s="2" t="s">
        <v>596</v>
      </c>
    </row>
    <row r="45" spans="1:5" ht="16.8">
      <c r="A45" s="10" t="s">
        <v>613</v>
      </c>
      <c r="B45" s="2" t="s">
        <v>614</v>
      </c>
      <c r="C45" s="2" t="s">
        <v>612</v>
      </c>
      <c r="D45" s="2">
        <v>-7.8280000000000003</v>
      </c>
      <c r="E45" s="2" t="s">
        <v>596</v>
      </c>
    </row>
    <row r="46" spans="1:5" ht="16.8">
      <c r="A46" s="10" t="s">
        <v>615</v>
      </c>
      <c r="B46" s="2" t="s">
        <v>616</v>
      </c>
      <c r="C46" s="2" t="s">
        <v>617</v>
      </c>
      <c r="D46" s="2">
        <v>-8.0640000000000001</v>
      </c>
      <c r="E46" s="2" t="s">
        <v>596</v>
      </c>
    </row>
    <row r="47" spans="1:5" ht="16.8">
      <c r="A47" s="10" t="s">
        <v>618</v>
      </c>
      <c r="B47" s="2"/>
      <c r="C47" s="2"/>
      <c r="D47" s="2"/>
      <c r="E47" s="2"/>
    </row>
    <row r="48" spans="1:5" ht="16.8">
      <c r="A48" s="109" t="s">
        <v>619</v>
      </c>
      <c r="B48" s="2" t="s">
        <v>620</v>
      </c>
      <c r="C48" s="2" t="s">
        <v>620</v>
      </c>
      <c r="D48" s="2">
        <v>-0.49</v>
      </c>
      <c r="E48" s="2">
        <v>0.624</v>
      </c>
    </row>
    <row r="49" spans="1:5" ht="16.8">
      <c r="A49" s="110"/>
      <c r="B49" s="2" t="s">
        <v>621</v>
      </c>
      <c r="C49" s="2" t="s">
        <v>621</v>
      </c>
      <c r="D49" s="2">
        <v>-0.61199999999999999</v>
      </c>
      <c r="E49" s="2">
        <v>0.54</v>
      </c>
    </row>
    <row r="50" spans="1:5" ht="16.8">
      <c r="A50" s="110"/>
      <c r="B50" s="2" t="s">
        <v>622</v>
      </c>
      <c r="C50" s="2" t="s">
        <v>622</v>
      </c>
      <c r="D50" s="2">
        <v>-0.33400000000000002</v>
      </c>
      <c r="E50" s="2">
        <v>0.73799999999999999</v>
      </c>
    </row>
    <row r="51" spans="1:5" ht="16.8">
      <c r="A51" s="10" t="s">
        <v>623</v>
      </c>
      <c r="B51" s="2" t="s">
        <v>624</v>
      </c>
      <c r="C51" s="2" t="s">
        <v>625</v>
      </c>
      <c r="D51" s="2">
        <v>-2.903</v>
      </c>
      <c r="E51" s="2">
        <v>4.0000000000000001E-3</v>
      </c>
    </row>
    <row r="52" spans="1:5" ht="16.8">
      <c r="A52" s="10" t="s">
        <v>626</v>
      </c>
      <c r="B52" s="2" t="s">
        <v>627</v>
      </c>
      <c r="C52" s="2" t="s">
        <v>628</v>
      </c>
      <c r="D52" s="2">
        <v>-1.7829999999999999</v>
      </c>
      <c r="E52" s="2">
        <v>8.3000000000000004E-2</v>
      </c>
    </row>
    <row r="53" spans="1:5" ht="16.8">
      <c r="A53" s="10" t="s">
        <v>629</v>
      </c>
      <c r="B53" s="2" t="s">
        <v>630</v>
      </c>
      <c r="C53" s="2" t="s">
        <v>631</v>
      </c>
      <c r="D53" s="2">
        <v>-1.38</v>
      </c>
      <c r="E53" s="2">
        <v>0.16800000000000001</v>
      </c>
    </row>
    <row r="54" spans="1:5" ht="16.8">
      <c r="A54" s="10" t="s">
        <v>632</v>
      </c>
      <c r="B54" s="2" t="s">
        <v>633</v>
      </c>
      <c r="C54" s="2" t="s">
        <v>634</v>
      </c>
      <c r="D54" s="2">
        <v>-4.2389999999999999</v>
      </c>
      <c r="E54" s="2" t="s">
        <v>596</v>
      </c>
    </row>
    <row r="55" spans="1:5" ht="16.8">
      <c r="A55" s="10" t="s">
        <v>635</v>
      </c>
      <c r="B55" s="2" t="s">
        <v>636</v>
      </c>
      <c r="C55" s="2" t="s">
        <v>637</v>
      </c>
      <c r="D55" s="2">
        <v>4.2060000000000004</v>
      </c>
      <c r="E55" s="2" t="s">
        <v>596</v>
      </c>
    </row>
    <row r="57" spans="1:5" ht="40.950000000000003" customHeight="1">
      <c r="A57" s="3" t="s">
        <v>638</v>
      </c>
      <c r="B57" s="3" t="s">
        <v>510</v>
      </c>
      <c r="C57" s="3" t="s">
        <v>511</v>
      </c>
      <c r="D57" s="3"/>
      <c r="E57" s="3" t="s">
        <v>591</v>
      </c>
    </row>
    <row r="58" spans="1:5" ht="15.6" customHeight="1">
      <c r="A58" s="4" t="s">
        <v>639</v>
      </c>
      <c r="B58" s="2" t="s">
        <v>640</v>
      </c>
      <c r="C58" s="2" t="s">
        <v>641</v>
      </c>
      <c r="D58" s="2"/>
      <c r="E58" s="2">
        <v>0.59299999999999997</v>
      </c>
    </row>
    <row r="59" spans="1:5" ht="16.8">
      <c r="A59" s="4" t="s">
        <v>642</v>
      </c>
      <c r="B59" s="2" t="s">
        <v>602</v>
      </c>
      <c r="C59" s="2" t="s">
        <v>643</v>
      </c>
      <c r="D59" s="2"/>
      <c r="E59" s="2">
        <v>0.59599999999999997</v>
      </c>
    </row>
    <row r="60" spans="1:5" ht="16.8">
      <c r="A60" s="4" t="s">
        <v>644</v>
      </c>
      <c r="B60" s="2" t="s">
        <v>645</v>
      </c>
      <c r="C60" s="2" t="s">
        <v>646</v>
      </c>
      <c r="D60" s="2"/>
      <c r="E60" s="2">
        <v>0.97299999999999998</v>
      </c>
    </row>
    <row r="61" spans="1:5" ht="16.8">
      <c r="A61" s="4" t="s">
        <v>647</v>
      </c>
      <c r="B61" s="2" t="s">
        <v>645</v>
      </c>
      <c r="C61" s="2" t="s">
        <v>648</v>
      </c>
      <c r="D61" s="2"/>
      <c r="E61" s="2">
        <v>0.82099999999999995</v>
      </c>
    </row>
    <row r="62" spans="1:5" ht="16.8">
      <c r="A62" s="4" t="s">
        <v>649</v>
      </c>
      <c r="B62" s="2" t="s">
        <v>650</v>
      </c>
      <c r="C62" s="2" t="s">
        <v>646</v>
      </c>
      <c r="D62" s="2"/>
      <c r="E62" s="2">
        <v>0.499</v>
      </c>
    </row>
    <row r="63" spans="1:5" ht="16.8">
      <c r="A63" s="4" t="s">
        <v>651</v>
      </c>
      <c r="B63" s="2" t="s">
        <v>652</v>
      </c>
      <c r="C63" s="2" t="s">
        <v>653</v>
      </c>
      <c r="D63" s="2"/>
      <c r="E63" s="2">
        <v>0.626</v>
      </c>
    </row>
    <row r="64" spans="1:5" ht="16.8">
      <c r="A64" s="4" t="s">
        <v>654</v>
      </c>
      <c r="B64" s="2" t="s">
        <v>650</v>
      </c>
      <c r="C64" s="2" t="s">
        <v>646</v>
      </c>
      <c r="D64" s="2"/>
      <c r="E64" s="2">
        <v>0.499</v>
      </c>
    </row>
    <row r="65" spans="1:5" ht="16.8">
      <c r="A65" s="4" t="s">
        <v>655</v>
      </c>
      <c r="B65" s="2" t="s">
        <v>656</v>
      </c>
      <c r="C65" s="2" t="s">
        <v>657</v>
      </c>
      <c r="D65" s="2"/>
      <c r="E65" s="2">
        <v>0.89100000000000001</v>
      </c>
    </row>
    <row r="66" spans="1:5" ht="16.8">
      <c r="A66" s="4" t="s">
        <v>658</v>
      </c>
      <c r="B66" s="2" t="s">
        <v>602</v>
      </c>
      <c r="C66" s="2" t="s">
        <v>657</v>
      </c>
      <c r="D66" s="2"/>
      <c r="E66" s="2">
        <v>0.64700000000000002</v>
      </c>
    </row>
    <row r="67" spans="1:5" ht="16.8">
      <c r="A67" s="4" t="s">
        <v>659</v>
      </c>
      <c r="B67" s="2"/>
      <c r="C67" s="2"/>
      <c r="D67" s="2"/>
      <c r="E67" s="2"/>
    </row>
    <row r="68" spans="1:5" ht="16.8">
      <c r="A68" s="111" t="s">
        <v>660</v>
      </c>
      <c r="B68" s="2" t="s">
        <v>661</v>
      </c>
      <c r="C68" s="2" t="s">
        <v>643</v>
      </c>
      <c r="D68" s="2"/>
      <c r="E68" s="108">
        <v>0.95199999999999996</v>
      </c>
    </row>
    <row r="69" spans="1:5" ht="16.8">
      <c r="A69" s="112"/>
      <c r="B69" s="2" t="s">
        <v>552</v>
      </c>
      <c r="C69" s="2" t="s">
        <v>662</v>
      </c>
      <c r="D69" s="2"/>
      <c r="E69" s="108"/>
    </row>
    <row r="70" spans="1:5" ht="16.8">
      <c r="A70" s="112"/>
      <c r="B70" s="2" t="s">
        <v>645</v>
      </c>
      <c r="C70" s="2" t="s">
        <v>653</v>
      </c>
      <c r="D70" s="2"/>
      <c r="E70" s="108"/>
    </row>
    <row r="71" spans="1:5" ht="16.8">
      <c r="A71" s="112"/>
      <c r="B71" s="2" t="s">
        <v>650</v>
      </c>
      <c r="C71" s="2" t="s">
        <v>606</v>
      </c>
      <c r="D71" s="2"/>
      <c r="E71" s="108"/>
    </row>
    <row r="72" spans="1:5" ht="16.8">
      <c r="A72" s="112"/>
      <c r="B72" s="2" t="s">
        <v>650</v>
      </c>
      <c r="C72" s="2" t="s">
        <v>606</v>
      </c>
      <c r="D72" s="2"/>
      <c r="E72" s="108"/>
    </row>
    <row r="75" spans="1:5" ht="46.05" customHeight="1">
      <c r="A75" s="3" t="s">
        <v>663</v>
      </c>
      <c r="B75" s="3" t="s">
        <v>510</v>
      </c>
      <c r="C75" s="3" t="s">
        <v>511</v>
      </c>
      <c r="D75" s="3"/>
      <c r="E75" s="3" t="s">
        <v>591</v>
      </c>
    </row>
    <row r="76" spans="1:5" ht="16.8">
      <c r="A76" s="4" t="s">
        <v>664</v>
      </c>
      <c r="B76" s="2" t="s">
        <v>665</v>
      </c>
      <c r="C76" s="2" t="s">
        <v>666</v>
      </c>
      <c r="D76" s="2">
        <v>-0.93200000000000005</v>
      </c>
      <c r="E76" s="2">
        <v>0.35199999999999998</v>
      </c>
    </row>
    <row r="77" spans="1:5" ht="16.8">
      <c r="A77" s="4" t="s">
        <v>667</v>
      </c>
      <c r="B77" s="2"/>
      <c r="C77" s="2"/>
      <c r="D77" s="2"/>
      <c r="E77" s="2"/>
    </row>
    <row r="78" spans="1:5" ht="16.8">
      <c r="A78" s="111" t="s">
        <v>668</v>
      </c>
      <c r="B78" s="2" t="s">
        <v>661</v>
      </c>
      <c r="C78" s="2" t="s">
        <v>669</v>
      </c>
      <c r="D78" s="108">
        <v>3.5169999999999999</v>
      </c>
      <c r="E78" s="108">
        <v>0.31900000000000001</v>
      </c>
    </row>
    <row r="79" spans="1:5" ht="16.8">
      <c r="A79" s="112"/>
      <c r="B79" s="2" t="s">
        <v>670</v>
      </c>
      <c r="C79" s="2" t="s">
        <v>671</v>
      </c>
      <c r="D79" s="108"/>
      <c r="E79" s="108"/>
    </row>
    <row r="80" spans="1:5" ht="16.8">
      <c r="A80" s="112"/>
      <c r="B80" s="2" t="s">
        <v>552</v>
      </c>
      <c r="C80" s="2" t="s">
        <v>672</v>
      </c>
      <c r="D80" s="108"/>
      <c r="E80" s="108"/>
    </row>
    <row r="81" spans="1:5" ht="16.8">
      <c r="A81" s="112"/>
      <c r="B81" s="2" t="s">
        <v>673</v>
      </c>
      <c r="C81" s="2" t="s">
        <v>672</v>
      </c>
      <c r="D81" s="108"/>
      <c r="E81" s="108"/>
    </row>
    <row r="82" spans="1:5" ht="16.8">
      <c r="A82" s="4" t="s">
        <v>674</v>
      </c>
      <c r="B82" s="2" t="s">
        <v>675</v>
      </c>
      <c r="C82" s="2" t="s">
        <v>676</v>
      </c>
      <c r="D82" s="2">
        <v>-1.39</v>
      </c>
      <c r="E82" s="2">
        <v>0.16500000000000001</v>
      </c>
    </row>
    <row r="83" spans="1:5" ht="16.8">
      <c r="A83" s="4" t="s">
        <v>677</v>
      </c>
      <c r="B83" s="2" t="s">
        <v>678</v>
      </c>
      <c r="C83" s="2" t="s">
        <v>679</v>
      </c>
      <c r="D83" s="2">
        <v>-1.35</v>
      </c>
      <c r="E83" s="2">
        <v>0.17799999999999999</v>
      </c>
    </row>
    <row r="84" spans="1:5" ht="16.8">
      <c r="A84" s="4" t="s">
        <v>680</v>
      </c>
      <c r="B84" s="2" t="s">
        <v>681</v>
      </c>
      <c r="C84" s="2" t="s">
        <v>682</v>
      </c>
      <c r="D84" s="2">
        <v>4.4999999999999998E-2</v>
      </c>
      <c r="E84" s="2">
        <v>0.83199999999999996</v>
      </c>
    </row>
    <row r="85" spans="1:5" ht="16.8">
      <c r="A85" s="4" t="s">
        <v>683</v>
      </c>
      <c r="B85" s="2" t="s">
        <v>684</v>
      </c>
      <c r="C85" s="2" t="s">
        <v>685</v>
      </c>
      <c r="D85" s="2">
        <v>1.659</v>
      </c>
      <c r="E85" s="2">
        <v>0.13800000000000001</v>
      </c>
    </row>
    <row r="86" spans="1:5" ht="16.8">
      <c r="A86" s="4" t="s">
        <v>686</v>
      </c>
      <c r="B86" s="2" t="s">
        <v>687</v>
      </c>
      <c r="C86" s="2" t="s">
        <v>688</v>
      </c>
      <c r="D86" s="2">
        <v>1.6E-2</v>
      </c>
      <c r="E86" s="2">
        <v>0.89800000000000002</v>
      </c>
    </row>
    <row r="87" spans="1:5" ht="16.8">
      <c r="A87" s="4" t="s">
        <v>689</v>
      </c>
      <c r="B87" s="2" t="s">
        <v>690</v>
      </c>
      <c r="C87" s="2" t="s">
        <v>691</v>
      </c>
      <c r="D87" s="2">
        <v>-3.64</v>
      </c>
      <c r="E87" s="2" t="s">
        <v>692</v>
      </c>
    </row>
    <row r="88" spans="1:5" ht="19.2" customHeight="1">
      <c r="A88" s="4" t="s">
        <v>693</v>
      </c>
      <c r="B88" s="2" t="s">
        <v>650</v>
      </c>
      <c r="C88" s="2" t="s">
        <v>694</v>
      </c>
      <c r="D88" s="2"/>
      <c r="E88" s="2">
        <v>0.85499999999999998</v>
      </c>
    </row>
    <row r="89" spans="1:5" ht="16.8">
      <c r="A89" s="4" t="s">
        <v>695</v>
      </c>
      <c r="B89" s="2"/>
      <c r="C89" s="2"/>
      <c r="D89" s="2"/>
      <c r="E89" s="2"/>
    </row>
    <row r="90" spans="1:5" ht="16.8">
      <c r="A90" s="111" t="s">
        <v>696</v>
      </c>
      <c r="B90" s="2" t="s">
        <v>697</v>
      </c>
      <c r="C90" s="2" t="s">
        <v>698</v>
      </c>
      <c r="D90" s="108">
        <v>2.9350000000000001</v>
      </c>
      <c r="E90" s="108">
        <v>0.56899999999999995</v>
      </c>
    </row>
    <row r="91" spans="1:5" ht="16.8">
      <c r="A91" s="112"/>
      <c r="B91" s="2" t="s">
        <v>699</v>
      </c>
      <c r="C91" s="2" t="s">
        <v>672</v>
      </c>
      <c r="D91" s="108"/>
      <c r="E91" s="108"/>
    </row>
    <row r="92" spans="1:5" ht="16.8">
      <c r="A92" s="112"/>
      <c r="B92" s="2" t="s">
        <v>700</v>
      </c>
      <c r="C92" s="2" t="s">
        <v>701</v>
      </c>
      <c r="D92" s="108"/>
      <c r="E92" s="108"/>
    </row>
    <row r="93" spans="1:5" ht="16.8">
      <c r="A93" s="112"/>
      <c r="B93" s="2" t="s">
        <v>702</v>
      </c>
      <c r="C93" s="2" t="s">
        <v>703</v>
      </c>
      <c r="D93" s="108"/>
      <c r="E93" s="108"/>
    </row>
    <row r="94" spans="1:5" ht="16.8">
      <c r="A94" s="112"/>
      <c r="B94" s="2" t="s">
        <v>697</v>
      </c>
      <c r="C94" s="2" t="s">
        <v>704</v>
      </c>
      <c r="D94" s="108"/>
      <c r="E94" s="108"/>
    </row>
    <row r="95" spans="1:5" ht="16.8">
      <c r="A95" s="4" t="s">
        <v>705</v>
      </c>
      <c r="B95" s="2"/>
      <c r="C95" s="2"/>
      <c r="D95" s="2"/>
      <c r="E95" s="2"/>
    </row>
    <row r="96" spans="1:5" ht="16.8">
      <c r="A96" s="111" t="s">
        <v>706</v>
      </c>
      <c r="B96" s="2" t="s">
        <v>516</v>
      </c>
      <c r="C96" s="2" t="s">
        <v>707</v>
      </c>
      <c r="D96" s="108">
        <v>4.4379999999999997</v>
      </c>
      <c r="E96" s="108">
        <v>0.48799999999999999</v>
      </c>
    </row>
    <row r="97" spans="1:5" ht="16.8">
      <c r="A97" s="112"/>
      <c r="B97" s="2" t="s">
        <v>585</v>
      </c>
      <c r="C97" s="2" t="s">
        <v>708</v>
      </c>
      <c r="D97" s="108"/>
      <c r="E97" s="108"/>
    </row>
    <row r="98" spans="1:5" ht="16.8">
      <c r="A98" s="112"/>
      <c r="B98" s="2" t="s">
        <v>699</v>
      </c>
      <c r="C98" s="2" t="s">
        <v>553</v>
      </c>
      <c r="D98" s="108"/>
      <c r="E98" s="108"/>
    </row>
    <row r="99" spans="1:5" ht="16.8">
      <c r="A99" s="112"/>
      <c r="B99" s="2" t="s">
        <v>709</v>
      </c>
      <c r="C99" s="2" t="s">
        <v>710</v>
      </c>
      <c r="D99" s="108"/>
      <c r="E99" s="108"/>
    </row>
    <row r="100" spans="1:5" ht="16.8">
      <c r="A100" s="112"/>
      <c r="B100" s="2" t="s">
        <v>711</v>
      </c>
      <c r="C100" s="2" t="s">
        <v>712</v>
      </c>
      <c r="D100" s="108"/>
      <c r="E100" s="108"/>
    </row>
    <row r="101" spans="1:5" ht="16.8">
      <c r="A101" s="112"/>
      <c r="B101" s="2" t="s">
        <v>661</v>
      </c>
      <c r="C101" s="2" t="s">
        <v>713</v>
      </c>
      <c r="D101" s="108"/>
      <c r="E101" s="108"/>
    </row>
    <row r="102" spans="1:5" ht="16.8">
      <c r="A102" s="4" t="s">
        <v>714</v>
      </c>
      <c r="B102" s="2"/>
      <c r="C102" s="2"/>
      <c r="D102" s="2"/>
      <c r="E102" s="2"/>
    </row>
    <row r="103" spans="1:5" ht="16.8">
      <c r="A103" s="4" t="s">
        <v>715</v>
      </c>
      <c r="B103" s="2" t="s">
        <v>716</v>
      </c>
      <c r="C103" s="2" t="s">
        <v>717</v>
      </c>
      <c r="D103" s="108">
        <v>2.3540000000000001</v>
      </c>
      <c r="E103" s="108">
        <v>0.308</v>
      </c>
    </row>
    <row r="104" spans="1:5" ht="16.8">
      <c r="A104" s="4" t="s">
        <v>718</v>
      </c>
      <c r="B104" s="2" t="s">
        <v>564</v>
      </c>
      <c r="C104" s="2" t="s">
        <v>719</v>
      </c>
      <c r="D104" s="108"/>
      <c r="E104" s="108"/>
    </row>
    <row r="105" spans="1:5" ht="16.8">
      <c r="A105" s="4" t="s">
        <v>720</v>
      </c>
      <c r="B105" s="2" t="s">
        <v>721</v>
      </c>
      <c r="C105" s="2" t="s">
        <v>722</v>
      </c>
      <c r="D105" s="108"/>
      <c r="E105" s="108"/>
    </row>
    <row r="109" spans="1:5" ht="46.05" customHeight="1">
      <c r="A109" s="14" t="s">
        <v>723</v>
      </c>
      <c r="B109" s="3" t="s">
        <v>510</v>
      </c>
      <c r="C109" s="3" t="s">
        <v>511</v>
      </c>
      <c r="D109" s="3"/>
      <c r="E109" s="3" t="s">
        <v>591</v>
      </c>
    </row>
    <row r="110" spans="1:5" ht="16.8">
      <c r="A110" s="4" t="s">
        <v>724</v>
      </c>
      <c r="B110" s="2" t="s">
        <v>725</v>
      </c>
      <c r="C110" s="2" t="s">
        <v>726</v>
      </c>
      <c r="D110" s="2"/>
      <c r="E110" s="2">
        <v>0.20599999999999999</v>
      </c>
    </row>
    <row r="111" spans="1:5" ht="16.8">
      <c r="A111" s="4" t="s">
        <v>727</v>
      </c>
      <c r="B111" s="2" t="s">
        <v>728</v>
      </c>
      <c r="C111" s="2" t="s">
        <v>729</v>
      </c>
      <c r="D111" s="2"/>
      <c r="E111" s="2">
        <v>0.44</v>
      </c>
    </row>
    <row r="112" spans="1:5" ht="16.8">
      <c r="A112" s="4" t="s">
        <v>730</v>
      </c>
      <c r="B112" s="2" t="s">
        <v>731</v>
      </c>
      <c r="C112" s="2" t="s">
        <v>732</v>
      </c>
      <c r="D112" s="2"/>
      <c r="E112" s="2">
        <v>1.9E-2</v>
      </c>
    </row>
    <row r="113" spans="1:5" ht="16.8">
      <c r="A113" s="4" t="s">
        <v>733</v>
      </c>
      <c r="B113" s="2">
        <v>199</v>
      </c>
      <c r="C113" s="2">
        <v>484</v>
      </c>
      <c r="D113" s="2"/>
      <c r="E113" s="2"/>
    </row>
    <row r="114" spans="1:5" ht="16.8">
      <c r="A114" s="4" t="s">
        <v>734</v>
      </c>
      <c r="B114" s="2" t="s">
        <v>735</v>
      </c>
      <c r="C114" s="2" t="s">
        <v>736</v>
      </c>
      <c r="E114" s="2">
        <v>0.23799999999999999</v>
      </c>
    </row>
    <row r="115" spans="1:5" ht="16.8">
      <c r="A115" s="4" t="s">
        <v>737</v>
      </c>
      <c r="B115" s="2">
        <v>88.4</v>
      </c>
      <c r="C115" s="2">
        <v>87.2</v>
      </c>
      <c r="D115" s="2"/>
      <c r="E115" s="2">
        <v>0.46400000000000002</v>
      </c>
    </row>
    <row r="116" spans="1:5" ht="16.8">
      <c r="A116" s="4" t="s">
        <v>738</v>
      </c>
      <c r="B116" s="2">
        <v>84.9</v>
      </c>
      <c r="C116" s="2">
        <v>83.4</v>
      </c>
      <c r="D116" s="2"/>
      <c r="E116" s="2">
        <v>0.63100000000000001</v>
      </c>
    </row>
    <row r="117" spans="1:5" ht="16.8">
      <c r="A117" s="4" t="s">
        <v>739</v>
      </c>
      <c r="B117" s="4"/>
      <c r="C117" s="4"/>
      <c r="D117" s="4"/>
      <c r="E117" s="4"/>
    </row>
  </sheetData>
  <mergeCells count="30">
    <mergeCell ref="B6:E6"/>
    <mergeCell ref="B17:E17"/>
    <mergeCell ref="B25:C25"/>
    <mergeCell ref="A7:A9"/>
    <mergeCell ref="A18:A20"/>
    <mergeCell ref="A22:A24"/>
    <mergeCell ref="D7:D9"/>
    <mergeCell ref="D18:D20"/>
    <mergeCell ref="D22:D24"/>
    <mergeCell ref="A48:A50"/>
    <mergeCell ref="A68:A72"/>
    <mergeCell ref="A78:A81"/>
    <mergeCell ref="A90:A94"/>
    <mergeCell ref="A96:A101"/>
    <mergeCell ref="D103:D105"/>
    <mergeCell ref="E7:E9"/>
    <mergeCell ref="E18:E20"/>
    <mergeCell ref="E22:E24"/>
    <mergeCell ref="E25:E28"/>
    <mergeCell ref="E29:E30"/>
    <mergeCell ref="E68:E72"/>
    <mergeCell ref="E78:E81"/>
    <mergeCell ref="E90:E94"/>
    <mergeCell ref="E96:E101"/>
    <mergeCell ref="E103:E105"/>
    <mergeCell ref="D26:D28"/>
    <mergeCell ref="D29:D30"/>
    <mergeCell ref="D78:D81"/>
    <mergeCell ref="D90:D94"/>
    <mergeCell ref="D96:D101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3"/>
  <sheetViews>
    <sheetView topLeftCell="A20" workbookViewId="0">
      <selection activeCell="B52" sqref="B52"/>
    </sheetView>
  </sheetViews>
  <sheetFormatPr defaultColWidth="8.7265625" defaultRowHeight="15.6"/>
  <cols>
    <col min="1" max="1" width="35.7265625" customWidth="1"/>
    <col min="2" max="2" width="18.1796875" customWidth="1"/>
    <col min="3" max="3" width="22.6328125" customWidth="1"/>
    <col min="4" max="4" width="21.26953125" customWidth="1"/>
    <col min="5" max="5" width="23.36328125" customWidth="1"/>
    <col min="6" max="6" width="25.08984375" customWidth="1"/>
    <col min="7" max="7" width="23.81640625" customWidth="1"/>
    <col min="8" max="8" width="15.81640625" customWidth="1"/>
  </cols>
  <sheetData>
    <row r="1" spans="1:8">
      <c r="A1" s="122" t="s">
        <v>740</v>
      </c>
      <c r="B1" s="118" t="s">
        <v>741</v>
      </c>
      <c r="C1" s="120" t="s">
        <v>742</v>
      </c>
      <c r="D1" s="117" t="s">
        <v>743</v>
      </c>
      <c r="E1" s="117" t="s">
        <v>744</v>
      </c>
      <c r="F1" s="117" t="s">
        <v>745</v>
      </c>
      <c r="G1" s="117" t="s">
        <v>746</v>
      </c>
      <c r="H1" s="113" t="s">
        <v>747</v>
      </c>
    </row>
    <row r="2" spans="1:8">
      <c r="A2" s="123"/>
      <c r="B2" s="118"/>
      <c r="C2" s="120"/>
      <c r="D2" s="118"/>
      <c r="E2" s="118"/>
      <c r="F2" s="118"/>
      <c r="G2" s="118"/>
      <c r="H2" s="113"/>
    </row>
    <row r="3" spans="1:8" ht="34.049999999999997" customHeight="1">
      <c r="A3" s="1" t="s">
        <v>510</v>
      </c>
      <c r="B3" s="2">
        <v>169</v>
      </c>
      <c r="C3" s="2" t="s">
        <v>748</v>
      </c>
      <c r="D3" s="2" t="s">
        <v>749</v>
      </c>
      <c r="E3" s="2" t="s">
        <v>750</v>
      </c>
      <c r="F3" s="2" t="s">
        <v>751</v>
      </c>
      <c r="G3" s="2" t="s">
        <v>748</v>
      </c>
      <c r="H3" s="2" t="s">
        <v>748</v>
      </c>
    </row>
    <row r="4" spans="1:8" ht="36" customHeight="1">
      <c r="A4" s="1" t="s">
        <v>511</v>
      </c>
      <c r="B4" s="2">
        <v>404</v>
      </c>
      <c r="C4" s="2" t="s">
        <v>752</v>
      </c>
      <c r="D4" s="2" t="s">
        <v>753</v>
      </c>
      <c r="E4" s="2" t="s">
        <v>754</v>
      </c>
      <c r="F4" s="2" t="s">
        <v>755</v>
      </c>
      <c r="G4" s="2" t="s">
        <v>752</v>
      </c>
      <c r="H4" s="2" t="s">
        <v>752</v>
      </c>
    </row>
    <row r="5" spans="1:8" ht="36" customHeight="1">
      <c r="A5" s="1" t="s">
        <v>756</v>
      </c>
      <c r="B5" s="2"/>
      <c r="C5" s="2">
        <v>-1.704</v>
      </c>
      <c r="D5" s="2">
        <v>-1.8340000000000001</v>
      </c>
      <c r="E5" s="2">
        <v>-5.0359999999999996</v>
      </c>
      <c r="F5" s="2">
        <v>-3.903</v>
      </c>
      <c r="G5" s="2">
        <v>-1.3220000000000001</v>
      </c>
      <c r="H5" s="2">
        <v>-1.3260000000000001</v>
      </c>
    </row>
    <row r="6" spans="1:8" ht="28.95" customHeight="1">
      <c r="A6" s="1" t="s">
        <v>757</v>
      </c>
      <c r="B6" s="2"/>
      <c r="C6" s="2">
        <v>8.7999999999999995E-2</v>
      </c>
      <c r="D6" s="2">
        <v>6.7000000000000004E-2</v>
      </c>
      <c r="E6" s="2" t="s">
        <v>596</v>
      </c>
      <c r="F6" s="2" t="s">
        <v>596</v>
      </c>
      <c r="G6" s="2">
        <v>0.186</v>
      </c>
      <c r="H6" s="2">
        <v>0.185</v>
      </c>
    </row>
    <row r="11" spans="1:8">
      <c r="A11" s="124" t="s">
        <v>758</v>
      </c>
      <c r="B11" s="119" t="s">
        <v>741</v>
      </c>
      <c r="C11" s="113" t="s">
        <v>742</v>
      </c>
      <c r="D11" s="113" t="s">
        <v>759</v>
      </c>
      <c r="E11" s="113" t="s">
        <v>760</v>
      </c>
      <c r="F11" s="113" t="s">
        <v>761</v>
      </c>
    </row>
    <row r="12" spans="1:8" ht="31.05" customHeight="1">
      <c r="A12" s="124"/>
      <c r="B12" s="119"/>
      <c r="C12" s="119"/>
      <c r="D12" s="119"/>
      <c r="E12" s="119"/>
      <c r="F12" s="119"/>
    </row>
    <row r="13" spans="1:8" ht="21" customHeight="1">
      <c r="A13" s="4" t="s">
        <v>510</v>
      </c>
      <c r="B13" s="2">
        <v>169</v>
      </c>
      <c r="C13" s="2" t="s">
        <v>762</v>
      </c>
      <c r="D13" s="2" t="s">
        <v>763</v>
      </c>
      <c r="E13" s="2" t="s">
        <v>763</v>
      </c>
      <c r="F13" s="2" t="s">
        <v>762</v>
      </c>
    </row>
    <row r="14" spans="1:8" ht="19.05" customHeight="1">
      <c r="A14" s="4" t="s">
        <v>511</v>
      </c>
      <c r="B14" s="2">
        <v>404</v>
      </c>
      <c r="C14" s="2" t="s">
        <v>762</v>
      </c>
      <c r="D14" s="2" t="s">
        <v>764</v>
      </c>
      <c r="E14" s="2" t="s">
        <v>765</v>
      </c>
      <c r="F14" s="2" t="s">
        <v>762</v>
      </c>
    </row>
    <row r="15" spans="1:8" ht="19.05" customHeight="1">
      <c r="A15" s="4" t="s">
        <v>756</v>
      </c>
      <c r="C15" s="2">
        <v>-0.14399999999999999</v>
      </c>
      <c r="D15" s="2">
        <v>-4.6120000000000001</v>
      </c>
      <c r="E15" s="2">
        <v>-4.3499999999999996</v>
      </c>
      <c r="F15" s="2">
        <v>-0.27</v>
      </c>
    </row>
    <row r="16" spans="1:8" ht="19.05" customHeight="1">
      <c r="A16" s="4" t="s">
        <v>757</v>
      </c>
      <c r="B16" s="2"/>
      <c r="C16" s="2">
        <v>0.88500000000000001</v>
      </c>
      <c r="D16" s="2" t="s">
        <v>596</v>
      </c>
      <c r="E16" s="2" t="s">
        <v>596</v>
      </c>
      <c r="F16" s="2">
        <v>0.78700000000000003</v>
      </c>
    </row>
    <row r="19" spans="1:7">
      <c r="A19" s="124" t="s">
        <v>766</v>
      </c>
      <c r="B19" s="119" t="s">
        <v>741</v>
      </c>
      <c r="C19" s="113" t="s">
        <v>767</v>
      </c>
      <c r="D19" s="113" t="s">
        <v>768</v>
      </c>
      <c r="E19" s="113" t="s">
        <v>769</v>
      </c>
      <c r="F19" s="113" t="s">
        <v>770</v>
      </c>
      <c r="G19" s="113" t="s">
        <v>771</v>
      </c>
    </row>
    <row r="20" spans="1:7" ht="39" customHeight="1">
      <c r="A20" s="125"/>
      <c r="B20" s="119"/>
      <c r="C20" s="119"/>
      <c r="D20" s="119"/>
      <c r="E20" s="119"/>
      <c r="F20" s="119"/>
      <c r="G20" s="119"/>
    </row>
    <row r="21" spans="1:7" ht="16.8">
      <c r="A21" s="4" t="s">
        <v>510</v>
      </c>
      <c r="B21" s="2">
        <v>46</v>
      </c>
      <c r="C21" s="2" t="s">
        <v>772</v>
      </c>
      <c r="D21" s="2" t="s">
        <v>773</v>
      </c>
      <c r="E21" s="2" t="s">
        <v>774</v>
      </c>
      <c r="F21" s="2" t="s">
        <v>775</v>
      </c>
      <c r="G21" s="2" t="s">
        <v>776</v>
      </c>
    </row>
    <row r="22" spans="1:7" ht="16.8">
      <c r="A22" s="4" t="s">
        <v>511</v>
      </c>
      <c r="B22" s="2">
        <v>75</v>
      </c>
      <c r="C22" s="2" t="s">
        <v>777</v>
      </c>
      <c r="D22" s="2" t="s">
        <v>778</v>
      </c>
      <c r="E22" s="2" t="s">
        <v>779</v>
      </c>
      <c r="F22" s="2" t="s">
        <v>780</v>
      </c>
      <c r="G22" s="2" t="s">
        <v>781</v>
      </c>
    </row>
    <row r="23" spans="1:7" ht="16.8">
      <c r="A23" s="4" t="s">
        <v>782</v>
      </c>
      <c r="B23" s="2"/>
      <c r="C23" s="2">
        <v>0.377</v>
      </c>
      <c r="D23" s="2">
        <v>1.2929999999999999</v>
      </c>
      <c r="E23" s="2">
        <v>3.8029999999999999</v>
      </c>
      <c r="F23" s="2">
        <v>5.1280000000000001</v>
      </c>
      <c r="G23" s="2">
        <v>0.83399999999999996</v>
      </c>
    </row>
    <row r="24" spans="1:7" ht="16.8">
      <c r="A24" s="4" t="s">
        <v>783</v>
      </c>
      <c r="B24" s="2"/>
      <c r="C24" s="2">
        <v>0.70699999999999996</v>
      </c>
      <c r="D24" s="2">
        <v>0.19900000000000001</v>
      </c>
      <c r="E24" s="2" t="s">
        <v>596</v>
      </c>
      <c r="F24" s="2" t="s">
        <v>596</v>
      </c>
      <c r="G24" s="2">
        <v>0.40600000000000003</v>
      </c>
    </row>
    <row r="27" spans="1:7">
      <c r="A27" s="124" t="s">
        <v>784</v>
      </c>
      <c r="B27" s="119" t="s">
        <v>741</v>
      </c>
      <c r="C27" s="113" t="s">
        <v>767</v>
      </c>
      <c r="D27" s="113" t="s">
        <v>768</v>
      </c>
      <c r="E27" s="113" t="s">
        <v>769</v>
      </c>
      <c r="F27" s="113" t="s">
        <v>770</v>
      </c>
      <c r="G27" s="113" t="s">
        <v>771</v>
      </c>
    </row>
    <row r="28" spans="1:7" ht="21" customHeight="1">
      <c r="A28" s="124"/>
      <c r="B28" s="119"/>
      <c r="C28" s="119"/>
      <c r="D28" s="119"/>
      <c r="E28" s="119"/>
      <c r="F28" s="119"/>
      <c r="G28" s="119"/>
    </row>
    <row r="29" spans="1:7" ht="16.8">
      <c r="A29" s="4" t="s">
        <v>510</v>
      </c>
      <c r="B29" s="2">
        <v>20</v>
      </c>
      <c r="C29" s="2" t="s">
        <v>785</v>
      </c>
      <c r="D29" s="2" t="s">
        <v>786</v>
      </c>
      <c r="E29" s="2" t="s">
        <v>787</v>
      </c>
      <c r="F29" s="2" t="s">
        <v>788</v>
      </c>
      <c r="G29" s="2" t="s">
        <v>789</v>
      </c>
    </row>
    <row r="30" spans="1:7" ht="16.8">
      <c r="A30" s="4" t="s">
        <v>511</v>
      </c>
      <c r="B30" s="2">
        <v>55</v>
      </c>
      <c r="C30" s="2" t="s">
        <v>790</v>
      </c>
      <c r="D30" s="2" t="s">
        <v>791</v>
      </c>
      <c r="E30" s="2" t="s">
        <v>792</v>
      </c>
      <c r="F30" s="2" t="s">
        <v>793</v>
      </c>
      <c r="G30" s="2" t="s">
        <v>794</v>
      </c>
    </row>
    <row r="31" spans="1:7" ht="16.8">
      <c r="A31" s="4" t="s">
        <v>782</v>
      </c>
      <c r="B31" s="2"/>
      <c r="C31" s="2">
        <v>0.70399999999999996</v>
      </c>
      <c r="D31" s="2">
        <v>3.0939999999999999</v>
      </c>
      <c r="E31" s="2">
        <v>4.032</v>
      </c>
      <c r="F31" s="2">
        <v>2.6840000000000002</v>
      </c>
      <c r="G31" s="2">
        <v>0.86599999999999999</v>
      </c>
    </row>
    <row r="32" spans="1:7" ht="16.8">
      <c r="A32" s="4" t="s">
        <v>783</v>
      </c>
      <c r="B32" s="2"/>
      <c r="C32" s="2">
        <v>0.48399999999999999</v>
      </c>
      <c r="D32" s="2">
        <v>3.0000000000000001E-3</v>
      </c>
      <c r="E32" s="2" t="s">
        <v>596</v>
      </c>
      <c r="F32" s="2" t="s">
        <v>596</v>
      </c>
      <c r="G32" s="2">
        <v>0.38900000000000001</v>
      </c>
    </row>
    <row r="36" spans="1:6">
      <c r="A36" s="115" t="s">
        <v>795</v>
      </c>
      <c r="B36" s="116"/>
      <c r="C36" s="116"/>
      <c r="D36" s="116"/>
      <c r="E36" s="116"/>
      <c r="F36" s="6"/>
    </row>
    <row r="37" spans="1:6">
      <c r="A37" s="116"/>
      <c r="B37" s="116"/>
      <c r="C37" s="116"/>
      <c r="D37" s="116"/>
      <c r="E37" s="116"/>
      <c r="F37" s="6"/>
    </row>
    <row r="38" spans="1:6">
      <c r="A38" s="116" t="s">
        <v>796</v>
      </c>
      <c r="B38" s="114" t="s">
        <v>797</v>
      </c>
      <c r="C38" s="114"/>
      <c r="D38" s="114" t="s">
        <v>798</v>
      </c>
      <c r="E38" s="114"/>
    </row>
    <row r="39" spans="1:6">
      <c r="A39" s="116"/>
      <c r="B39" s="114"/>
      <c r="C39" s="114"/>
      <c r="D39" s="114"/>
      <c r="E39" s="114"/>
    </row>
    <row r="40" spans="1:6">
      <c r="A40" s="116"/>
      <c r="B40" s="5" t="s">
        <v>799</v>
      </c>
      <c r="C40" s="5" t="s">
        <v>783</v>
      </c>
      <c r="D40" s="5" t="s">
        <v>799</v>
      </c>
      <c r="E40" s="5" t="s">
        <v>783</v>
      </c>
    </row>
    <row r="41" spans="1:6">
      <c r="A41" s="121" t="s">
        <v>800</v>
      </c>
      <c r="B41" s="116" t="s">
        <v>801</v>
      </c>
      <c r="C41" s="116">
        <v>0.69199999999999995</v>
      </c>
      <c r="D41" s="116" t="s">
        <v>802</v>
      </c>
      <c r="E41" s="116">
        <v>0.88600000000000001</v>
      </c>
    </row>
    <row r="42" spans="1:6" ht="33" customHeight="1">
      <c r="A42" s="121"/>
      <c r="B42" s="116"/>
      <c r="C42" s="116"/>
      <c r="D42" s="116"/>
      <c r="E42" s="116"/>
    </row>
    <row r="43" spans="1:6">
      <c r="A43" t="s">
        <v>803</v>
      </c>
      <c r="B43" s="5" t="s">
        <v>804</v>
      </c>
      <c r="C43" s="5">
        <v>0.6</v>
      </c>
      <c r="D43" s="5" t="s">
        <v>805</v>
      </c>
      <c r="E43" s="5">
        <v>0.185</v>
      </c>
    </row>
    <row r="44" spans="1:6">
      <c r="A44" t="s">
        <v>806</v>
      </c>
      <c r="B44" s="5" t="s">
        <v>807</v>
      </c>
      <c r="C44" s="5">
        <v>0.14399999999999999</v>
      </c>
      <c r="D44" s="5" t="s">
        <v>808</v>
      </c>
      <c r="E44" s="5">
        <v>0.219</v>
      </c>
    </row>
    <row r="45" spans="1:6">
      <c r="A45" t="s">
        <v>809</v>
      </c>
      <c r="B45" s="5" t="s">
        <v>810</v>
      </c>
      <c r="C45" s="5">
        <v>5.7000000000000002E-2</v>
      </c>
      <c r="D45" s="5" t="s">
        <v>811</v>
      </c>
      <c r="E45" s="7">
        <v>1.2999999999999999E-2</v>
      </c>
    </row>
    <row r="46" spans="1:6">
      <c r="A46" t="s">
        <v>812</v>
      </c>
      <c r="B46" s="5" t="s">
        <v>813</v>
      </c>
      <c r="C46" s="5">
        <v>0.68100000000000005</v>
      </c>
      <c r="D46" s="5" t="s">
        <v>814</v>
      </c>
      <c r="E46" s="5">
        <v>0.36499999999999999</v>
      </c>
    </row>
    <row r="47" spans="1:6">
      <c r="A47" t="s">
        <v>815</v>
      </c>
      <c r="B47" s="5" t="s">
        <v>816</v>
      </c>
      <c r="C47" s="5">
        <v>0.20200000000000001</v>
      </c>
      <c r="D47" s="5" t="s">
        <v>817</v>
      </c>
      <c r="E47" s="5">
        <v>0.434</v>
      </c>
    </row>
    <row r="48" spans="1:6">
      <c r="A48" t="s">
        <v>818</v>
      </c>
      <c r="B48" s="5" t="s">
        <v>819</v>
      </c>
      <c r="C48" s="5">
        <v>0.23400000000000001</v>
      </c>
      <c r="D48" s="5" t="s">
        <v>820</v>
      </c>
      <c r="E48" s="5">
        <v>0.38800000000000001</v>
      </c>
    </row>
    <row r="49" spans="1:5">
      <c r="A49" t="s">
        <v>821</v>
      </c>
      <c r="B49" s="5"/>
      <c r="C49" s="5"/>
      <c r="D49" s="5"/>
      <c r="E49" s="5"/>
    </row>
    <row r="50" spans="1:5">
      <c r="A50" t="s">
        <v>822</v>
      </c>
      <c r="B50" s="5" t="s">
        <v>823</v>
      </c>
      <c r="C50" s="8" t="s">
        <v>824</v>
      </c>
      <c r="D50" s="5" t="s">
        <v>825</v>
      </c>
      <c r="E50" s="8" t="s">
        <v>596</v>
      </c>
    </row>
    <row r="51" spans="1:5">
      <c r="A51" t="s">
        <v>826</v>
      </c>
      <c r="B51" s="5" t="s">
        <v>827</v>
      </c>
      <c r="C51" s="8" t="s">
        <v>824</v>
      </c>
      <c r="D51" s="5" t="s">
        <v>828</v>
      </c>
      <c r="E51" s="7">
        <v>8.0000000000000002E-3</v>
      </c>
    </row>
    <row r="52" spans="1:5">
      <c r="A52" t="s">
        <v>829</v>
      </c>
      <c r="B52" s="5" t="s">
        <v>830</v>
      </c>
      <c r="C52" s="5">
        <v>0.56000000000000005</v>
      </c>
      <c r="D52" s="5" t="s">
        <v>831</v>
      </c>
      <c r="E52" s="5">
        <v>0.376</v>
      </c>
    </row>
    <row r="53" spans="1:5">
      <c r="A53" t="s">
        <v>832</v>
      </c>
      <c r="B53" s="5" t="s">
        <v>833</v>
      </c>
      <c r="C53" s="7">
        <v>1.4E-2</v>
      </c>
      <c r="D53" s="5" t="s">
        <v>834</v>
      </c>
      <c r="E53" s="7">
        <v>1.9E-2</v>
      </c>
    </row>
  </sheetData>
  <mergeCells count="37">
    <mergeCell ref="A1:A2"/>
    <mergeCell ref="A11:A12"/>
    <mergeCell ref="A19:A20"/>
    <mergeCell ref="A27:A28"/>
    <mergeCell ref="A38:A40"/>
    <mergeCell ref="B1:B2"/>
    <mergeCell ref="B11:B12"/>
    <mergeCell ref="B19:B20"/>
    <mergeCell ref="B27:B28"/>
    <mergeCell ref="B41:B42"/>
    <mergeCell ref="C11:C12"/>
    <mergeCell ref="C19:C20"/>
    <mergeCell ref="C27:C28"/>
    <mergeCell ref="C41:C42"/>
    <mergeCell ref="A41:A42"/>
    <mergeCell ref="E41:E42"/>
    <mergeCell ref="D1:D2"/>
    <mergeCell ref="D11:D12"/>
    <mergeCell ref="D19:D20"/>
    <mergeCell ref="D27:D28"/>
    <mergeCell ref="D41:D42"/>
    <mergeCell ref="H1:H2"/>
    <mergeCell ref="B38:C39"/>
    <mergeCell ref="D38:E39"/>
    <mergeCell ref="A36:E37"/>
    <mergeCell ref="F1:F2"/>
    <mergeCell ref="F11:F12"/>
    <mergeCell ref="F19:F20"/>
    <mergeCell ref="F27:F28"/>
    <mergeCell ref="G1:G2"/>
    <mergeCell ref="G19:G20"/>
    <mergeCell ref="G27:G28"/>
    <mergeCell ref="E1:E2"/>
    <mergeCell ref="E11:E12"/>
    <mergeCell ref="E19:E20"/>
    <mergeCell ref="E27:E28"/>
    <mergeCell ref="C1:C2"/>
  </mergeCells>
  <phoneticPr fontId="1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工作表1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Honor</cp:lastModifiedBy>
  <dcterms:created xsi:type="dcterms:W3CDTF">2018-05-16T14:27:00Z</dcterms:created>
  <dcterms:modified xsi:type="dcterms:W3CDTF">2021-11-22T10:17:25Z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eadingLayout">
    <vt:bool>true</vt:bool>
  </property>
  <property fmtid="{D5CDD505-2E9C-101B-9397-08002B2CF9AE}" pid="4" name="ICV">
    <vt:lpwstr>72BD857F04774E2386C361F8FDEB62EE</vt:lpwstr>
  </property>
</Properties>
</file>