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nnl-my.sharepoint.com/personal/allison_savoie_pnnl_gov/Documents/Documents/Projects/ARPA-E/Data/"/>
    </mc:Choice>
  </mc:AlternateContent>
  <xr:revisionPtr revIDLastSave="57" documentId="8_{DC628C2E-DE2E-4D53-8F2D-248B6CF01CD2}" xr6:coauthVersionLast="47" xr6:coauthVersionMax="47" xr10:uidLastSave="{A70A6581-5FFB-4337-8F29-9D8C0026E99C}"/>
  <bookViews>
    <workbookView xWindow="-12735" yWindow="-9270" windowWidth="12510" windowHeight="11055" firstSheet="1" activeTab="1" xr2:uid="{00000000-000D-0000-FFFF-FFFF00000000}"/>
  </bookViews>
  <sheets>
    <sheet name="DATA INFO" sheetId="1" r:id="rId1"/>
    <sheet name="ARPA-PE-WaterChem" sheetId="2" r:id="rId2"/>
    <sheet name="UnfilteredPrecipRates" sheetId="4" r:id="rId3"/>
    <sheet name="FilteredPrecipRates" sheetId="5" r:id="rId4"/>
    <sheet name="CRM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8lqUOPK6+EhQnenrdDQmAmd2gaED8Q6D8UH20qtHUfo="/>
    </ext>
  </extLst>
</workbook>
</file>

<file path=xl/calcChain.xml><?xml version="1.0" encoding="utf-8"?>
<calcChain xmlns="http://schemas.openxmlformats.org/spreadsheetml/2006/main">
  <c r="C35" i="7" l="1"/>
  <c r="B35" i="7"/>
  <c r="T345" i="2"/>
  <c r="O41" i="5"/>
  <c r="C41" i="5"/>
  <c r="O40" i="5"/>
  <c r="C40" i="5"/>
  <c r="O39" i="5"/>
  <c r="C39" i="5"/>
  <c r="O38" i="5"/>
  <c r="C38" i="5"/>
  <c r="O37" i="5"/>
  <c r="C37" i="5"/>
  <c r="O36" i="5"/>
  <c r="C36" i="5"/>
  <c r="O35" i="5"/>
  <c r="C35" i="5"/>
  <c r="O34" i="5"/>
  <c r="C34" i="5"/>
  <c r="O33" i="5"/>
  <c r="C33" i="5"/>
  <c r="O32" i="5"/>
  <c r="C32" i="5"/>
  <c r="O31" i="5"/>
  <c r="C31" i="5"/>
  <c r="O30" i="5"/>
  <c r="C30" i="5"/>
  <c r="O29" i="5"/>
  <c r="C29" i="5"/>
  <c r="O28" i="5"/>
  <c r="C28" i="5"/>
  <c r="O27" i="5"/>
  <c r="C27" i="5"/>
  <c r="O26" i="5"/>
  <c r="C26" i="5"/>
  <c r="O45" i="5"/>
  <c r="C45" i="5"/>
  <c r="O44" i="5"/>
  <c r="C44" i="5"/>
  <c r="O43" i="5"/>
  <c r="C43" i="5"/>
  <c r="O42" i="5"/>
  <c r="C42" i="5"/>
  <c r="N21" i="5"/>
  <c r="O21" i="5" s="1"/>
  <c r="C21" i="5"/>
  <c r="N20" i="5"/>
  <c r="O20" i="5" s="1"/>
  <c r="C20" i="5"/>
  <c r="N19" i="5"/>
  <c r="O19" i="5" s="1"/>
  <c r="C19" i="5"/>
  <c r="N18" i="5"/>
  <c r="O18" i="5" s="1"/>
  <c r="C18" i="5"/>
  <c r="N17" i="5"/>
  <c r="O17" i="5" s="1"/>
  <c r="C17" i="5"/>
  <c r="N16" i="5"/>
  <c r="O16" i="5" s="1"/>
  <c r="C16" i="5"/>
  <c r="N15" i="5"/>
  <c r="O15" i="5" s="1"/>
  <c r="C15" i="5"/>
  <c r="N14" i="5"/>
  <c r="O14" i="5" s="1"/>
  <c r="C14" i="5"/>
  <c r="N13" i="5"/>
  <c r="O13" i="5" s="1"/>
  <c r="C13" i="5"/>
  <c r="N12" i="5"/>
  <c r="O12" i="5" s="1"/>
  <c r="C12" i="5"/>
  <c r="N11" i="5"/>
  <c r="O11" i="5" s="1"/>
  <c r="C11" i="5"/>
  <c r="N10" i="5"/>
  <c r="O10" i="5" s="1"/>
  <c r="C10" i="5"/>
  <c r="N9" i="5"/>
  <c r="O9" i="5" s="1"/>
  <c r="C9" i="5"/>
  <c r="N8" i="5"/>
  <c r="O8" i="5" s="1"/>
  <c r="C8" i="5"/>
  <c r="N7" i="5"/>
  <c r="O7" i="5" s="1"/>
  <c r="C7" i="5"/>
  <c r="N6" i="5"/>
  <c r="O6" i="5" s="1"/>
  <c r="C6" i="5"/>
  <c r="N5" i="5"/>
  <c r="O5" i="5" s="1"/>
  <c r="C5" i="5"/>
  <c r="N4" i="5"/>
  <c r="O4" i="5" s="1"/>
  <c r="C4" i="5"/>
  <c r="N3" i="5"/>
  <c r="O3" i="5" s="1"/>
  <c r="C3" i="5"/>
  <c r="N2" i="5"/>
  <c r="O2" i="5" s="1"/>
  <c r="C2" i="5"/>
  <c r="V345" i="2"/>
  <c r="O41" i="4"/>
  <c r="C41" i="4"/>
  <c r="O40" i="4"/>
  <c r="C40" i="4"/>
  <c r="O39" i="4"/>
  <c r="C39" i="4"/>
  <c r="O38" i="4"/>
  <c r="C38" i="4"/>
  <c r="O37" i="4"/>
  <c r="C37" i="4"/>
  <c r="O36" i="4"/>
  <c r="C36" i="4"/>
  <c r="O35" i="4"/>
  <c r="C35" i="4"/>
  <c r="O34" i="4"/>
  <c r="C34" i="4"/>
  <c r="O33" i="4"/>
  <c r="C33" i="4"/>
  <c r="O32" i="4"/>
  <c r="C32" i="4"/>
  <c r="O31" i="4"/>
  <c r="C31" i="4"/>
  <c r="O30" i="4"/>
  <c r="C30" i="4"/>
  <c r="O29" i="4"/>
  <c r="C29" i="4"/>
  <c r="O28" i="4"/>
  <c r="C28" i="4"/>
  <c r="O27" i="4"/>
  <c r="C27" i="4"/>
  <c r="O26" i="4"/>
  <c r="C26" i="4"/>
  <c r="O45" i="4"/>
  <c r="C45" i="4"/>
  <c r="O44" i="4"/>
  <c r="C44" i="4"/>
  <c r="O43" i="4"/>
  <c r="C43" i="4"/>
  <c r="O42" i="4"/>
  <c r="C42" i="4"/>
  <c r="N21" i="4"/>
  <c r="O21" i="4" s="1"/>
  <c r="C21" i="4"/>
  <c r="N20" i="4"/>
  <c r="O20" i="4" s="1"/>
  <c r="C20" i="4"/>
  <c r="N19" i="4"/>
  <c r="O19" i="4" s="1"/>
  <c r="C19" i="4"/>
  <c r="N18" i="4"/>
  <c r="O18" i="4" s="1"/>
  <c r="C18" i="4"/>
  <c r="N17" i="4"/>
  <c r="O17" i="4" s="1"/>
  <c r="C17" i="4"/>
  <c r="N16" i="4"/>
  <c r="O16" i="4" s="1"/>
  <c r="C16" i="4"/>
  <c r="N15" i="4"/>
  <c r="O15" i="4" s="1"/>
  <c r="C15" i="4"/>
  <c r="N14" i="4"/>
  <c r="O14" i="4" s="1"/>
  <c r="C14" i="4"/>
  <c r="N13" i="4"/>
  <c r="O13" i="4" s="1"/>
  <c r="C13" i="4"/>
  <c r="N12" i="4"/>
  <c r="O12" i="4" s="1"/>
  <c r="C12" i="4"/>
  <c r="N11" i="4"/>
  <c r="O11" i="4" s="1"/>
  <c r="C11" i="4"/>
  <c r="N10" i="4"/>
  <c r="O10" i="4" s="1"/>
  <c r="C10" i="4"/>
  <c r="N9" i="4"/>
  <c r="O9" i="4" s="1"/>
  <c r="C9" i="4"/>
  <c r="N8" i="4"/>
  <c r="O8" i="4" s="1"/>
  <c r="C8" i="4"/>
  <c r="N7" i="4"/>
  <c r="O7" i="4" s="1"/>
  <c r="C7" i="4"/>
  <c r="N6" i="4"/>
  <c r="O6" i="4" s="1"/>
  <c r="C6" i="4"/>
  <c r="N5" i="4"/>
  <c r="O5" i="4" s="1"/>
  <c r="C5" i="4"/>
  <c r="N4" i="4"/>
  <c r="O4" i="4" s="1"/>
  <c r="C4" i="4"/>
  <c r="N3" i="4"/>
  <c r="O3" i="4" s="1"/>
  <c r="C3" i="4"/>
  <c r="N2" i="4"/>
  <c r="O2" i="4" s="1"/>
  <c r="C2" i="4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C2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N173" i="2"/>
  <c r="O173" i="2" s="1"/>
  <c r="C173" i="2"/>
  <c r="N172" i="2"/>
  <c r="O172" i="2" s="1"/>
  <c r="C172" i="2"/>
  <c r="N171" i="2"/>
  <c r="O171" i="2" s="1"/>
  <c r="C171" i="2"/>
  <c r="N170" i="2"/>
  <c r="O170" i="2" s="1"/>
  <c r="C170" i="2"/>
  <c r="N169" i="2"/>
  <c r="O169" i="2" s="1"/>
  <c r="C169" i="2"/>
  <c r="N168" i="2"/>
  <c r="O168" i="2" s="1"/>
  <c r="C168" i="2"/>
  <c r="N167" i="2"/>
  <c r="O167" i="2" s="1"/>
  <c r="C167" i="2"/>
  <c r="N166" i="2"/>
  <c r="O166" i="2" s="1"/>
  <c r="C166" i="2"/>
  <c r="N165" i="2"/>
  <c r="O165" i="2" s="1"/>
  <c r="C165" i="2"/>
  <c r="N164" i="2"/>
  <c r="O164" i="2" s="1"/>
  <c r="C164" i="2"/>
  <c r="N163" i="2"/>
  <c r="O163" i="2" s="1"/>
  <c r="C163" i="2"/>
  <c r="N162" i="2"/>
  <c r="O162" i="2" s="1"/>
  <c r="C162" i="2"/>
  <c r="N161" i="2"/>
  <c r="O161" i="2" s="1"/>
  <c r="C161" i="2"/>
  <c r="N160" i="2"/>
  <c r="O160" i="2" s="1"/>
  <c r="C160" i="2"/>
  <c r="N159" i="2"/>
  <c r="O159" i="2" s="1"/>
  <c r="C159" i="2"/>
  <c r="N158" i="2"/>
  <c r="O158" i="2" s="1"/>
  <c r="C158" i="2"/>
  <c r="N157" i="2"/>
  <c r="O157" i="2" s="1"/>
  <c r="C157" i="2"/>
  <c r="N156" i="2"/>
  <c r="O156" i="2" s="1"/>
  <c r="C156" i="2"/>
  <c r="N155" i="2"/>
  <c r="O155" i="2" s="1"/>
  <c r="C155" i="2"/>
  <c r="N154" i="2"/>
  <c r="O154" i="2" s="1"/>
  <c r="C154" i="2"/>
  <c r="N153" i="2"/>
  <c r="O153" i="2" s="1"/>
  <c r="C153" i="2"/>
  <c r="N152" i="2"/>
  <c r="O152" i="2" s="1"/>
  <c r="C152" i="2"/>
  <c r="N151" i="2"/>
  <c r="O151" i="2" s="1"/>
  <c r="C151" i="2"/>
  <c r="N150" i="2"/>
  <c r="O150" i="2" s="1"/>
  <c r="C150" i="2"/>
  <c r="N149" i="2"/>
  <c r="O149" i="2" s="1"/>
  <c r="C149" i="2"/>
  <c r="N148" i="2"/>
  <c r="O148" i="2" s="1"/>
  <c r="C148" i="2"/>
  <c r="N147" i="2"/>
  <c r="O147" i="2" s="1"/>
  <c r="C147" i="2"/>
  <c r="N146" i="2"/>
  <c r="O146" i="2" s="1"/>
  <c r="C146" i="2"/>
  <c r="N145" i="2"/>
  <c r="O145" i="2" s="1"/>
  <c r="C145" i="2"/>
  <c r="N144" i="2"/>
  <c r="O144" i="2" s="1"/>
  <c r="C144" i="2"/>
  <c r="N143" i="2"/>
  <c r="O143" i="2" s="1"/>
  <c r="C143" i="2"/>
  <c r="N142" i="2"/>
  <c r="O142" i="2" s="1"/>
  <c r="C142" i="2"/>
  <c r="N141" i="2"/>
  <c r="O141" i="2" s="1"/>
  <c r="C141" i="2"/>
  <c r="N140" i="2"/>
  <c r="O140" i="2" s="1"/>
  <c r="C140" i="2"/>
  <c r="N139" i="2"/>
  <c r="O139" i="2" s="1"/>
  <c r="C139" i="2"/>
  <c r="N138" i="2"/>
  <c r="O138" i="2" s="1"/>
  <c r="C138" i="2"/>
  <c r="N137" i="2"/>
  <c r="O137" i="2" s="1"/>
  <c r="C137" i="2"/>
  <c r="N136" i="2"/>
  <c r="O136" i="2" s="1"/>
  <c r="C136" i="2"/>
  <c r="N135" i="2"/>
  <c r="O135" i="2" s="1"/>
  <c r="C135" i="2"/>
  <c r="N134" i="2"/>
  <c r="O134" i="2" s="1"/>
  <c r="C134" i="2"/>
  <c r="N133" i="2"/>
  <c r="O133" i="2" s="1"/>
  <c r="C133" i="2"/>
  <c r="N132" i="2"/>
  <c r="O132" i="2" s="1"/>
  <c r="C132" i="2"/>
  <c r="N131" i="2"/>
  <c r="O131" i="2" s="1"/>
  <c r="C131" i="2"/>
  <c r="N130" i="2"/>
  <c r="O130" i="2" s="1"/>
  <c r="C130" i="2"/>
  <c r="N129" i="2"/>
  <c r="O129" i="2" s="1"/>
  <c r="C129" i="2"/>
  <c r="N128" i="2"/>
  <c r="O128" i="2" s="1"/>
  <c r="C128" i="2"/>
  <c r="N127" i="2"/>
  <c r="O127" i="2" s="1"/>
  <c r="C127" i="2"/>
  <c r="N126" i="2"/>
  <c r="O126" i="2" s="1"/>
  <c r="C126" i="2"/>
  <c r="N125" i="2"/>
  <c r="O125" i="2" s="1"/>
  <c r="C125" i="2"/>
  <c r="N124" i="2"/>
  <c r="O124" i="2" s="1"/>
  <c r="C124" i="2"/>
  <c r="N123" i="2"/>
  <c r="O123" i="2" s="1"/>
  <c r="C123" i="2"/>
  <c r="N122" i="2"/>
  <c r="O122" i="2" s="1"/>
  <c r="C122" i="2"/>
  <c r="N121" i="2"/>
  <c r="O121" i="2" s="1"/>
  <c r="C121" i="2"/>
  <c r="N120" i="2"/>
  <c r="O120" i="2" s="1"/>
  <c r="C120" i="2"/>
  <c r="N119" i="2"/>
  <c r="O119" i="2" s="1"/>
  <c r="C119" i="2"/>
  <c r="N118" i="2"/>
  <c r="O118" i="2" s="1"/>
  <c r="C118" i="2"/>
  <c r="N117" i="2"/>
  <c r="O117" i="2" s="1"/>
  <c r="C117" i="2"/>
  <c r="N116" i="2"/>
  <c r="O116" i="2" s="1"/>
  <c r="C116" i="2"/>
  <c r="N115" i="2"/>
  <c r="O115" i="2" s="1"/>
  <c r="C115" i="2"/>
  <c r="N114" i="2"/>
  <c r="O114" i="2" s="1"/>
  <c r="C114" i="2"/>
  <c r="N113" i="2"/>
  <c r="O113" i="2" s="1"/>
  <c r="C113" i="2"/>
  <c r="N112" i="2"/>
  <c r="O112" i="2" s="1"/>
  <c r="C112" i="2"/>
  <c r="N111" i="2"/>
  <c r="O111" i="2" s="1"/>
  <c r="C111" i="2"/>
  <c r="N110" i="2"/>
  <c r="O110" i="2" s="1"/>
  <c r="C110" i="2"/>
  <c r="N109" i="2"/>
  <c r="O109" i="2" s="1"/>
  <c r="C109" i="2"/>
  <c r="N108" i="2"/>
  <c r="O108" i="2" s="1"/>
  <c r="C108" i="2"/>
  <c r="N107" i="2"/>
  <c r="O107" i="2" s="1"/>
  <c r="C107" i="2"/>
  <c r="N106" i="2"/>
  <c r="O106" i="2" s="1"/>
  <c r="C106" i="2"/>
  <c r="N105" i="2"/>
  <c r="O105" i="2" s="1"/>
  <c r="C105" i="2"/>
  <c r="N104" i="2"/>
  <c r="O104" i="2" s="1"/>
  <c r="C104" i="2"/>
  <c r="N103" i="2"/>
  <c r="O103" i="2" s="1"/>
  <c r="C103" i="2"/>
  <c r="N102" i="2"/>
  <c r="O102" i="2" s="1"/>
  <c r="C102" i="2"/>
  <c r="N101" i="2"/>
  <c r="O101" i="2" s="1"/>
  <c r="C101" i="2"/>
  <c r="N100" i="2"/>
  <c r="O100" i="2" s="1"/>
  <c r="C100" i="2"/>
  <c r="N99" i="2"/>
  <c r="O99" i="2" s="1"/>
  <c r="C99" i="2"/>
  <c r="N98" i="2"/>
  <c r="O98" i="2" s="1"/>
  <c r="C98" i="2"/>
  <c r="N97" i="2"/>
  <c r="O97" i="2" s="1"/>
  <c r="C97" i="2"/>
  <c r="N96" i="2"/>
  <c r="O96" i="2" s="1"/>
  <c r="C96" i="2"/>
  <c r="N95" i="2"/>
  <c r="O95" i="2" s="1"/>
  <c r="C95" i="2"/>
  <c r="N94" i="2"/>
  <c r="O94" i="2" s="1"/>
  <c r="C94" i="2"/>
  <c r="N93" i="2"/>
  <c r="O93" i="2" s="1"/>
  <c r="C93" i="2"/>
  <c r="N92" i="2"/>
  <c r="O92" i="2" s="1"/>
  <c r="C92" i="2"/>
  <c r="N91" i="2"/>
  <c r="O91" i="2" s="1"/>
  <c r="C91" i="2"/>
  <c r="N90" i="2"/>
  <c r="O90" i="2" s="1"/>
  <c r="C90" i="2"/>
  <c r="N89" i="2"/>
  <c r="O89" i="2" s="1"/>
  <c r="C89" i="2"/>
  <c r="N88" i="2"/>
  <c r="O88" i="2" s="1"/>
  <c r="C88" i="2"/>
  <c r="N87" i="2"/>
  <c r="O87" i="2" s="1"/>
  <c r="C87" i="2"/>
  <c r="N86" i="2"/>
  <c r="O86" i="2" s="1"/>
  <c r="C86" i="2"/>
  <c r="N85" i="2"/>
  <c r="O85" i="2" s="1"/>
  <c r="C85" i="2"/>
  <c r="N84" i="2"/>
  <c r="O84" i="2" s="1"/>
  <c r="C84" i="2"/>
  <c r="N83" i="2"/>
  <c r="O83" i="2" s="1"/>
  <c r="C83" i="2"/>
  <c r="N82" i="2"/>
  <c r="O82" i="2" s="1"/>
  <c r="C82" i="2"/>
  <c r="N81" i="2"/>
  <c r="O81" i="2" s="1"/>
  <c r="C81" i="2"/>
  <c r="N80" i="2"/>
  <c r="O80" i="2" s="1"/>
  <c r="C80" i="2"/>
  <c r="N79" i="2"/>
  <c r="O79" i="2" s="1"/>
  <c r="C79" i="2"/>
  <c r="N78" i="2"/>
  <c r="O78" i="2" s="1"/>
  <c r="C78" i="2"/>
  <c r="N77" i="2"/>
  <c r="O77" i="2" s="1"/>
  <c r="C77" i="2"/>
  <c r="N76" i="2"/>
  <c r="O76" i="2" s="1"/>
  <c r="C76" i="2"/>
  <c r="N75" i="2"/>
  <c r="O75" i="2" s="1"/>
  <c r="C75" i="2"/>
  <c r="N74" i="2"/>
  <c r="O74" i="2" s="1"/>
  <c r="C74" i="2"/>
  <c r="N73" i="2"/>
  <c r="O73" i="2" s="1"/>
  <c r="C73" i="2"/>
  <c r="N72" i="2"/>
  <c r="O72" i="2" s="1"/>
  <c r="C72" i="2"/>
  <c r="N71" i="2"/>
  <c r="O71" i="2" s="1"/>
  <c r="C71" i="2"/>
  <c r="N70" i="2"/>
  <c r="O70" i="2" s="1"/>
  <c r="C70" i="2"/>
  <c r="N69" i="2"/>
  <c r="O69" i="2" s="1"/>
  <c r="C69" i="2"/>
  <c r="N68" i="2"/>
  <c r="O68" i="2" s="1"/>
  <c r="C68" i="2"/>
  <c r="N67" i="2"/>
  <c r="O67" i="2" s="1"/>
  <c r="C67" i="2"/>
  <c r="N66" i="2"/>
  <c r="O66" i="2" s="1"/>
  <c r="C66" i="2"/>
  <c r="N65" i="2"/>
  <c r="O65" i="2" s="1"/>
  <c r="C65" i="2"/>
  <c r="N64" i="2"/>
  <c r="O64" i="2" s="1"/>
  <c r="C64" i="2"/>
  <c r="N63" i="2"/>
  <c r="O63" i="2" s="1"/>
  <c r="C63" i="2"/>
  <c r="N62" i="2"/>
  <c r="O62" i="2" s="1"/>
  <c r="C62" i="2"/>
  <c r="N61" i="2"/>
  <c r="O61" i="2" s="1"/>
  <c r="C61" i="2"/>
  <c r="N60" i="2"/>
  <c r="O60" i="2" s="1"/>
  <c r="C60" i="2"/>
  <c r="N59" i="2"/>
  <c r="O59" i="2" s="1"/>
  <c r="C59" i="2"/>
  <c r="N58" i="2"/>
  <c r="O58" i="2" s="1"/>
  <c r="C58" i="2"/>
  <c r="N57" i="2"/>
  <c r="O57" i="2" s="1"/>
  <c r="C57" i="2"/>
  <c r="N56" i="2"/>
  <c r="O56" i="2" s="1"/>
  <c r="C56" i="2"/>
  <c r="N55" i="2"/>
  <c r="O55" i="2" s="1"/>
  <c r="C55" i="2"/>
  <c r="N54" i="2"/>
  <c r="O54" i="2" s="1"/>
  <c r="C54" i="2"/>
  <c r="N53" i="2"/>
  <c r="O53" i="2" s="1"/>
  <c r="C53" i="2"/>
  <c r="N52" i="2"/>
  <c r="O52" i="2" s="1"/>
  <c r="C52" i="2"/>
  <c r="N51" i="2"/>
  <c r="O51" i="2" s="1"/>
  <c r="C51" i="2"/>
  <c r="N50" i="2"/>
  <c r="O50" i="2" s="1"/>
  <c r="C50" i="2"/>
  <c r="N49" i="2"/>
  <c r="O49" i="2" s="1"/>
  <c r="C49" i="2"/>
  <c r="N48" i="2"/>
  <c r="O48" i="2" s="1"/>
  <c r="C48" i="2"/>
  <c r="N47" i="2"/>
  <c r="O47" i="2" s="1"/>
  <c r="C47" i="2"/>
  <c r="N46" i="2"/>
  <c r="O46" i="2" s="1"/>
  <c r="C46" i="2"/>
  <c r="N45" i="2"/>
  <c r="O45" i="2" s="1"/>
  <c r="C45" i="2"/>
  <c r="N44" i="2"/>
  <c r="O44" i="2" s="1"/>
  <c r="C44" i="2"/>
  <c r="N43" i="2"/>
  <c r="O43" i="2" s="1"/>
  <c r="C43" i="2"/>
  <c r="N42" i="2"/>
  <c r="O42" i="2" s="1"/>
  <c r="C42" i="2"/>
  <c r="N41" i="2"/>
  <c r="O41" i="2" s="1"/>
  <c r="C41" i="2"/>
  <c r="N40" i="2"/>
  <c r="O40" i="2" s="1"/>
  <c r="C40" i="2"/>
  <c r="N39" i="2"/>
  <c r="O39" i="2" s="1"/>
  <c r="C39" i="2"/>
  <c r="N38" i="2"/>
  <c r="O38" i="2" s="1"/>
  <c r="C38" i="2"/>
  <c r="N37" i="2"/>
  <c r="O37" i="2" s="1"/>
  <c r="C37" i="2"/>
  <c r="N36" i="2"/>
  <c r="O36" i="2" s="1"/>
  <c r="C36" i="2"/>
  <c r="N35" i="2"/>
  <c r="O35" i="2" s="1"/>
  <c r="C35" i="2"/>
  <c r="N34" i="2"/>
  <c r="O34" i="2" s="1"/>
  <c r="C34" i="2"/>
  <c r="N33" i="2"/>
  <c r="O33" i="2" s="1"/>
  <c r="C33" i="2"/>
  <c r="N32" i="2"/>
  <c r="O32" i="2" s="1"/>
  <c r="C32" i="2"/>
  <c r="N31" i="2"/>
  <c r="O31" i="2" s="1"/>
  <c r="C31" i="2"/>
  <c r="N30" i="2"/>
  <c r="O30" i="2" s="1"/>
  <c r="C30" i="2"/>
  <c r="N29" i="2"/>
  <c r="O29" i="2" s="1"/>
  <c r="C29" i="2"/>
  <c r="N28" i="2"/>
  <c r="O28" i="2" s="1"/>
  <c r="C28" i="2"/>
  <c r="N27" i="2"/>
  <c r="O27" i="2" s="1"/>
  <c r="C27" i="2"/>
  <c r="N26" i="2"/>
  <c r="O26" i="2" s="1"/>
  <c r="C26" i="2"/>
  <c r="N25" i="2"/>
  <c r="O25" i="2" s="1"/>
  <c r="C25" i="2"/>
  <c r="N24" i="2"/>
  <c r="O24" i="2" s="1"/>
  <c r="C24" i="2"/>
  <c r="N23" i="2"/>
  <c r="O23" i="2" s="1"/>
  <c r="C23" i="2"/>
  <c r="N22" i="2"/>
  <c r="O22" i="2" s="1"/>
  <c r="C22" i="2"/>
  <c r="N21" i="2"/>
  <c r="O21" i="2" s="1"/>
  <c r="C21" i="2"/>
  <c r="N20" i="2"/>
  <c r="O20" i="2" s="1"/>
  <c r="C20" i="2"/>
  <c r="N19" i="2"/>
  <c r="O19" i="2" s="1"/>
  <c r="C19" i="2"/>
  <c r="N18" i="2"/>
  <c r="O18" i="2" s="1"/>
  <c r="C18" i="2"/>
  <c r="N17" i="2"/>
  <c r="O17" i="2" s="1"/>
  <c r="C17" i="2"/>
  <c r="N16" i="2"/>
  <c r="O16" i="2" s="1"/>
  <c r="C16" i="2"/>
  <c r="N15" i="2"/>
  <c r="O15" i="2" s="1"/>
  <c r="C15" i="2"/>
  <c r="N14" i="2"/>
  <c r="O14" i="2" s="1"/>
  <c r="C14" i="2"/>
  <c r="N13" i="2"/>
  <c r="O13" i="2" s="1"/>
  <c r="C13" i="2"/>
  <c r="N12" i="2"/>
  <c r="O12" i="2" s="1"/>
  <c r="C12" i="2"/>
  <c r="N11" i="2"/>
  <c r="O11" i="2" s="1"/>
  <c r="C11" i="2"/>
  <c r="N10" i="2"/>
  <c r="O10" i="2" s="1"/>
  <c r="C10" i="2"/>
  <c r="N9" i="2"/>
  <c r="O9" i="2" s="1"/>
  <c r="C9" i="2"/>
  <c r="N8" i="2"/>
  <c r="O8" i="2" s="1"/>
  <c r="C8" i="2"/>
  <c r="N7" i="2"/>
  <c r="O7" i="2" s="1"/>
  <c r="C7" i="2"/>
  <c r="N6" i="2"/>
  <c r="O6" i="2" s="1"/>
  <c r="C6" i="2"/>
  <c r="N5" i="2"/>
  <c r="O5" i="2" s="1"/>
  <c r="C5" i="2"/>
  <c r="N4" i="2"/>
  <c r="O4" i="2" s="1"/>
  <c r="C4" i="2"/>
  <c r="N3" i="2"/>
  <c r="O3" i="2" s="1"/>
  <c r="C3" i="2"/>
  <c r="N2" i="2"/>
  <c r="O2" i="2" s="1"/>
  <c r="AF29" i="4" l="1"/>
  <c r="AH29" i="4" s="1"/>
  <c r="AI29" i="4" s="1"/>
  <c r="AJ29" i="4" s="1"/>
  <c r="AK29" i="4" s="1"/>
  <c r="Y3" i="4"/>
  <c r="Z3" i="4" s="1"/>
  <c r="AF17" i="5"/>
  <c r="AH17" i="5" s="1"/>
  <c r="AI17" i="5" s="1"/>
  <c r="AJ17" i="5" s="1"/>
  <c r="AK17" i="5" s="1"/>
  <c r="AF29" i="5"/>
  <c r="AH29" i="5" s="1"/>
  <c r="AI29" i="5" s="1"/>
  <c r="AJ29" i="5" s="1"/>
  <c r="AK29" i="5" s="1"/>
  <c r="AF9" i="5"/>
  <c r="AH9" i="5" s="1"/>
  <c r="AI9" i="5" s="1"/>
  <c r="AJ9" i="5" s="1"/>
  <c r="AK9" i="5" s="1"/>
  <c r="AF37" i="5"/>
  <c r="AH37" i="5" s="1"/>
  <c r="AI37" i="5" s="1"/>
  <c r="AJ37" i="5" s="1"/>
  <c r="AK37" i="5" s="1"/>
  <c r="AF45" i="5"/>
  <c r="AH45" i="5" s="1"/>
  <c r="AI45" i="5" s="1"/>
  <c r="AJ45" i="5" s="1"/>
  <c r="AK45" i="5" s="1"/>
  <c r="AF5" i="5"/>
  <c r="AH5" i="5" s="1"/>
  <c r="AI5" i="5" s="1"/>
  <c r="AJ5" i="5" s="1"/>
  <c r="AK5" i="5" s="1"/>
  <c r="AF33" i="5"/>
  <c r="AH33" i="5" s="1"/>
  <c r="AI33" i="5" s="1"/>
  <c r="AJ33" i="5" s="1"/>
  <c r="AK33" i="5" s="1"/>
  <c r="AF13" i="5"/>
  <c r="AH13" i="5" s="1"/>
  <c r="AI13" i="5" s="1"/>
  <c r="AJ13" i="5" s="1"/>
  <c r="AK13" i="5" s="1"/>
  <c r="AF41" i="5"/>
  <c r="AH41" i="5" s="1"/>
  <c r="AI41" i="5" s="1"/>
  <c r="AJ41" i="5" s="1"/>
  <c r="AK41" i="5" s="1"/>
  <c r="AF21" i="5"/>
  <c r="AH21" i="5" s="1"/>
  <c r="AI21" i="5" s="1"/>
  <c r="AJ21" i="5" s="1"/>
  <c r="AK21" i="5" s="1"/>
  <c r="AF13" i="4"/>
  <c r="AH13" i="4" s="1"/>
  <c r="AI13" i="4" s="1"/>
  <c r="AJ13" i="4" s="1"/>
  <c r="AK13" i="4" s="1"/>
  <c r="AF41" i="4"/>
  <c r="AH41" i="4" s="1"/>
  <c r="AI41" i="4" s="1"/>
  <c r="AJ41" i="4" s="1"/>
  <c r="AK41" i="4" s="1"/>
  <c r="Y5" i="4"/>
  <c r="AF21" i="4"/>
  <c r="AH21" i="4" s="1"/>
  <c r="AI21" i="4" s="1"/>
  <c r="AJ21" i="4" s="1"/>
  <c r="AK21" i="4" s="1"/>
  <c r="AF33" i="4"/>
  <c r="AH33" i="4" s="1"/>
  <c r="AI33" i="4" s="1"/>
  <c r="AJ33" i="4" s="1"/>
  <c r="AK33" i="4" s="1"/>
  <c r="AF5" i="4"/>
  <c r="AH5" i="4" s="1"/>
  <c r="AI5" i="4" s="1"/>
  <c r="AJ5" i="4" s="1"/>
  <c r="AK5" i="4" s="1"/>
  <c r="AF45" i="4"/>
  <c r="AH45" i="4" s="1"/>
  <c r="AI45" i="4" s="1"/>
  <c r="AJ45" i="4" s="1"/>
  <c r="AK45" i="4" s="1"/>
  <c r="AF9" i="4"/>
  <c r="AH9" i="4" s="1"/>
  <c r="AI9" i="4" s="1"/>
  <c r="AJ9" i="4" s="1"/>
  <c r="AK9" i="4" s="1"/>
  <c r="AF37" i="4"/>
  <c r="AH37" i="4" s="1"/>
  <c r="AI37" i="4" s="1"/>
  <c r="AJ37" i="4" s="1"/>
  <c r="AK37" i="4" s="1"/>
  <c r="AF17" i="4"/>
  <c r="AH17" i="4" s="1"/>
  <c r="AI17" i="4" s="1"/>
  <c r="AJ17" i="4" s="1"/>
  <c r="AK17" i="4" s="1"/>
  <c r="Y33" i="5"/>
  <c r="AA33" i="5" s="1"/>
  <c r="AB33" i="5" s="1"/>
  <c r="AC33" i="5" s="1"/>
  <c r="AD33" i="5" s="1"/>
  <c r="Y43" i="4"/>
  <c r="AA43" i="4" s="1"/>
  <c r="AB43" i="4" s="1"/>
  <c r="Y13" i="4"/>
  <c r="Z13" i="4" s="1"/>
  <c r="Y20" i="4"/>
  <c r="Z20" i="4" s="1"/>
  <c r="Y27" i="4"/>
  <c r="AA27" i="4" s="1"/>
  <c r="AB27" i="4" s="1"/>
  <c r="Y41" i="4"/>
  <c r="Z41" i="4" s="1"/>
  <c r="Y45" i="5"/>
  <c r="AA45" i="5" s="1"/>
  <c r="AB45" i="5" s="1"/>
  <c r="Y19" i="5"/>
  <c r="AA19" i="5" s="1"/>
  <c r="AB19" i="5" s="1"/>
  <c r="Y7" i="5"/>
  <c r="AA7" i="5" s="1"/>
  <c r="AB7" i="5" s="1"/>
  <c r="Y35" i="5"/>
  <c r="AA35" i="5" s="1"/>
  <c r="AB35" i="5" s="1"/>
  <c r="Y7" i="4"/>
  <c r="AA7" i="4" s="1"/>
  <c r="AB7" i="4" s="1"/>
  <c r="Y21" i="4"/>
  <c r="AA21" i="4" s="1"/>
  <c r="AB21" i="4" s="1"/>
  <c r="AC21" i="4" s="1"/>
  <c r="AD21" i="4" s="1"/>
  <c r="Y28" i="4"/>
  <c r="AA28" i="4" s="1"/>
  <c r="AB28" i="4" s="1"/>
  <c r="Y35" i="4"/>
  <c r="Z35" i="4" s="1"/>
  <c r="Y36" i="4"/>
  <c r="AA36" i="4" s="1"/>
  <c r="AB36" i="4" s="1"/>
  <c r="Y29" i="4"/>
  <c r="AA29" i="4" s="1"/>
  <c r="AB29" i="4" s="1"/>
  <c r="Y45" i="4"/>
  <c r="AA45" i="4" s="1"/>
  <c r="AB45" i="4" s="1"/>
  <c r="Y39" i="4"/>
  <c r="AA39" i="4" s="1"/>
  <c r="AB39" i="4" s="1"/>
  <c r="Y11" i="4"/>
  <c r="AA11" i="4" s="1"/>
  <c r="AB11" i="4" s="1"/>
  <c r="Y4" i="4"/>
  <c r="AA4" i="4" s="1"/>
  <c r="Y32" i="4"/>
  <c r="AA32" i="4" s="1"/>
  <c r="AB32" i="4" s="1"/>
  <c r="Y13" i="5"/>
  <c r="AA13" i="5" s="1"/>
  <c r="AB13" i="5" s="1"/>
  <c r="Y27" i="5"/>
  <c r="AA27" i="5" s="1"/>
  <c r="AB27" i="5" s="1"/>
  <c r="Y41" i="5"/>
  <c r="AA41" i="5" s="1"/>
  <c r="AB41" i="5" s="1"/>
  <c r="AC41" i="5" s="1"/>
  <c r="AD41" i="5" s="1"/>
  <c r="Y15" i="4"/>
  <c r="AA15" i="4" s="1"/>
  <c r="AB15" i="4" s="1"/>
  <c r="Y9" i="4"/>
  <c r="AA9" i="4" s="1"/>
  <c r="AB9" i="4" s="1"/>
  <c r="AC9" i="4" s="1"/>
  <c r="AD9" i="4" s="1"/>
  <c r="Y16" i="4"/>
  <c r="Z16" i="4" s="1"/>
  <c r="Y37" i="4"/>
  <c r="AA37" i="4" s="1"/>
  <c r="AB37" i="4" s="1"/>
  <c r="AC37" i="4" s="1"/>
  <c r="AD37" i="4" s="1"/>
  <c r="Y17" i="4"/>
  <c r="AA17" i="4" s="1"/>
  <c r="AB17" i="4" s="1"/>
  <c r="AC17" i="4" s="1"/>
  <c r="AD17" i="4" s="1"/>
  <c r="Y44" i="4"/>
  <c r="Z44" i="4" s="1"/>
  <c r="Y31" i="4"/>
  <c r="AA31" i="4" s="1"/>
  <c r="AB31" i="4" s="1"/>
  <c r="Y8" i="4"/>
  <c r="Z8" i="4" s="1"/>
  <c r="Y19" i="4"/>
  <c r="AA19" i="4" s="1"/>
  <c r="AB19" i="4" s="1"/>
  <c r="Y40" i="4"/>
  <c r="AA40" i="4" s="1"/>
  <c r="AB40" i="4" s="1"/>
  <c r="Y9" i="5"/>
  <c r="AA9" i="5" s="1"/>
  <c r="AB9" i="5" s="1"/>
  <c r="AC9" i="5" s="1"/>
  <c r="AD9" i="5" s="1"/>
  <c r="Y16" i="5"/>
  <c r="AA16" i="5" s="1"/>
  <c r="AB16" i="5" s="1"/>
  <c r="Y43" i="5"/>
  <c r="Z43" i="5" s="1"/>
  <c r="Y37" i="5"/>
  <c r="AA37" i="5" s="1"/>
  <c r="AB37" i="5" s="1"/>
  <c r="Y21" i="5"/>
  <c r="AA21" i="5" s="1"/>
  <c r="AB21" i="5" s="1"/>
  <c r="AC21" i="5" s="1"/>
  <c r="AD21" i="5" s="1"/>
  <c r="Y28" i="5"/>
  <c r="Z28" i="5" s="1"/>
  <c r="Y15" i="5"/>
  <c r="AA15" i="5" s="1"/>
  <c r="AB15" i="5" s="1"/>
  <c r="Y29" i="5"/>
  <c r="AA29" i="5" s="1"/>
  <c r="AB29" i="5" s="1"/>
  <c r="AC29" i="5" s="1"/>
  <c r="AD29" i="5" s="1"/>
  <c r="Y8" i="5"/>
  <c r="AA8" i="5" s="1"/>
  <c r="AB8" i="5" s="1"/>
  <c r="Y36" i="5"/>
  <c r="Z36" i="5" s="1"/>
  <c r="Y3" i="5"/>
  <c r="AA3" i="5" s="1"/>
  <c r="AB3" i="5" s="1"/>
  <c r="Y17" i="5"/>
  <c r="Z17" i="5" s="1"/>
  <c r="Y4" i="5"/>
  <c r="Z4" i="5" s="1"/>
  <c r="Y11" i="5"/>
  <c r="AA11" i="5" s="1"/>
  <c r="AB11" i="5" s="1"/>
  <c r="Y39" i="5"/>
  <c r="Z39" i="5" s="1"/>
  <c r="Y31" i="5"/>
  <c r="AA31" i="5" s="1"/>
  <c r="AB31" i="5" s="1"/>
  <c r="Y44" i="5"/>
  <c r="Z44" i="5" s="1"/>
  <c r="Y5" i="5"/>
  <c r="Z5" i="5" s="1"/>
  <c r="Y12" i="5"/>
  <c r="Z12" i="5" s="1"/>
  <c r="Y20" i="5"/>
  <c r="AA20" i="5" s="1"/>
  <c r="AB20" i="5" s="1"/>
  <c r="Y40" i="5"/>
  <c r="Z40" i="5" s="1"/>
  <c r="Z20" i="5"/>
  <c r="Y32" i="5"/>
  <c r="AA44" i="4"/>
  <c r="AB44" i="4" s="1"/>
  <c r="Y12" i="4"/>
  <c r="Y33" i="4"/>
  <c r="AA33" i="4" s="1"/>
  <c r="AB33" i="4" s="1"/>
  <c r="AC33" i="4" s="1"/>
  <c r="AD33" i="4" s="1"/>
  <c r="Z43" i="4" l="1"/>
  <c r="AC43" i="4" s="1"/>
  <c r="AD43" i="4" s="1"/>
  <c r="AA41" i="4"/>
  <c r="AB41" i="4" s="1"/>
  <c r="AC41" i="4" s="1"/>
  <c r="AD41" i="4" s="1"/>
  <c r="AA13" i="4"/>
  <c r="AB13" i="4" s="1"/>
  <c r="AC13" i="4" s="1"/>
  <c r="AD13" i="4" s="1"/>
  <c r="Z27" i="4"/>
  <c r="AC27" i="4" s="1"/>
  <c r="AD27" i="4" s="1"/>
  <c r="AA35" i="4"/>
  <c r="AB35" i="4" s="1"/>
  <c r="AC35" i="4" s="1"/>
  <c r="AD35" i="4" s="1"/>
  <c r="Z7" i="4"/>
  <c r="AC7" i="4" s="1"/>
  <c r="AD7" i="4" s="1"/>
  <c r="AC44" i="4"/>
  <c r="AD44" i="4" s="1"/>
  <c r="Z11" i="4"/>
  <c r="AC11" i="4" s="1"/>
  <c r="AD11" i="4" s="1"/>
  <c r="Z15" i="4"/>
  <c r="AC15" i="4" s="1"/>
  <c r="AD15" i="4" s="1"/>
  <c r="AA20" i="4"/>
  <c r="AB20" i="4" s="1"/>
  <c r="AC20" i="4" s="1"/>
  <c r="AD20" i="4" s="1"/>
  <c r="Z40" i="4"/>
  <c r="AC40" i="4" s="1"/>
  <c r="AD40" i="4" s="1"/>
  <c r="Z27" i="5"/>
  <c r="AC27" i="5" s="1"/>
  <c r="AD27" i="5" s="1"/>
  <c r="AA39" i="5"/>
  <c r="AB39" i="5" s="1"/>
  <c r="AC39" i="5" s="1"/>
  <c r="AD39" i="5" s="1"/>
  <c r="AA40" i="5"/>
  <c r="AB40" i="5" s="1"/>
  <c r="AC40" i="5" s="1"/>
  <c r="AD40" i="5" s="1"/>
  <c r="Z7" i="5"/>
  <c r="AC7" i="5" s="1"/>
  <c r="AD7" i="5" s="1"/>
  <c r="Z19" i="5"/>
  <c r="AC19" i="5" s="1"/>
  <c r="AD19" i="5" s="1"/>
  <c r="Z35" i="5"/>
  <c r="AC35" i="5" s="1"/>
  <c r="AD35" i="5" s="1"/>
  <c r="AA36" i="5"/>
  <c r="AB36" i="5" s="1"/>
  <c r="AC36" i="5" s="1"/>
  <c r="AD36" i="5" s="1"/>
  <c r="Z45" i="5"/>
  <c r="AC45" i="5" s="1"/>
  <c r="AD45" i="5" s="1"/>
  <c r="Z32" i="4"/>
  <c r="AC32" i="4" s="1"/>
  <c r="AD32" i="4" s="1"/>
  <c r="Z31" i="4"/>
  <c r="AC31" i="4" s="1"/>
  <c r="AD31" i="4" s="1"/>
  <c r="AA8" i="4"/>
  <c r="AB8" i="4" s="1"/>
  <c r="AC8" i="4" s="1"/>
  <c r="AD8" i="4" s="1"/>
  <c r="Z36" i="4"/>
  <c r="AC36" i="4" s="1"/>
  <c r="AD36" i="4" s="1"/>
  <c r="Z39" i="4"/>
  <c r="AC39" i="4" s="1"/>
  <c r="AD39" i="4" s="1"/>
  <c r="Z29" i="4"/>
  <c r="AC29" i="4" s="1"/>
  <c r="AD29" i="4" s="1"/>
  <c r="Z28" i="4"/>
  <c r="AC28" i="4" s="1"/>
  <c r="AD28" i="4" s="1"/>
  <c r="AA43" i="5"/>
  <c r="AB43" i="5" s="1"/>
  <c r="AC43" i="5" s="1"/>
  <c r="AD43" i="5" s="1"/>
  <c r="Z31" i="5"/>
  <c r="AC31" i="5" s="1"/>
  <c r="AD31" i="5" s="1"/>
  <c r="Z16" i="5"/>
  <c r="AC16" i="5" s="1"/>
  <c r="AD16" i="5" s="1"/>
  <c r="AA28" i="5"/>
  <c r="AB28" i="5" s="1"/>
  <c r="AC28" i="5" s="1"/>
  <c r="AD28" i="5" s="1"/>
  <c r="Z37" i="5"/>
  <c r="AC37" i="5" s="1"/>
  <c r="AD37" i="5" s="1"/>
  <c r="Z13" i="5"/>
  <c r="AC13" i="5" s="1"/>
  <c r="AD13" i="5" s="1"/>
  <c r="AA3" i="4"/>
  <c r="AB3" i="4" s="1"/>
  <c r="AC3" i="4" s="1"/>
  <c r="AD3" i="4" s="1"/>
  <c r="AA16" i="4"/>
  <c r="AB16" i="4" s="1"/>
  <c r="AC16" i="4" s="1"/>
  <c r="AD16" i="4" s="1"/>
  <c r="Z19" i="4"/>
  <c r="AC19" i="4" s="1"/>
  <c r="AD19" i="4" s="1"/>
  <c r="Z11" i="5"/>
  <c r="AC11" i="5" s="1"/>
  <c r="AD11" i="5" s="1"/>
  <c r="Z15" i="5"/>
  <c r="AC15" i="5" s="1"/>
  <c r="AD15" i="5" s="1"/>
  <c r="AA4" i="5"/>
  <c r="AB4" i="5" s="1"/>
  <c r="AC4" i="5" s="1"/>
  <c r="AD4" i="5" s="1"/>
  <c r="Z3" i="5"/>
  <c r="AC3" i="5" s="1"/>
  <c r="AD3" i="5" s="1"/>
  <c r="AA17" i="5"/>
  <c r="AB17" i="5" s="1"/>
  <c r="AC17" i="5" s="1"/>
  <c r="AD17" i="5" s="1"/>
  <c r="AA12" i="5"/>
  <c r="AB12" i="5" s="1"/>
  <c r="AC12" i="5" s="1"/>
  <c r="AD12" i="5" s="1"/>
  <c r="AA5" i="5"/>
  <c r="AB5" i="5" s="1"/>
  <c r="AC5" i="5" s="1"/>
  <c r="AD5" i="5" s="1"/>
  <c r="Z8" i="5"/>
  <c r="AC8" i="5" s="1"/>
  <c r="AD8" i="5" s="1"/>
  <c r="AA44" i="5"/>
  <c r="AB44" i="5" s="1"/>
  <c r="AC44" i="5" s="1"/>
  <c r="AD44" i="5" s="1"/>
  <c r="Z32" i="5"/>
  <c r="AA32" i="5"/>
  <c r="AB32" i="5" s="1"/>
  <c r="AC20" i="5"/>
  <c r="AD20" i="5" s="1"/>
  <c r="Z12" i="4"/>
  <c r="AA12" i="4"/>
  <c r="AB12" i="4" s="1"/>
  <c r="AB4" i="4"/>
  <c r="AC4" i="4" s="1"/>
  <c r="AD4" i="4" s="1"/>
  <c r="AC45" i="4"/>
  <c r="AD45" i="4" s="1"/>
  <c r="AA5" i="4"/>
  <c r="AB5" i="4" s="1"/>
  <c r="Z5" i="4"/>
  <c r="AC5" i="4" l="1"/>
  <c r="AD5" i="4" s="1"/>
  <c r="AC32" i="5"/>
  <c r="AD32" i="5" s="1"/>
  <c r="AC12" i="4"/>
  <c r="AD12" i="4" s="1"/>
</calcChain>
</file>

<file path=xl/sharedStrings.xml><?xml version="1.0" encoding="utf-8"?>
<sst xmlns="http://schemas.openxmlformats.org/spreadsheetml/2006/main" count="1213" uniqueCount="407">
  <si>
    <t>corrected WARD4 YSI temps for tanks 4&amp;8</t>
  </si>
  <si>
    <t>see temp corrected column (L) for accurate temps</t>
  </si>
  <si>
    <t>Date</t>
  </si>
  <si>
    <t>Time Local (PST)</t>
  </si>
  <si>
    <t>Date Time (PST)</t>
  </si>
  <si>
    <t>Experiment</t>
  </si>
  <si>
    <t>Round</t>
  </si>
  <si>
    <t>Base Used</t>
  </si>
  <si>
    <t>Base Concentration (umol/kg)</t>
  </si>
  <si>
    <t>Temp Treatment</t>
  </si>
  <si>
    <t>Sal Treatment</t>
  </si>
  <si>
    <t>Tank</t>
  </si>
  <si>
    <t>Tank Filtered?</t>
  </si>
  <si>
    <t>Bottle</t>
  </si>
  <si>
    <t xml:space="preserve">Temp (C) </t>
  </si>
  <si>
    <t>Temp (C) CORRECTED</t>
  </si>
  <si>
    <t>Salinity</t>
  </si>
  <si>
    <t>pH</t>
  </si>
  <si>
    <t>Turbidity</t>
  </si>
  <si>
    <t>DIC (umol/kg)</t>
  </si>
  <si>
    <t>DIC stdev (umol/kg)</t>
  </si>
  <si>
    <t>TA (umol/kg)</t>
  </si>
  <si>
    <t>TA stdev (umol/kg)</t>
  </si>
  <si>
    <t>Exp Notes</t>
  </si>
  <si>
    <t>Lab Notes</t>
  </si>
  <si>
    <t>Precip Sample?</t>
  </si>
  <si>
    <t>Precip Vol Filtered (mL)</t>
  </si>
  <si>
    <t>sides of tank precip sample?</t>
  </si>
  <si>
    <t>NaOH</t>
  </si>
  <si>
    <t>Y</t>
  </si>
  <si>
    <t>ARPA-062425-T1-T0</t>
  </si>
  <si>
    <t>ARPA-062425-T1-T1</t>
  </si>
  <si>
    <t>ARPA-062425-T2-T1</t>
  </si>
  <si>
    <t>ARPA-062425-T3-T1</t>
  </si>
  <si>
    <t>ARPA-062425-T4-T1</t>
  </si>
  <si>
    <t>ARPA-062425-T1-T3</t>
  </si>
  <si>
    <t>ARPA-062425-T2-T3</t>
  </si>
  <si>
    <t>ARPA-062425-T3-T3</t>
  </si>
  <si>
    <t>ARPA-062425-T4-T3</t>
  </si>
  <si>
    <t>N</t>
  </si>
  <si>
    <t>ARPA-062425-T5-T0</t>
  </si>
  <si>
    <t>ARPA-062425-T5-T1</t>
  </si>
  <si>
    <t>ARPA-062425-T6-T1</t>
  </si>
  <si>
    <t>ARPA-062425-T7-T1</t>
  </si>
  <si>
    <t>ARPA-062425-T8-T1</t>
  </si>
  <si>
    <t>ARPA-062425-T5-T3</t>
  </si>
  <si>
    <t>ARPA-062425-T6-T3</t>
  </si>
  <si>
    <t>ARPA-062425-T7-T3</t>
  </si>
  <si>
    <t>ARPA-062425-T8-T3</t>
  </si>
  <si>
    <t>ARPA-062525-T1-T24</t>
  </si>
  <si>
    <t>ARPA-062525-T2-T24</t>
  </si>
  <si>
    <t>ARPA-062525-T2-T24-2</t>
  </si>
  <si>
    <t>duplicate sample</t>
  </si>
  <si>
    <t>ARPA-062525-T3-T24</t>
  </si>
  <si>
    <t>ARPA-062525-T4-T24</t>
  </si>
  <si>
    <t>ARPA-062525-T5-T24</t>
  </si>
  <si>
    <t>ARPA-062525-T6-T24</t>
  </si>
  <si>
    <t>ARPA-062525-T7-T24</t>
  </si>
  <si>
    <t>ARPA-062525-T8-T24</t>
  </si>
  <si>
    <t>ARPA-062525-T1-T48</t>
  </si>
  <si>
    <t>ARPA-062525-T2-T48</t>
  </si>
  <si>
    <t>ARPA-062525-T3-T48</t>
  </si>
  <si>
    <t>ARPA-062525-T4-T48</t>
  </si>
  <si>
    <t>ARPA-062525-T5-T48</t>
  </si>
  <si>
    <t>ARPA-062525-T6-T48</t>
  </si>
  <si>
    <t>ARPA-062525-T6-T48-2</t>
  </si>
  <si>
    <t>ARPA-062525-T7-T48</t>
  </si>
  <si>
    <t>ARPA-062525-T8-T48</t>
  </si>
  <si>
    <t>ARPA-070125-T1-T0</t>
  </si>
  <si>
    <t>ARPA-070125-T1-T1</t>
  </si>
  <si>
    <t>ARPA-070125-T2-T1</t>
  </si>
  <si>
    <t>ARPA-070125-T3-T1</t>
  </si>
  <si>
    <t>ARPA-070125-T4-T1</t>
  </si>
  <si>
    <t>ARPA-070125-T1-T3</t>
  </si>
  <si>
    <t>ARPA-070125-T2-T3</t>
  </si>
  <si>
    <t>ARPA-070125-T3-T3</t>
  </si>
  <si>
    <t>ARPA-070125-T4-T3</t>
  </si>
  <si>
    <t>ARPA-070125-T5-T0</t>
  </si>
  <si>
    <t>ARPA-070125-T5-T1</t>
  </si>
  <si>
    <t>ARPA-070125-T6-T1</t>
  </si>
  <si>
    <t>ARPA-070125-T7-T1</t>
  </si>
  <si>
    <t>ARPA-070125-T8-T1</t>
  </si>
  <si>
    <t>ARPA-070125-T5-T3</t>
  </si>
  <si>
    <t>ARPA-070125-T6-T3</t>
  </si>
  <si>
    <t>ARPA-070125-T7-T3</t>
  </si>
  <si>
    <t>ARPA-070125-T8-T3</t>
  </si>
  <si>
    <t>ARPA-070225-T1-T24</t>
  </si>
  <si>
    <t>ARPA-070225-T2-T24</t>
  </si>
  <si>
    <t>ARPA-070225-T3-T24</t>
  </si>
  <si>
    <t>ARPA-070225-T4-T24</t>
  </si>
  <si>
    <t>ARPA-070225-T5-T24</t>
  </si>
  <si>
    <t>ARPA-070225-T6-T24</t>
  </si>
  <si>
    <t>ARPA-070225-T7-T24</t>
  </si>
  <si>
    <t>ARPA-070225-T8-T24</t>
  </si>
  <si>
    <t>ARPA-070325-T1-T48</t>
  </si>
  <si>
    <t>ARPA-070325-T2-T48</t>
  </si>
  <si>
    <t>ARPA-070325-T3-T48</t>
  </si>
  <si>
    <t>ARPA-070325-T4-T48</t>
  </si>
  <si>
    <t>ARPA-070325-T5-T48</t>
  </si>
  <si>
    <t>ARPA-070325-T6-T48</t>
  </si>
  <si>
    <t>ARPA-070325-T7-T48</t>
  </si>
  <si>
    <t>ARPA-070325-T8-T48</t>
  </si>
  <si>
    <t>ARPA-070825-T1-T0</t>
  </si>
  <si>
    <t>ARPA-070825-T1-T1</t>
  </si>
  <si>
    <t>ARPA-070825-T2-T1</t>
  </si>
  <si>
    <t>ARPA-070825-T3-T1</t>
  </si>
  <si>
    <t>ARPA-070825-T4-T1</t>
  </si>
  <si>
    <t>ARPA-070825-T1-T3</t>
  </si>
  <si>
    <t>ARPA-070825-T2-T3</t>
  </si>
  <si>
    <t>ARPA-070825-T3-T3</t>
  </si>
  <si>
    <t>ARPA-070825-T4-T3</t>
  </si>
  <si>
    <t>ARPA-070825-T5-T0</t>
  </si>
  <si>
    <t>ARPA-070825-T5-T1</t>
  </si>
  <si>
    <t>ARPA-070825-T6-T1</t>
  </si>
  <si>
    <t>ARPA-070825-T7-T1</t>
  </si>
  <si>
    <t>ARPA-070825-T8-T1</t>
  </si>
  <si>
    <t>ARPA-070825-T5-T3</t>
  </si>
  <si>
    <t>ARPA-070825-T6-T3</t>
  </si>
  <si>
    <t>ARPA-070825-T7-T3</t>
  </si>
  <si>
    <t>ND</t>
  </si>
  <si>
    <t>ran on DIC on 7/8/25; went to run on TA on 7/9/25 and it had precipitated- could not run</t>
  </si>
  <si>
    <t>ARPA-070825-T8-T3</t>
  </si>
  <si>
    <t>ARPA-070925-T1-T24</t>
  </si>
  <si>
    <t>ARPA-070925-T2-T24</t>
  </si>
  <si>
    <t>ARPA-070925-T3-T24</t>
  </si>
  <si>
    <t>ARPA-070925-T4-T24</t>
  </si>
  <si>
    <t>precip in tank</t>
  </si>
  <si>
    <t>ARPA-070925-T5-T24</t>
  </si>
  <si>
    <t>ARPA-070925-T6-T24</t>
  </si>
  <si>
    <t>ARPA-070925-T7-T24</t>
  </si>
  <si>
    <t>ARPA-070925-T8-T24</t>
  </si>
  <si>
    <t>ARPA-071025-T1-T48</t>
  </si>
  <si>
    <t>ARPA-071025-T2-T48</t>
  </si>
  <si>
    <t>ARPA-071025-T3-T48</t>
  </si>
  <si>
    <t>ARPA-071025-T4-T48</t>
  </si>
  <si>
    <t>ARPA-071025-T5-T48</t>
  </si>
  <si>
    <t>ARPA-071025-T6-T48</t>
  </si>
  <si>
    <t>ARPA-071025-T7-T48</t>
  </si>
  <si>
    <t>ARPA-071025-T8-T48</t>
  </si>
  <si>
    <t>ARPA-072225-T1-T0</t>
  </si>
  <si>
    <t>ARPA-072225-T1-T1</t>
  </si>
  <si>
    <t>ARPA-072225-T2-T1</t>
  </si>
  <si>
    <t>ARPA-072225-T3-T1</t>
  </si>
  <si>
    <t>ARPA-072225-T4-T1</t>
  </si>
  <si>
    <t>ARPA-072225-T1-T3</t>
  </si>
  <si>
    <t>ARPA-072225-T2-T3</t>
  </si>
  <si>
    <t>ARPA-072225-T3-T3</t>
  </si>
  <si>
    <t>ARPA-072225-T4-T3</t>
  </si>
  <si>
    <t>ARPA-072225-T5-T0</t>
  </si>
  <si>
    <t>ARPA-072225-T5-T1</t>
  </si>
  <si>
    <t>ARPA-072225-T6-T1</t>
  </si>
  <si>
    <t>ARPA-072225-T7-T1</t>
  </si>
  <si>
    <t>ARPA-072225-T8-T1</t>
  </si>
  <si>
    <t>ARPA-072225-T5-T3</t>
  </si>
  <si>
    <t>ARPA-072225-T6-T3</t>
  </si>
  <si>
    <t>ARPA-072225-T7-T3</t>
  </si>
  <si>
    <t>ARPA-072225-T8-T3</t>
  </si>
  <si>
    <t>ARPA-072325-T1-T24</t>
  </si>
  <si>
    <t>ARPA-072325-T2-T24</t>
  </si>
  <si>
    <t>ARPA-072325-T3-T24</t>
  </si>
  <si>
    <t>ARPA-072325-T4-T24</t>
  </si>
  <si>
    <t>ARPA-072325-T5-T24</t>
  </si>
  <si>
    <t>ARPA-072325-T6-T24</t>
  </si>
  <si>
    <t>ARPA-072325-T7-T24</t>
  </si>
  <si>
    <t>ARPA-072325-T8-T24</t>
  </si>
  <si>
    <t>ARPA-072425-T1-T48</t>
  </si>
  <si>
    <t>ARPA-072425-T2-T48</t>
  </si>
  <si>
    <t>ARPA-072425-T3-T48</t>
  </si>
  <si>
    <t>ARPA-072425-T4-T48</t>
  </si>
  <si>
    <t>ARPA-072425-T5-T48</t>
  </si>
  <si>
    <t>ARPA-072425-T6-T48</t>
  </si>
  <si>
    <t>ARPA-072425-T7-T48</t>
  </si>
  <si>
    <t>ARPA-072425-T8-T48</t>
  </si>
  <si>
    <t>ARPA-072925-T1-T0</t>
  </si>
  <si>
    <t>ARPA-072925-T1-T1</t>
  </si>
  <si>
    <t>ARPA-072925-T2-T1</t>
  </si>
  <si>
    <t>ARPA-072925-T3-T1</t>
  </si>
  <si>
    <t>ARPA-072925-T4-T1</t>
  </si>
  <si>
    <t>ARPA-072925-T1-T3</t>
  </si>
  <si>
    <t>ARPA-072925-T2-T3</t>
  </si>
  <si>
    <t>ARPA-072925-T3-T3</t>
  </si>
  <si>
    <t>ARPA-072925-T4-T3</t>
  </si>
  <si>
    <t>ARPA-072925-T5-T0</t>
  </si>
  <si>
    <t>ARPA-072925-T5-T1</t>
  </si>
  <si>
    <t>ARPA-072925-T6-T1</t>
  </si>
  <si>
    <t>ARPA-072925-T7-T1</t>
  </si>
  <si>
    <t>ARPA-072925-T8-T1</t>
  </si>
  <si>
    <t>ARPA-072925-T5-T3</t>
  </si>
  <si>
    <t>ARPA-072925-T6-T3</t>
  </si>
  <si>
    <t>ARPA-072925-T7-T3</t>
  </si>
  <si>
    <t>ARPA-072925-T8-T3</t>
  </si>
  <si>
    <t>ARPA-073025-T1-T24</t>
  </si>
  <si>
    <t>ARPA-073025-T2-T24</t>
  </si>
  <si>
    <t>*accidentally spilled sample, only enough left for DIC analysis, not enough for TA</t>
  </si>
  <si>
    <t>ARPA-073025-T3-T24</t>
  </si>
  <si>
    <t>ARPA-073025-T4-T24</t>
  </si>
  <si>
    <t>ARPA-073025-T5-T24</t>
  </si>
  <si>
    <t>ARPA-073025-T6-T24</t>
  </si>
  <si>
    <t>ARPA-073025-T7-T24</t>
  </si>
  <si>
    <t>ARPA-073025-T8-T24</t>
  </si>
  <si>
    <t>ARPA-073125-T1-T48</t>
  </si>
  <si>
    <t>ARPA-073125-T2-T48</t>
  </si>
  <si>
    <t>ARPA-073125-T3-T48</t>
  </si>
  <si>
    <t>ARPA-073125-T4-T48</t>
  </si>
  <si>
    <t>ARPA-073125-T5-T48</t>
  </si>
  <si>
    <t>ARPA-073125-T6-T48</t>
  </si>
  <si>
    <t>ARPA-073125-T7-T48</t>
  </si>
  <si>
    <t>ARPA-073125-T8-T48</t>
  </si>
  <si>
    <t>ARPA-090925-T1-T0</t>
  </si>
  <si>
    <t>ARPA-090925-T1-T1</t>
  </si>
  <si>
    <t>ARPA-090925-T2-T1</t>
  </si>
  <si>
    <t>ARPA-090925-T3-T1</t>
  </si>
  <si>
    <t>ARPA-090925-T4-T1</t>
  </si>
  <si>
    <t>ARPA-090925-T1-T3</t>
  </si>
  <si>
    <t>ARPA-090925-T2-T3</t>
  </si>
  <si>
    <t>ARPA-090925-T3-T3</t>
  </si>
  <si>
    <t>ARPA-090925-T4-T3</t>
  </si>
  <si>
    <t>ARPA-090925-T5-T0</t>
  </si>
  <si>
    <t>ARPA-090925-T5-T1</t>
  </si>
  <si>
    <t>ARPA-090925-T6-T1</t>
  </si>
  <si>
    <t>ARPA-090925-T7-T1</t>
  </si>
  <si>
    <t>ARPA-090925-T8-T1</t>
  </si>
  <si>
    <t>ARPA-090925-T5-T3</t>
  </si>
  <si>
    <t>ARPA-090925-T6-T3</t>
  </si>
  <si>
    <t>ARPA-090925-T7-T3</t>
  </si>
  <si>
    <t>*last minute of ward 3  is out of tank</t>
  </si>
  <si>
    <t>ARPA-090925-T8-T3</t>
  </si>
  <si>
    <t>ARPA-091025-T1-T24</t>
  </si>
  <si>
    <t>ARPA-091025-T2-T24</t>
  </si>
  <si>
    <t>ARPA-091025-T3-T24</t>
  </si>
  <si>
    <t>ARPA-091025-T4-T24</t>
  </si>
  <si>
    <t>ARPA-091025-T5-T24</t>
  </si>
  <si>
    <t>ARPA-091025-T6-T24</t>
  </si>
  <si>
    <t>ARPA-091025-T7-T24</t>
  </si>
  <si>
    <t>ARPA-091025-T8-T24</t>
  </si>
  <si>
    <t>*bubblers got disconnected during the night before T48</t>
  </si>
  <si>
    <t>ARPA-091125-T1-T48</t>
  </si>
  <si>
    <t>ARPA-091125-T2-T48</t>
  </si>
  <si>
    <t>ARPA-091125-T3-T48</t>
  </si>
  <si>
    <t>ARPA-091125-T4-T48</t>
  </si>
  <si>
    <t>ARPA-091125-T5-T48</t>
  </si>
  <si>
    <t>ARPA-091125-T6-T48</t>
  </si>
  <si>
    <t>ARPA-091125-T7-T48</t>
  </si>
  <si>
    <t>ARPA-091125-T8-T48</t>
  </si>
  <si>
    <t>ARPA-091625-T1-T0</t>
  </si>
  <si>
    <t>*HgCl2 not saturated</t>
  </si>
  <si>
    <t>ARPA-091625-T1-T1</t>
  </si>
  <si>
    <t>ARPA-091625-T2-T1</t>
  </si>
  <si>
    <t>ARPA-091625-T3-T1</t>
  </si>
  <si>
    <t>ARPA-091625-T4-T1</t>
  </si>
  <si>
    <t>ARPA-091625-T1-T3</t>
  </si>
  <si>
    <t>ARPA-091625-T2-T3</t>
  </si>
  <si>
    <t>ARPA-091625-T3-T3</t>
  </si>
  <si>
    <t>ARPA-091625-T4-T3</t>
  </si>
  <si>
    <t>ARPA-091625-T5-T0</t>
  </si>
  <si>
    <t>ARPA-091625-T5-T1</t>
  </si>
  <si>
    <t>ARPA-091625-T6-T1</t>
  </si>
  <si>
    <t>ARPA-091625-T7-T1</t>
  </si>
  <si>
    <t>ARPA-091625-T8-T1</t>
  </si>
  <si>
    <t>ARPA-091625-T5-T3</t>
  </si>
  <si>
    <t>*started using 30 uL of HgCl2</t>
  </si>
  <si>
    <t>ARPA-091625-T6-T3</t>
  </si>
  <si>
    <t>ARPA-091625-T7-T3</t>
  </si>
  <si>
    <t>ARPA-091625-T8-T3</t>
  </si>
  <si>
    <t>ARPA-091725-T1-T24</t>
  </si>
  <si>
    <t>ARPA-091725-T2-T24</t>
  </si>
  <si>
    <t>ARPA-091725-T3-T24</t>
  </si>
  <si>
    <t>ARPA-091725-T4-T24</t>
  </si>
  <si>
    <t>ARPA-091725-T5-T24</t>
  </si>
  <si>
    <t>ARPA-091725-T6-T24</t>
  </si>
  <si>
    <t>ARPA-091725-T7-T24</t>
  </si>
  <si>
    <t>ARPA-091725-T8-T24</t>
  </si>
  <si>
    <t>ARPA-091825-T1-T48</t>
  </si>
  <si>
    <t>*water too low for particles</t>
  </si>
  <si>
    <t>ARPA-091825-T2-T48</t>
  </si>
  <si>
    <t>ARPA-091825-T3-T48</t>
  </si>
  <si>
    <t>ARPA-091825-T4-T48</t>
  </si>
  <si>
    <t>ARPA-091825-T5-T48</t>
  </si>
  <si>
    <t>ARPA-091825-T6-T48</t>
  </si>
  <si>
    <t>ARPA-091825-T7-T48</t>
  </si>
  <si>
    <t>ARPA-091825-T8-T48</t>
  </si>
  <si>
    <t>ARPA-092325-T1-T0</t>
  </si>
  <si>
    <t>*HgCl2 saturated again and back to 50 uL as normal</t>
  </si>
  <si>
    <t>ARPA-092325-T1-T1</t>
  </si>
  <si>
    <t>ARPA-092325-T2-T1</t>
  </si>
  <si>
    <t>ARPA-092325-T3-T1</t>
  </si>
  <si>
    <t>ARPA-092325-T4-T1</t>
  </si>
  <si>
    <t>ARPA-092325-T1-T3</t>
  </si>
  <si>
    <t>ARPA-092325-T2-T3</t>
  </si>
  <si>
    <t>ARPA-092325-T3-T3</t>
  </si>
  <si>
    <t>ARPA-092325-T4-T3</t>
  </si>
  <si>
    <t>ARPA-092325-T5-T0</t>
  </si>
  <si>
    <t>ARPA-092325-T5-T1</t>
  </si>
  <si>
    <t>ARPA-092325-T6-T1</t>
  </si>
  <si>
    <t>ARPA-092325-T7-T1</t>
  </si>
  <si>
    <t>ARPA-092325-T8-T1</t>
  </si>
  <si>
    <t>ARPA-092325-T5-T3</t>
  </si>
  <si>
    <t>ARPA-092325-T6-T3</t>
  </si>
  <si>
    <t>ARPA-092325-T7-T3</t>
  </si>
  <si>
    <t>ARPA-092325-T8-T3</t>
  </si>
  <si>
    <t>ARPA-092425-T1-T24</t>
  </si>
  <si>
    <t>ARPA-092425-T2-T24</t>
  </si>
  <si>
    <t>ARPA-092425-T3-T24</t>
  </si>
  <si>
    <t>ARPA-092425-T4-T24</t>
  </si>
  <si>
    <t>ARPA-092425-T5-T24</t>
  </si>
  <si>
    <t>ARPA-092425-T6-T24</t>
  </si>
  <si>
    <t>ARPA-092425-T7-T24</t>
  </si>
  <si>
    <t>ARPA-092425-T8-T24</t>
  </si>
  <si>
    <t>ARPA-092525-T1-T48</t>
  </si>
  <si>
    <t>ARPA-092525-T2-T48</t>
  </si>
  <si>
    <t>ARPA-092525-T3-T48</t>
  </si>
  <si>
    <t>ARPA-092525-T4-T48</t>
  </si>
  <si>
    <t>ARPA-092525-T5-T48</t>
  </si>
  <si>
    <t>ARPA-092525-T6-T48</t>
  </si>
  <si>
    <t>ARPA-092525-T7-T48</t>
  </si>
  <si>
    <t>ARPA-092525-T8-T48</t>
  </si>
  <si>
    <t>ARPA-093025-T1-T0</t>
  </si>
  <si>
    <t>ARPA-093025-T1-T1</t>
  </si>
  <si>
    <t>ARPA-093025-T2-T1</t>
  </si>
  <si>
    <t>ARPA-093025-T3-T1</t>
  </si>
  <si>
    <t>ARPA-093025-T4-T1</t>
  </si>
  <si>
    <t>ARPA-093025-T1-T3</t>
  </si>
  <si>
    <t>ARPA-093025-T2-T3</t>
  </si>
  <si>
    <t>ARPA-093025-T3-T3</t>
  </si>
  <si>
    <t>ARPA-093025-T4-T3</t>
  </si>
  <si>
    <t>ARPA-093025-T5-T0</t>
  </si>
  <si>
    <t>ARPA-093025-T5-T1</t>
  </si>
  <si>
    <t>ARPA-093025-T6-T1</t>
  </si>
  <si>
    <t>ARPA-093025-T7-T1</t>
  </si>
  <si>
    <t>ARPA-093025-T8-T1</t>
  </si>
  <si>
    <t>ARPA-093025-T5-T3</t>
  </si>
  <si>
    <t>ARPA-093025-T6-T3</t>
  </si>
  <si>
    <t>ARPA-093025-T7-T3</t>
  </si>
  <si>
    <t>ARPA-093025-T8-T3</t>
  </si>
  <si>
    <t>ARPA-100125-T1-T24</t>
  </si>
  <si>
    <t>ARPA-100125-T2-T24</t>
  </si>
  <si>
    <t>ARPA-100125-T3-T24</t>
  </si>
  <si>
    <t>ARPA-100125-T4-T24</t>
  </si>
  <si>
    <t>ARPA-100125-T5-T24</t>
  </si>
  <si>
    <t>ARPA-100125-T6-T24</t>
  </si>
  <si>
    <t>ARPA-100125-T7-T24</t>
  </si>
  <si>
    <t>ARPA-100125-T8-T24</t>
  </si>
  <si>
    <t>ARPA-100225-T1-T48</t>
  </si>
  <si>
    <t>sample may have gotten freshwater in it</t>
  </si>
  <si>
    <t>ARPA-100225-T2-T48</t>
  </si>
  <si>
    <t>ARPA-100225-T3-T48</t>
  </si>
  <si>
    <t>ARPA-100225-T4-T48</t>
  </si>
  <si>
    <t>ARPA-100225-T5-T48</t>
  </si>
  <si>
    <t>ARPA-100225-T6-T48</t>
  </si>
  <si>
    <t>ARPA-100225-T7-T48</t>
  </si>
  <si>
    <t>ARPA-100225-T8-T48</t>
  </si>
  <si>
    <t>ARPA-100725-T1-T0</t>
  </si>
  <si>
    <t>*probe closer to 9.8?</t>
  </si>
  <si>
    <t>ARPA-100725-T1-T1</t>
  </si>
  <si>
    <t>ARPA-100725-T2-T1</t>
  </si>
  <si>
    <t>ARPA-100725-T3-T1</t>
  </si>
  <si>
    <t>ARPA-100725-T4-T1</t>
  </si>
  <si>
    <t>ARPA-100725-T1-T3</t>
  </si>
  <si>
    <t>ARPA-100725-T2-T3</t>
  </si>
  <si>
    <t>ARPA-100725-T3-T3</t>
  </si>
  <si>
    <t>ARPA-100725-T4-T3</t>
  </si>
  <si>
    <t>ARPA-100725-T5-T0</t>
  </si>
  <si>
    <t>ARPA-100725-T5-T1</t>
  </si>
  <si>
    <t>ARPA-100725-T6-T1</t>
  </si>
  <si>
    <t>ARPA-100725-T7-T1</t>
  </si>
  <si>
    <t>ARPA-100725-T8-T1</t>
  </si>
  <si>
    <t>ARPA-100725-T5-T3</t>
  </si>
  <si>
    <t>ARPA-100725-T6-T3</t>
  </si>
  <si>
    <t>ARPA-100725-T7-T3</t>
  </si>
  <si>
    <t>ARPA-100725-T8-T3</t>
  </si>
  <si>
    <t>ARPA-100825-T1-T24</t>
  </si>
  <si>
    <t>ARPA-100825-T2-T24</t>
  </si>
  <si>
    <t>ARPA-100825-T3-T24</t>
  </si>
  <si>
    <t>ARPA-100825-T4-T24</t>
  </si>
  <si>
    <t>ARPA-100825-T5-T24</t>
  </si>
  <si>
    <t>ARPA-100825-T6-T24</t>
  </si>
  <si>
    <t>ARPA-100825-T7-T24</t>
  </si>
  <si>
    <t>ARPA-100825-T8-T24</t>
  </si>
  <si>
    <t>broke precip maybe… ask ally</t>
  </si>
  <si>
    <t>ARPA-100925-T1-T48</t>
  </si>
  <si>
    <t>ARPA-100925-T2-T48</t>
  </si>
  <si>
    <t>ARPA-100925-T3-T48</t>
  </si>
  <si>
    <t>ARPA-100925-T4-T48</t>
  </si>
  <si>
    <t>precip in tank… ask ally wrong date</t>
  </si>
  <si>
    <t>ARPA-100925-T5-T48</t>
  </si>
  <si>
    <t>ARPA-100925-T6-T48</t>
  </si>
  <si>
    <t>ARPA-100925-T7-T48</t>
  </si>
  <si>
    <t>ARPA-100925-T8-T48</t>
  </si>
  <si>
    <t>Contact: allison.savoie@pnnl.gov or nicholas.ward@pnnl.gov</t>
  </si>
  <si>
    <t>Notes:</t>
  </si>
  <si>
    <t>Project: ARPA-E OAE Experiments (Precip Microcosm)</t>
  </si>
  <si>
    <r>
      <t xml:space="preserve">ΔT </t>
    </r>
    <r>
      <rPr>
        <sz val="10"/>
        <color theme="1"/>
        <rFont val="Aptos Narrow"/>
        <family val="2"/>
      </rPr>
      <t>b/t samples</t>
    </r>
  </si>
  <si>
    <t>Minutes</t>
  </si>
  <si>
    <t>Hours</t>
  </si>
  <si>
    <t>PR (µmol/hr)</t>
  </si>
  <si>
    <r>
      <t xml:space="preserve">ΔT </t>
    </r>
    <r>
      <rPr>
        <sz val="10"/>
        <color theme="1"/>
        <rFont val="Aptos Narrow"/>
        <family val="2"/>
      </rPr>
      <t>(hr)</t>
    </r>
  </si>
  <si>
    <t>Min/60</t>
  </si>
  <si>
    <t>Ωar</t>
  </si>
  <si>
    <t>NaN</t>
  </si>
  <si>
    <t>RUN DATE</t>
  </si>
  <si>
    <t>CRM TA AVG</t>
  </si>
  <si>
    <t>CRM TA STD</t>
  </si>
  <si>
    <t>*CHECK</t>
  </si>
  <si>
    <t>*no dup sample, ran out of time before lab supervisor had to leave</t>
  </si>
  <si>
    <t>*could not get within 4mM on TA, kept decreasing, all 4 values on next sheet</t>
  </si>
  <si>
    <t>D</t>
  </si>
  <si>
    <t>Ωar calculated externally in MATLAB - see constants used for CO2SYS in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</si>
</sst>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m/d/yy\ h:mm"/>
    <numFmt numFmtId="166" formatCode="[hh]:mm"/>
  </numFmts>
  <fonts count="9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164" fontId="2" fillId="0" borderId="0" xfId="0" applyNumberFormat="1" applyFont="1"/>
    <xf numFmtId="20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2" fontId="3" fillId="0" borderId="0" xfId="0" applyNumberFormat="1" applyFont="1"/>
    <xf numFmtId="0" fontId="4" fillId="0" borderId="0" xfId="0" applyFont="1"/>
    <xf numFmtId="164" fontId="2" fillId="0" borderId="1" xfId="0" applyNumberFormat="1" applyFont="1" applyBorder="1"/>
    <xf numFmtId="20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/>
    <xf numFmtId="2" fontId="2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20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3" fillId="0" borderId="2" xfId="0" applyNumberFormat="1" applyFont="1" applyBorder="1" applyAlignment="1">
      <alignment horizontal="right" wrapText="1"/>
    </xf>
    <xf numFmtId="2" fontId="2" fillId="2" borderId="3" xfId="0" applyNumberFormat="1" applyFont="1" applyFill="1" applyBorder="1" applyAlignment="1">
      <alignment horizontal="right" wrapText="1"/>
    </xf>
    <xf numFmtId="2" fontId="3" fillId="2" borderId="3" xfId="0" applyNumberFormat="1" applyFont="1" applyFill="1" applyBorder="1" applyAlignment="1">
      <alignment horizontal="right" wrapText="1"/>
    </xf>
    <xf numFmtId="166" fontId="2" fillId="0" borderId="1" xfId="0" applyNumberFormat="1" applyFont="1" applyBorder="1"/>
    <xf numFmtId="166" fontId="2" fillId="0" borderId="0" xfId="0" applyNumberFormat="1" applyFont="1"/>
    <xf numFmtId="164" fontId="2" fillId="3" borderId="0" xfId="0" applyNumberFormat="1" applyFont="1" applyFill="1"/>
    <xf numFmtId="20" fontId="2" fillId="3" borderId="0" xfId="0" applyNumberFormat="1" applyFont="1" applyFill="1"/>
    <xf numFmtId="165" fontId="2" fillId="3" borderId="0" xfId="0" applyNumberFormat="1" applyFont="1" applyFill="1"/>
    <xf numFmtId="0" fontId="2" fillId="3" borderId="0" xfId="0" applyFont="1" applyFill="1"/>
    <xf numFmtId="2" fontId="2" fillId="3" borderId="0" xfId="0" applyNumberFormat="1" applyFont="1" applyFill="1"/>
    <xf numFmtId="2" fontId="3" fillId="3" borderId="0" xfId="0" applyNumberFormat="1" applyFont="1" applyFill="1"/>
    <xf numFmtId="1" fontId="2" fillId="3" borderId="0" xfId="0" applyNumberFormat="1" applyFont="1" applyFill="1"/>
    <xf numFmtId="0" fontId="0" fillId="3" borderId="0" xfId="0" applyFill="1"/>
    <xf numFmtId="164" fontId="2" fillId="3" borderId="1" xfId="0" applyNumberFormat="1" applyFont="1" applyFill="1" applyBorder="1"/>
    <xf numFmtId="20" fontId="2" fillId="3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2" fontId="3" fillId="3" borderId="1" xfId="0" applyNumberFormat="1" applyFont="1" applyFill="1" applyBorder="1"/>
    <xf numFmtId="1" fontId="2" fillId="3" borderId="1" xfId="0" applyNumberFormat="1" applyFont="1" applyFill="1" applyBorder="1"/>
    <xf numFmtId="0" fontId="3" fillId="0" borderId="3" xfId="0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top" wrapText="1"/>
    </xf>
    <xf numFmtId="2" fontId="2" fillId="0" borderId="3" xfId="0" applyNumberFormat="1" applyFont="1" applyBorder="1" applyAlignment="1">
      <alignment horizontal="right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3" xfId="0" applyNumberFormat="1" applyFont="1" applyBorder="1"/>
    <xf numFmtId="20" fontId="2" fillId="0" borderId="3" xfId="0" applyNumberFormat="1" applyFont="1" applyBorder="1"/>
    <xf numFmtId="165" fontId="2" fillId="0" borderId="3" xfId="0" applyNumberFormat="1" applyFont="1" applyBorder="1"/>
    <xf numFmtId="0" fontId="2" fillId="0" borderId="3" xfId="0" applyFont="1" applyBorder="1"/>
    <xf numFmtId="0" fontId="5" fillId="0" borderId="3" xfId="0" applyFont="1" applyBorder="1"/>
    <xf numFmtId="1" fontId="2" fillId="0" borderId="3" xfId="0" applyNumberFormat="1" applyFont="1" applyBorder="1"/>
    <xf numFmtId="20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5" xfId="0" applyNumberFormat="1" applyFont="1" applyBorder="1"/>
    <xf numFmtId="20" fontId="2" fillId="0" borderId="5" xfId="0" applyNumberFormat="1" applyFont="1" applyBorder="1"/>
    <xf numFmtId="165" fontId="2" fillId="0" borderId="5" xfId="0" applyNumberFormat="1" applyFont="1" applyBorder="1"/>
    <xf numFmtId="0" fontId="2" fillId="0" borderId="5" xfId="0" applyFont="1" applyBorder="1"/>
    <xf numFmtId="0" fontId="5" fillId="0" borderId="5" xfId="0" applyFont="1" applyBorder="1"/>
    <xf numFmtId="2" fontId="2" fillId="0" borderId="5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/>
    <xf numFmtId="20" fontId="2" fillId="0" borderId="4" xfId="0" applyNumberFormat="1" applyFont="1" applyBorder="1"/>
    <xf numFmtId="165" fontId="2" fillId="0" borderId="4" xfId="0" applyNumberFormat="1" applyFont="1" applyBorder="1"/>
    <xf numFmtId="0" fontId="2" fillId="0" borderId="4" xfId="0" applyFont="1" applyBorder="1"/>
    <xf numFmtId="2" fontId="2" fillId="0" borderId="4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20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2" fontId="2" fillId="0" borderId="3" xfId="0" applyNumberFormat="1" applyFont="1" applyBorder="1"/>
    <xf numFmtId="2" fontId="3" fillId="0" borderId="3" xfId="0" applyNumberFormat="1" applyFont="1" applyBorder="1"/>
    <xf numFmtId="2" fontId="2" fillId="0" borderId="4" xfId="0" applyNumberFormat="1" applyFont="1" applyBorder="1"/>
    <xf numFmtId="2" fontId="3" fillId="0" borderId="4" xfId="0" applyNumberFormat="1" applyFont="1" applyBorder="1"/>
    <xf numFmtId="2" fontId="2" fillId="0" borderId="5" xfId="0" applyNumberFormat="1" applyFont="1" applyBorder="1"/>
    <xf numFmtId="2" fontId="3" fillId="0" borderId="5" xfId="0" applyNumberFormat="1" applyFont="1" applyBorder="1"/>
    <xf numFmtId="1" fontId="2" fillId="0" borderId="5" xfId="0" applyNumberFormat="1" applyFont="1" applyBorder="1"/>
    <xf numFmtId="166" fontId="2" fillId="0" borderId="3" xfId="0" applyNumberFormat="1" applyFont="1" applyBorder="1"/>
    <xf numFmtId="0" fontId="5" fillId="0" borderId="4" xfId="0" applyFont="1" applyBorder="1"/>
    <xf numFmtId="166" fontId="2" fillId="0" borderId="4" xfId="0" applyNumberFormat="1" applyFont="1" applyBorder="1"/>
    <xf numFmtId="164" fontId="2" fillId="4" borderId="0" xfId="0" applyNumberFormat="1" applyFont="1" applyFill="1"/>
    <xf numFmtId="20" fontId="2" fillId="4" borderId="0" xfId="0" applyNumberFormat="1" applyFont="1" applyFill="1" applyAlignment="1">
      <alignment horizontal="left" vertical="top" wrapText="1"/>
    </xf>
    <xf numFmtId="165" fontId="2" fillId="4" borderId="1" xfId="0" applyNumberFormat="1" applyFont="1" applyFill="1" applyBorder="1"/>
    <xf numFmtId="0" fontId="2" fillId="4" borderId="0" xfId="0" applyFont="1" applyFill="1"/>
    <xf numFmtId="0" fontId="0" fillId="4" borderId="0" xfId="0" applyFill="1"/>
    <xf numFmtId="0" fontId="2" fillId="4" borderId="0" xfId="0" applyFont="1" applyFill="1" applyAlignment="1">
      <alignment horizontal="left" vertical="top" wrapText="1"/>
    </xf>
    <xf numFmtId="2" fontId="2" fillId="4" borderId="0" xfId="0" applyNumberFormat="1" applyFont="1" applyFill="1" applyAlignment="1">
      <alignment horizontal="right" wrapText="1"/>
    </xf>
    <xf numFmtId="2" fontId="3" fillId="4" borderId="0" xfId="0" applyNumberFormat="1" applyFont="1" applyFill="1" applyAlignment="1">
      <alignment horizontal="right" wrapText="1"/>
    </xf>
    <xf numFmtId="1" fontId="2" fillId="4" borderId="0" xfId="0" applyNumberFormat="1" applyFont="1" applyFill="1"/>
    <xf numFmtId="2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164" fontId="2" fillId="5" borderId="0" xfId="0" applyNumberFormat="1" applyFont="1" applyFill="1"/>
    <xf numFmtId="20" fontId="2" fillId="5" borderId="0" xfId="0" applyNumberFormat="1" applyFont="1" applyFill="1" applyAlignment="1">
      <alignment horizontal="left" vertical="top" wrapText="1"/>
    </xf>
    <xf numFmtId="165" fontId="2" fillId="5" borderId="1" xfId="0" applyNumberFormat="1" applyFont="1" applyFill="1" applyBorder="1"/>
    <xf numFmtId="0" fontId="2" fillId="5" borderId="0" xfId="0" applyFont="1" applyFill="1"/>
    <xf numFmtId="0" fontId="4" fillId="5" borderId="0" xfId="0" applyFont="1" applyFill="1"/>
    <xf numFmtId="0" fontId="0" fillId="5" borderId="0" xfId="0" applyFill="1"/>
    <xf numFmtId="0" fontId="2" fillId="5" borderId="0" xfId="0" applyFont="1" applyFill="1" applyAlignment="1">
      <alignment horizontal="left" vertical="top" wrapText="1"/>
    </xf>
    <xf numFmtId="2" fontId="2" fillId="5" borderId="0" xfId="0" applyNumberFormat="1" applyFont="1" applyFill="1" applyAlignment="1">
      <alignment horizontal="right" wrapText="1"/>
    </xf>
    <xf numFmtId="2" fontId="3" fillId="5" borderId="0" xfId="0" applyNumberFormat="1" applyFont="1" applyFill="1" applyAlignment="1">
      <alignment horizontal="right" wrapText="1"/>
    </xf>
    <xf numFmtId="1" fontId="2" fillId="5" borderId="0" xfId="0" applyNumberFormat="1" applyFont="1" applyFill="1"/>
    <xf numFmtId="2" fontId="3" fillId="5" borderId="2" xfId="0" applyNumberFormat="1" applyFont="1" applyFill="1" applyBorder="1" applyAlignment="1">
      <alignment horizontal="right" wrapText="1"/>
    </xf>
    <xf numFmtId="20" fontId="2" fillId="5" borderId="0" xfId="0" applyNumberFormat="1" applyFont="1" applyFill="1"/>
    <xf numFmtId="165" fontId="2" fillId="5" borderId="0" xfId="0" applyNumberFormat="1" applyFont="1" applyFill="1"/>
    <xf numFmtId="0" fontId="5" fillId="5" borderId="0" xfId="0" applyFont="1" applyFill="1"/>
    <xf numFmtId="20" fontId="2" fillId="4" borderId="0" xfId="0" applyNumberFormat="1" applyFont="1" applyFill="1"/>
    <xf numFmtId="165" fontId="2" fillId="4" borderId="0" xfId="0" applyNumberFormat="1" applyFont="1" applyFill="1"/>
    <xf numFmtId="0" fontId="5" fillId="4" borderId="0" xfId="0" applyFont="1" applyFill="1"/>
    <xf numFmtId="2" fontId="3" fillId="6" borderId="0" xfId="0" applyNumberFormat="1" applyFont="1" applyFill="1" applyAlignment="1">
      <alignment horizontal="right" wrapText="1"/>
    </xf>
    <xf numFmtId="2" fontId="3" fillId="6" borderId="2" xfId="0" applyNumberFormat="1" applyFont="1" applyFill="1" applyBorder="1" applyAlignment="1">
      <alignment horizontal="right" wrapText="1"/>
    </xf>
    <xf numFmtId="2" fontId="3" fillId="6" borderId="0" xfId="0" applyNumberFormat="1" applyFont="1" applyFill="1"/>
    <xf numFmtId="14" fontId="0" fillId="0" borderId="0" xfId="0" applyNumberFormat="1"/>
    <xf numFmtId="0" fontId="7" fillId="0" borderId="0" xfId="0" applyFont="1"/>
    <xf numFmtId="0" fontId="1" fillId="0" borderId="0" xfId="0" applyFont="1"/>
    <xf numFmtId="14" fontId="1" fillId="0" borderId="0" xfId="0" applyNumberFormat="1" applyFont="1"/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>
      <selection activeCell="A10" sqref="A10"/>
    </sheetView>
  </sheetViews>
  <sheetFormatPr defaultColWidth="12.59765625" defaultRowHeight="15" customHeight="1" x14ac:dyDescent="0.45"/>
  <cols>
    <col min="1" max="26" width="8.59765625" customWidth="1"/>
  </cols>
  <sheetData>
    <row r="1" spans="1:1" ht="14.25" customHeight="1" x14ac:dyDescent="0.45">
      <c r="A1" t="s">
        <v>390</v>
      </c>
    </row>
    <row r="2" spans="1:1" ht="14.25" customHeight="1" x14ac:dyDescent="0.45">
      <c r="A2" t="s">
        <v>388</v>
      </c>
    </row>
    <row r="3" spans="1:1" ht="14.25" customHeight="1" x14ac:dyDescent="0.45"/>
    <row r="4" spans="1:1" ht="14.25" customHeight="1" x14ac:dyDescent="0.45"/>
    <row r="5" spans="1:1" ht="14.25" customHeight="1" x14ac:dyDescent="0.45"/>
    <row r="6" spans="1:1" ht="14.25" customHeight="1" x14ac:dyDescent="0.45">
      <c r="A6" t="s">
        <v>389</v>
      </c>
    </row>
    <row r="7" spans="1:1" ht="14.25" customHeight="1" x14ac:dyDescent="0.45">
      <c r="A7" s="1" t="s">
        <v>0</v>
      </c>
    </row>
    <row r="8" spans="1:1" ht="14.25" customHeight="1" x14ac:dyDescent="0.45">
      <c r="A8" s="1" t="s">
        <v>1</v>
      </c>
    </row>
    <row r="9" spans="1:1" ht="14.25" customHeight="1" x14ac:dyDescent="0.45">
      <c r="A9" s="6" t="s">
        <v>406</v>
      </c>
    </row>
    <row r="10" spans="1:1" ht="14.25" customHeight="1" x14ac:dyDescent="0.45"/>
    <row r="11" spans="1:1" ht="14.25" customHeight="1" x14ac:dyDescent="0.45"/>
    <row r="12" spans="1:1" ht="14.25" customHeight="1" x14ac:dyDescent="0.45"/>
    <row r="13" spans="1:1" ht="14.25" customHeight="1" x14ac:dyDescent="0.45"/>
    <row r="14" spans="1:1" ht="14.25" customHeight="1" x14ac:dyDescent="0.45"/>
    <row r="15" spans="1:1" ht="14.25" customHeight="1" x14ac:dyDescent="0.45"/>
    <row r="16" spans="1:1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tabSelected="1" zoomScale="68" zoomScaleNormal="68" workbookViewId="0">
      <pane xSplit="1" topLeftCell="E1" activePane="topRight" state="frozen"/>
      <selection pane="topRight" activeCell="AB1" sqref="AB1"/>
    </sheetView>
  </sheetViews>
  <sheetFormatPr defaultColWidth="12.59765625" defaultRowHeight="15" customHeight="1" x14ac:dyDescent="0.45"/>
  <cols>
    <col min="1" max="1" width="15" customWidth="1"/>
    <col min="2" max="2" width="20.1328125" customWidth="1"/>
    <col min="3" max="3" width="17.3984375" customWidth="1"/>
    <col min="4" max="4" width="22" customWidth="1"/>
    <col min="5" max="5" width="15.86328125" customWidth="1"/>
    <col min="6" max="6" width="11.59765625" customWidth="1"/>
    <col min="7" max="7" width="26" customWidth="1"/>
    <col min="8" max="8" width="22.59765625" customWidth="1"/>
    <col min="9" max="9" width="22.86328125" customWidth="1"/>
    <col min="10" max="10" width="17.1328125" customWidth="1"/>
    <col min="11" max="11" width="17.33203125" customWidth="1"/>
    <col min="12" max="12" width="19.265625" customWidth="1"/>
    <col min="13" max="13" width="8.59765625" customWidth="1"/>
    <col min="14" max="15" width="18.46484375" customWidth="1"/>
    <col min="16" max="18" width="8.59765625" customWidth="1"/>
    <col min="19" max="20" width="13.86328125" customWidth="1"/>
    <col min="21" max="22" width="12.265625" customWidth="1"/>
    <col min="23" max="24" width="8.59765625" customWidth="1"/>
    <col min="25" max="25" width="13" customWidth="1"/>
    <col min="26" max="27" width="9.1328125" customWidth="1"/>
  </cols>
  <sheetData>
    <row r="1" spans="1:28" ht="14.25" customHeight="1" x14ac:dyDescent="0.45">
      <c r="A1" s="2" t="s">
        <v>2</v>
      </c>
      <c r="B1" s="3" t="s">
        <v>3</v>
      </c>
      <c r="C1" s="4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/>
      <c r="P1" s="1" t="s">
        <v>16</v>
      </c>
      <c r="Q1" s="1" t="s">
        <v>17</v>
      </c>
      <c r="R1" s="1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1" t="s">
        <v>23</v>
      </c>
      <c r="X1" s="1" t="s">
        <v>24</v>
      </c>
      <c r="Y1" s="6" t="s">
        <v>25</v>
      </c>
      <c r="Z1" s="6" t="s">
        <v>26</v>
      </c>
      <c r="AA1" s="6" t="s">
        <v>27</v>
      </c>
      <c r="AB1" s="6" t="s">
        <v>397</v>
      </c>
    </row>
    <row r="2" spans="1:28" ht="14.25" customHeight="1" x14ac:dyDescent="0.45">
      <c r="A2" s="2">
        <v>45832</v>
      </c>
      <c r="B2" s="3">
        <v>0.40138888888888891</v>
      </c>
      <c r="C2" s="4">
        <f t="shared" ref="C2:C65" si="0">A2+B2</f>
        <v>45832.401388888888</v>
      </c>
      <c r="D2" s="1">
        <v>1</v>
      </c>
      <c r="E2" s="1">
        <v>1</v>
      </c>
      <c r="F2" s="1" t="s">
        <v>28</v>
      </c>
      <c r="G2" s="1">
        <v>0</v>
      </c>
      <c r="H2" s="1">
        <v>8</v>
      </c>
      <c r="I2" s="1">
        <v>30</v>
      </c>
      <c r="J2" s="1">
        <v>1</v>
      </c>
      <c r="K2" s="1" t="s">
        <v>29</v>
      </c>
      <c r="L2" s="1" t="s">
        <v>30</v>
      </c>
      <c r="M2" s="1">
        <v>7.4</v>
      </c>
      <c r="N2" s="1">
        <f>M2</f>
        <v>7.4</v>
      </c>
      <c r="O2" s="1">
        <f t="shared" ref="O2:O65" si="1">N2-M2</f>
        <v>0</v>
      </c>
      <c r="P2" s="1">
        <v>32.43</v>
      </c>
      <c r="Q2" s="1">
        <v>7.98</v>
      </c>
      <c r="R2" s="1">
        <v>-0.32</v>
      </c>
      <c r="S2" s="5">
        <v>2081.8724621461479</v>
      </c>
      <c r="T2" s="5">
        <v>0.27199488582163939</v>
      </c>
      <c r="U2" s="7">
        <v>2266.374058436505</v>
      </c>
      <c r="V2" s="7">
        <v>0.99024400917890076</v>
      </c>
      <c r="W2" s="1"/>
      <c r="X2" s="1"/>
      <c r="Y2" s="6"/>
      <c r="Z2" s="6"/>
      <c r="AA2" s="6"/>
      <c r="AB2">
        <v>2.03052080046296</v>
      </c>
    </row>
    <row r="3" spans="1:28" ht="14.25" customHeight="1" x14ac:dyDescent="0.45">
      <c r="A3" s="2">
        <v>45832</v>
      </c>
      <c r="B3" s="3">
        <v>0.43055555555555558</v>
      </c>
      <c r="C3" s="4">
        <f t="shared" si="0"/>
        <v>45832.430555555555</v>
      </c>
      <c r="D3" s="1">
        <v>1</v>
      </c>
      <c r="E3" s="1">
        <v>1</v>
      </c>
      <c r="F3" s="1" t="s">
        <v>28</v>
      </c>
      <c r="G3" s="1">
        <v>0</v>
      </c>
      <c r="H3" s="1">
        <v>8</v>
      </c>
      <c r="I3" s="1">
        <v>30</v>
      </c>
      <c r="J3" s="1">
        <v>1</v>
      </c>
      <c r="K3" s="1" t="s">
        <v>29</v>
      </c>
      <c r="L3" s="1" t="s">
        <v>31</v>
      </c>
      <c r="M3" s="1">
        <v>7.7</v>
      </c>
      <c r="N3" s="1">
        <f>M3</f>
        <v>7.7</v>
      </c>
      <c r="O3" s="1">
        <f t="shared" si="1"/>
        <v>0</v>
      </c>
      <c r="P3" s="1">
        <v>33.43</v>
      </c>
      <c r="Q3" s="1">
        <v>7.99</v>
      </c>
      <c r="R3" s="1">
        <v>-0.22</v>
      </c>
      <c r="S3" s="5">
        <v>2078.9483579567386</v>
      </c>
      <c r="T3" s="5">
        <v>0.4970466562744838</v>
      </c>
      <c r="U3" s="7">
        <v>2205.5357333564571</v>
      </c>
      <c r="V3" s="7">
        <v>0</v>
      </c>
      <c r="W3" s="1"/>
      <c r="X3" s="1"/>
      <c r="Y3" s="6"/>
      <c r="Z3" s="6"/>
      <c r="AA3" s="6"/>
      <c r="AB3">
        <v>1.48348332430011</v>
      </c>
    </row>
    <row r="4" spans="1:28" ht="14.25" customHeight="1" x14ac:dyDescent="0.45">
      <c r="A4" s="2">
        <v>45832</v>
      </c>
      <c r="B4" s="3">
        <v>0.42499999999999999</v>
      </c>
      <c r="C4" s="4">
        <f t="shared" si="0"/>
        <v>45832.425000000003</v>
      </c>
      <c r="D4" s="1">
        <v>1</v>
      </c>
      <c r="E4" s="1">
        <v>1</v>
      </c>
      <c r="F4" s="1" t="s">
        <v>28</v>
      </c>
      <c r="G4" s="8">
        <v>1500</v>
      </c>
      <c r="H4" s="1">
        <v>8</v>
      </c>
      <c r="I4" s="1">
        <v>30</v>
      </c>
      <c r="J4" s="1">
        <v>2</v>
      </c>
      <c r="K4" s="1" t="s">
        <v>29</v>
      </c>
      <c r="L4" s="1" t="s">
        <v>32</v>
      </c>
      <c r="M4" s="1">
        <v>7.7</v>
      </c>
      <c r="N4" s="1">
        <f>M4</f>
        <v>7.7</v>
      </c>
      <c r="O4" s="1">
        <f t="shared" si="1"/>
        <v>0</v>
      </c>
      <c r="P4" s="1">
        <v>32.619999999999997</v>
      </c>
      <c r="Q4" s="1">
        <v>9.42</v>
      </c>
      <c r="R4" s="1">
        <v>0.11</v>
      </c>
      <c r="S4" s="5">
        <v>2210.1142077309555</v>
      </c>
      <c r="T4" s="5">
        <v>0.74305824557977584</v>
      </c>
      <c r="U4" s="7">
        <v>3796.3</v>
      </c>
      <c r="V4" s="7">
        <v>1.6985382520000001</v>
      </c>
      <c r="W4" s="1"/>
      <c r="X4" s="1"/>
      <c r="Y4" s="6"/>
      <c r="Z4" s="6"/>
      <c r="AA4" s="6"/>
      <c r="AB4">
        <v>32.926502527454701</v>
      </c>
    </row>
    <row r="5" spans="1:28" ht="14.25" customHeight="1" x14ac:dyDescent="0.45">
      <c r="A5" s="2">
        <v>45832</v>
      </c>
      <c r="B5" s="3">
        <v>0.42708333333333331</v>
      </c>
      <c r="C5" s="4">
        <f t="shared" si="0"/>
        <v>45832.427083333336</v>
      </c>
      <c r="D5" s="1">
        <v>1</v>
      </c>
      <c r="E5" s="1">
        <v>1</v>
      </c>
      <c r="F5" s="1" t="s">
        <v>28</v>
      </c>
      <c r="G5" s="1">
        <v>2500</v>
      </c>
      <c r="H5" s="1">
        <v>8</v>
      </c>
      <c r="I5" s="1">
        <v>30</v>
      </c>
      <c r="J5" s="1">
        <v>3</v>
      </c>
      <c r="K5" s="1" t="s">
        <v>29</v>
      </c>
      <c r="L5" s="1" t="s">
        <v>33</v>
      </c>
      <c r="M5" s="1">
        <v>7.6</v>
      </c>
      <c r="N5" s="1">
        <f>M5</f>
        <v>7.6</v>
      </c>
      <c r="O5" s="1">
        <f t="shared" si="1"/>
        <v>0</v>
      </c>
      <c r="P5" s="1">
        <v>32.950000000000003</v>
      </c>
      <c r="Q5" s="1">
        <v>10.15</v>
      </c>
      <c r="R5" s="1">
        <v>11.49</v>
      </c>
      <c r="S5" s="5">
        <v>2279.0157350308928</v>
      </c>
      <c r="T5" s="5">
        <v>0.66602707836542163</v>
      </c>
      <c r="U5" s="7">
        <v>4750.6306753020972</v>
      </c>
      <c r="V5" s="7">
        <v>1.7688767945297268</v>
      </c>
      <c r="W5" s="1"/>
      <c r="X5" s="1"/>
      <c r="Y5" s="6"/>
      <c r="Z5" s="6"/>
      <c r="AA5" s="6"/>
      <c r="AB5">
        <v>29.8458033725733</v>
      </c>
    </row>
    <row r="6" spans="1:28" s="32" customFormat="1" ht="14.25" customHeight="1" x14ac:dyDescent="0.45">
      <c r="A6" s="25">
        <v>45832</v>
      </c>
      <c r="B6" s="26">
        <v>0.4284722222222222</v>
      </c>
      <c r="C6" s="27">
        <f t="shared" si="0"/>
        <v>45832.428472222222</v>
      </c>
      <c r="D6" s="28">
        <v>1</v>
      </c>
      <c r="E6" s="28">
        <v>1</v>
      </c>
      <c r="F6" s="28" t="s">
        <v>28</v>
      </c>
      <c r="G6" s="28">
        <v>3500</v>
      </c>
      <c r="H6" s="28">
        <v>8</v>
      </c>
      <c r="I6" s="28">
        <v>30</v>
      </c>
      <c r="J6" s="28">
        <v>4</v>
      </c>
      <c r="K6" s="28" t="s">
        <v>29</v>
      </c>
      <c r="L6" s="28" t="s">
        <v>34</v>
      </c>
      <c r="M6" s="28">
        <v>7.3</v>
      </c>
      <c r="N6" s="28">
        <f>M6+0.3</f>
        <v>7.6</v>
      </c>
      <c r="O6" s="28">
        <f t="shared" si="1"/>
        <v>0.29999999999999982</v>
      </c>
      <c r="P6" s="28">
        <v>33.14</v>
      </c>
      <c r="Q6" s="28">
        <v>10.65</v>
      </c>
      <c r="R6" s="28">
        <v>78.599999999999994</v>
      </c>
      <c r="S6" s="29">
        <v>2376.7370925661758</v>
      </c>
      <c r="T6" s="29">
        <v>0.9537599508693122</v>
      </c>
      <c r="U6" s="30">
        <v>5668.5682255139236</v>
      </c>
      <c r="V6" s="30">
        <v>3.4658737845921213</v>
      </c>
      <c r="W6" s="28"/>
      <c r="X6" s="1" t="s">
        <v>402</v>
      </c>
      <c r="Y6" s="31"/>
      <c r="Z6" s="31"/>
      <c r="AA6" s="31"/>
      <c r="AB6" s="32">
        <v>34.947930795950697</v>
      </c>
    </row>
    <row r="7" spans="1:28" ht="14.25" customHeight="1" x14ac:dyDescent="0.45">
      <c r="A7" s="2">
        <v>45832</v>
      </c>
      <c r="B7" s="3">
        <v>0.54583333333333328</v>
      </c>
      <c r="C7" s="4">
        <f t="shared" si="0"/>
        <v>45832.54583333333</v>
      </c>
      <c r="D7" s="1">
        <v>1</v>
      </c>
      <c r="E7" s="1">
        <v>1</v>
      </c>
      <c r="F7" s="1" t="s">
        <v>28</v>
      </c>
      <c r="G7" s="1">
        <v>0</v>
      </c>
      <c r="H7" s="1">
        <v>8</v>
      </c>
      <c r="I7" s="1">
        <v>30</v>
      </c>
      <c r="J7" s="1">
        <v>1</v>
      </c>
      <c r="K7" s="1" t="s">
        <v>29</v>
      </c>
      <c r="L7" s="1" t="s">
        <v>35</v>
      </c>
      <c r="M7" s="1">
        <v>8.5</v>
      </c>
      <c r="N7" s="1">
        <f>M7</f>
        <v>8.5</v>
      </c>
      <c r="O7" s="1">
        <f t="shared" si="1"/>
        <v>0</v>
      </c>
      <c r="P7" s="1">
        <v>32.520000000000003</v>
      </c>
      <c r="Q7" s="1">
        <v>8.0299999999999994</v>
      </c>
      <c r="R7" s="1">
        <v>-0.4</v>
      </c>
      <c r="S7" s="5">
        <v>2076.0966338895355</v>
      </c>
      <c r="T7" s="5">
        <v>0.75249073521644294</v>
      </c>
      <c r="U7" s="7">
        <v>2209.2416167042275</v>
      </c>
      <c r="V7" s="7">
        <v>0.63699918700867642</v>
      </c>
      <c r="W7" s="1"/>
      <c r="X7" s="1"/>
      <c r="Y7" s="6"/>
      <c r="Z7" s="6"/>
      <c r="AA7" s="6"/>
      <c r="AB7">
        <v>1.5566992730103499</v>
      </c>
    </row>
    <row r="8" spans="1:28" ht="14.25" customHeight="1" x14ac:dyDescent="0.45">
      <c r="A8" s="2">
        <v>45832</v>
      </c>
      <c r="B8" s="3">
        <v>0.54652777777777772</v>
      </c>
      <c r="C8" s="4">
        <f t="shared" si="0"/>
        <v>45832.546527777777</v>
      </c>
      <c r="D8" s="1">
        <v>1</v>
      </c>
      <c r="E8" s="1">
        <v>1</v>
      </c>
      <c r="F8" s="1" t="s">
        <v>28</v>
      </c>
      <c r="G8" s="8">
        <v>1500</v>
      </c>
      <c r="H8" s="1">
        <v>8</v>
      </c>
      <c r="I8" s="1">
        <v>30</v>
      </c>
      <c r="J8" s="1">
        <v>2</v>
      </c>
      <c r="K8" s="1" t="s">
        <v>29</v>
      </c>
      <c r="L8" s="1" t="s">
        <v>36</v>
      </c>
      <c r="M8" s="1">
        <v>8</v>
      </c>
      <c r="N8" s="1">
        <f>M8</f>
        <v>8</v>
      </c>
      <c r="O8" s="1">
        <f t="shared" si="1"/>
        <v>0</v>
      </c>
      <c r="P8" s="1">
        <v>32.56</v>
      </c>
      <c r="Q8" s="1">
        <v>9.4600000000000009</v>
      </c>
      <c r="R8" s="1">
        <v>0.13</v>
      </c>
      <c r="S8" s="5">
        <v>2239.5722866384663</v>
      </c>
      <c r="T8" s="5">
        <v>0.67984178414616214</v>
      </c>
      <c r="U8" s="7">
        <v>3780.5905167510377</v>
      </c>
      <c r="V8" s="7">
        <v>1.2028898572501305</v>
      </c>
      <c r="W8" s="1"/>
      <c r="X8" s="1"/>
      <c r="Y8" s="6"/>
      <c r="Z8" s="6"/>
      <c r="AA8" s="6"/>
      <c r="AB8">
        <v>18.414816643519799</v>
      </c>
    </row>
    <row r="9" spans="1:28" ht="14.25" customHeight="1" x14ac:dyDescent="0.45">
      <c r="A9" s="2">
        <v>45832</v>
      </c>
      <c r="B9" s="3">
        <v>0.54791666666666672</v>
      </c>
      <c r="C9" s="4">
        <f t="shared" si="0"/>
        <v>45832.54791666667</v>
      </c>
      <c r="D9" s="1">
        <v>1</v>
      </c>
      <c r="E9" s="1">
        <v>1</v>
      </c>
      <c r="F9" s="1" t="s">
        <v>28</v>
      </c>
      <c r="G9" s="1">
        <v>2500</v>
      </c>
      <c r="H9" s="1">
        <v>8</v>
      </c>
      <c r="I9" s="1">
        <v>30</v>
      </c>
      <c r="J9" s="1">
        <v>3</v>
      </c>
      <c r="K9" s="1" t="s">
        <v>29</v>
      </c>
      <c r="L9" s="1" t="s">
        <v>37</v>
      </c>
      <c r="M9" s="1">
        <v>8</v>
      </c>
      <c r="N9" s="1">
        <f>M9</f>
        <v>8</v>
      </c>
      <c r="O9" s="1">
        <f t="shared" si="1"/>
        <v>0</v>
      </c>
      <c r="P9" s="1">
        <v>32.89</v>
      </c>
      <c r="Q9" s="1">
        <v>10.119999999999999</v>
      </c>
      <c r="R9" s="1">
        <v>8.7100000000000009</v>
      </c>
      <c r="S9" s="5">
        <v>2321.3009656953859</v>
      </c>
      <c r="T9" s="5">
        <v>0.46396008223601426</v>
      </c>
      <c r="U9" s="7">
        <v>4739.2347154904646</v>
      </c>
      <c r="V9" s="7">
        <v>2.1935050338093265</v>
      </c>
      <c r="W9" s="1"/>
      <c r="X9" s="1" t="s">
        <v>405</v>
      </c>
      <c r="Y9" s="6"/>
      <c r="Z9" s="6"/>
      <c r="AA9" s="6"/>
      <c r="AB9">
        <v>29.457452099122602</v>
      </c>
    </row>
    <row r="10" spans="1:28" s="32" customFormat="1" ht="14.25" customHeight="1" x14ac:dyDescent="0.45">
      <c r="A10" s="25">
        <v>45832</v>
      </c>
      <c r="B10" s="26">
        <v>0.54861111111111116</v>
      </c>
      <c r="C10" s="27">
        <f t="shared" si="0"/>
        <v>45832.548611111109</v>
      </c>
      <c r="D10" s="28">
        <v>1</v>
      </c>
      <c r="E10" s="28">
        <v>1</v>
      </c>
      <c r="F10" s="28" t="s">
        <v>28</v>
      </c>
      <c r="G10" s="28">
        <v>3500</v>
      </c>
      <c r="H10" s="28">
        <v>8</v>
      </c>
      <c r="I10" s="28">
        <v>30</v>
      </c>
      <c r="J10" s="28">
        <v>4</v>
      </c>
      <c r="K10" s="28" t="s">
        <v>29</v>
      </c>
      <c r="L10" s="28" t="s">
        <v>38</v>
      </c>
      <c r="M10" s="28">
        <v>7.6</v>
      </c>
      <c r="N10" s="28">
        <f>M10+0.3</f>
        <v>7.8999999999999995</v>
      </c>
      <c r="O10" s="28">
        <f t="shared" si="1"/>
        <v>0.29999999999999982</v>
      </c>
      <c r="P10" s="28">
        <v>33.200000000000003</v>
      </c>
      <c r="Q10" s="28">
        <v>10.61</v>
      </c>
      <c r="R10" s="28">
        <v>82.38</v>
      </c>
      <c r="S10" s="29">
        <v>2428.9959068059979</v>
      </c>
      <c r="T10" s="29">
        <v>1.5216995760339269</v>
      </c>
      <c r="U10" s="113">
        <v>5743.8341822142256</v>
      </c>
      <c r="V10" s="113">
        <v>19.948170479863567</v>
      </c>
      <c r="W10" s="28"/>
      <c r="X10" s="28" t="s">
        <v>404</v>
      </c>
      <c r="Y10" s="31"/>
      <c r="Z10" s="31"/>
      <c r="AA10" s="31"/>
      <c r="AB10" s="32">
        <v>35.650761363446499</v>
      </c>
    </row>
    <row r="11" spans="1:28" ht="14.25" customHeight="1" x14ac:dyDescent="0.45">
      <c r="A11" s="2">
        <v>45832</v>
      </c>
      <c r="B11" s="3">
        <v>0.55555555555555558</v>
      </c>
      <c r="C11" s="4">
        <f t="shared" si="0"/>
        <v>45832.555555555555</v>
      </c>
      <c r="D11" s="1">
        <v>1</v>
      </c>
      <c r="E11" s="1">
        <v>1</v>
      </c>
      <c r="F11" s="1" t="s">
        <v>28</v>
      </c>
      <c r="G11" s="1">
        <v>0</v>
      </c>
      <c r="H11" s="1">
        <v>8</v>
      </c>
      <c r="I11" s="1">
        <v>30</v>
      </c>
      <c r="J11" s="1">
        <v>5</v>
      </c>
      <c r="K11" s="1" t="s">
        <v>39</v>
      </c>
      <c r="L11" s="1" t="s">
        <v>40</v>
      </c>
      <c r="M11" s="1">
        <v>7.8</v>
      </c>
      <c r="N11" s="1">
        <f>M11</f>
        <v>7.8</v>
      </c>
      <c r="O11" s="1">
        <f t="shared" si="1"/>
        <v>0</v>
      </c>
      <c r="P11" s="1">
        <v>32.369999999999997</v>
      </c>
      <c r="Q11" s="1">
        <v>8.01</v>
      </c>
      <c r="R11" s="1">
        <v>-0.05</v>
      </c>
      <c r="S11" s="5">
        <v>2079.1235318099657</v>
      </c>
      <c r="T11" s="5">
        <v>1.2203263434247027</v>
      </c>
      <c r="U11" s="7">
        <v>2267.2991087313385</v>
      </c>
      <c r="V11" s="7">
        <v>1.9819962070442891</v>
      </c>
      <c r="W11" s="1"/>
      <c r="X11" s="1"/>
      <c r="Y11" s="6"/>
      <c r="Z11" s="6"/>
      <c r="AA11" s="6"/>
      <c r="AB11">
        <v>2.06922467374222</v>
      </c>
    </row>
    <row r="12" spans="1:28" ht="14.25" customHeight="1" x14ac:dyDescent="0.45">
      <c r="A12" s="2">
        <v>45832</v>
      </c>
      <c r="B12" s="3">
        <v>0.57638888888888884</v>
      </c>
      <c r="C12" s="4">
        <f t="shared" si="0"/>
        <v>45832.576388888891</v>
      </c>
      <c r="D12" s="1">
        <v>1</v>
      </c>
      <c r="E12" s="1">
        <v>1</v>
      </c>
      <c r="F12" s="1" t="s">
        <v>28</v>
      </c>
      <c r="G12" s="1">
        <v>0</v>
      </c>
      <c r="H12" s="1">
        <v>8</v>
      </c>
      <c r="I12" s="1">
        <v>30</v>
      </c>
      <c r="J12" s="1">
        <v>5</v>
      </c>
      <c r="K12" s="1" t="s">
        <v>39</v>
      </c>
      <c r="L12" s="1" t="s">
        <v>41</v>
      </c>
      <c r="M12" s="1">
        <v>7.8</v>
      </c>
      <c r="N12" s="1">
        <f>M12</f>
        <v>7.8</v>
      </c>
      <c r="O12" s="1">
        <f t="shared" si="1"/>
        <v>0</v>
      </c>
      <c r="P12" s="1">
        <v>32.4</v>
      </c>
      <c r="Q12" s="1">
        <v>8.02</v>
      </c>
      <c r="R12" s="1">
        <v>-0.05</v>
      </c>
      <c r="S12" s="5">
        <v>2083.2231043005781</v>
      </c>
      <c r="T12" s="5">
        <v>0.92659743602358691</v>
      </c>
      <c r="U12" s="7">
        <v>2293.9878763217735</v>
      </c>
      <c r="V12" s="7">
        <v>0.84944938248668411</v>
      </c>
      <c r="W12" s="1"/>
      <c r="X12" s="1"/>
      <c r="Y12" s="6"/>
      <c r="Z12" s="6"/>
      <c r="AA12" s="6"/>
      <c r="AB12">
        <v>2.2913781513251399</v>
      </c>
    </row>
    <row r="13" spans="1:28" ht="14.25" customHeight="1" x14ac:dyDescent="0.45">
      <c r="A13" s="2">
        <v>45832</v>
      </c>
      <c r="B13" s="3">
        <v>0.57222222222222219</v>
      </c>
      <c r="C13" s="4">
        <f t="shared" si="0"/>
        <v>45832.572222222225</v>
      </c>
      <c r="D13" s="1">
        <v>1</v>
      </c>
      <c r="E13" s="1">
        <v>1</v>
      </c>
      <c r="F13" s="1" t="s">
        <v>28</v>
      </c>
      <c r="G13" s="8">
        <v>1500</v>
      </c>
      <c r="H13" s="1">
        <v>8</v>
      </c>
      <c r="I13" s="1">
        <v>30</v>
      </c>
      <c r="J13" s="1">
        <v>6</v>
      </c>
      <c r="K13" s="1" t="s">
        <v>39</v>
      </c>
      <c r="L13" s="1" t="s">
        <v>42</v>
      </c>
      <c r="M13" s="1">
        <v>7.8</v>
      </c>
      <c r="N13" s="1">
        <f>M13</f>
        <v>7.8</v>
      </c>
      <c r="O13" s="1">
        <f t="shared" si="1"/>
        <v>0</v>
      </c>
      <c r="P13" s="1">
        <v>32.44</v>
      </c>
      <c r="Q13" s="1">
        <v>9.49</v>
      </c>
      <c r="R13" s="1">
        <v>23.47</v>
      </c>
      <c r="S13" s="5">
        <v>2223.8899221513543</v>
      </c>
      <c r="T13" s="5">
        <v>0.54775216793103798</v>
      </c>
      <c r="U13" s="7">
        <v>3788.3626100324809</v>
      </c>
      <c r="V13" s="7">
        <v>0.21236257312403881</v>
      </c>
      <c r="W13" s="1"/>
      <c r="X13" s="1"/>
      <c r="Y13" s="6"/>
      <c r="Z13" s="6"/>
      <c r="AA13" s="6"/>
      <c r="AB13">
        <v>18.7177318956007</v>
      </c>
    </row>
    <row r="14" spans="1:28" ht="14.25" customHeight="1" x14ac:dyDescent="0.45">
      <c r="A14" s="2">
        <v>45832</v>
      </c>
      <c r="B14" s="3">
        <v>0.57361111111111107</v>
      </c>
      <c r="C14" s="4">
        <f t="shared" si="0"/>
        <v>45832.573611111111</v>
      </c>
      <c r="D14" s="1">
        <v>1</v>
      </c>
      <c r="E14" s="1">
        <v>1</v>
      </c>
      <c r="F14" s="1" t="s">
        <v>28</v>
      </c>
      <c r="G14" s="1">
        <v>2500</v>
      </c>
      <c r="H14" s="1">
        <v>8</v>
      </c>
      <c r="I14" s="1">
        <v>30</v>
      </c>
      <c r="J14" s="1">
        <v>7</v>
      </c>
      <c r="K14" s="1" t="s">
        <v>39</v>
      </c>
      <c r="L14" s="1" t="s">
        <v>43</v>
      </c>
      <c r="M14" s="1">
        <v>7.9</v>
      </c>
      <c r="N14" s="1">
        <f>M14</f>
        <v>7.9</v>
      </c>
      <c r="O14" s="1">
        <f t="shared" si="1"/>
        <v>0</v>
      </c>
      <c r="P14" s="1">
        <v>32.659999999999997</v>
      </c>
      <c r="Q14" s="1">
        <v>10.24</v>
      </c>
      <c r="R14" s="1">
        <v>0.21</v>
      </c>
      <c r="S14" s="5">
        <v>2292.6895486765247</v>
      </c>
      <c r="T14" s="5">
        <v>0.55821778019560564</v>
      </c>
      <c r="U14" s="7">
        <v>4781.3327986850218</v>
      </c>
      <c r="V14" s="7">
        <v>2.0524481114223097</v>
      </c>
      <c r="W14" s="1"/>
      <c r="X14" s="1"/>
      <c r="Y14" s="6"/>
      <c r="Z14" s="6"/>
      <c r="AA14" s="6"/>
      <c r="AB14">
        <v>30.122984520262499</v>
      </c>
    </row>
    <row r="15" spans="1:28" s="32" customFormat="1" ht="14.25" x14ac:dyDescent="0.45">
      <c r="A15" s="25">
        <v>45832</v>
      </c>
      <c r="B15" s="26">
        <v>0.57499999999999996</v>
      </c>
      <c r="C15" s="27">
        <f t="shared" si="0"/>
        <v>45832.574999999997</v>
      </c>
      <c r="D15" s="28">
        <v>1</v>
      </c>
      <c r="E15" s="28">
        <v>1</v>
      </c>
      <c r="F15" s="28" t="s">
        <v>28</v>
      </c>
      <c r="G15" s="28">
        <v>3500</v>
      </c>
      <c r="H15" s="28">
        <v>8</v>
      </c>
      <c r="I15" s="28">
        <v>30</v>
      </c>
      <c r="J15" s="28">
        <v>8</v>
      </c>
      <c r="K15" s="28" t="s">
        <v>39</v>
      </c>
      <c r="L15" s="28" t="s">
        <v>44</v>
      </c>
      <c r="M15" s="28">
        <v>7.5</v>
      </c>
      <c r="N15" s="28">
        <f>M15+0.3</f>
        <v>7.8</v>
      </c>
      <c r="O15" s="28">
        <f t="shared" si="1"/>
        <v>0.29999999999999982</v>
      </c>
      <c r="P15" s="28">
        <v>32.869999999999997</v>
      </c>
      <c r="Q15" s="28">
        <v>10.67</v>
      </c>
      <c r="R15" s="28">
        <v>6.65</v>
      </c>
      <c r="S15" s="29">
        <v>2412.09268505315</v>
      </c>
      <c r="T15" s="29">
        <v>1.0175542378608038</v>
      </c>
      <c r="U15" s="113">
        <v>5678.850727037232</v>
      </c>
      <c r="V15" s="113">
        <v>27.172282400061292</v>
      </c>
      <c r="W15" s="28"/>
      <c r="X15" s="28" t="s">
        <v>404</v>
      </c>
      <c r="Y15" s="31"/>
      <c r="Z15" s="31"/>
      <c r="AA15" s="31"/>
      <c r="AB15" s="32">
        <v>35.3860703647401</v>
      </c>
    </row>
    <row r="16" spans="1:28" ht="14.25" customHeight="1" x14ac:dyDescent="0.45">
      <c r="A16" s="2">
        <v>45832</v>
      </c>
      <c r="B16" s="3">
        <v>0.67847222222222225</v>
      </c>
      <c r="C16" s="4">
        <f t="shared" si="0"/>
        <v>45832.678472222222</v>
      </c>
      <c r="D16" s="1">
        <v>1</v>
      </c>
      <c r="E16" s="1">
        <v>1</v>
      </c>
      <c r="F16" s="1" t="s">
        <v>28</v>
      </c>
      <c r="G16" s="1">
        <v>0</v>
      </c>
      <c r="H16" s="1">
        <v>8</v>
      </c>
      <c r="I16" s="1">
        <v>30</v>
      </c>
      <c r="J16" s="1">
        <v>5</v>
      </c>
      <c r="K16" s="1" t="s">
        <v>39</v>
      </c>
      <c r="L16" s="1" t="s">
        <v>45</v>
      </c>
      <c r="M16" s="1">
        <v>7.9</v>
      </c>
      <c r="N16" s="1">
        <f>M16</f>
        <v>7.9</v>
      </c>
      <c r="O16" s="1">
        <f t="shared" si="1"/>
        <v>0</v>
      </c>
      <c r="P16" s="1">
        <v>32.4</v>
      </c>
      <c r="Q16" s="1">
        <v>8.0299999999999994</v>
      </c>
      <c r="R16" s="1">
        <v>1.29</v>
      </c>
      <c r="S16" s="5">
        <v>2078.0904729749982</v>
      </c>
      <c r="T16" s="5">
        <v>0.36167746591880584</v>
      </c>
      <c r="U16" s="7">
        <v>2206.9943794180808</v>
      </c>
      <c r="V16" s="7">
        <v>0.77864457437665735</v>
      </c>
      <c r="W16" s="1"/>
      <c r="X16" s="1"/>
      <c r="Y16" s="6"/>
      <c r="Z16" s="6"/>
      <c r="AA16" s="6"/>
      <c r="AB16">
        <v>1.51657329125374</v>
      </c>
    </row>
    <row r="17" spans="1:28" ht="14.25" customHeight="1" x14ac:dyDescent="0.45">
      <c r="A17" s="2">
        <v>45832</v>
      </c>
      <c r="B17" s="3">
        <v>0.67986111111111114</v>
      </c>
      <c r="C17" s="4">
        <f t="shared" si="0"/>
        <v>45832.679861111108</v>
      </c>
      <c r="D17" s="1">
        <v>1</v>
      </c>
      <c r="E17" s="1">
        <v>1</v>
      </c>
      <c r="F17" s="1" t="s">
        <v>28</v>
      </c>
      <c r="G17" s="8">
        <v>1500</v>
      </c>
      <c r="H17" s="1">
        <v>8</v>
      </c>
      <c r="I17" s="1">
        <v>30</v>
      </c>
      <c r="J17" s="1">
        <v>6</v>
      </c>
      <c r="K17" s="1" t="s">
        <v>39</v>
      </c>
      <c r="L17" s="1" t="s">
        <v>46</v>
      </c>
      <c r="M17" s="1">
        <v>7.8</v>
      </c>
      <c r="N17" s="1">
        <f>M17</f>
        <v>7.8</v>
      </c>
      <c r="O17" s="1">
        <f t="shared" si="1"/>
        <v>0</v>
      </c>
      <c r="P17" s="1">
        <v>32.39</v>
      </c>
      <c r="Q17" s="1">
        <v>9.4499999999999993</v>
      </c>
      <c r="R17" s="1">
        <v>33.6</v>
      </c>
      <c r="S17" s="5">
        <v>2271.5336183923223</v>
      </c>
      <c r="T17" s="5">
        <v>0.79484945730134782</v>
      </c>
      <c r="U17" s="7">
        <v>3792.2063530862483</v>
      </c>
      <c r="V17" s="7">
        <v>1.6280441111941468</v>
      </c>
      <c r="W17" s="1"/>
      <c r="X17" s="1"/>
      <c r="Y17" s="6"/>
      <c r="Z17" s="6"/>
      <c r="AA17" s="6"/>
      <c r="AB17">
        <v>18.214054588465999</v>
      </c>
    </row>
    <row r="18" spans="1:28" ht="14.25" customHeight="1" x14ac:dyDescent="0.45">
      <c r="A18" s="2">
        <v>45832</v>
      </c>
      <c r="B18" s="3">
        <v>0.68055555555555558</v>
      </c>
      <c r="C18" s="4">
        <f t="shared" si="0"/>
        <v>45832.680555555555</v>
      </c>
      <c r="D18" s="1">
        <v>1</v>
      </c>
      <c r="E18" s="1">
        <v>1</v>
      </c>
      <c r="F18" s="1" t="s">
        <v>28</v>
      </c>
      <c r="G18" s="1">
        <v>2500</v>
      </c>
      <c r="H18" s="1">
        <v>8</v>
      </c>
      <c r="I18" s="1">
        <v>30</v>
      </c>
      <c r="J18" s="1">
        <v>7</v>
      </c>
      <c r="K18" s="1" t="s">
        <v>39</v>
      </c>
      <c r="L18" s="1" t="s">
        <v>47</v>
      </c>
      <c r="M18" s="1">
        <v>7.8</v>
      </c>
      <c r="N18" s="1">
        <f>M18</f>
        <v>7.8</v>
      </c>
      <c r="O18" s="1">
        <f t="shared" si="1"/>
        <v>0</v>
      </c>
      <c r="P18" s="1">
        <v>32.590000000000003</v>
      </c>
      <c r="Q18" s="1">
        <v>10.19</v>
      </c>
      <c r="R18" s="1">
        <v>-0.31</v>
      </c>
      <c r="S18" s="5">
        <v>2335.2795128073594</v>
      </c>
      <c r="T18" s="5">
        <v>0.70417047098535523</v>
      </c>
      <c r="U18" s="7">
        <v>4810.1585586759393</v>
      </c>
      <c r="V18" s="7">
        <v>0</v>
      </c>
      <c r="W18" s="1"/>
      <c r="X18" s="1"/>
      <c r="Y18" s="6"/>
      <c r="Z18" s="6"/>
      <c r="AA18" s="6"/>
      <c r="AB18">
        <v>30.187021620546599</v>
      </c>
    </row>
    <row r="19" spans="1:28" s="32" customFormat="1" ht="14.25" customHeight="1" x14ac:dyDescent="0.45">
      <c r="A19" s="25">
        <v>45832</v>
      </c>
      <c r="B19" s="26">
        <v>0.68194444444444446</v>
      </c>
      <c r="C19" s="27">
        <f t="shared" si="0"/>
        <v>45832.681944444441</v>
      </c>
      <c r="D19" s="28">
        <v>1</v>
      </c>
      <c r="E19" s="28">
        <v>1</v>
      </c>
      <c r="F19" s="28" t="s">
        <v>28</v>
      </c>
      <c r="G19" s="28">
        <v>3500</v>
      </c>
      <c r="H19" s="28">
        <v>8</v>
      </c>
      <c r="I19" s="28">
        <v>30</v>
      </c>
      <c r="J19" s="28">
        <v>8</v>
      </c>
      <c r="K19" s="28" t="s">
        <v>39</v>
      </c>
      <c r="L19" s="28" t="s">
        <v>48</v>
      </c>
      <c r="M19" s="28">
        <v>7.5</v>
      </c>
      <c r="N19" s="28">
        <f>M19+0.3</f>
        <v>7.8</v>
      </c>
      <c r="O19" s="28">
        <f t="shared" si="1"/>
        <v>0.29999999999999982</v>
      </c>
      <c r="P19" s="28">
        <v>32.909999999999997</v>
      </c>
      <c r="Q19" s="28">
        <v>10.61</v>
      </c>
      <c r="R19" s="28">
        <v>68.67</v>
      </c>
      <c r="S19" s="29">
        <v>2486.6294997964019</v>
      </c>
      <c r="T19" s="29">
        <v>0.356855254390952</v>
      </c>
      <c r="U19" s="30">
        <v>5732.4186737455311</v>
      </c>
      <c r="V19" s="30">
        <v>0.84910858691992375</v>
      </c>
      <c r="W19" s="28"/>
      <c r="X19" s="28"/>
      <c r="Y19" s="31"/>
      <c r="Z19" s="31"/>
      <c r="AA19" s="31"/>
      <c r="AB19" s="32">
        <v>36.252497753171099</v>
      </c>
    </row>
    <row r="20" spans="1:28" ht="14.25" customHeight="1" x14ac:dyDescent="0.45">
      <c r="A20" s="2">
        <v>45833</v>
      </c>
      <c r="B20" s="3">
        <v>0.43819444444444444</v>
      </c>
      <c r="C20" s="4">
        <f t="shared" si="0"/>
        <v>45833.438194444447</v>
      </c>
      <c r="D20" s="1">
        <v>1</v>
      </c>
      <c r="E20" s="1">
        <v>1</v>
      </c>
      <c r="F20" s="1" t="s">
        <v>28</v>
      </c>
      <c r="G20" s="1">
        <v>0</v>
      </c>
      <c r="H20" s="1">
        <v>8</v>
      </c>
      <c r="I20" s="1">
        <v>30</v>
      </c>
      <c r="J20" s="1">
        <v>1</v>
      </c>
      <c r="K20" s="1" t="s">
        <v>29</v>
      </c>
      <c r="L20" s="1" t="s">
        <v>49</v>
      </c>
      <c r="M20" s="1">
        <v>7.9</v>
      </c>
      <c r="N20" s="1">
        <f>M20</f>
        <v>7.9</v>
      </c>
      <c r="O20" s="1">
        <f t="shared" si="1"/>
        <v>0</v>
      </c>
      <c r="P20" s="1">
        <v>32.25</v>
      </c>
      <c r="Q20" s="1">
        <v>7.99</v>
      </c>
      <c r="R20" s="1">
        <v>-0.33</v>
      </c>
      <c r="S20" s="5">
        <v>2067.4637811477128</v>
      </c>
      <c r="T20" s="5">
        <v>1.1534416801283907</v>
      </c>
      <c r="U20" s="7">
        <v>2200.6746813285563</v>
      </c>
      <c r="V20" s="7">
        <v>1.6282135331132837</v>
      </c>
      <c r="W20" s="1"/>
      <c r="X20" s="1"/>
      <c r="Y20" s="6"/>
      <c r="Z20" s="6"/>
      <c r="AA20" s="6"/>
      <c r="AB20">
        <v>1.5526422097247901</v>
      </c>
    </row>
    <row r="21" spans="1:28" ht="14.25" customHeight="1" x14ac:dyDescent="0.45">
      <c r="A21" s="2">
        <v>45833</v>
      </c>
      <c r="B21" s="3">
        <v>0.43958333333333333</v>
      </c>
      <c r="C21" s="4">
        <f t="shared" si="0"/>
        <v>45833.439583333333</v>
      </c>
      <c r="D21" s="1">
        <v>1</v>
      </c>
      <c r="E21" s="1">
        <v>1</v>
      </c>
      <c r="F21" s="1" t="s">
        <v>28</v>
      </c>
      <c r="G21" s="8">
        <v>1500</v>
      </c>
      <c r="H21" s="1">
        <v>8</v>
      </c>
      <c r="I21" s="1">
        <v>30</v>
      </c>
      <c r="J21" s="1">
        <v>2</v>
      </c>
      <c r="K21" s="1" t="s">
        <v>29</v>
      </c>
      <c r="L21" s="1" t="s">
        <v>50</v>
      </c>
      <c r="M21" s="1">
        <v>8</v>
      </c>
      <c r="N21" s="1">
        <f>M21</f>
        <v>8</v>
      </c>
      <c r="O21" s="1">
        <f t="shared" si="1"/>
        <v>0</v>
      </c>
      <c r="P21" s="1">
        <v>32.39</v>
      </c>
      <c r="Q21" s="1">
        <v>9.17</v>
      </c>
      <c r="R21" s="1">
        <v>-0.21</v>
      </c>
      <c r="S21" s="5">
        <v>2497.1561644587428</v>
      </c>
      <c r="T21" s="5">
        <v>1.2388799951022249</v>
      </c>
      <c r="U21" s="7">
        <v>3750.5611511749348</v>
      </c>
      <c r="V21" s="7">
        <v>2.7607426151895145</v>
      </c>
      <c r="W21" s="1"/>
      <c r="X21" s="1"/>
      <c r="Y21" s="6"/>
      <c r="Z21" s="6"/>
      <c r="AA21" s="6"/>
      <c r="AB21">
        <v>14.9762703930288</v>
      </c>
    </row>
    <row r="22" spans="1:28" ht="14.25" customHeight="1" x14ac:dyDescent="0.45">
      <c r="A22" s="2">
        <v>45833</v>
      </c>
      <c r="B22" s="3">
        <v>0.43958333333333333</v>
      </c>
      <c r="C22" s="4">
        <f t="shared" si="0"/>
        <v>45833.439583333333</v>
      </c>
      <c r="D22" s="1">
        <v>1</v>
      </c>
      <c r="E22" s="1">
        <v>1</v>
      </c>
      <c r="F22" s="1" t="s">
        <v>28</v>
      </c>
      <c r="G22" s="1">
        <v>1500</v>
      </c>
      <c r="H22" s="1">
        <v>8</v>
      </c>
      <c r="I22" s="1">
        <v>30</v>
      </c>
      <c r="J22" s="1">
        <v>2</v>
      </c>
      <c r="K22" s="1" t="s">
        <v>29</v>
      </c>
      <c r="L22" s="1" t="s">
        <v>51</v>
      </c>
      <c r="M22" s="1">
        <v>8</v>
      </c>
      <c r="N22" s="1">
        <f>M22</f>
        <v>8</v>
      </c>
      <c r="O22" s="1">
        <f t="shared" si="1"/>
        <v>0</v>
      </c>
      <c r="P22" s="1">
        <v>32.39</v>
      </c>
      <c r="Q22" s="1">
        <v>9.17</v>
      </c>
      <c r="R22" s="1">
        <v>-0.21</v>
      </c>
      <c r="S22" s="5">
        <v>2500.0594963316785</v>
      </c>
      <c r="T22" s="5">
        <v>1.0340602891732731</v>
      </c>
      <c r="U22" s="7">
        <v>3770.3328237544979</v>
      </c>
      <c r="V22" s="7">
        <v>0.8494592662127024</v>
      </c>
      <c r="W22" s="1" t="s">
        <v>52</v>
      </c>
      <c r="X22" s="1"/>
      <c r="Y22" s="6"/>
      <c r="Z22" s="6"/>
      <c r="AA22" s="6"/>
      <c r="AB22">
        <v>15.1973824791108</v>
      </c>
    </row>
    <row r="23" spans="1:28" ht="14.25" customHeight="1" x14ac:dyDescent="0.45">
      <c r="A23" s="2">
        <v>45833</v>
      </c>
      <c r="B23" s="3">
        <v>0.44097222222222221</v>
      </c>
      <c r="C23" s="4">
        <f t="shared" si="0"/>
        <v>45833.440972222219</v>
      </c>
      <c r="D23" s="1">
        <v>1</v>
      </c>
      <c r="E23" s="1">
        <v>1</v>
      </c>
      <c r="F23" s="1" t="s">
        <v>28</v>
      </c>
      <c r="G23" s="1">
        <v>2500</v>
      </c>
      <c r="H23" s="1">
        <v>8</v>
      </c>
      <c r="I23" s="1">
        <v>30</v>
      </c>
      <c r="J23" s="1">
        <v>3</v>
      </c>
      <c r="K23" s="1" t="s">
        <v>29</v>
      </c>
      <c r="L23" s="1" t="s">
        <v>53</v>
      </c>
      <c r="M23" s="1">
        <v>7.8</v>
      </c>
      <c r="N23" s="1">
        <f>M23</f>
        <v>7.8</v>
      </c>
      <c r="O23" s="1">
        <f t="shared" si="1"/>
        <v>0</v>
      </c>
      <c r="P23" s="1">
        <v>32.770000000000003</v>
      </c>
      <c r="Q23" s="1">
        <v>9.7100000000000009</v>
      </c>
      <c r="R23" s="1">
        <v>-0.83</v>
      </c>
      <c r="S23" s="5">
        <v>2604.102114856983</v>
      </c>
      <c r="T23" s="5">
        <v>1.8867630066248402</v>
      </c>
      <c r="U23" s="7">
        <v>4700.5265887660753</v>
      </c>
      <c r="V23" s="7">
        <v>0.70768288927630729</v>
      </c>
      <c r="W23" s="1"/>
      <c r="X23" s="1"/>
      <c r="Y23" s="6"/>
      <c r="Z23" s="6"/>
      <c r="AA23" s="6"/>
      <c r="AB23">
        <v>26.118066685558599</v>
      </c>
    </row>
    <row r="24" spans="1:28" s="32" customFormat="1" ht="14.25" customHeight="1" x14ac:dyDescent="0.45">
      <c r="A24" s="25">
        <v>45833</v>
      </c>
      <c r="B24" s="26">
        <v>0.44236111111111109</v>
      </c>
      <c r="C24" s="27">
        <f t="shared" si="0"/>
        <v>45833.442361111112</v>
      </c>
      <c r="D24" s="28">
        <v>1</v>
      </c>
      <c r="E24" s="28">
        <v>1</v>
      </c>
      <c r="F24" s="28" t="s">
        <v>28</v>
      </c>
      <c r="G24" s="28">
        <v>3500</v>
      </c>
      <c r="H24" s="28">
        <v>8</v>
      </c>
      <c r="I24" s="28">
        <v>30</v>
      </c>
      <c r="J24" s="28">
        <v>4</v>
      </c>
      <c r="K24" s="28" t="s">
        <v>29</v>
      </c>
      <c r="L24" s="28" t="s">
        <v>54</v>
      </c>
      <c r="M24" s="28">
        <v>7.5</v>
      </c>
      <c r="N24" s="28">
        <f>M24+0.3</f>
        <v>7.8</v>
      </c>
      <c r="O24" s="28">
        <f t="shared" si="1"/>
        <v>0.29999999999999982</v>
      </c>
      <c r="P24" s="28">
        <v>32.92</v>
      </c>
      <c r="Q24" s="28">
        <v>10.039999999999999</v>
      </c>
      <c r="R24" s="28">
        <v>0.19</v>
      </c>
      <c r="S24" s="29">
        <v>2257.9253392765308</v>
      </c>
      <c r="T24" s="29">
        <v>1.99893918522201</v>
      </c>
      <c r="U24" s="113">
        <v>4388.1171267917834</v>
      </c>
      <c r="V24" s="113">
        <v>10.967571085008395</v>
      </c>
      <c r="W24" s="28"/>
      <c r="X24" s="28" t="s">
        <v>404</v>
      </c>
      <c r="Y24" s="31"/>
      <c r="Z24" s="31"/>
      <c r="AA24" s="31"/>
      <c r="AB24" s="32">
        <v>25.918808445889201</v>
      </c>
    </row>
    <row r="25" spans="1:28" ht="14.25" customHeight="1" x14ac:dyDescent="0.45">
      <c r="A25" s="2">
        <v>45833</v>
      </c>
      <c r="B25" s="3">
        <v>0.68125000000000002</v>
      </c>
      <c r="C25" s="4">
        <f t="shared" si="0"/>
        <v>45833.681250000001</v>
      </c>
      <c r="D25" s="1">
        <v>1</v>
      </c>
      <c r="E25" s="1">
        <v>1</v>
      </c>
      <c r="F25" s="1" t="s">
        <v>28</v>
      </c>
      <c r="G25" s="1">
        <v>0</v>
      </c>
      <c r="H25" s="1">
        <v>8</v>
      </c>
      <c r="I25" s="1">
        <v>30</v>
      </c>
      <c r="J25" s="1">
        <v>5</v>
      </c>
      <c r="K25" s="1" t="s">
        <v>39</v>
      </c>
      <c r="L25" s="1" t="s">
        <v>55</v>
      </c>
      <c r="M25" s="1">
        <v>8.1</v>
      </c>
      <c r="N25" s="1">
        <f>M25</f>
        <v>8.1</v>
      </c>
      <c r="O25" s="1">
        <f t="shared" si="1"/>
        <v>0</v>
      </c>
      <c r="P25" s="1">
        <v>31.89</v>
      </c>
      <c r="Q25" s="1">
        <v>8.02</v>
      </c>
      <c r="R25" s="1">
        <v>-0.08</v>
      </c>
      <c r="S25" s="5">
        <v>2064.3501080340907</v>
      </c>
      <c r="T25" s="5">
        <v>9.4882171250790057E-2</v>
      </c>
      <c r="U25" s="7">
        <v>2201.9225285169946</v>
      </c>
      <c r="V25" s="7">
        <v>0.35406352508519873</v>
      </c>
      <c r="W25" s="1"/>
      <c r="X25" s="1"/>
      <c r="Y25" s="6"/>
      <c r="Z25" s="6"/>
      <c r="AA25" s="6"/>
      <c r="AB25">
        <v>1.5967444520294101</v>
      </c>
    </row>
    <row r="26" spans="1:28" ht="14.25" customHeight="1" x14ac:dyDescent="0.45">
      <c r="A26" s="2">
        <v>45833</v>
      </c>
      <c r="B26" s="3">
        <v>0.68263888888888891</v>
      </c>
      <c r="C26" s="4">
        <f t="shared" si="0"/>
        <v>45833.682638888888</v>
      </c>
      <c r="D26" s="1">
        <v>1</v>
      </c>
      <c r="E26" s="1">
        <v>1</v>
      </c>
      <c r="F26" s="1" t="s">
        <v>28</v>
      </c>
      <c r="G26" s="8">
        <v>1500</v>
      </c>
      <c r="H26" s="1">
        <v>8</v>
      </c>
      <c r="I26" s="1">
        <v>30</v>
      </c>
      <c r="J26" s="1">
        <v>6</v>
      </c>
      <c r="K26" s="1" t="s">
        <v>39</v>
      </c>
      <c r="L26" s="1" t="s">
        <v>56</v>
      </c>
      <c r="M26" s="1">
        <v>8</v>
      </c>
      <c r="N26" s="1">
        <f>M26</f>
        <v>8</v>
      </c>
      <c r="O26" s="1">
        <f t="shared" si="1"/>
        <v>0</v>
      </c>
      <c r="P26" s="1">
        <v>32.130000000000003</v>
      </c>
      <c r="Q26" s="1">
        <v>9.06</v>
      </c>
      <c r="R26" s="1">
        <v>-0.03</v>
      </c>
      <c r="S26" s="5">
        <v>2664.9951036121802</v>
      </c>
      <c r="T26" s="5">
        <v>0.9229432241212665</v>
      </c>
      <c r="U26" s="7">
        <v>3767.3086386780979</v>
      </c>
      <c r="V26" s="7">
        <v>0.92035248974853656</v>
      </c>
      <c r="W26" s="1"/>
      <c r="X26" s="1"/>
      <c r="Y26" s="6"/>
      <c r="Z26" s="6"/>
      <c r="AA26" s="6"/>
      <c r="AB26">
        <v>13.2031724530543</v>
      </c>
    </row>
    <row r="27" spans="1:28" ht="14.25" customHeight="1" x14ac:dyDescent="0.45">
      <c r="A27" s="2">
        <v>45833</v>
      </c>
      <c r="B27" s="3">
        <v>0.68402777777777779</v>
      </c>
      <c r="C27" s="4">
        <f t="shared" si="0"/>
        <v>45833.684027777781</v>
      </c>
      <c r="D27" s="1">
        <v>1</v>
      </c>
      <c r="E27" s="1">
        <v>1</v>
      </c>
      <c r="F27" s="1" t="s">
        <v>28</v>
      </c>
      <c r="G27" s="1">
        <v>2500</v>
      </c>
      <c r="H27" s="1">
        <v>8</v>
      </c>
      <c r="I27" s="1">
        <v>30</v>
      </c>
      <c r="J27" s="1">
        <v>7</v>
      </c>
      <c r="K27" s="1" t="s">
        <v>39</v>
      </c>
      <c r="L27" s="1" t="s">
        <v>57</v>
      </c>
      <c r="M27" s="1">
        <v>7.8</v>
      </c>
      <c r="N27" s="1">
        <f>M27</f>
        <v>7.8</v>
      </c>
      <c r="O27" s="1">
        <f t="shared" si="1"/>
        <v>0</v>
      </c>
      <c r="P27" s="1">
        <v>32.54</v>
      </c>
      <c r="Q27" s="1">
        <v>9.66</v>
      </c>
      <c r="R27" s="1">
        <v>-0.39</v>
      </c>
      <c r="S27" s="5">
        <v>2692.2004474569399</v>
      </c>
      <c r="T27" s="5">
        <v>1.0228565016118294</v>
      </c>
      <c r="U27" s="7">
        <v>4774.6485025790143</v>
      </c>
      <c r="V27" s="7">
        <v>0.63695619921812219</v>
      </c>
      <c r="W27" s="1"/>
      <c r="X27" s="1"/>
      <c r="Y27" s="6"/>
      <c r="Z27" s="6"/>
      <c r="AA27" s="6"/>
      <c r="AB27">
        <v>26.097180749419898</v>
      </c>
    </row>
    <row r="28" spans="1:28" s="32" customFormat="1" ht="14.25" customHeight="1" x14ac:dyDescent="0.45">
      <c r="A28" s="25">
        <v>45833</v>
      </c>
      <c r="B28" s="26">
        <v>0.68541666666666667</v>
      </c>
      <c r="C28" s="27">
        <f t="shared" si="0"/>
        <v>45833.685416666667</v>
      </c>
      <c r="D28" s="28">
        <v>1</v>
      </c>
      <c r="E28" s="28">
        <v>1</v>
      </c>
      <c r="F28" s="28" t="s">
        <v>28</v>
      </c>
      <c r="G28" s="28">
        <v>3500</v>
      </c>
      <c r="H28" s="28">
        <v>8</v>
      </c>
      <c r="I28" s="28">
        <v>30</v>
      </c>
      <c r="J28" s="28">
        <v>8</v>
      </c>
      <c r="K28" s="28" t="s">
        <v>39</v>
      </c>
      <c r="L28" s="28" t="s">
        <v>58</v>
      </c>
      <c r="M28" s="28">
        <v>7.3</v>
      </c>
      <c r="N28" s="28">
        <f>M28+0.3</f>
        <v>7.6</v>
      </c>
      <c r="O28" s="28">
        <f t="shared" si="1"/>
        <v>0.29999999999999982</v>
      </c>
      <c r="P28" s="28">
        <v>32.76</v>
      </c>
      <c r="Q28" s="28">
        <v>9.7200000000000006</v>
      </c>
      <c r="R28" s="28">
        <v>0.15</v>
      </c>
      <c r="S28" s="29">
        <v>2839.3504916101397</v>
      </c>
      <c r="T28" s="29">
        <v>1.4690183308480245</v>
      </c>
      <c r="U28" s="30">
        <v>5156.9273465573388</v>
      </c>
      <c r="V28" s="30">
        <v>1.1322111495866281</v>
      </c>
      <c r="W28" s="28"/>
      <c r="X28" s="28"/>
      <c r="Y28" s="31"/>
      <c r="Z28" s="31"/>
      <c r="AA28" s="31"/>
      <c r="AB28" s="32">
        <v>29.3574286717555</v>
      </c>
    </row>
    <row r="29" spans="1:28" ht="14.25" customHeight="1" x14ac:dyDescent="0.45">
      <c r="A29" s="2">
        <v>45834</v>
      </c>
      <c r="B29" s="3">
        <v>0.4236111111111111</v>
      </c>
      <c r="C29" s="4">
        <f t="shared" si="0"/>
        <v>45834.423611111109</v>
      </c>
      <c r="D29" s="1">
        <v>1</v>
      </c>
      <c r="E29" s="1">
        <v>1</v>
      </c>
      <c r="F29" s="1" t="s">
        <v>28</v>
      </c>
      <c r="G29" s="1">
        <v>0</v>
      </c>
      <c r="H29" s="1">
        <v>8</v>
      </c>
      <c r="I29" s="1">
        <v>30</v>
      </c>
      <c r="J29" s="1">
        <v>1</v>
      </c>
      <c r="K29" s="1" t="s">
        <v>29</v>
      </c>
      <c r="L29" s="1" t="s">
        <v>59</v>
      </c>
      <c r="M29" s="1">
        <v>7.3</v>
      </c>
      <c r="N29" s="1">
        <f>M29</f>
        <v>7.3</v>
      </c>
      <c r="O29" s="1">
        <f t="shared" si="1"/>
        <v>0</v>
      </c>
      <c r="P29" s="1">
        <v>32.08</v>
      </c>
      <c r="Q29" s="1">
        <v>8</v>
      </c>
      <c r="R29" s="1">
        <v>-0.36</v>
      </c>
      <c r="S29" s="5">
        <v>2061.4188793426829</v>
      </c>
      <c r="T29" s="5">
        <v>1.7522280247990529</v>
      </c>
      <c r="U29" s="7">
        <v>2193.3008148986401</v>
      </c>
      <c r="V29" s="7">
        <v>0.35401353132838037</v>
      </c>
      <c r="W29" s="1"/>
      <c r="X29" s="1"/>
      <c r="Y29" s="6"/>
      <c r="Z29" s="6"/>
      <c r="AA29" s="6"/>
      <c r="AB29">
        <v>1.53596386987366</v>
      </c>
    </row>
    <row r="30" spans="1:28" ht="14.25" customHeight="1" x14ac:dyDescent="0.45">
      <c r="A30" s="2">
        <v>45834</v>
      </c>
      <c r="B30" s="3">
        <v>0.42430555555555555</v>
      </c>
      <c r="C30" s="4">
        <f t="shared" si="0"/>
        <v>45834.424305555556</v>
      </c>
      <c r="D30" s="1">
        <v>1</v>
      </c>
      <c r="E30" s="1">
        <v>1</v>
      </c>
      <c r="F30" s="1" t="s">
        <v>28</v>
      </c>
      <c r="G30" s="8">
        <v>1500</v>
      </c>
      <c r="H30" s="1">
        <v>8</v>
      </c>
      <c r="I30" s="1">
        <v>30</v>
      </c>
      <c r="J30" s="1">
        <v>2</v>
      </c>
      <c r="K30" s="1" t="s">
        <v>29</v>
      </c>
      <c r="L30" s="1" t="s">
        <v>60</v>
      </c>
      <c r="M30" s="1">
        <v>7.6</v>
      </c>
      <c r="N30" s="1">
        <f>M30</f>
        <v>7.6</v>
      </c>
      <c r="O30" s="1">
        <f t="shared" si="1"/>
        <v>0</v>
      </c>
      <c r="P30" s="1">
        <v>32.409999999999997</v>
      </c>
      <c r="Q30" s="1">
        <v>8.9</v>
      </c>
      <c r="R30" s="1">
        <v>-0.18</v>
      </c>
      <c r="S30" s="5">
        <v>2779.0435721748581</v>
      </c>
      <c r="T30" s="5">
        <v>0.36840647819416222</v>
      </c>
      <c r="U30" s="7">
        <v>3745.6001127892264</v>
      </c>
      <c r="V30" s="7">
        <v>1.4865316253074918</v>
      </c>
      <c r="W30" s="1"/>
      <c r="X30" s="1"/>
      <c r="Y30" s="6"/>
      <c r="Z30" s="6"/>
      <c r="AA30" s="6"/>
      <c r="AB30">
        <v>11.516358902058601</v>
      </c>
    </row>
    <row r="31" spans="1:28" ht="14.25" customHeight="1" x14ac:dyDescent="0.45">
      <c r="A31" s="2">
        <v>45834</v>
      </c>
      <c r="B31" s="3">
        <v>0.42569444444444443</v>
      </c>
      <c r="C31" s="4">
        <f t="shared" si="0"/>
        <v>45834.425694444442</v>
      </c>
      <c r="D31" s="1">
        <v>1</v>
      </c>
      <c r="E31" s="1">
        <v>1</v>
      </c>
      <c r="F31" s="1" t="s">
        <v>28</v>
      </c>
      <c r="G31" s="1">
        <v>2500</v>
      </c>
      <c r="H31" s="1">
        <v>8</v>
      </c>
      <c r="I31" s="1">
        <v>30</v>
      </c>
      <c r="J31" s="1">
        <v>3</v>
      </c>
      <c r="K31" s="1" t="s">
        <v>29</v>
      </c>
      <c r="L31" s="1" t="s">
        <v>61</v>
      </c>
      <c r="M31" s="1">
        <v>7.8</v>
      </c>
      <c r="N31" s="1">
        <f>M31</f>
        <v>7.8</v>
      </c>
      <c r="O31" s="1">
        <f t="shared" si="1"/>
        <v>0</v>
      </c>
      <c r="P31" s="1">
        <v>32.6</v>
      </c>
      <c r="Q31" s="1">
        <v>9.4</v>
      </c>
      <c r="R31" s="1">
        <v>-0.89</v>
      </c>
      <c r="S31" s="5">
        <v>2893.5588391694314</v>
      </c>
      <c r="T31" s="5">
        <v>0.23783400546202285</v>
      </c>
      <c r="U31" s="7">
        <v>4658.0798583356191</v>
      </c>
      <c r="V31" s="7">
        <v>0.28310891163063767</v>
      </c>
      <c r="W31" s="1"/>
      <c r="X31" s="1"/>
      <c r="Y31" s="6"/>
      <c r="Z31" s="6"/>
      <c r="AA31" s="6"/>
      <c r="AB31">
        <v>22.049526403237898</v>
      </c>
    </row>
    <row r="32" spans="1:28" s="32" customFormat="1" ht="14.25" customHeight="1" x14ac:dyDescent="0.45">
      <c r="A32" s="25">
        <v>45834</v>
      </c>
      <c r="B32" s="26">
        <v>0.42708333333333331</v>
      </c>
      <c r="C32" s="27">
        <f t="shared" si="0"/>
        <v>45834.427083333336</v>
      </c>
      <c r="D32" s="28">
        <v>1</v>
      </c>
      <c r="E32" s="28">
        <v>1</v>
      </c>
      <c r="F32" s="28" t="s">
        <v>28</v>
      </c>
      <c r="G32" s="28">
        <v>3500</v>
      </c>
      <c r="H32" s="28">
        <v>8</v>
      </c>
      <c r="I32" s="28">
        <v>30</v>
      </c>
      <c r="J32" s="28">
        <v>4</v>
      </c>
      <c r="K32" s="28" t="s">
        <v>29</v>
      </c>
      <c r="L32" s="28" t="s">
        <v>62</v>
      </c>
      <c r="M32" s="28">
        <v>7.2</v>
      </c>
      <c r="N32" s="28">
        <f>M32+0.3</f>
        <v>7.5</v>
      </c>
      <c r="O32" s="28">
        <f t="shared" si="1"/>
        <v>0.29999999999999982</v>
      </c>
      <c r="P32" s="28">
        <v>32.700000000000003</v>
      </c>
      <c r="Q32" s="28">
        <v>9.3000000000000007</v>
      </c>
      <c r="R32" s="28">
        <v>0.02</v>
      </c>
      <c r="S32" s="29">
        <v>2056.463879139962</v>
      </c>
      <c r="T32" s="29">
        <v>0.12094329540118742</v>
      </c>
      <c r="U32" s="30">
        <v>3370.0901981011111</v>
      </c>
      <c r="V32" s="30">
        <v>1.9107419208508467</v>
      </c>
      <c r="W32" s="28"/>
      <c r="X32" s="28"/>
      <c r="Y32" s="31"/>
      <c r="Z32" s="31"/>
      <c r="AA32" s="31">
        <v>1</v>
      </c>
      <c r="AB32" s="32">
        <v>15.2347660694937</v>
      </c>
    </row>
    <row r="33" spans="1:28" ht="14.25" customHeight="1" x14ac:dyDescent="0.45">
      <c r="A33" s="2">
        <v>45834</v>
      </c>
      <c r="B33" s="3">
        <v>0.61319444444444449</v>
      </c>
      <c r="C33" s="4">
        <f t="shared" si="0"/>
        <v>45834.613194444442</v>
      </c>
      <c r="D33" s="1">
        <v>1</v>
      </c>
      <c r="E33" s="1">
        <v>1</v>
      </c>
      <c r="F33" s="1" t="s">
        <v>28</v>
      </c>
      <c r="G33" s="1">
        <v>0</v>
      </c>
      <c r="H33" s="1">
        <v>8</v>
      </c>
      <c r="I33" s="1">
        <v>30</v>
      </c>
      <c r="J33" s="1">
        <v>5</v>
      </c>
      <c r="K33" s="1" t="s">
        <v>39</v>
      </c>
      <c r="L33" s="1" t="s">
        <v>63</v>
      </c>
      <c r="M33" s="1">
        <v>7.5</v>
      </c>
      <c r="N33" s="1">
        <f>M33</f>
        <v>7.5</v>
      </c>
      <c r="O33" s="1">
        <f t="shared" si="1"/>
        <v>0</v>
      </c>
      <c r="P33" s="1">
        <v>32.020000000000003</v>
      </c>
      <c r="Q33" s="1">
        <v>8.01</v>
      </c>
      <c r="R33" s="1">
        <v>-0.23</v>
      </c>
      <c r="S33" s="5">
        <v>2056.736476673761</v>
      </c>
      <c r="T33" s="5">
        <v>0.9053206278074325</v>
      </c>
      <c r="U33" s="7">
        <v>2187.9913516037341</v>
      </c>
      <c r="V33" s="7">
        <v>0.35402931784092284</v>
      </c>
      <c r="W33" s="1"/>
      <c r="X33" s="1"/>
      <c r="Y33" s="6"/>
      <c r="Z33" s="6"/>
      <c r="AA33" s="6"/>
      <c r="AB33">
        <v>1.53057930241787</v>
      </c>
    </row>
    <row r="34" spans="1:28" ht="14.25" customHeight="1" x14ac:dyDescent="0.45">
      <c r="A34" s="2">
        <v>45834</v>
      </c>
      <c r="B34" s="3">
        <v>0.61458333333333337</v>
      </c>
      <c r="C34" s="4">
        <f t="shared" si="0"/>
        <v>45834.614583333336</v>
      </c>
      <c r="D34" s="1">
        <v>1</v>
      </c>
      <c r="E34" s="1">
        <v>1</v>
      </c>
      <c r="F34" s="1" t="s">
        <v>28</v>
      </c>
      <c r="G34" s="8">
        <v>1500</v>
      </c>
      <c r="H34" s="1">
        <v>8</v>
      </c>
      <c r="I34" s="1">
        <v>30</v>
      </c>
      <c r="J34" s="1">
        <v>6</v>
      </c>
      <c r="K34" s="1" t="s">
        <v>39</v>
      </c>
      <c r="L34" s="1" t="s">
        <v>64</v>
      </c>
      <c r="M34" s="1">
        <v>7.6</v>
      </c>
      <c r="N34" s="1">
        <f>M34</f>
        <v>7.6</v>
      </c>
      <c r="O34" s="1">
        <f t="shared" si="1"/>
        <v>0</v>
      </c>
      <c r="P34" s="1">
        <v>32.08</v>
      </c>
      <c r="Q34" s="1">
        <v>8.75</v>
      </c>
      <c r="R34" s="1">
        <v>-0.02</v>
      </c>
      <c r="S34" s="5">
        <v>3000.4050721812159</v>
      </c>
      <c r="T34" s="5">
        <v>1.5964744702896672</v>
      </c>
      <c r="U34" s="7">
        <v>3745.4182305777849</v>
      </c>
      <c r="V34" s="7">
        <v>1.4868568315793906</v>
      </c>
      <c r="W34" s="1"/>
      <c r="X34" s="1"/>
      <c r="Y34" s="6"/>
      <c r="Z34" s="6"/>
      <c r="AA34" s="6"/>
      <c r="AB34">
        <v>8.9052549594278094</v>
      </c>
    </row>
    <row r="35" spans="1:28" ht="14.25" customHeight="1" x14ac:dyDescent="0.45">
      <c r="A35" s="2">
        <v>45834</v>
      </c>
      <c r="B35" s="3">
        <v>0.61458333333333337</v>
      </c>
      <c r="C35" s="4">
        <f t="shared" si="0"/>
        <v>45834.614583333336</v>
      </c>
      <c r="D35" s="1">
        <v>1</v>
      </c>
      <c r="E35" s="1">
        <v>1</v>
      </c>
      <c r="F35" s="1" t="s">
        <v>28</v>
      </c>
      <c r="G35" s="1">
        <v>1500</v>
      </c>
      <c r="H35" s="1">
        <v>8</v>
      </c>
      <c r="I35" s="1">
        <v>30</v>
      </c>
      <c r="J35" s="1">
        <v>6</v>
      </c>
      <c r="K35" s="1" t="s">
        <v>39</v>
      </c>
      <c r="L35" s="1" t="s">
        <v>65</v>
      </c>
      <c r="M35" s="1">
        <v>7.6</v>
      </c>
      <c r="N35" s="1">
        <f>M35</f>
        <v>7.6</v>
      </c>
      <c r="O35" s="1">
        <f t="shared" si="1"/>
        <v>0</v>
      </c>
      <c r="P35" s="1">
        <v>32.08</v>
      </c>
      <c r="Q35" s="1">
        <v>8.75</v>
      </c>
      <c r="R35" s="1">
        <v>-0.02</v>
      </c>
      <c r="S35" s="5">
        <v>3008.2775634218706</v>
      </c>
      <c r="T35" s="5">
        <v>1.1441361079774852</v>
      </c>
      <c r="U35" s="7">
        <v>3759.437416671869</v>
      </c>
      <c r="V35" s="7">
        <v>0.35400419357016549</v>
      </c>
      <c r="W35" s="1" t="s">
        <v>52</v>
      </c>
      <c r="X35" s="1"/>
      <c r="Y35" s="6"/>
      <c r="Z35" s="6"/>
      <c r="AA35" s="6"/>
      <c r="AB35">
        <v>8.9862398930401195</v>
      </c>
    </row>
    <row r="36" spans="1:28" ht="14.25" customHeight="1" x14ac:dyDescent="0.45">
      <c r="A36" s="2">
        <v>45834</v>
      </c>
      <c r="B36" s="3">
        <v>0.61597222222222225</v>
      </c>
      <c r="C36" s="4">
        <f t="shared" si="0"/>
        <v>45834.615972222222</v>
      </c>
      <c r="D36" s="1">
        <v>1</v>
      </c>
      <c r="E36" s="1">
        <v>1</v>
      </c>
      <c r="F36" s="1" t="s">
        <v>28</v>
      </c>
      <c r="G36" s="1">
        <v>2500</v>
      </c>
      <c r="H36" s="1">
        <v>8</v>
      </c>
      <c r="I36" s="1">
        <v>30</v>
      </c>
      <c r="J36" s="1">
        <v>7</v>
      </c>
      <c r="K36" s="1" t="s">
        <v>39</v>
      </c>
      <c r="L36" s="1" t="s">
        <v>66</v>
      </c>
      <c r="M36" s="1">
        <v>7.7</v>
      </c>
      <c r="N36" s="1">
        <f>M36</f>
        <v>7.7</v>
      </c>
      <c r="O36" s="1">
        <f t="shared" si="1"/>
        <v>0</v>
      </c>
      <c r="P36" s="1">
        <v>32.47</v>
      </c>
      <c r="Q36" s="1">
        <v>9.36</v>
      </c>
      <c r="R36" s="1">
        <v>-0.72</v>
      </c>
      <c r="S36" s="5">
        <v>3008.3568391006302</v>
      </c>
      <c r="T36" s="5">
        <v>1.0698170968463621</v>
      </c>
      <c r="U36" s="7">
        <v>4735.0587510532951</v>
      </c>
      <c r="V36" s="7">
        <v>0.70780317778329371</v>
      </c>
      <c r="W36" s="1"/>
      <c r="X36" s="1"/>
      <c r="Y36" s="6"/>
      <c r="Z36" s="6"/>
      <c r="AA36" s="6"/>
      <c r="AB36">
        <v>21.664889481573599</v>
      </c>
    </row>
    <row r="37" spans="1:28" s="32" customFormat="1" ht="14.25" customHeight="1" x14ac:dyDescent="0.45">
      <c r="A37" s="33">
        <v>45834</v>
      </c>
      <c r="B37" s="34">
        <v>0.61736111111111114</v>
      </c>
      <c r="C37" s="35">
        <f t="shared" si="0"/>
        <v>45834.617361111108</v>
      </c>
      <c r="D37" s="36">
        <v>1</v>
      </c>
      <c r="E37" s="36">
        <v>1</v>
      </c>
      <c r="F37" s="36" t="s">
        <v>28</v>
      </c>
      <c r="G37" s="36">
        <v>3500</v>
      </c>
      <c r="H37" s="28">
        <v>8</v>
      </c>
      <c r="I37" s="36">
        <v>30</v>
      </c>
      <c r="J37" s="36">
        <v>8</v>
      </c>
      <c r="K37" s="36" t="s">
        <v>39</v>
      </c>
      <c r="L37" s="36" t="s">
        <v>67</v>
      </c>
      <c r="M37" s="36">
        <v>7.4</v>
      </c>
      <c r="N37" s="36">
        <f>M37+0.3</f>
        <v>7.7</v>
      </c>
      <c r="O37" s="28">
        <f t="shared" si="1"/>
        <v>0.29999999999999982</v>
      </c>
      <c r="P37" s="36">
        <v>32.619999999999997</v>
      </c>
      <c r="Q37" s="36">
        <v>9.14</v>
      </c>
      <c r="R37" s="36">
        <v>-7.0000000000000007E-2</v>
      </c>
      <c r="S37" s="37">
        <v>3222.1543188509472</v>
      </c>
      <c r="T37" s="37">
        <v>2.5764706501908199</v>
      </c>
      <c r="U37" s="38">
        <v>4749.1436342992638</v>
      </c>
      <c r="V37" s="38">
        <v>0.84926912589554227</v>
      </c>
      <c r="W37" s="36"/>
      <c r="X37" s="36"/>
      <c r="Y37" s="39"/>
      <c r="Z37" s="39"/>
      <c r="AA37" s="39"/>
      <c r="AB37" s="32">
        <v>19.1341787127181</v>
      </c>
    </row>
    <row r="38" spans="1:28" ht="14.25" customHeight="1" x14ac:dyDescent="0.45">
      <c r="A38" s="2">
        <v>45839</v>
      </c>
      <c r="B38" s="3">
        <v>0.40902777777777777</v>
      </c>
      <c r="C38" s="4">
        <f t="shared" si="0"/>
        <v>45839.40902777778</v>
      </c>
      <c r="D38" s="1">
        <v>1</v>
      </c>
      <c r="E38" s="1">
        <v>2</v>
      </c>
      <c r="F38" s="1" t="s">
        <v>28</v>
      </c>
      <c r="G38" s="1">
        <v>0</v>
      </c>
      <c r="H38" s="1">
        <v>11</v>
      </c>
      <c r="I38" s="1">
        <v>30</v>
      </c>
      <c r="J38" s="1">
        <v>1</v>
      </c>
      <c r="K38" s="1" t="s">
        <v>29</v>
      </c>
      <c r="L38" s="1" t="s">
        <v>68</v>
      </c>
      <c r="M38" s="1">
        <v>11.4</v>
      </c>
      <c r="N38" s="1">
        <f>M38</f>
        <v>11.4</v>
      </c>
      <c r="O38" s="1">
        <f t="shared" si="1"/>
        <v>0</v>
      </c>
      <c r="P38" s="1">
        <v>32.57</v>
      </c>
      <c r="Q38" s="1">
        <v>8</v>
      </c>
      <c r="R38" s="1">
        <v>0.95</v>
      </c>
      <c r="S38" s="5">
        <v>2028.4861446997991</v>
      </c>
      <c r="T38" s="5">
        <v>0.88962876760858611</v>
      </c>
      <c r="U38" s="7">
        <v>2175.1360233098667</v>
      </c>
      <c r="V38" s="7">
        <v>1.1324308551543256</v>
      </c>
      <c r="W38" s="1"/>
      <c r="X38" s="1"/>
      <c r="Y38" s="6"/>
      <c r="Z38" s="6"/>
      <c r="AA38" s="6"/>
      <c r="AB38">
        <v>1.68314524039663</v>
      </c>
    </row>
    <row r="39" spans="1:28" ht="14.25" customHeight="1" x14ac:dyDescent="0.45">
      <c r="A39" s="2">
        <v>45839</v>
      </c>
      <c r="B39" s="3">
        <v>0.41805555555555557</v>
      </c>
      <c r="C39" s="4">
        <f t="shared" si="0"/>
        <v>45839.418055555558</v>
      </c>
      <c r="D39" s="1">
        <v>1</v>
      </c>
      <c r="E39" s="1">
        <v>2</v>
      </c>
      <c r="F39" s="1" t="s">
        <v>28</v>
      </c>
      <c r="G39" s="1">
        <v>0</v>
      </c>
      <c r="H39" s="1">
        <v>11</v>
      </c>
      <c r="I39" s="1">
        <v>30</v>
      </c>
      <c r="J39" s="1">
        <v>1</v>
      </c>
      <c r="K39" s="1" t="s">
        <v>29</v>
      </c>
      <c r="L39" s="1" t="s">
        <v>69</v>
      </c>
      <c r="M39" s="1">
        <v>11.2</v>
      </c>
      <c r="N39" s="1">
        <f>M39</f>
        <v>11.2</v>
      </c>
      <c r="O39" s="1">
        <f t="shared" si="1"/>
        <v>0</v>
      </c>
      <c r="P39" s="1">
        <v>32.56</v>
      </c>
      <c r="Q39" s="1">
        <v>8.01</v>
      </c>
      <c r="R39" s="1">
        <v>0.97</v>
      </c>
      <c r="S39" s="5">
        <v>2027.796667048736</v>
      </c>
      <c r="T39" s="5">
        <v>1.0302438802370151</v>
      </c>
      <c r="U39" s="7">
        <v>2172.8926635769958</v>
      </c>
      <c r="V39" s="7">
        <v>1.8401651650167357</v>
      </c>
      <c r="W39" s="1"/>
      <c r="X39" s="1"/>
      <c r="Y39" s="6"/>
      <c r="Z39" s="6"/>
      <c r="AA39" s="6"/>
      <c r="AB39">
        <v>1.6668772785141099</v>
      </c>
    </row>
    <row r="40" spans="1:28" ht="14.25" customHeight="1" x14ac:dyDescent="0.45">
      <c r="A40" s="2">
        <v>45839</v>
      </c>
      <c r="B40" s="3">
        <v>0.41944444444444445</v>
      </c>
      <c r="C40" s="4">
        <f t="shared" si="0"/>
        <v>45839.419444444444</v>
      </c>
      <c r="D40" s="1">
        <v>1</v>
      </c>
      <c r="E40" s="1">
        <v>2</v>
      </c>
      <c r="F40" s="1" t="s">
        <v>28</v>
      </c>
      <c r="G40" s="8">
        <v>1500</v>
      </c>
      <c r="H40" s="1">
        <v>11</v>
      </c>
      <c r="I40" s="1">
        <v>30</v>
      </c>
      <c r="J40" s="1">
        <v>2</v>
      </c>
      <c r="K40" s="1" t="s">
        <v>29</v>
      </c>
      <c r="L40" s="1" t="s">
        <v>70</v>
      </c>
      <c r="M40" s="1">
        <v>11.1</v>
      </c>
      <c r="N40" s="1">
        <f>M40</f>
        <v>11.1</v>
      </c>
      <c r="O40" s="1">
        <f t="shared" si="1"/>
        <v>0</v>
      </c>
      <c r="P40" s="1">
        <v>32.69</v>
      </c>
      <c r="Q40" s="1">
        <v>9.4499999999999993</v>
      </c>
      <c r="R40" s="1">
        <v>0.27</v>
      </c>
      <c r="S40" s="5">
        <v>2183.9384771520326</v>
      </c>
      <c r="T40" s="5">
        <v>1.6104663580939398</v>
      </c>
      <c r="U40" s="7">
        <v>3750.6286355066345</v>
      </c>
      <c r="V40" s="7">
        <v>1.344570701525192</v>
      </c>
      <c r="W40" s="1"/>
      <c r="X40" s="1"/>
      <c r="Y40" s="6"/>
      <c r="Z40" s="6"/>
      <c r="AA40" s="6"/>
      <c r="AB40">
        <v>18.706124893143802</v>
      </c>
    </row>
    <row r="41" spans="1:28" ht="14.25" customHeight="1" x14ac:dyDescent="0.45">
      <c r="A41" s="2">
        <v>45839</v>
      </c>
      <c r="B41" s="3">
        <v>0.4201388888888889</v>
      </c>
      <c r="C41" s="4">
        <f t="shared" si="0"/>
        <v>45839.420138888891</v>
      </c>
      <c r="D41" s="1">
        <v>1</v>
      </c>
      <c r="E41" s="1">
        <v>2</v>
      </c>
      <c r="F41" s="1" t="s">
        <v>28</v>
      </c>
      <c r="G41" s="1">
        <v>2500</v>
      </c>
      <c r="H41" s="1">
        <v>11</v>
      </c>
      <c r="I41" s="1">
        <v>30</v>
      </c>
      <c r="J41" s="1">
        <v>3</v>
      </c>
      <c r="K41" s="1" t="s">
        <v>29</v>
      </c>
      <c r="L41" s="1" t="s">
        <v>71</v>
      </c>
      <c r="M41" s="1">
        <v>11.1</v>
      </c>
      <c r="N41" s="1">
        <f>M41</f>
        <v>11.1</v>
      </c>
      <c r="O41" s="1">
        <f t="shared" si="1"/>
        <v>0</v>
      </c>
      <c r="P41" s="1">
        <v>32.32</v>
      </c>
      <c r="Q41" s="1">
        <v>10.210000000000001</v>
      </c>
      <c r="R41" s="1">
        <v>12.25</v>
      </c>
      <c r="S41" s="5">
        <v>2253.8503884276356</v>
      </c>
      <c r="T41" s="5">
        <v>0.57321809462802964</v>
      </c>
      <c r="U41" s="7">
        <v>4773.0277010509508</v>
      </c>
      <c r="V41" s="7">
        <v>0.99103493348841476</v>
      </c>
      <c r="W41" s="1"/>
      <c r="X41" s="1"/>
      <c r="Y41" s="6"/>
      <c r="Z41" s="6"/>
      <c r="AA41" s="6"/>
      <c r="AB41">
        <v>30.157788806540999</v>
      </c>
    </row>
    <row r="42" spans="1:28" s="32" customFormat="1" ht="14.25" customHeight="1" x14ac:dyDescent="0.45">
      <c r="A42" s="25">
        <v>45839</v>
      </c>
      <c r="B42" s="26">
        <v>0.42152777777777778</v>
      </c>
      <c r="C42" s="27">
        <f t="shared" si="0"/>
        <v>45839.421527777777</v>
      </c>
      <c r="D42" s="28">
        <v>1</v>
      </c>
      <c r="E42" s="28">
        <v>2</v>
      </c>
      <c r="F42" s="28" t="s">
        <v>28</v>
      </c>
      <c r="G42" s="28">
        <v>3500</v>
      </c>
      <c r="H42" s="28">
        <v>11</v>
      </c>
      <c r="I42" s="28">
        <v>30</v>
      </c>
      <c r="J42" s="28">
        <v>4</v>
      </c>
      <c r="K42" s="28" t="s">
        <v>29</v>
      </c>
      <c r="L42" s="28" t="s">
        <v>72</v>
      </c>
      <c r="M42" s="28">
        <v>10.7</v>
      </c>
      <c r="N42" s="28">
        <f>M42+0.3</f>
        <v>11</v>
      </c>
      <c r="O42" s="28">
        <f t="shared" si="1"/>
        <v>0.30000000000000071</v>
      </c>
      <c r="P42" s="28">
        <v>32.630000000000003</v>
      </c>
      <c r="Q42" s="28">
        <v>10.52</v>
      </c>
      <c r="R42" s="28">
        <v>6.41</v>
      </c>
      <c r="S42" s="29">
        <v>2346.4485453053057</v>
      </c>
      <c r="T42" s="29">
        <v>1.2199764251979586</v>
      </c>
      <c r="U42" s="113">
        <v>5644.8020551843601</v>
      </c>
      <c r="V42" s="113">
        <v>18.751125609946584</v>
      </c>
      <c r="W42" s="28"/>
      <c r="X42" s="28" t="s">
        <v>404</v>
      </c>
      <c r="Y42" s="31"/>
      <c r="Z42" s="31"/>
      <c r="AA42" s="31"/>
      <c r="AB42" s="32">
        <v>34.594427599337997</v>
      </c>
    </row>
    <row r="43" spans="1:28" ht="14.25" customHeight="1" x14ac:dyDescent="0.45">
      <c r="A43" s="2">
        <v>45839</v>
      </c>
      <c r="B43" s="3">
        <v>0.53749999999999998</v>
      </c>
      <c r="C43" s="4">
        <f t="shared" si="0"/>
        <v>45839.537499999999</v>
      </c>
      <c r="D43" s="1">
        <v>1</v>
      </c>
      <c r="E43" s="1">
        <v>2</v>
      </c>
      <c r="F43" s="1" t="s">
        <v>28</v>
      </c>
      <c r="G43" s="1">
        <v>0</v>
      </c>
      <c r="H43" s="1">
        <v>11</v>
      </c>
      <c r="I43" s="1">
        <v>30</v>
      </c>
      <c r="J43" s="1">
        <v>1</v>
      </c>
      <c r="K43" s="1" t="s">
        <v>29</v>
      </c>
      <c r="L43" s="1" t="s">
        <v>73</v>
      </c>
      <c r="M43" s="1">
        <v>11.4</v>
      </c>
      <c r="N43" s="1">
        <f>M43</f>
        <v>11.4</v>
      </c>
      <c r="O43" s="1">
        <f t="shared" si="1"/>
        <v>0</v>
      </c>
      <c r="P43" s="1">
        <v>32.51</v>
      </c>
      <c r="Q43" s="1">
        <v>8.0500000000000007</v>
      </c>
      <c r="R43" s="1">
        <v>-0.56000000000000005</v>
      </c>
      <c r="S43" s="5">
        <v>2035.3355884605251</v>
      </c>
      <c r="T43" s="5">
        <v>1.1859712868545051</v>
      </c>
      <c r="U43" s="7">
        <v>2312.3174321459801</v>
      </c>
      <c r="V43" s="7">
        <v>0.63702075837071781</v>
      </c>
      <c r="W43" s="1"/>
      <c r="X43" s="1"/>
      <c r="Y43" s="6"/>
      <c r="Z43" s="6"/>
      <c r="AA43" s="6"/>
      <c r="AB43">
        <v>2.9752455965626998</v>
      </c>
    </row>
    <row r="44" spans="1:28" ht="14.25" customHeight="1" x14ac:dyDescent="0.45">
      <c r="A44" s="2">
        <v>45839</v>
      </c>
      <c r="B44" s="3">
        <v>0.53888888888888886</v>
      </c>
      <c r="C44" s="4">
        <f t="shared" si="0"/>
        <v>45839.538888888892</v>
      </c>
      <c r="D44" s="1">
        <v>1</v>
      </c>
      <c r="E44" s="1">
        <v>2</v>
      </c>
      <c r="F44" s="1" t="s">
        <v>28</v>
      </c>
      <c r="G44" s="8">
        <v>1500</v>
      </c>
      <c r="H44" s="1">
        <v>11</v>
      </c>
      <c r="I44" s="1">
        <v>30</v>
      </c>
      <c r="J44" s="1">
        <v>2</v>
      </c>
      <c r="K44" s="1" t="s">
        <v>29</v>
      </c>
      <c r="L44" s="1" t="s">
        <v>74</v>
      </c>
      <c r="M44" s="1">
        <v>11.2</v>
      </c>
      <c r="N44" s="1">
        <f>M44</f>
        <v>11.2</v>
      </c>
      <c r="O44" s="1">
        <f t="shared" si="1"/>
        <v>0</v>
      </c>
      <c r="P44" s="1">
        <v>32.69</v>
      </c>
      <c r="Q44" s="1">
        <v>9.44</v>
      </c>
      <c r="R44" s="1">
        <v>0.21</v>
      </c>
      <c r="S44" s="5">
        <v>2226.4269597384355</v>
      </c>
      <c r="T44" s="5">
        <v>0.24232818410493762</v>
      </c>
      <c r="U44" s="7">
        <v>3770.2435584874183</v>
      </c>
      <c r="V44" s="7">
        <v>0.49538121679557795</v>
      </c>
      <c r="W44" s="1"/>
      <c r="X44" s="1"/>
      <c r="Y44" s="6"/>
      <c r="Z44" s="6"/>
      <c r="AA44" s="6"/>
      <c r="AB44">
        <v>18.470628918558901</v>
      </c>
    </row>
    <row r="45" spans="1:28" ht="14.25" customHeight="1" x14ac:dyDescent="0.45">
      <c r="A45" s="2">
        <v>45839</v>
      </c>
      <c r="B45" s="3">
        <v>0.54027777777777775</v>
      </c>
      <c r="C45" s="4">
        <f t="shared" si="0"/>
        <v>45839.540277777778</v>
      </c>
      <c r="D45" s="1">
        <v>1</v>
      </c>
      <c r="E45" s="1">
        <v>2</v>
      </c>
      <c r="F45" s="1" t="s">
        <v>28</v>
      </c>
      <c r="G45" s="1">
        <v>2500</v>
      </c>
      <c r="H45" s="1">
        <v>11</v>
      </c>
      <c r="I45" s="1">
        <v>30</v>
      </c>
      <c r="J45" s="1">
        <v>3</v>
      </c>
      <c r="K45" s="1" t="s">
        <v>29</v>
      </c>
      <c r="L45" s="1" t="s">
        <v>75</v>
      </c>
      <c r="M45" s="1">
        <v>11.1</v>
      </c>
      <c r="N45" s="1">
        <f>M45</f>
        <v>11.1</v>
      </c>
      <c r="O45" s="1">
        <f t="shared" si="1"/>
        <v>0</v>
      </c>
      <c r="P45" s="1">
        <v>32.32</v>
      </c>
      <c r="Q45" s="1">
        <v>10.26</v>
      </c>
      <c r="R45" s="1">
        <v>10.28</v>
      </c>
      <c r="S45" s="5">
        <v>2294.0719441206661</v>
      </c>
      <c r="T45" s="5">
        <v>0.38998786290947829</v>
      </c>
      <c r="U45" s="7">
        <v>4796.0563348491105</v>
      </c>
      <c r="V45" s="7">
        <v>7.0791954105181826E-2</v>
      </c>
      <c r="W45" s="1"/>
      <c r="X45" s="1"/>
      <c r="Y45" s="6"/>
      <c r="Z45" s="6"/>
      <c r="AA45" s="6"/>
      <c r="AB45">
        <v>30.2221000686698</v>
      </c>
    </row>
    <row r="46" spans="1:28" s="32" customFormat="1" ht="14.25" customHeight="1" x14ac:dyDescent="0.45">
      <c r="A46" s="25">
        <v>45839</v>
      </c>
      <c r="B46" s="26">
        <v>0.54166666666666663</v>
      </c>
      <c r="C46" s="27">
        <f t="shared" si="0"/>
        <v>45839.541666666664</v>
      </c>
      <c r="D46" s="28">
        <v>1</v>
      </c>
      <c r="E46" s="28">
        <v>2</v>
      </c>
      <c r="F46" s="28" t="s">
        <v>28</v>
      </c>
      <c r="G46" s="28">
        <v>3500</v>
      </c>
      <c r="H46" s="28">
        <v>11</v>
      </c>
      <c r="I46" s="28">
        <v>30</v>
      </c>
      <c r="J46" s="28">
        <v>4</v>
      </c>
      <c r="K46" s="28" t="s">
        <v>29</v>
      </c>
      <c r="L46" s="28" t="s">
        <v>76</v>
      </c>
      <c r="M46" s="28">
        <v>10.8</v>
      </c>
      <c r="N46" s="28">
        <f>M46+0.3</f>
        <v>11.100000000000001</v>
      </c>
      <c r="O46" s="28">
        <f t="shared" si="1"/>
        <v>0.30000000000000071</v>
      </c>
      <c r="P46" s="28">
        <v>32.619999999999997</v>
      </c>
      <c r="Q46" s="28">
        <v>10.5</v>
      </c>
      <c r="R46" s="28">
        <v>12.78</v>
      </c>
      <c r="S46" s="29">
        <v>2383.3389697959024</v>
      </c>
      <c r="T46" s="29">
        <v>0.40691431120988852</v>
      </c>
      <c r="U46" s="113">
        <v>5584.4367989576358</v>
      </c>
      <c r="V46" s="113">
        <v>15.639064929308807</v>
      </c>
      <c r="W46" s="28"/>
      <c r="X46" s="28" t="s">
        <v>404</v>
      </c>
      <c r="Y46" s="31"/>
      <c r="Z46" s="31"/>
      <c r="AA46" s="31"/>
      <c r="AB46" s="32">
        <v>34.856079790449101</v>
      </c>
    </row>
    <row r="47" spans="1:28" ht="14.25" customHeight="1" x14ac:dyDescent="0.45">
      <c r="A47" s="2">
        <v>45839</v>
      </c>
      <c r="B47" s="3">
        <v>0.55347222222222225</v>
      </c>
      <c r="C47" s="4">
        <f t="shared" si="0"/>
        <v>45839.553472222222</v>
      </c>
      <c r="D47" s="1">
        <v>1</v>
      </c>
      <c r="E47" s="1">
        <v>2</v>
      </c>
      <c r="F47" s="1" t="s">
        <v>28</v>
      </c>
      <c r="G47" s="1">
        <v>0</v>
      </c>
      <c r="H47" s="1">
        <v>11</v>
      </c>
      <c r="I47" s="1">
        <v>30</v>
      </c>
      <c r="J47" s="1">
        <v>5</v>
      </c>
      <c r="K47" s="1" t="s">
        <v>39</v>
      </c>
      <c r="L47" s="1" t="s">
        <v>77</v>
      </c>
      <c r="M47" s="1">
        <v>11.3</v>
      </c>
      <c r="N47" s="1">
        <f>M47</f>
        <v>11.3</v>
      </c>
      <c r="O47" s="1">
        <f t="shared" si="1"/>
        <v>0</v>
      </c>
      <c r="P47" s="1">
        <v>32.49</v>
      </c>
      <c r="Q47" s="1">
        <v>8.0299999999999994</v>
      </c>
      <c r="R47" s="1">
        <v>-1</v>
      </c>
      <c r="S47" s="5">
        <v>2041.3623300167931</v>
      </c>
      <c r="T47" s="5">
        <v>0.28288380465416318</v>
      </c>
      <c r="U47" s="7">
        <v>2295.245558408235</v>
      </c>
      <c r="V47" s="7">
        <v>1.1325282036469915</v>
      </c>
      <c r="W47" s="1"/>
      <c r="X47" s="1"/>
      <c r="Y47" s="6"/>
      <c r="Z47" s="6"/>
      <c r="AA47" s="6"/>
      <c r="AB47">
        <v>2.7395698416113401</v>
      </c>
    </row>
    <row r="48" spans="1:28" ht="14.25" customHeight="1" x14ac:dyDescent="0.45">
      <c r="A48" s="2">
        <v>45839</v>
      </c>
      <c r="B48" s="3">
        <v>0.5625</v>
      </c>
      <c r="C48" s="4">
        <f t="shared" si="0"/>
        <v>45839.5625</v>
      </c>
      <c r="D48" s="1">
        <v>1</v>
      </c>
      <c r="E48" s="1">
        <v>2</v>
      </c>
      <c r="F48" s="1" t="s">
        <v>28</v>
      </c>
      <c r="G48" s="1">
        <v>0</v>
      </c>
      <c r="H48" s="1">
        <v>11</v>
      </c>
      <c r="I48" s="1">
        <v>30</v>
      </c>
      <c r="J48" s="1">
        <v>5</v>
      </c>
      <c r="K48" s="1" t="s">
        <v>39</v>
      </c>
      <c r="L48" s="1" t="s">
        <v>78</v>
      </c>
      <c r="M48" s="1">
        <v>11.2</v>
      </c>
      <c r="N48" s="1">
        <f>M48</f>
        <v>11.2</v>
      </c>
      <c r="O48" s="1">
        <f t="shared" si="1"/>
        <v>0</v>
      </c>
      <c r="P48" s="1">
        <v>32.49</v>
      </c>
      <c r="Q48" s="1">
        <v>8.0299999999999994</v>
      </c>
      <c r="R48" s="1">
        <v>-0.99</v>
      </c>
      <c r="S48" s="5">
        <v>2034.4949416671</v>
      </c>
      <c r="T48" s="5">
        <v>0.2566181999285132</v>
      </c>
      <c r="U48" s="7">
        <v>2186.076099856974</v>
      </c>
      <c r="V48" s="7">
        <v>1.5571849973334961</v>
      </c>
      <c r="W48" s="1"/>
      <c r="X48" s="1"/>
      <c r="Y48" s="6"/>
      <c r="Z48" s="6"/>
      <c r="AA48" s="6"/>
      <c r="AB48">
        <v>1.7307434580352301</v>
      </c>
    </row>
    <row r="49" spans="1:28" ht="14.25" customHeight="1" x14ac:dyDescent="0.45">
      <c r="A49" s="2">
        <v>45839</v>
      </c>
      <c r="B49" s="3">
        <v>0.56388888888888888</v>
      </c>
      <c r="C49" s="4">
        <f t="shared" si="0"/>
        <v>45839.563888888886</v>
      </c>
      <c r="D49" s="1">
        <v>1</v>
      </c>
      <c r="E49" s="1">
        <v>2</v>
      </c>
      <c r="F49" s="1" t="s">
        <v>28</v>
      </c>
      <c r="G49" s="8">
        <v>1500</v>
      </c>
      <c r="H49" s="1">
        <v>11</v>
      </c>
      <c r="I49" s="1">
        <v>30</v>
      </c>
      <c r="J49" s="1">
        <v>6</v>
      </c>
      <c r="K49" s="1" t="s">
        <v>39</v>
      </c>
      <c r="L49" s="1" t="s">
        <v>79</v>
      </c>
      <c r="M49" s="1">
        <v>11.1</v>
      </c>
      <c r="N49" s="1">
        <f>M49</f>
        <v>11.1</v>
      </c>
      <c r="O49" s="1">
        <f t="shared" si="1"/>
        <v>0</v>
      </c>
      <c r="P49" s="1">
        <v>32.630000000000003</v>
      </c>
      <c r="Q49" s="1">
        <v>9.4700000000000006</v>
      </c>
      <c r="R49" s="1">
        <v>3.15</v>
      </c>
      <c r="S49" s="5">
        <v>2192.1476839167267</v>
      </c>
      <c r="T49" s="5">
        <v>0.54678436075589532</v>
      </c>
      <c r="U49" s="7">
        <v>3757.4014616121485</v>
      </c>
      <c r="V49" s="7">
        <v>1.7692508844286154</v>
      </c>
      <c r="W49" s="1"/>
      <c r="X49" s="1"/>
      <c r="Y49" s="6"/>
      <c r="Z49" s="6"/>
      <c r="AA49" s="6"/>
      <c r="AB49">
        <v>18.709567063736898</v>
      </c>
    </row>
    <row r="50" spans="1:28" ht="14.25" customHeight="1" x14ac:dyDescent="0.45">
      <c r="A50" s="2">
        <v>45839</v>
      </c>
      <c r="B50" s="3">
        <v>0.56458333333333333</v>
      </c>
      <c r="C50" s="4">
        <f t="shared" si="0"/>
        <v>45839.564583333333</v>
      </c>
      <c r="D50" s="1">
        <v>1</v>
      </c>
      <c r="E50" s="1">
        <v>2</v>
      </c>
      <c r="F50" s="1" t="s">
        <v>28</v>
      </c>
      <c r="G50" s="1">
        <v>2500</v>
      </c>
      <c r="H50" s="1">
        <v>11</v>
      </c>
      <c r="I50" s="1">
        <v>30</v>
      </c>
      <c r="J50" s="1">
        <v>7</v>
      </c>
      <c r="K50" s="1" t="s">
        <v>39</v>
      </c>
      <c r="L50" s="1" t="s">
        <v>80</v>
      </c>
      <c r="M50" s="1">
        <v>11</v>
      </c>
      <c r="N50" s="1">
        <f>M50</f>
        <v>11</v>
      </c>
      <c r="O50" s="1">
        <f t="shared" si="1"/>
        <v>0</v>
      </c>
      <c r="P50" s="1">
        <v>32.24</v>
      </c>
      <c r="Q50" s="1">
        <v>10.33</v>
      </c>
      <c r="R50" s="1">
        <v>96.35</v>
      </c>
      <c r="S50" s="5">
        <v>2293.3105854228775</v>
      </c>
      <c r="T50" s="5">
        <v>1.5702977834484146</v>
      </c>
      <c r="U50" s="7">
        <v>4834.4095409079546</v>
      </c>
      <c r="V50" s="7">
        <v>1.9822400551594483</v>
      </c>
      <c r="W50" s="1"/>
      <c r="X50" s="1"/>
      <c r="Y50" s="6"/>
      <c r="Z50" s="6"/>
      <c r="AA50" s="6"/>
      <c r="AB50">
        <v>30.594238117838898</v>
      </c>
    </row>
    <row r="51" spans="1:28" s="32" customFormat="1" ht="14.25" customHeight="1" x14ac:dyDescent="0.45">
      <c r="A51" s="25">
        <v>45839</v>
      </c>
      <c r="B51" s="26">
        <v>0.56597222222222221</v>
      </c>
      <c r="C51" s="27">
        <f t="shared" si="0"/>
        <v>45839.565972222219</v>
      </c>
      <c r="D51" s="28">
        <v>1</v>
      </c>
      <c r="E51" s="28">
        <v>2</v>
      </c>
      <c r="F51" s="28" t="s">
        <v>28</v>
      </c>
      <c r="G51" s="28">
        <v>3500</v>
      </c>
      <c r="H51" s="28">
        <v>11</v>
      </c>
      <c r="I51" s="28">
        <v>30</v>
      </c>
      <c r="J51" s="28">
        <v>8</v>
      </c>
      <c r="K51" s="28" t="s">
        <v>39</v>
      </c>
      <c r="L51" s="28" t="s">
        <v>81</v>
      </c>
      <c r="M51" s="28">
        <v>10.7</v>
      </c>
      <c r="N51" s="28">
        <f>M51+0.3</f>
        <v>11</v>
      </c>
      <c r="O51" s="28">
        <f t="shared" si="1"/>
        <v>0.30000000000000071</v>
      </c>
      <c r="P51" s="28">
        <v>32.64</v>
      </c>
      <c r="Q51" s="28">
        <v>10.61</v>
      </c>
      <c r="R51" s="28">
        <v>4.16</v>
      </c>
      <c r="S51" s="29">
        <v>2427.2794738490797</v>
      </c>
      <c r="T51" s="29">
        <v>0.19651780526975543</v>
      </c>
      <c r="U51" s="113">
        <v>5759.3394952658537</v>
      </c>
      <c r="V51" s="113">
        <v>19.532899544403683</v>
      </c>
      <c r="W51" s="28"/>
      <c r="X51" s="28" t="s">
        <v>404</v>
      </c>
      <c r="Y51" s="31"/>
      <c r="Z51" s="31"/>
      <c r="AA51" s="31"/>
      <c r="AB51" s="32">
        <v>35.699236193916001</v>
      </c>
    </row>
    <row r="52" spans="1:28" ht="14.25" customHeight="1" x14ac:dyDescent="0.45">
      <c r="A52" s="2">
        <v>45839</v>
      </c>
      <c r="B52" s="3">
        <v>0.67638888888888893</v>
      </c>
      <c r="C52" s="4">
        <f t="shared" si="0"/>
        <v>45839.676388888889</v>
      </c>
      <c r="D52" s="1">
        <v>1</v>
      </c>
      <c r="E52" s="1">
        <v>2</v>
      </c>
      <c r="F52" s="1" t="s">
        <v>28</v>
      </c>
      <c r="G52" s="1">
        <v>0</v>
      </c>
      <c r="H52" s="1">
        <v>11</v>
      </c>
      <c r="I52" s="1">
        <v>30</v>
      </c>
      <c r="J52" s="1">
        <v>5</v>
      </c>
      <c r="K52" s="1" t="s">
        <v>39</v>
      </c>
      <c r="L52" s="1" t="s">
        <v>82</v>
      </c>
      <c r="M52" s="1">
        <v>11.4</v>
      </c>
      <c r="N52" s="1">
        <f>M52</f>
        <v>11.4</v>
      </c>
      <c r="O52" s="1">
        <f t="shared" si="1"/>
        <v>0</v>
      </c>
      <c r="P52" s="1">
        <v>32.5</v>
      </c>
      <c r="Q52" s="1">
        <v>8.0500000000000007</v>
      </c>
      <c r="R52" s="1">
        <v>-1.02</v>
      </c>
      <c r="S52" s="5">
        <v>2039.1148852708181</v>
      </c>
      <c r="T52" s="5">
        <v>0.3426039294539221</v>
      </c>
      <c r="U52" s="7">
        <v>2344.2282148370577</v>
      </c>
      <c r="V52" s="7">
        <v>0.21234746043050687</v>
      </c>
      <c r="W52" s="1"/>
      <c r="X52" s="1"/>
      <c r="Y52" s="6"/>
      <c r="Z52" s="6"/>
      <c r="AA52" s="6"/>
      <c r="AB52">
        <v>3.2720061898066599</v>
      </c>
    </row>
    <row r="53" spans="1:28" ht="14.25" customHeight="1" x14ac:dyDescent="0.45">
      <c r="A53" s="2">
        <v>45839</v>
      </c>
      <c r="B53" s="3">
        <v>0.67777777777777781</v>
      </c>
      <c r="C53" s="4">
        <f t="shared" si="0"/>
        <v>45839.677777777775</v>
      </c>
      <c r="D53" s="1">
        <v>1</v>
      </c>
      <c r="E53" s="1">
        <v>2</v>
      </c>
      <c r="F53" s="1" t="s">
        <v>28</v>
      </c>
      <c r="G53" s="8">
        <v>1500</v>
      </c>
      <c r="H53" s="1">
        <v>11</v>
      </c>
      <c r="I53" s="1">
        <v>30</v>
      </c>
      <c r="J53" s="1">
        <v>6</v>
      </c>
      <c r="K53" s="1" t="s">
        <v>39</v>
      </c>
      <c r="L53" s="1" t="s">
        <v>83</v>
      </c>
      <c r="M53" s="1">
        <v>11.2</v>
      </c>
      <c r="N53" s="1">
        <f>M53</f>
        <v>11.2</v>
      </c>
      <c r="O53" s="1">
        <f t="shared" si="1"/>
        <v>0</v>
      </c>
      <c r="P53" s="1">
        <v>32.69</v>
      </c>
      <c r="Q53" s="1">
        <v>9.43</v>
      </c>
      <c r="R53" s="1">
        <v>3.08</v>
      </c>
      <c r="S53" s="5">
        <v>2238.8223764943614</v>
      </c>
      <c r="T53" s="5">
        <v>0.85750495259979176</v>
      </c>
      <c r="U53" s="7">
        <v>3773.2460220674357</v>
      </c>
      <c r="V53" s="7">
        <v>0.49538121679525637</v>
      </c>
      <c r="W53" s="1"/>
      <c r="X53" s="1"/>
      <c r="Y53" s="6"/>
      <c r="Z53" s="6"/>
      <c r="AA53" s="6"/>
      <c r="AB53">
        <v>18.3656876285546</v>
      </c>
    </row>
    <row r="54" spans="1:28" ht="14.25" customHeight="1" x14ac:dyDescent="0.45">
      <c r="A54" s="2">
        <v>45839</v>
      </c>
      <c r="B54" s="3">
        <v>0.67986111111111114</v>
      </c>
      <c r="C54" s="4">
        <f t="shared" si="0"/>
        <v>45839.679861111108</v>
      </c>
      <c r="D54" s="1">
        <v>1</v>
      </c>
      <c r="E54" s="1">
        <v>2</v>
      </c>
      <c r="F54" s="1" t="s">
        <v>28</v>
      </c>
      <c r="G54" s="1">
        <v>2500</v>
      </c>
      <c r="H54" s="1">
        <v>11</v>
      </c>
      <c r="I54" s="1">
        <v>30</v>
      </c>
      <c r="J54" s="1">
        <v>7</v>
      </c>
      <c r="K54" s="1" t="s">
        <v>39</v>
      </c>
      <c r="L54" s="1" t="s">
        <v>84</v>
      </c>
      <c r="M54" s="1">
        <v>11.1</v>
      </c>
      <c r="N54" s="1">
        <f>M54</f>
        <v>11.1</v>
      </c>
      <c r="O54" s="1">
        <f t="shared" si="1"/>
        <v>0</v>
      </c>
      <c r="P54" s="1">
        <v>32.32</v>
      </c>
      <c r="Q54" s="1">
        <v>10.27</v>
      </c>
      <c r="R54" s="1">
        <v>76.180000000000007</v>
      </c>
      <c r="S54" s="5">
        <v>2350.1017402826142</v>
      </c>
      <c r="T54" s="5">
        <v>2.1004886161762815</v>
      </c>
      <c r="U54" s="7">
        <v>4862.1700192789522</v>
      </c>
      <c r="V54" s="7">
        <v>1.2741207933634271</v>
      </c>
      <c r="W54" s="1"/>
      <c r="X54" s="1"/>
      <c r="Y54" s="6"/>
      <c r="Z54" s="6"/>
      <c r="AA54" s="6"/>
      <c r="AB54">
        <v>30.591716203951101</v>
      </c>
    </row>
    <row r="55" spans="1:28" s="32" customFormat="1" ht="14.25" customHeight="1" x14ac:dyDescent="0.45">
      <c r="A55" s="25">
        <v>45839</v>
      </c>
      <c r="B55" s="26">
        <v>0.68125000000000002</v>
      </c>
      <c r="C55" s="27">
        <f t="shared" si="0"/>
        <v>45839.681250000001</v>
      </c>
      <c r="D55" s="28">
        <v>1</v>
      </c>
      <c r="E55" s="28">
        <v>2</v>
      </c>
      <c r="F55" s="28" t="s">
        <v>28</v>
      </c>
      <c r="G55" s="28">
        <v>3500</v>
      </c>
      <c r="H55" s="28">
        <v>11</v>
      </c>
      <c r="I55" s="28">
        <v>30</v>
      </c>
      <c r="J55" s="28">
        <v>8</v>
      </c>
      <c r="K55" s="28" t="s">
        <v>39</v>
      </c>
      <c r="L55" s="28" t="s">
        <v>85</v>
      </c>
      <c r="M55" s="28">
        <v>10.7</v>
      </c>
      <c r="N55" s="28">
        <f>M55+0.3</f>
        <v>11</v>
      </c>
      <c r="O55" s="28">
        <f t="shared" si="1"/>
        <v>0.30000000000000071</v>
      </c>
      <c r="P55" s="28">
        <v>32.68</v>
      </c>
      <c r="Q55" s="28">
        <v>10.52</v>
      </c>
      <c r="R55" s="28">
        <v>8</v>
      </c>
      <c r="S55" s="29">
        <v>2494.462761127359</v>
      </c>
      <c r="T55" s="29">
        <v>0.44296469551103773</v>
      </c>
      <c r="U55" s="113">
        <v>5782.3875024491081</v>
      </c>
      <c r="V55" s="113">
        <v>8.3507740048247765</v>
      </c>
      <c r="W55" s="28"/>
      <c r="X55" s="28" t="s">
        <v>404</v>
      </c>
      <c r="Y55" s="31"/>
      <c r="Z55" s="31"/>
      <c r="AA55" s="31"/>
      <c r="AB55" s="32">
        <v>36.422381385644101</v>
      </c>
    </row>
    <row r="56" spans="1:28" ht="14.25" customHeight="1" x14ac:dyDescent="0.45">
      <c r="A56" s="2">
        <v>45840</v>
      </c>
      <c r="B56" s="3">
        <v>0.43472222222222223</v>
      </c>
      <c r="C56" s="4">
        <f t="shared" si="0"/>
        <v>45840.43472222222</v>
      </c>
      <c r="D56" s="1">
        <v>1</v>
      </c>
      <c r="E56" s="1">
        <v>2</v>
      </c>
      <c r="F56" s="1" t="s">
        <v>28</v>
      </c>
      <c r="G56" s="1">
        <v>0</v>
      </c>
      <c r="H56" s="1">
        <v>11</v>
      </c>
      <c r="I56" s="1">
        <v>30</v>
      </c>
      <c r="J56" s="1">
        <v>1</v>
      </c>
      <c r="K56" s="1" t="s">
        <v>29</v>
      </c>
      <c r="L56" s="1" t="s">
        <v>86</v>
      </c>
      <c r="M56" s="1">
        <v>11.3</v>
      </c>
      <c r="N56" s="1">
        <f>M56</f>
        <v>11.3</v>
      </c>
      <c r="O56" s="1">
        <f t="shared" si="1"/>
        <v>0</v>
      </c>
      <c r="P56" s="1">
        <v>32.67</v>
      </c>
      <c r="Q56" s="1">
        <v>8.06</v>
      </c>
      <c r="R56" s="1">
        <v>-1.28</v>
      </c>
      <c r="S56" s="5">
        <v>2028.2242546495402</v>
      </c>
      <c r="T56" s="5">
        <v>0.35027397891612261</v>
      </c>
      <c r="U56" s="7">
        <v>2188.6283181188583</v>
      </c>
      <c r="V56" s="7">
        <v>0.56615837762510923</v>
      </c>
      <c r="W56" s="1"/>
      <c r="X56" s="1"/>
      <c r="Y56" s="6"/>
      <c r="Z56" s="6"/>
      <c r="AA56" s="6"/>
      <c r="AB56">
        <v>1.8084493511716599</v>
      </c>
    </row>
    <row r="57" spans="1:28" ht="14.25" customHeight="1" x14ac:dyDescent="0.45">
      <c r="A57" s="2">
        <v>45840</v>
      </c>
      <c r="B57" s="3">
        <v>0.43611111111111112</v>
      </c>
      <c r="C57" s="4">
        <f t="shared" si="0"/>
        <v>45840.436111111114</v>
      </c>
      <c r="D57" s="1">
        <v>1</v>
      </c>
      <c r="E57" s="1">
        <v>2</v>
      </c>
      <c r="F57" s="1" t="s">
        <v>28</v>
      </c>
      <c r="G57" s="8">
        <v>1500</v>
      </c>
      <c r="H57" s="1">
        <v>11</v>
      </c>
      <c r="I57" s="1">
        <v>30</v>
      </c>
      <c r="J57" s="1">
        <v>2</v>
      </c>
      <c r="K57" s="1" t="s">
        <v>29</v>
      </c>
      <c r="L57" s="1" t="s">
        <v>87</v>
      </c>
      <c r="M57" s="1">
        <v>11.1</v>
      </c>
      <c r="N57" s="1">
        <f>M57</f>
        <v>11.1</v>
      </c>
      <c r="O57" s="1">
        <f t="shared" si="1"/>
        <v>0</v>
      </c>
      <c r="P57" s="1">
        <v>32.71</v>
      </c>
      <c r="Q57" s="1">
        <v>9.1300000000000008</v>
      </c>
      <c r="R57" s="1">
        <v>-0.25</v>
      </c>
      <c r="S57" s="5">
        <v>2505.8161992594651</v>
      </c>
      <c r="T57" s="5">
        <v>0.70425711162032434</v>
      </c>
      <c r="U57" s="7">
        <v>3728.9560293857212</v>
      </c>
      <c r="V57" s="7">
        <v>2.6183355972045903</v>
      </c>
      <c r="W57" s="1"/>
      <c r="X57" s="1"/>
      <c r="Y57" s="6"/>
      <c r="Z57" s="6"/>
      <c r="AA57" s="6"/>
      <c r="AB57">
        <v>14.627002815785</v>
      </c>
    </row>
    <row r="58" spans="1:28" ht="14.25" customHeight="1" x14ac:dyDescent="0.45">
      <c r="A58" s="2">
        <v>45840</v>
      </c>
      <c r="B58" s="3">
        <v>0.4375</v>
      </c>
      <c r="C58" s="4">
        <f t="shared" si="0"/>
        <v>45840.4375</v>
      </c>
      <c r="D58" s="1">
        <v>1</v>
      </c>
      <c r="E58" s="1">
        <v>2</v>
      </c>
      <c r="F58" s="1" t="s">
        <v>28</v>
      </c>
      <c r="G58" s="1">
        <v>2500</v>
      </c>
      <c r="H58" s="1">
        <v>11</v>
      </c>
      <c r="I58" s="1">
        <v>30</v>
      </c>
      <c r="J58" s="1">
        <v>3</v>
      </c>
      <c r="K58" s="1" t="s">
        <v>29</v>
      </c>
      <c r="L58" s="1" t="s">
        <v>88</v>
      </c>
      <c r="M58" s="1">
        <v>11</v>
      </c>
      <c r="N58" s="1">
        <f>M58</f>
        <v>11</v>
      </c>
      <c r="O58" s="1">
        <f t="shared" si="1"/>
        <v>0</v>
      </c>
      <c r="P58" s="1">
        <v>32.36</v>
      </c>
      <c r="Q58" s="1">
        <v>9.7799999999999994</v>
      </c>
      <c r="R58" s="1">
        <v>-1.21</v>
      </c>
      <c r="S58" s="5">
        <v>2630.0265933805476</v>
      </c>
      <c r="T58" s="5">
        <v>0.78010268273041827</v>
      </c>
      <c r="U58" s="7">
        <v>4762.2244355070698</v>
      </c>
      <c r="V58" s="7">
        <v>1.3449359941508361</v>
      </c>
      <c r="W58" s="1"/>
      <c r="X58" s="1"/>
      <c r="Y58" s="6"/>
      <c r="Z58" s="6"/>
      <c r="AA58" s="6"/>
      <c r="AB58">
        <v>26.7578532319936</v>
      </c>
    </row>
    <row r="59" spans="1:28" s="32" customFormat="1" ht="14.25" customHeight="1" x14ac:dyDescent="0.45">
      <c r="A59" s="25">
        <v>45840</v>
      </c>
      <c r="B59" s="26">
        <v>0.43888888888888888</v>
      </c>
      <c r="C59" s="27">
        <f t="shared" si="0"/>
        <v>45840.438888888886</v>
      </c>
      <c r="D59" s="28">
        <v>1</v>
      </c>
      <c r="E59" s="28">
        <v>2</v>
      </c>
      <c r="F59" s="28" t="s">
        <v>28</v>
      </c>
      <c r="G59" s="28">
        <v>3500</v>
      </c>
      <c r="H59" s="28">
        <v>11</v>
      </c>
      <c r="I59" s="28">
        <v>30</v>
      </c>
      <c r="J59" s="28">
        <v>4</v>
      </c>
      <c r="K59" s="28" t="s">
        <v>29</v>
      </c>
      <c r="L59" s="28" t="s">
        <v>89</v>
      </c>
      <c r="M59" s="28">
        <v>10.8</v>
      </c>
      <c r="N59" s="28">
        <f>M59+0.3</f>
        <v>11.100000000000001</v>
      </c>
      <c r="O59" s="28">
        <f t="shared" si="1"/>
        <v>0.30000000000000071</v>
      </c>
      <c r="P59" s="28">
        <v>32.6</v>
      </c>
      <c r="Q59" s="28">
        <v>9.9600000000000009</v>
      </c>
      <c r="R59" s="28">
        <v>0.52</v>
      </c>
      <c r="S59" s="29">
        <v>2566.2297040011049</v>
      </c>
      <c r="T59" s="29">
        <v>0.96482763590393417</v>
      </c>
      <c r="U59" s="30">
        <v>5117.9914648875438</v>
      </c>
      <c r="V59" s="30">
        <v>3.0432596045284326</v>
      </c>
      <c r="W59" s="28"/>
      <c r="X59" s="1" t="s">
        <v>402</v>
      </c>
      <c r="Y59" s="31"/>
      <c r="Z59" s="31"/>
      <c r="AA59" s="31"/>
      <c r="AB59" s="32">
        <v>31.783853022414501</v>
      </c>
    </row>
    <row r="60" spans="1:28" ht="14.25" customHeight="1" x14ac:dyDescent="0.45">
      <c r="A60" s="2">
        <v>45840</v>
      </c>
      <c r="B60" s="3">
        <v>0.5756944444444444</v>
      </c>
      <c r="C60" s="4">
        <f t="shared" si="0"/>
        <v>45840.575694444444</v>
      </c>
      <c r="D60" s="1">
        <v>1</v>
      </c>
      <c r="E60" s="1">
        <v>2</v>
      </c>
      <c r="F60" s="1" t="s">
        <v>28</v>
      </c>
      <c r="G60" s="1">
        <v>0</v>
      </c>
      <c r="H60" s="1">
        <v>11</v>
      </c>
      <c r="I60" s="1">
        <v>30</v>
      </c>
      <c r="J60" s="1">
        <v>5</v>
      </c>
      <c r="K60" s="1" t="s">
        <v>39</v>
      </c>
      <c r="L60" s="1" t="s">
        <v>90</v>
      </c>
      <c r="M60" s="1">
        <v>11.2</v>
      </c>
      <c r="N60" s="1">
        <f>M60</f>
        <v>11.2</v>
      </c>
      <c r="O60" s="1">
        <f t="shared" si="1"/>
        <v>0</v>
      </c>
      <c r="P60" s="1">
        <v>32.56</v>
      </c>
      <c r="Q60" s="1">
        <v>8.07</v>
      </c>
      <c r="R60" s="1">
        <v>-1.1499999999999999</v>
      </c>
      <c r="S60" s="5">
        <v>2038.7390418022405</v>
      </c>
      <c r="T60" s="5">
        <v>0.9787169057188273</v>
      </c>
      <c r="U60" s="7">
        <v>2218.2758730181267</v>
      </c>
      <c r="V60" s="7">
        <v>0</v>
      </c>
      <c r="W60" s="1"/>
      <c r="X60" s="1"/>
      <c r="Y60" s="6"/>
      <c r="Z60" s="6"/>
      <c r="AA60" s="6"/>
      <c r="AB60">
        <v>1.99566446313172</v>
      </c>
    </row>
    <row r="61" spans="1:28" ht="14.25" customHeight="1" x14ac:dyDescent="0.45">
      <c r="A61" s="2">
        <v>45840</v>
      </c>
      <c r="B61" s="3">
        <v>0.57638888888888884</v>
      </c>
      <c r="C61" s="4">
        <f t="shared" si="0"/>
        <v>45840.576388888891</v>
      </c>
      <c r="D61" s="1">
        <v>1</v>
      </c>
      <c r="E61" s="1">
        <v>2</v>
      </c>
      <c r="F61" s="1" t="s">
        <v>28</v>
      </c>
      <c r="G61" s="8">
        <v>1500</v>
      </c>
      <c r="H61" s="1">
        <v>11</v>
      </c>
      <c r="I61" s="1">
        <v>30</v>
      </c>
      <c r="J61" s="1">
        <v>6</v>
      </c>
      <c r="K61" s="1" t="s">
        <v>39</v>
      </c>
      <c r="L61" s="1" t="s">
        <v>91</v>
      </c>
      <c r="M61" s="1">
        <v>11</v>
      </c>
      <c r="N61" s="1">
        <f>M61</f>
        <v>11</v>
      </c>
      <c r="O61" s="1">
        <f t="shared" si="1"/>
        <v>0</v>
      </c>
      <c r="P61" s="1">
        <v>32.79</v>
      </c>
      <c r="Q61" s="1">
        <v>9.06</v>
      </c>
      <c r="R61" s="1">
        <v>-0.08</v>
      </c>
      <c r="S61" s="5">
        <v>2620.1305906262223</v>
      </c>
      <c r="T61" s="5">
        <v>1.2900278484334209</v>
      </c>
      <c r="U61" s="7">
        <v>3763.2591404860905</v>
      </c>
      <c r="V61" s="7">
        <v>0.91990104502806069</v>
      </c>
      <c r="W61" s="1"/>
      <c r="X61" s="1"/>
      <c r="Y61" s="6"/>
      <c r="Z61" s="6"/>
      <c r="AA61" s="6"/>
      <c r="AB61">
        <v>13.686959011165699</v>
      </c>
    </row>
    <row r="62" spans="1:28" ht="14.25" customHeight="1" x14ac:dyDescent="0.45">
      <c r="A62" s="2">
        <v>45840</v>
      </c>
      <c r="B62" s="3">
        <v>0.57847222222222228</v>
      </c>
      <c r="C62" s="4">
        <f t="shared" si="0"/>
        <v>45840.578472222223</v>
      </c>
      <c r="D62" s="1">
        <v>1</v>
      </c>
      <c r="E62" s="1">
        <v>2</v>
      </c>
      <c r="F62" s="1" t="s">
        <v>28</v>
      </c>
      <c r="G62" s="1">
        <v>2500</v>
      </c>
      <c r="H62" s="1">
        <v>11</v>
      </c>
      <c r="I62" s="1">
        <v>30</v>
      </c>
      <c r="J62" s="1">
        <v>7</v>
      </c>
      <c r="K62" s="1" t="s">
        <v>39</v>
      </c>
      <c r="L62" s="1" t="s">
        <v>92</v>
      </c>
      <c r="M62" s="1">
        <v>10.9</v>
      </c>
      <c r="N62" s="1">
        <f>M62</f>
        <v>10.9</v>
      </c>
      <c r="O62" s="1">
        <f t="shared" si="1"/>
        <v>0</v>
      </c>
      <c r="P62" s="1">
        <v>32.49</v>
      </c>
      <c r="Q62" s="1">
        <v>9.73</v>
      </c>
      <c r="R62" s="1">
        <v>-0.89</v>
      </c>
      <c r="S62" s="5">
        <v>2725.8686629759845</v>
      </c>
      <c r="T62" s="5">
        <v>1.3872854179793206</v>
      </c>
      <c r="U62" s="7">
        <v>4847.3472440477353</v>
      </c>
      <c r="V62" s="7">
        <v>2.1941572345310534</v>
      </c>
      <c r="W62" s="1"/>
      <c r="X62" s="1"/>
      <c r="Y62" s="6"/>
      <c r="Z62" s="6"/>
      <c r="AA62" s="6"/>
      <c r="AB62">
        <v>26.724888616007</v>
      </c>
    </row>
    <row r="63" spans="1:28" s="32" customFormat="1" ht="14.25" customHeight="1" x14ac:dyDescent="0.45">
      <c r="A63" s="25">
        <v>45840</v>
      </c>
      <c r="B63" s="26">
        <v>0.57986111111111116</v>
      </c>
      <c r="C63" s="27">
        <f t="shared" si="0"/>
        <v>45840.579861111109</v>
      </c>
      <c r="D63" s="28">
        <v>1</v>
      </c>
      <c r="E63" s="28">
        <v>2</v>
      </c>
      <c r="F63" s="28" t="s">
        <v>28</v>
      </c>
      <c r="G63" s="28">
        <v>3500</v>
      </c>
      <c r="H63" s="28">
        <v>11</v>
      </c>
      <c r="I63" s="28">
        <v>30</v>
      </c>
      <c r="J63" s="28">
        <v>8</v>
      </c>
      <c r="K63" s="28" t="s">
        <v>39</v>
      </c>
      <c r="L63" s="28" t="s">
        <v>93</v>
      </c>
      <c r="M63" s="28">
        <v>10.6</v>
      </c>
      <c r="N63" s="28">
        <f>M63+0.3</f>
        <v>10.9</v>
      </c>
      <c r="O63" s="28">
        <f t="shared" si="1"/>
        <v>0.30000000000000071</v>
      </c>
      <c r="P63" s="28">
        <v>32.74</v>
      </c>
      <c r="Q63" s="28">
        <v>9.76</v>
      </c>
      <c r="R63" s="28">
        <v>0.38</v>
      </c>
      <c r="S63" s="29">
        <v>2950.3652462317682</v>
      </c>
      <c r="T63" s="29">
        <v>1.2942032768684306</v>
      </c>
      <c r="U63" s="30">
        <v>5477.9530465296029</v>
      </c>
      <c r="V63" s="30">
        <v>1.627534927486145</v>
      </c>
      <c r="W63" s="28"/>
      <c r="X63" s="28"/>
      <c r="Y63" s="31"/>
      <c r="Z63" s="31"/>
      <c r="AA63" s="31"/>
      <c r="AB63" s="32">
        <v>32.327617808212501</v>
      </c>
    </row>
    <row r="64" spans="1:28" ht="14.25" customHeight="1" x14ac:dyDescent="0.45">
      <c r="A64" s="2">
        <v>45841</v>
      </c>
      <c r="B64" s="3">
        <v>0.43611111111111112</v>
      </c>
      <c r="C64" s="4">
        <f t="shared" si="0"/>
        <v>45841.436111111114</v>
      </c>
      <c r="D64" s="1">
        <v>1</v>
      </c>
      <c r="E64" s="1">
        <v>2</v>
      </c>
      <c r="F64" s="1" t="s">
        <v>28</v>
      </c>
      <c r="G64" s="1">
        <v>0</v>
      </c>
      <c r="H64" s="1">
        <v>11</v>
      </c>
      <c r="I64" s="1">
        <v>30</v>
      </c>
      <c r="J64" s="1">
        <v>1</v>
      </c>
      <c r="K64" s="1" t="s">
        <v>29</v>
      </c>
      <c r="L64" s="1" t="s">
        <v>94</v>
      </c>
      <c r="M64" s="1">
        <v>10.8</v>
      </c>
      <c r="N64" s="1">
        <f>M64</f>
        <v>10.8</v>
      </c>
      <c r="O64" s="1">
        <f t="shared" si="1"/>
        <v>0</v>
      </c>
      <c r="P64" s="1">
        <v>32.06</v>
      </c>
      <c r="Q64" s="1">
        <v>8.1</v>
      </c>
      <c r="R64" s="1">
        <v>-1.17</v>
      </c>
      <c r="S64" s="5">
        <v>2044.7682398729364</v>
      </c>
      <c r="T64" s="5">
        <v>0.53014207227286481</v>
      </c>
      <c r="U64" s="7">
        <v>2194.0615352128098</v>
      </c>
      <c r="V64" s="7">
        <v>0.35399087089900211</v>
      </c>
      <c r="W64" s="1"/>
      <c r="X64" s="1"/>
      <c r="Y64" s="6"/>
      <c r="Z64" s="6"/>
      <c r="AA64" s="6"/>
      <c r="AB64">
        <v>1.7165249815585499</v>
      </c>
    </row>
    <row r="65" spans="1:28" ht="14.25" customHeight="1" x14ac:dyDescent="0.45">
      <c r="A65" s="2">
        <v>45841</v>
      </c>
      <c r="B65" s="3">
        <v>0.43680555555555556</v>
      </c>
      <c r="C65" s="4">
        <f t="shared" si="0"/>
        <v>45841.436805555553</v>
      </c>
      <c r="D65" s="1">
        <v>1</v>
      </c>
      <c r="E65" s="1">
        <v>2</v>
      </c>
      <c r="F65" s="1" t="s">
        <v>28</v>
      </c>
      <c r="G65" s="8">
        <v>1500</v>
      </c>
      <c r="H65" s="1">
        <v>11</v>
      </c>
      <c r="I65" s="1">
        <v>30</v>
      </c>
      <c r="J65" s="1">
        <v>2</v>
      </c>
      <c r="K65" s="1" t="s">
        <v>29</v>
      </c>
      <c r="L65" s="1" t="s">
        <v>95</v>
      </c>
      <c r="M65" s="1">
        <v>10.8</v>
      </c>
      <c r="N65" s="1">
        <f>M65</f>
        <v>10.8</v>
      </c>
      <c r="O65" s="1">
        <f t="shared" si="1"/>
        <v>0</v>
      </c>
      <c r="P65" s="1">
        <v>32.81</v>
      </c>
      <c r="Q65" s="1">
        <v>8.85</v>
      </c>
      <c r="R65" s="1">
        <v>-0.2</v>
      </c>
      <c r="S65" s="5">
        <v>2824.6182486886755</v>
      </c>
      <c r="T65" s="5">
        <v>1.1773016784942549</v>
      </c>
      <c r="U65" s="7">
        <v>3773.7601407855082</v>
      </c>
      <c r="V65" s="7">
        <v>1.1321989439924871</v>
      </c>
      <c r="W65" s="1"/>
      <c r="X65" s="1"/>
      <c r="Y65" s="6"/>
      <c r="Z65" s="6"/>
      <c r="AA65" s="6"/>
      <c r="AB65">
        <v>11.365013692548899</v>
      </c>
    </row>
    <row r="66" spans="1:28" ht="14.25" customHeight="1" x14ac:dyDescent="0.45">
      <c r="A66" s="2">
        <v>45841</v>
      </c>
      <c r="B66" s="3">
        <v>0.43888888888888888</v>
      </c>
      <c r="C66" s="4">
        <f t="shared" ref="C66:C129" si="2">A66+B66</f>
        <v>45841.438888888886</v>
      </c>
      <c r="D66" s="1">
        <v>1</v>
      </c>
      <c r="E66" s="1">
        <v>2</v>
      </c>
      <c r="F66" s="1" t="s">
        <v>28</v>
      </c>
      <c r="G66" s="1">
        <v>2500</v>
      </c>
      <c r="H66" s="1">
        <v>11</v>
      </c>
      <c r="I66" s="1">
        <v>30</v>
      </c>
      <c r="J66" s="1">
        <v>3</v>
      </c>
      <c r="K66" s="1" t="s">
        <v>29</v>
      </c>
      <c r="L66" s="1" t="s">
        <v>96</v>
      </c>
      <c r="M66" s="1">
        <v>10.7</v>
      </c>
      <c r="N66" s="1">
        <f>M66</f>
        <v>10.7</v>
      </c>
      <c r="O66" s="1">
        <f t="shared" ref="O66:O129" si="3">N66-M66</f>
        <v>0</v>
      </c>
      <c r="P66" s="1">
        <v>32.56</v>
      </c>
      <c r="Q66" s="1">
        <v>9.48</v>
      </c>
      <c r="R66" s="1">
        <v>-1.3</v>
      </c>
      <c r="S66" s="5">
        <v>2928.4872609747604</v>
      </c>
      <c r="T66" s="5">
        <v>0.3343113818611288</v>
      </c>
      <c r="U66" s="7">
        <v>4668.5584000838107</v>
      </c>
      <c r="V66" s="7">
        <v>0.70773718014408271</v>
      </c>
      <c r="W66" s="1"/>
      <c r="X66" s="1"/>
      <c r="Y66" s="6"/>
      <c r="Z66" s="6"/>
      <c r="AA66" s="6"/>
      <c r="AB66">
        <v>21.8426430694029</v>
      </c>
    </row>
    <row r="67" spans="1:28" s="32" customFormat="1" ht="14.25" customHeight="1" x14ac:dyDescent="0.45">
      <c r="A67" s="25">
        <v>45841</v>
      </c>
      <c r="B67" s="26">
        <v>0.43958333333333333</v>
      </c>
      <c r="C67" s="27">
        <f t="shared" si="2"/>
        <v>45841.439583333333</v>
      </c>
      <c r="D67" s="28">
        <v>1</v>
      </c>
      <c r="E67" s="28">
        <v>2</v>
      </c>
      <c r="F67" s="28" t="s">
        <v>28</v>
      </c>
      <c r="G67" s="28">
        <v>3500</v>
      </c>
      <c r="H67" s="28">
        <v>11</v>
      </c>
      <c r="I67" s="28">
        <v>30</v>
      </c>
      <c r="J67" s="28">
        <v>4</v>
      </c>
      <c r="K67" s="28" t="s">
        <v>29</v>
      </c>
      <c r="L67" s="28" t="s">
        <v>97</v>
      </c>
      <c r="M67" s="28">
        <v>10.4</v>
      </c>
      <c r="N67" s="28">
        <f>M67+0.3</f>
        <v>10.700000000000001</v>
      </c>
      <c r="O67" s="28">
        <f t="shared" si="3"/>
        <v>0.30000000000000071</v>
      </c>
      <c r="P67" s="28">
        <v>32.81</v>
      </c>
      <c r="Q67" s="28">
        <v>9.43</v>
      </c>
      <c r="R67" s="28">
        <v>0.65</v>
      </c>
      <c r="S67" s="29">
        <v>2832.5965548903582</v>
      </c>
      <c r="T67" s="29">
        <v>0.3288947526280141</v>
      </c>
      <c r="U67" s="30">
        <v>4788.0129374427361</v>
      </c>
      <c r="V67" s="30">
        <v>1.5562892010542171</v>
      </c>
      <c r="W67" s="28"/>
      <c r="X67" s="28"/>
      <c r="Y67" s="31"/>
      <c r="Z67" s="31"/>
      <c r="AA67" s="31"/>
      <c r="AB67" s="32">
        <v>24.576946478301</v>
      </c>
    </row>
    <row r="68" spans="1:28" ht="14.25" customHeight="1" x14ac:dyDescent="0.45">
      <c r="A68" s="2">
        <v>45841</v>
      </c>
      <c r="B68" s="3">
        <v>0.58819444444444446</v>
      </c>
      <c r="C68" s="4">
        <f t="shared" si="2"/>
        <v>45841.588194444441</v>
      </c>
      <c r="D68" s="1">
        <v>1</v>
      </c>
      <c r="E68" s="1">
        <v>2</v>
      </c>
      <c r="F68" s="1" t="s">
        <v>28</v>
      </c>
      <c r="G68" s="1">
        <v>0</v>
      </c>
      <c r="H68" s="1">
        <v>11</v>
      </c>
      <c r="I68" s="1">
        <v>30</v>
      </c>
      <c r="J68" s="1">
        <v>5</v>
      </c>
      <c r="K68" s="1" t="s">
        <v>39</v>
      </c>
      <c r="L68" s="1" t="s">
        <v>98</v>
      </c>
      <c r="M68" s="1">
        <v>11.1</v>
      </c>
      <c r="N68" s="1">
        <f>M68</f>
        <v>11.1</v>
      </c>
      <c r="O68" s="1">
        <f t="shared" si="3"/>
        <v>0</v>
      </c>
      <c r="P68" s="1">
        <v>32.799999999999997</v>
      </c>
      <c r="Q68" s="1">
        <v>8.1</v>
      </c>
      <c r="R68" s="1">
        <v>-1.1000000000000001</v>
      </c>
      <c r="S68" s="5">
        <v>2047.2328830985844</v>
      </c>
      <c r="T68" s="5">
        <v>1.850938873157792</v>
      </c>
      <c r="U68" s="7">
        <v>2201.8434323966867</v>
      </c>
      <c r="V68" s="7">
        <v>0</v>
      </c>
      <c r="W68" s="1"/>
      <c r="X68" s="1"/>
      <c r="Y68" s="6"/>
      <c r="Z68" s="6"/>
      <c r="AA68" s="6"/>
      <c r="AB68">
        <v>1.75857197474102</v>
      </c>
    </row>
    <row r="69" spans="1:28" ht="14.25" customHeight="1" x14ac:dyDescent="0.45">
      <c r="A69" s="2">
        <v>45841</v>
      </c>
      <c r="B69" s="3">
        <v>0.58958333333333335</v>
      </c>
      <c r="C69" s="4">
        <f t="shared" si="2"/>
        <v>45841.589583333334</v>
      </c>
      <c r="D69" s="1">
        <v>1</v>
      </c>
      <c r="E69" s="1">
        <v>2</v>
      </c>
      <c r="F69" s="1" t="s">
        <v>28</v>
      </c>
      <c r="G69" s="8">
        <v>1500</v>
      </c>
      <c r="H69" s="1">
        <v>11</v>
      </c>
      <c r="I69" s="1">
        <v>30</v>
      </c>
      <c r="J69" s="1">
        <v>6</v>
      </c>
      <c r="K69" s="1" t="s">
        <v>39</v>
      </c>
      <c r="L69" s="1" t="s">
        <v>99</v>
      </c>
      <c r="M69" s="1">
        <v>10.8</v>
      </c>
      <c r="N69" s="1">
        <f>M69</f>
        <v>10.8</v>
      </c>
      <c r="O69" s="1">
        <f t="shared" si="3"/>
        <v>0</v>
      </c>
      <c r="P69" s="1">
        <v>32.61</v>
      </c>
      <c r="Q69" s="1">
        <v>8.7100000000000009</v>
      </c>
      <c r="R69" s="1">
        <v>-0.08</v>
      </c>
      <c r="S69" s="5">
        <v>3006.406416674055</v>
      </c>
      <c r="T69" s="5">
        <v>0.64072655181796134</v>
      </c>
      <c r="U69" s="7">
        <v>3769.116127189694</v>
      </c>
      <c r="V69" s="7">
        <v>0</v>
      </c>
      <c r="W69" s="1"/>
      <c r="X69" s="1"/>
      <c r="Y69" s="6"/>
      <c r="Z69" s="6"/>
      <c r="AA69" s="6"/>
      <c r="AB69">
        <v>9.1600459300840296</v>
      </c>
    </row>
    <row r="70" spans="1:28" ht="14.25" customHeight="1" x14ac:dyDescent="0.45">
      <c r="A70" s="2">
        <v>45841</v>
      </c>
      <c r="B70" s="3">
        <v>0.59027777777777779</v>
      </c>
      <c r="C70" s="4">
        <f t="shared" si="2"/>
        <v>45841.590277777781</v>
      </c>
      <c r="D70" s="1">
        <v>1</v>
      </c>
      <c r="E70" s="1">
        <v>2</v>
      </c>
      <c r="F70" s="1" t="s">
        <v>28</v>
      </c>
      <c r="G70" s="1">
        <v>2500</v>
      </c>
      <c r="H70" s="1">
        <v>11</v>
      </c>
      <c r="I70" s="1">
        <v>30</v>
      </c>
      <c r="J70" s="1">
        <v>7</v>
      </c>
      <c r="K70" s="1" t="s">
        <v>39</v>
      </c>
      <c r="L70" s="1" t="s">
        <v>100</v>
      </c>
      <c r="M70" s="1">
        <v>10.9</v>
      </c>
      <c r="N70" s="1">
        <f>M70</f>
        <v>10.9</v>
      </c>
      <c r="O70" s="1">
        <f t="shared" si="3"/>
        <v>0</v>
      </c>
      <c r="P70" s="1">
        <v>32.03</v>
      </c>
      <c r="Q70" s="1">
        <v>9.39</v>
      </c>
      <c r="R70" s="1">
        <v>-0.94</v>
      </c>
      <c r="S70" s="5">
        <v>3091.9714010618013</v>
      </c>
      <c r="T70" s="5">
        <v>0.12316954635083736</v>
      </c>
      <c r="U70" s="7">
        <v>4823.8953464061578</v>
      </c>
      <c r="V70" s="7">
        <v>1.2744289599026164</v>
      </c>
      <c r="W70" s="1"/>
      <c r="X70" s="1"/>
      <c r="Y70" s="6"/>
      <c r="Z70" s="6"/>
      <c r="AA70" s="6"/>
      <c r="AB70">
        <v>21.983208774268199</v>
      </c>
    </row>
    <row r="71" spans="1:28" s="32" customFormat="1" ht="14.25" customHeight="1" x14ac:dyDescent="0.45">
      <c r="A71" s="33">
        <v>45841</v>
      </c>
      <c r="B71" s="34">
        <v>0.59236111111111112</v>
      </c>
      <c r="C71" s="35">
        <f t="shared" si="2"/>
        <v>45841.592361111114</v>
      </c>
      <c r="D71" s="36">
        <v>1</v>
      </c>
      <c r="E71" s="36">
        <v>2</v>
      </c>
      <c r="F71" s="36" t="s">
        <v>28</v>
      </c>
      <c r="G71" s="28">
        <v>3500</v>
      </c>
      <c r="H71" s="28">
        <v>11</v>
      </c>
      <c r="I71" s="36">
        <v>30</v>
      </c>
      <c r="J71" s="36">
        <v>8</v>
      </c>
      <c r="K71" s="36" t="s">
        <v>39</v>
      </c>
      <c r="L71" s="36" t="s">
        <v>101</v>
      </c>
      <c r="M71" s="36">
        <v>10.5</v>
      </c>
      <c r="N71" s="36">
        <f>M71+0.3</f>
        <v>10.8</v>
      </c>
      <c r="O71" s="28">
        <f t="shared" si="3"/>
        <v>0.30000000000000071</v>
      </c>
      <c r="P71" s="36">
        <v>32.94</v>
      </c>
      <c r="Q71" s="36">
        <v>9.1300000000000008</v>
      </c>
      <c r="R71" s="36">
        <v>0.65</v>
      </c>
      <c r="S71" s="37">
        <v>3544.7680109142179</v>
      </c>
      <c r="T71" s="37">
        <v>1.1346216722923057</v>
      </c>
      <c r="U71" s="38">
        <v>5225.632364474367</v>
      </c>
      <c r="V71" s="38">
        <v>0</v>
      </c>
      <c r="W71" s="36"/>
      <c r="X71" s="36"/>
      <c r="Y71" s="39"/>
      <c r="Z71" s="39"/>
      <c r="AA71" s="39"/>
      <c r="AB71" s="32">
        <v>21.486313944539202</v>
      </c>
    </row>
    <row r="72" spans="1:28" ht="14.25" customHeight="1" x14ac:dyDescent="0.45">
      <c r="A72" s="2">
        <v>45846</v>
      </c>
      <c r="B72" s="3">
        <v>0.41666666666666669</v>
      </c>
      <c r="C72" s="4">
        <f t="shared" si="2"/>
        <v>45846.416666666664</v>
      </c>
      <c r="D72" s="1">
        <v>1</v>
      </c>
      <c r="E72" s="1">
        <v>3</v>
      </c>
      <c r="F72" s="1" t="s">
        <v>28</v>
      </c>
      <c r="G72" s="1">
        <v>0</v>
      </c>
      <c r="H72" s="1">
        <v>16</v>
      </c>
      <c r="I72" s="1">
        <v>30</v>
      </c>
      <c r="J72" s="1">
        <v>1</v>
      </c>
      <c r="K72" s="1" t="s">
        <v>29</v>
      </c>
      <c r="L72" s="1" t="s">
        <v>102</v>
      </c>
      <c r="M72" s="1">
        <v>16.2</v>
      </c>
      <c r="N72" s="1">
        <f>M72</f>
        <v>16.2</v>
      </c>
      <c r="O72" s="1">
        <f t="shared" si="3"/>
        <v>0</v>
      </c>
      <c r="P72" s="1">
        <v>31.57</v>
      </c>
      <c r="Q72" s="1">
        <v>7.95</v>
      </c>
      <c r="R72" s="1">
        <v>-1.33</v>
      </c>
      <c r="S72" s="5">
        <v>2078.4845071003251</v>
      </c>
      <c r="T72" s="5">
        <v>0.27938787396463466</v>
      </c>
      <c r="U72" s="7">
        <v>2162.586389225869</v>
      </c>
      <c r="V72" s="7">
        <v>0.70831418811561941</v>
      </c>
      <c r="W72" s="1"/>
      <c r="X72" s="1"/>
      <c r="Y72" s="6"/>
      <c r="Z72" s="6"/>
      <c r="AA72" s="6"/>
      <c r="AB72">
        <v>1.2090415341051599</v>
      </c>
    </row>
    <row r="73" spans="1:28" ht="14.25" customHeight="1" x14ac:dyDescent="0.45">
      <c r="A73" s="2">
        <v>45846</v>
      </c>
      <c r="B73" s="3">
        <v>0.42777777777777776</v>
      </c>
      <c r="C73" s="4">
        <f t="shared" si="2"/>
        <v>45846.427777777775</v>
      </c>
      <c r="D73" s="1">
        <v>1</v>
      </c>
      <c r="E73" s="1">
        <v>3</v>
      </c>
      <c r="F73" s="1" t="s">
        <v>28</v>
      </c>
      <c r="G73" s="1">
        <v>0</v>
      </c>
      <c r="H73" s="1">
        <v>16</v>
      </c>
      <c r="I73" s="1">
        <v>30</v>
      </c>
      <c r="J73" s="1">
        <v>1</v>
      </c>
      <c r="K73" s="1" t="s">
        <v>29</v>
      </c>
      <c r="L73" s="1" t="s">
        <v>103</v>
      </c>
      <c r="M73" s="1">
        <v>16.100000000000001</v>
      </c>
      <c r="N73" s="1">
        <f>M73</f>
        <v>16.100000000000001</v>
      </c>
      <c r="O73" s="1">
        <f t="shared" si="3"/>
        <v>0</v>
      </c>
      <c r="P73" s="1">
        <v>31.59</v>
      </c>
      <c r="Q73" s="1">
        <v>7.95</v>
      </c>
      <c r="R73" s="1">
        <v>-1.28</v>
      </c>
      <c r="S73" s="5">
        <v>2078.391490916003</v>
      </c>
      <c r="T73" s="5">
        <v>0.79398875025019766</v>
      </c>
      <c r="U73" s="7">
        <v>2163.5989921804739</v>
      </c>
      <c r="V73" s="7">
        <v>0.56662797005145393</v>
      </c>
      <c r="W73" s="1"/>
      <c r="X73" s="1"/>
      <c r="Y73" s="6"/>
      <c r="Z73" s="6"/>
      <c r="AA73" s="6"/>
      <c r="AB73">
        <v>1.21699809059279</v>
      </c>
    </row>
    <row r="74" spans="1:28" ht="14.25" customHeight="1" x14ac:dyDescent="0.45">
      <c r="A74" s="2">
        <v>45846</v>
      </c>
      <c r="B74" s="3">
        <v>0.4284722222222222</v>
      </c>
      <c r="C74" s="4">
        <f t="shared" si="2"/>
        <v>45846.428472222222</v>
      </c>
      <c r="D74" s="1">
        <v>1</v>
      </c>
      <c r="E74" s="1">
        <v>3</v>
      </c>
      <c r="F74" s="1" t="s">
        <v>28</v>
      </c>
      <c r="G74" s="8">
        <v>1500</v>
      </c>
      <c r="H74" s="1">
        <v>16</v>
      </c>
      <c r="I74" s="1">
        <v>30</v>
      </c>
      <c r="J74" s="1">
        <v>2</v>
      </c>
      <c r="K74" s="1" t="s">
        <v>29</v>
      </c>
      <c r="L74" s="1" t="s">
        <v>104</v>
      </c>
      <c r="M74" s="1">
        <v>15.9</v>
      </c>
      <c r="N74" s="1">
        <f>M74</f>
        <v>15.9</v>
      </c>
      <c r="O74" s="1">
        <f t="shared" si="3"/>
        <v>0</v>
      </c>
      <c r="P74" s="1">
        <v>31.55</v>
      </c>
      <c r="Q74" s="1">
        <v>9.4600000000000009</v>
      </c>
      <c r="R74" s="1">
        <v>0.19</v>
      </c>
      <c r="S74" s="5">
        <v>2232.2207375496309</v>
      </c>
      <c r="T74" s="5">
        <v>0.22336255427965704</v>
      </c>
      <c r="U74" s="7">
        <v>3817.8640628657527</v>
      </c>
      <c r="V74" s="7">
        <v>0.28332240840695078</v>
      </c>
      <c r="W74" s="1"/>
      <c r="X74" s="1"/>
      <c r="Y74" s="6"/>
      <c r="Z74" s="6"/>
      <c r="AA74" s="6"/>
      <c r="AB74">
        <v>19.366248138067</v>
      </c>
    </row>
    <row r="75" spans="1:28" ht="14.25" customHeight="1" x14ac:dyDescent="0.45">
      <c r="A75" s="2">
        <v>45846</v>
      </c>
      <c r="B75" s="3">
        <v>0.43055555555555558</v>
      </c>
      <c r="C75" s="4">
        <f t="shared" si="2"/>
        <v>45846.430555555555</v>
      </c>
      <c r="D75" s="1">
        <v>1</v>
      </c>
      <c r="E75" s="1">
        <v>3</v>
      </c>
      <c r="F75" s="1" t="s">
        <v>28</v>
      </c>
      <c r="G75" s="1">
        <v>2500</v>
      </c>
      <c r="H75" s="1">
        <v>16</v>
      </c>
      <c r="I75" s="1">
        <v>30</v>
      </c>
      <c r="J75" s="1">
        <v>3</v>
      </c>
      <c r="K75" s="1" t="s">
        <v>29</v>
      </c>
      <c r="L75" s="1" t="s">
        <v>105</v>
      </c>
      <c r="M75" s="1">
        <v>16</v>
      </c>
      <c r="N75" s="1">
        <f>M75</f>
        <v>16</v>
      </c>
      <c r="O75" s="1">
        <f t="shared" si="3"/>
        <v>0</v>
      </c>
      <c r="P75" s="1">
        <v>31.14</v>
      </c>
      <c r="Q75" s="1">
        <v>9.89</v>
      </c>
      <c r="R75" s="1">
        <v>0.53</v>
      </c>
      <c r="S75" s="5">
        <v>2249.3022692514164</v>
      </c>
      <c r="T75" s="5">
        <v>1.76526755919865</v>
      </c>
      <c r="U75" s="113">
        <v>4586.4104719998049</v>
      </c>
      <c r="V75" s="113">
        <v>28.411728884559704</v>
      </c>
      <c r="W75" s="1"/>
      <c r="X75" s="28" t="s">
        <v>404</v>
      </c>
      <c r="Y75" s="6"/>
      <c r="Z75" s="6"/>
      <c r="AA75" s="6"/>
      <c r="AB75">
        <v>28.583717382429999</v>
      </c>
    </row>
    <row r="76" spans="1:28" s="32" customFormat="1" ht="14.25" customHeight="1" x14ac:dyDescent="0.45">
      <c r="A76" s="25">
        <v>45846</v>
      </c>
      <c r="B76" s="26">
        <v>0.43194444444444446</v>
      </c>
      <c r="C76" s="27">
        <f t="shared" si="2"/>
        <v>45846.431944444441</v>
      </c>
      <c r="D76" s="28">
        <v>1</v>
      </c>
      <c r="E76" s="28">
        <v>3</v>
      </c>
      <c r="F76" s="28" t="s">
        <v>28</v>
      </c>
      <c r="G76" s="28">
        <v>3500</v>
      </c>
      <c r="H76" s="28">
        <v>16</v>
      </c>
      <c r="I76" s="28">
        <v>30</v>
      </c>
      <c r="J76" s="28">
        <v>4</v>
      </c>
      <c r="K76" s="28" t="s">
        <v>29</v>
      </c>
      <c r="L76" s="28" t="s">
        <v>106</v>
      </c>
      <c r="M76" s="28">
        <v>15.5</v>
      </c>
      <c r="N76" s="28">
        <f>M76+0.5</f>
        <v>16</v>
      </c>
      <c r="O76" s="28">
        <f t="shared" si="3"/>
        <v>0.5</v>
      </c>
      <c r="P76" s="28">
        <v>31.24</v>
      </c>
      <c r="Q76" s="28">
        <v>10.24</v>
      </c>
      <c r="R76" s="28">
        <v>1.81</v>
      </c>
      <c r="S76" s="29">
        <v>2370.7610834868869</v>
      </c>
      <c r="T76" s="29">
        <v>1.3188408251501575</v>
      </c>
      <c r="U76" s="30">
        <v>5388.4829595966221</v>
      </c>
      <c r="V76" s="30">
        <v>4.1083732367916985</v>
      </c>
      <c r="W76" s="28"/>
      <c r="X76" s="1" t="s">
        <v>402</v>
      </c>
      <c r="Y76" s="31"/>
      <c r="Z76" s="31"/>
      <c r="AA76" s="31"/>
      <c r="AB76" s="32">
        <v>34.318334685316202</v>
      </c>
    </row>
    <row r="77" spans="1:28" ht="14.25" customHeight="1" x14ac:dyDescent="0.45">
      <c r="A77" s="2">
        <v>45846</v>
      </c>
      <c r="B77" s="3">
        <v>0.54583333333333328</v>
      </c>
      <c r="C77" s="4">
        <f t="shared" si="2"/>
        <v>45846.54583333333</v>
      </c>
      <c r="D77" s="1">
        <v>1</v>
      </c>
      <c r="E77" s="1">
        <v>3</v>
      </c>
      <c r="F77" s="1" t="s">
        <v>28</v>
      </c>
      <c r="G77" s="1">
        <v>0</v>
      </c>
      <c r="H77" s="1">
        <v>16</v>
      </c>
      <c r="I77" s="1">
        <v>30</v>
      </c>
      <c r="J77" s="1">
        <v>1</v>
      </c>
      <c r="K77" s="1" t="s">
        <v>29</v>
      </c>
      <c r="L77" s="1" t="s">
        <v>107</v>
      </c>
      <c r="M77" s="1">
        <v>16.399999999999999</v>
      </c>
      <c r="N77" s="1">
        <f>M77</f>
        <v>16.399999999999999</v>
      </c>
      <c r="O77" s="1">
        <f t="shared" si="3"/>
        <v>0</v>
      </c>
      <c r="P77" s="1">
        <v>31.64</v>
      </c>
      <c r="Q77" s="1">
        <v>7.98</v>
      </c>
      <c r="R77" s="1">
        <v>-1.29</v>
      </c>
      <c r="S77" s="5">
        <v>2091.1660439440379</v>
      </c>
      <c r="T77" s="5">
        <v>1.6038733217954713</v>
      </c>
      <c r="U77" s="7">
        <v>2454.2914781094332</v>
      </c>
      <c r="V77" s="7">
        <v>0.28330345625970405</v>
      </c>
      <c r="W77" s="1"/>
      <c r="X77" s="1"/>
      <c r="Y77" s="6"/>
      <c r="Z77" s="6"/>
      <c r="AA77" s="6"/>
      <c r="AB77">
        <v>4.0455864642216799</v>
      </c>
    </row>
    <row r="78" spans="1:28" ht="14.25" customHeight="1" x14ac:dyDescent="0.45">
      <c r="A78" s="2">
        <v>45846</v>
      </c>
      <c r="B78" s="3">
        <v>0.54652777777777772</v>
      </c>
      <c r="C78" s="4">
        <f t="shared" si="2"/>
        <v>45846.546527777777</v>
      </c>
      <c r="D78" s="1">
        <v>1</v>
      </c>
      <c r="E78" s="1">
        <v>3</v>
      </c>
      <c r="F78" s="1" t="s">
        <v>28</v>
      </c>
      <c r="G78" s="8">
        <v>1500</v>
      </c>
      <c r="H78" s="1">
        <v>16</v>
      </c>
      <c r="I78" s="1">
        <v>30</v>
      </c>
      <c r="J78" s="1">
        <v>2</v>
      </c>
      <c r="K78" s="1" t="s">
        <v>29</v>
      </c>
      <c r="L78" s="1" t="s">
        <v>108</v>
      </c>
      <c r="M78" s="1">
        <v>16.399999999999999</v>
      </c>
      <c r="N78" s="1">
        <f>M78</f>
        <v>16.399999999999999</v>
      </c>
      <c r="O78" s="1">
        <f t="shared" si="3"/>
        <v>0</v>
      </c>
      <c r="P78" s="1">
        <v>31.51</v>
      </c>
      <c r="Q78" s="1">
        <v>9.4600000000000009</v>
      </c>
      <c r="R78" s="1">
        <v>0.15</v>
      </c>
      <c r="S78" s="5">
        <v>2278.7549463468845</v>
      </c>
      <c r="T78" s="5">
        <v>0.63602295593205549</v>
      </c>
      <c r="U78" s="7">
        <v>3846.3765005322193</v>
      </c>
      <c r="V78" s="7">
        <v>4.8874568539635366</v>
      </c>
      <c r="W78" s="1"/>
      <c r="X78" s="1" t="s">
        <v>402</v>
      </c>
      <c r="Y78" s="6"/>
      <c r="Z78" s="6"/>
      <c r="AA78" s="6"/>
      <c r="AB78">
        <v>19.227372981911799</v>
      </c>
    </row>
    <row r="79" spans="1:28" ht="14.25" customHeight="1" x14ac:dyDescent="0.45">
      <c r="A79" s="2">
        <v>45846</v>
      </c>
      <c r="B79" s="3">
        <v>0.54791666666666672</v>
      </c>
      <c r="C79" s="4">
        <f t="shared" si="2"/>
        <v>45846.54791666667</v>
      </c>
      <c r="D79" s="1">
        <v>1</v>
      </c>
      <c r="E79" s="1">
        <v>3</v>
      </c>
      <c r="F79" s="1" t="s">
        <v>28</v>
      </c>
      <c r="G79" s="1">
        <v>2500</v>
      </c>
      <c r="H79" s="1">
        <v>16</v>
      </c>
      <c r="I79" s="1">
        <v>30</v>
      </c>
      <c r="J79" s="1">
        <v>3</v>
      </c>
      <c r="K79" s="1" t="s">
        <v>29</v>
      </c>
      <c r="L79" s="1" t="s">
        <v>109</v>
      </c>
      <c r="M79" s="1">
        <v>16.3</v>
      </c>
      <c r="N79" s="1">
        <f>M79</f>
        <v>16.3</v>
      </c>
      <c r="O79" s="1">
        <f t="shared" si="3"/>
        <v>0</v>
      </c>
      <c r="P79" s="1">
        <v>31.18</v>
      </c>
      <c r="Q79" s="1">
        <v>9.9</v>
      </c>
      <c r="R79" s="1">
        <v>0.22</v>
      </c>
      <c r="S79" s="5">
        <v>2330.5647646771745</v>
      </c>
      <c r="T79" s="5">
        <v>2.0835481045517605</v>
      </c>
      <c r="U79" s="7">
        <v>4681.3843410978716</v>
      </c>
      <c r="V79" s="7">
        <v>3.8968573476564456</v>
      </c>
      <c r="W79" s="1"/>
      <c r="X79" s="1" t="s">
        <v>402</v>
      </c>
      <c r="Y79" s="6"/>
      <c r="Z79" s="6"/>
      <c r="AA79" s="6"/>
      <c r="AB79">
        <v>29.057681380487701</v>
      </c>
    </row>
    <row r="80" spans="1:28" s="32" customFormat="1" ht="14.25" customHeight="1" x14ac:dyDescent="0.45">
      <c r="A80" s="25">
        <v>45846</v>
      </c>
      <c r="B80" s="26">
        <v>0.55208333333333337</v>
      </c>
      <c r="C80" s="27">
        <f t="shared" si="2"/>
        <v>45846.552083333336</v>
      </c>
      <c r="D80" s="28">
        <v>1</v>
      </c>
      <c r="E80" s="28">
        <v>3</v>
      </c>
      <c r="F80" s="28" t="s">
        <v>28</v>
      </c>
      <c r="G80" s="28">
        <v>3500</v>
      </c>
      <c r="H80" s="28">
        <v>16</v>
      </c>
      <c r="I80" s="28">
        <v>30</v>
      </c>
      <c r="J80" s="28">
        <v>4</v>
      </c>
      <c r="K80" s="28" t="s">
        <v>29</v>
      </c>
      <c r="L80" s="28" t="s">
        <v>110</v>
      </c>
      <c r="M80" s="28">
        <v>15.8</v>
      </c>
      <c r="N80" s="28">
        <f>M80+0.5</f>
        <v>16.3</v>
      </c>
      <c r="O80" s="28">
        <f t="shared" si="3"/>
        <v>0.5</v>
      </c>
      <c r="P80" s="28">
        <v>31.29</v>
      </c>
      <c r="Q80" s="28">
        <v>10.18</v>
      </c>
      <c r="R80" s="28">
        <v>1.79</v>
      </c>
      <c r="S80" s="29">
        <v>2355.8274591730797</v>
      </c>
      <c r="T80" s="29">
        <v>0.80938296147397926</v>
      </c>
      <c r="U80" s="113">
        <v>5118.0026711338951</v>
      </c>
      <c r="V80" s="113">
        <v>22.174263423619422</v>
      </c>
      <c r="W80" s="28"/>
      <c r="X80" s="28" t="s">
        <v>404</v>
      </c>
      <c r="Y80" s="31"/>
      <c r="Z80" s="31"/>
      <c r="AA80" s="31"/>
      <c r="AB80" s="32">
        <v>32.8192204589878</v>
      </c>
    </row>
    <row r="81" spans="1:28" ht="14.25" customHeight="1" x14ac:dyDescent="0.45">
      <c r="A81" s="2">
        <v>45846</v>
      </c>
      <c r="B81" s="3">
        <v>0.55763888888888891</v>
      </c>
      <c r="C81" s="4">
        <f t="shared" si="2"/>
        <v>45846.557638888888</v>
      </c>
      <c r="D81" s="1">
        <v>1</v>
      </c>
      <c r="E81" s="1">
        <v>3</v>
      </c>
      <c r="F81" s="1" t="s">
        <v>28</v>
      </c>
      <c r="G81" s="1">
        <v>0</v>
      </c>
      <c r="H81" s="1">
        <v>16</v>
      </c>
      <c r="I81" s="1">
        <v>30</v>
      </c>
      <c r="J81" s="1">
        <v>5</v>
      </c>
      <c r="K81" s="1" t="s">
        <v>39</v>
      </c>
      <c r="L81" s="1" t="s">
        <v>111</v>
      </c>
      <c r="M81" s="1">
        <v>16.3</v>
      </c>
      <c r="N81" s="1">
        <f>M81</f>
        <v>16.3</v>
      </c>
      <c r="O81" s="1">
        <f t="shared" si="3"/>
        <v>0</v>
      </c>
      <c r="P81" s="1">
        <v>31.58</v>
      </c>
      <c r="Q81" s="1">
        <v>7.97</v>
      </c>
      <c r="R81" s="1">
        <v>7.04</v>
      </c>
      <c r="S81" s="5">
        <v>2097.6864814905198</v>
      </c>
      <c r="T81" s="5">
        <v>0.70836196441268784</v>
      </c>
      <c r="U81" s="7">
        <v>2450.1381154486817</v>
      </c>
      <c r="V81" s="7">
        <v>0.63751184604512123</v>
      </c>
      <c r="W81" s="1"/>
      <c r="X81" s="1"/>
      <c r="Y81" s="6"/>
      <c r="Z81" s="6"/>
      <c r="AA81" s="6"/>
      <c r="AB81">
        <v>3.9316073831773899</v>
      </c>
    </row>
    <row r="82" spans="1:28" ht="14.25" customHeight="1" x14ac:dyDescent="0.45">
      <c r="A82" s="2">
        <v>45846</v>
      </c>
      <c r="B82" s="3">
        <v>0.57152777777777775</v>
      </c>
      <c r="C82" s="4">
        <f t="shared" si="2"/>
        <v>45846.571527777778</v>
      </c>
      <c r="D82" s="1">
        <v>1</v>
      </c>
      <c r="E82" s="1">
        <v>3</v>
      </c>
      <c r="F82" s="1" t="s">
        <v>28</v>
      </c>
      <c r="G82" s="1">
        <v>0</v>
      </c>
      <c r="H82" s="1">
        <v>16</v>
      </c>
      <c r="I82" s="1">
        <v>30</v>
      </c>
      <c r="J82" s="1">
        <v>5</v>
      </c>
      <c r="K82" s="1" t="s">
        <v>39</v>
      </c>
      <c r="L82" s="1" t="s">
        <v>112</v>
      </c>
      <c r="M82" s="1">
        <v>16.399999999999999</v>
      </c>
      <c r="N82" s="1">
        <f>M82</f>
        <v>16.399999999999999</v>
      </c>
      <c r="O82" s="1">
        <f t="shared" si="3"/>
        <v>0</v>
      </c>
      <c r="P82" s="1">
        <v>31.58</v>
      </c>
      <c r="Q82" s="1">
        <v>7.97</v>
      </c>
      <c r="R82" s="1">
        <v>30.54</v>
      </c>
      <c r="S82" s="5">
        <v>2086.8160620547728</v>
      </c>
      <c r="T82" s="5">
        <v>0.69827942616233907</v>
      </c>
      <c r="U82" s="7">
        <v>2244.1180432654996</v>
      </c>
      <c r="V82" s="7">
        <v>0.35416384023566116</v>
      </c>
      <c r="W82" s="1"/>
      <c r="X82" s="1"/>
      <c r="Y82" s="6"/>
      <c r="Z82" s="6"/>
      <c r="AA82" s="6"/>
      <c r="AB82">
        <v>1.87656337033476</v>
      </c>
    </row>
    <row r="83" spans="1:28" ht="14.25" customHeight="1" x14ac:dyDescent="0.45">
      <c r="A83" s="2">
        <v>45846</v>
      </c>
      <c r="B83" s="3">
        <v>0.57222222222222219</v>
      </c>
      <c r="C83" s="4">
        <f t="shared" si="2"/>
        <v>45846.572222222225</v>
      </c>
      <c r="D83" s="1">
        <v>1</v>
      </c>
      <c r="E83" s="1">
        <v>3</v>
      </c>
      <c r="F83" s="1" t="s">
        <v>28</v>
      </c>
      <c r="G83" s="8">
        <v>1500</v>
      </c>
      <c r="H83" s="1">
        <v>16</v>
      </c>
      <c r="I83" s="1">
        <v>30</v>
      </c>
      <c r="J83" s="1">
        <v>6</v>
      </c>
      <c r="K83" s="1" t="s">
        <v>39</v>
      </c>
      <c r="L83" s="1" t="s">
        <v>113</v>
      </c>
      <c r="M83" s="1">
        <v>16.3</v>
      </c>
      <c r="N83" s="1">
        <f>M83</f>
        <v>16.3</v>
      </c>
      <c r="O83" s="1">
        <f t="shared" si="3"/>
        <v>0</v>
      </c>
      <c r="P83" s="1">
        <v>31.58</v>
      </c>
      <c r="Q83" s="1">
        <v>9.4700000000000006</v>
      </c>
      <c r="R83" s="1">
        <v>3.46</v>
      </c>
      <c r="S83" s="5">
        <v>2207.7296940575757</v>
      </c>
      <c r="T83" s="5">
        <v>0.35573888647851026</v>
      </c>
      <c r="U83" s="7">
        <v>3718.117360743031</v>
      </c>
      <c r="V83" s="7">
        <v>3.1163132447204038</v>
      </c>
      <c r="W83" s="1"/>
      <c r="X83" s="1" t="s">
        <v>402</v>
      </c>
      <c r="Y83" s="6"/>
      <c r="Z83" s="6"/>
      <c r="AA83" s="6"/>
      <c r="AB83">
        <v>18.367648017900599</v>
      </c>
    </row>
    <row r="84" spans="1:28" ht="14.25" customHeight="1" x14ac:dyDescent="0.45">
      <c r="A84" s="2">
        <v>45846</v>
      </c>
      <c r="B84" s="3">
        <v>0.57361111111111107</v>
      </c>
      <c r="C84" s="4">
        <f t="shared" si="2"/>
        <v>45846.573611111111</v>
      </c>
      <c r="D84" s="1">
        <v>1</v>
      </c>
      <c r="E84" s="1">
        <v>3</v>
      </c>
      <c r="F84" s="1" t="s">
        <v>28</v>
      </c>
      <c r="G84" s="1">
        <v>2500</v>
      </c>
      <c r="H84" s="1">
        <v>16</v>
      </c>
      <c r="I84" s="1">
        <v>30</v>
      </c>
      <c r="J84" s="1">
        <v>7</v>
      </c>
      <c r="K84" s="1" t="s">
        <v>39</v>
      </c>
      <c r="L84" s="1" t="s">
        <v>114</v>
      </c>
      <c r="M84" s="1">
        <v>16.399999999999999</v>
      </c>
      <c r="N84" s="1">
        <f>M84</f>
        <v>16.399999999999999</v>
      </c>
      <c r="O84" s="1">
        <f t="shared" si="3"/>
        <v>0</v>
      </c>
      <c r="P84" s="1">
        <v>31.14</v>
      </c>
      <c r="Q84" s="1">
        <v>9.98</v>
      </c>
      <c r="R84" s="1">
        <v>12.75</v>
      </c>
      <c r="S84" s="5">
        <v>2304.3808956112216</v>
      </c>
      <c r="T84" s="5">
        <v>0.54194336219681871</v>
      </c>
      <c r="U84" s="7">
        <v>4770.2029672357203</v>
      </c>
      <c r="V84" s="7">
        <v>3.1884326172301694</v>
      </c>
      <c r="W84" s="1"/>
      <c r="X84" s="1" t="s">
        <v>402</v>
      </c>
      <c r="Y84" s="6"/>
      <c r="Z84" s="6"/>
      <c r="AA84" s="6"/>
      <c r="AB84">
        <v>30.115851668870601</v>
      </c>
    </row>
    <row r="85" spans="1:28" s="32" customFormat="1" ht="14.25" customHeight="1" x14ac:dyDescent="0.45">
      <c r="A85" s="25">
        <v>45846</v>
      </c>
      <c r="B85" s="26">
        <v>0.57499999999999996</v>
      </c>
      <c r="C85" s="27">
        <f t="shared" si="2"/>
        <v>45846.574999999997</v>
      </c>
      <c r="D85" s="28">
        <v>1</v>
      </c>
      <c r="E85" s="28">
        <v>3</v>
      </c>
      <c r="F85" s="28" t="s">
        <v>28</v>
      </c>
      <c r="G85" s="28">
        <v>3500</v>
      </c>
      <c r="H85" s="28">
        <v>16</v>
      </c>
      <c r="I85" s="28">
        <v>30</v>
      </c>
      <c r="J85" s="28">
        <v>8</v>
      </c>
      <c r="K85" s="28" t="s">
        <v>39</v>
      </c>
      <c r="L85" s="28" t="s">
        <v>115</v>
      </c>
      <c r="M85" s="28">
        <v>15.9</v>
      </c>
      <c r="N85" s="28">
        <f>M85+0.5</f>
        <v>16.399999999999999</v>
      </c>
      <c r="O85" s="28">
        <f t="shared" si="3"/>
        <v>0.49999999999999822</v>
      </c>
      <c r="P85" s="28">
        <v>31.26</v>
      </c>
      <c r="Q85" s="28">
        <v>10.3</v>
      </c>
      <c r="R85" s="28">
        <v>28.95</v>
      </c>
      <c r="S85" s="29">
        <v>2374.7119779436302</v>
      </c>
      <c r="T85" s="29">
        <v>1.1707892473862385</v>
      </c>
      <c r="U85" s="113">
        <v>5385.3183682239924</v>
      </c>
      <c r="V85" s="113">
        <v>15.444807156790059</v>
      </c>
      <c r="W85" s="28"/>
      <c r="X85" s="28" t="s">
        <v>404</v>
      </c>
      <c r="Y85" s="31"/>
      <c r="Z85" s="31"/>
      <c r="AA85" s="31"/>
      <c r="AB85" s="32">
        <v>34.330939293168498</v>
      </c>
    </row>
    <row r="86" spans="1:28" ht="14.25" customHeight="1" x14ac:dyDescent="0.45">
      <c r="A86" s="2">
        <v>45846</v>
      </c>
      <c r="B86" s="3">
        <v>0.68888888888888888</v>
      </c>
      <c r="C86" s="4">
        <f t="shared" si="2"/>
        <v>45846.688888888886</v>
      </c>
      <c r="D86" s="1">
        <v>1</v>
      </c>
      <c r="E86" s="1">
        <v>3</v>
      </c>
      <c r="F86" s="1" t="s">
        <v>28</v>
      </c>
      <c r="G86" s="1">
        <v>0</v>
      </c>
      <c r="H86" s="1">
        <v>16</v>
      </c>
      <c r="I86" s="1">
        <v>30</v>
      </c>
      <c r="J86" s="1">
        <v>5</v>
      </c>
      <c r="K86" s="1" t="s">
        <v>39</v>
      </c>
      <c r="L86" s="1" t="s">
        <v>116</v>
      </c>
      <c r="M86" s="1">
        <v>16.600000000000001</v>
      </c>
      <c r="N86" s="1">
        <f>M86</f>
        <v>16.600000000000001</v>
      </c>
      <c r="O86" s="1">
        <f t="shared" si="3"/>
        <v>0</v>
      </c>
      <c r="P86" s="1">
        <v>31.61</v>
      </c>
      <c r="Q86" s="1">
        <v>7.97</v>
      </c>
      <c r="R86" s="1">
        <v>20.28</v>
      </c>
      <c r="S86" s="5">
        <v>1994.6169984178312</v>
      </c>
      <c r="T86" s="5">
        <v>0.37430657692290642</v>
      </c>
      <c r="U86" s="7">
        <v>2530.421621742461</v>
      </c>
      <c r="V86" s="7">
        <v>7.0827443364547549E-2</v>
      </c>
      <c r="W86" s="1"/>
      <c r="X86" s="1"/>
      <c r="Y86" s="6"/>
      <c r="Z86" s="6"/>
      <c r="AA86" s="6"/>
      <c r="AB86">
        <v>5.9523721315293496</v>
      </c>
    </row>
    <row r="87" spans="1:28" ht="14.25" customHeight="1" x14ac:dyDescent="0.45">
      <c r="A87" s="2">
        <v>45846</v>
      </c>
      <c r="B87" s="3">
        <v>0.68958333333333333</v>
      </c>
      <c r="C87" s="4">
        <f t="shared" si="2"/>
        <v>45846.689583333333</v>
      </c>
      <c r="D87" s="1">
        <v>1</v>
      </c>
      <c r="E87" s="1">
        <v>3</v>
      </c>
      <c r="F87" s="1" t="s">
        <v>28</v>
      </c>
      <c r="G87" s="8">
        <v>1500</v>
      </c>
      <c r="H87" s="1">
        <v>16</v>
      </c>
      <c r="I87" s="1">
        <v>30</v>
      </c>
      <c r="J87" s="1">
        <v>6</v>
      </c>
      <c r="K87" s="1" t="s">
        <v>39</v>
      </c>
      <c r="L87" s="1" t="s">
        <v>117</v>
      </c>
      <c r="M87" s="1">
        <v>16.5</v>
      </c>
      <c r="N87" s="1">
        <f>M87</f>
        <v>16.5</v>
      </c>
      <c r="O87" s="1">
        <f t="shared" si="3"/>
        <v>0</v>
      </c>
      <c r="P87" s="1">
        <v>31.6</v>
      </c>
      <c r="Q87" s="1">
        <v>9.44</v>
      </c>
      <c r="R87" s="1">
        <v>3.31</v>
      </c>
      <c r="S87" s="5">
        <v>2189.1243108363105</v>
      </c>
      <c r="T87" s="5">
        <v>2.2655620112707919</v>
      </c>
      <c r="U87" s="7">
        <v>3806.9052444442914</v>
      </c>
      <c r="V87" s="7">
        <v>0.99164401619659093</v>
      </c>
      <c r="W87" s="1"/>
      <c r="X87" s="1"/>
      <c r="Y87" s="6"/>
      <c r="Z87" s="6"/>
      <c r="AA87" s="6"/>
      <c r="AB87">
        <v>19.727320519842198</v>
      </c>
    </row>
    <row r="88" spans="1:28" ht="14.25" customHeight="1" x14ac:dyDescent="0.45">
      <c r="A88" s="2">
        <v>45846</v>
      </c>
      <c r="B88" s="3">
        <v>0.69097222222222221</v>
      </c>
      <c r="C88" s="4">
        <f t="shared" si="2"/>
        <v>45846.690972222219</v>
      </c>
      <c r="D88" s="1">
        <v>1</v>
      </c>
      <c r="E88" s="1">
        <v>3</v>
      </c>
      <c r="F88" s="1" t="s">
        <v>28</v>
      </c>
      <c r="G88" s="1">
        <v>2500</v>
      </c>
      <c r="H88" s="1">
        <v>16</v>
      </c>
      <c r="I88" s="1">
        <v>30</v>
      </c>
      <c r="J88" s="1">
        <v>7</v>
      </c>
      <c r="K88" s="1" t="s">
        <v>39</v>
      </c>
      <c r="L88" s="1" t="s">
        <v>118</v>
      </c>
      <c r="M88" s="1">
        <v>16.5</v>
      </c>
      <c r="N88" s="1">
        <f>M88</f>
        <v>16.5</v>
      </c>
      <c r="O88" s="1">
        <f t="shared" si="3"/>
        <v>0</v>
      </c>
      <c r="P88" s="1">
        <v>31.17</v>
      </c>
      <c r="Q88" s="1">
        <v>9.9499999999999993</v>
      </c>
      <c r="R88" s="1">
        <v>12.32</v>
      </c>
      <c r="S88" s="5">
        <v>2344.7523975566705</v>
      </c>
      <c r="T88" s="5">
        <v>2.2689270993454151</v>
      </c>
      <c r="U88" s="7" t="s">
        <v>119</v>
      </c>
      <c r="V88" s="7" t="s">
        <v>119</v>
      </c>
      <c r="W88" s="1"/>
      <c r="X88" s="1" t="s">
        <v>120</v>
      </c>
      <c r="Y88" s="6"/>
      <c r="Z88" s="6"/>
      <c r="AA88" s="6"/>
      <c r="AB88" t="s">
        <v>398</v>
      </c>
    </row>
    <row r="89" spans="1:28" s="32" customFormat="1" ht="14.25" customHeight="1" x14ac:dyDescent="0.45">
      <c r="A89" s="25">
        <v>45846</v>
      </c>
      <c r="B89" s="26">
        <v>0.69236111111111109</v>
      </c>
      <c r="C89" s="27">
        <f t="shared" si="2"/>
        <v>45846.692361111112</v>
      </c>
      <c r="D89" s="28">
        <v>1</v>
      </c>
      <c r="E89" s="28">
        <v>3</v>
      </c>
      <c r="F89" s="28" t="s">
        <v>28</v>
      </c>
      <c r="G89" s="28">
        <v>3500</v>
      </c>
      <c r="H89" s="28">
        <v>16</v>
      </c>
      <c r="I89" s="28">
        <v>30</v>
      </c>
      <c r="J89" s="28">
        <v>8</v>
      </c>
      <c r="K89" s="28" t="s">
        <v>39</v>
      </c>
      <c r="L89" s="28" t="s">
        <v>121</v>
      </c>
      <c r="M89" s="28">
        <v>16</v>
      </c>
      <c r="N89" s="28">
        <f>M89+0.5</f>
        <v>16.5</v>
      </c>
      <c r="O89" s="28">
        <f t="shared" si="3"/>
        <v>0.5</v>
      </c>
      <c r="P89" s="28">
        <v>31.3</v>
      </c>
      <c r="Q89" s="28">
        <v>10.18</v>
      </c>
      <c r="R89" s="28">
        <v>17.57</v>
      </c>
      <c r="S89" s="29">
        <v>2351.3548702383118</v>
      </c>
      <c r="T89" s="29">
        <v>0.24990839713642327</v>
      </c>
      <c r="U89" s="113">
        <v>5110.6854274084126</v>
      </c>
      <c r="V89" s="113">
        <v>51.504775272497987</v>
      </c>
      <c r="W89" s="28"/>
      <c r="X89" s="28" t="s">
        <v>404</v>
      </c>
      <c r="Y89" s="31"/>
      <c r="Z89" s="31"/>
      <c r="AA89" s="31"/>
      <c r="AB89" s="32">
        <v>32.762193034640802</v>
      </c>
    </row>
    <row r="90" spans="1:28" ht="14.25" customHeight="1" x14ac:dyDescent="0.45">
      <c r="A90" s="2">
        <v>45847</v>
      </c>
      <c r="B90" s="3">
        <v>0.43958333333333333</v>
      </c>
      <c r="C90" s="4">
        <f t="shared" si="2"/>
        <v>45847.439583333333</v>
      </c>
      <c r="D90" s="1">
        <v>1</v>
      </c>
      <c r="E90" s="1">
        <v>3</v>
      </c>
      <c r="F90" s="1" t="s">
        <v>28</v>
      </c>
      <c r="G90" s="1">
        <v>0</v>
      </c>
      <c r="H90" s="1">
        <v>16</v>
      </c>
      <c r="I90" s="1">
        <v>30</v>
      </c>
      <c r="J90" s="1">
        <v>1</v>
      </c>
      <c r="K90" s="1" t="s">
        <v>29</v>
      </c>
      <c r="L90" s="1" t="s">
        <v>122</v>
      </c>
      <c r="M90" s="1">
        <v>16.7</v>
      </c>
      <c r="N90" s="1">
        <f>M90</f>
        <v>16.7</v>
      </c>
      <c r="O90" s="1">
        <f t="shared" si="3"/>
        <v>0</v>
      </c>
      <c r="P90" s="1">
        <v>31.86</v>
      </c>
      <c r="Q90" s="1">
        <v>7.94</v>
      </c>
      <c r="R90" s="1">
        <v>-1.26</v>
      </c>
      <c r="S90" s="5">
        <v>1999.1489453876482</v>
      </c>
      <c r="T90" s="5">
        <v>0.16930345379010833</v>
      </c>
      <c r="U90" s="7">
        <v>2263.1208212131091</v>
      </c>
      <c r="V90" s="7">
        <v>1.0622423360931248</v>
      </c>
      <c r="W90" s="1"/>
      <c r="X90" s="1"/>
      <c r="Y90" s="6"/>
      <c r="Z90" s="6"/>
      <c r="AA90" s="6"/>
      <c r="AB90">
        <v>2.9154379721269401</v>
      </c>
    </row>
    <row r="91" spans="1:28" ht="14.25" customHeight="1" x14ac:dyDescent="0.45">
      <c r="A91" s="2">
        <v>45847</v>
      </c>
      <c r="B91" s="3">
        <v>0.44166666666666665</v>
      </c>
      <c r="C91" s="4">
        <f t="shared" si="2"/>
        <v>45847.441666666666</v>
      </c>
      <c r="D91" s="1">
        <v>1</v>
      </c>
      <c r="E91" s="1">
        <v>3</v>
      </c>
      <c r="F91" s="1" t="s">
        <v>28</v>
      </c>
      <c r="G91" s="8">
        <v>1500</v>
      </c>
      <c r="H91" s="1">
        <v>16</v>
      </c>
      <c r="I91" s="1">
        <v>30</v>
      </c>
      <c r="J91" s="1">
        <v>2</v>
      </c>
      <c r="K91" s="1" t="s">
        <v>29</v>
      </c>
      <c r="L91" s="1" t="s">
        <v>123</v>
      </c>
      <c r="M91" s="1">
        <v>16.399999999999999</v>
      </c>
      <c r="N91" s="1">
        <f>M91</f>
        <v>16.399999999999999</v>
      </c>
      <c r="O91" s="1">
        <f t="shared" si="3"/>
        <v>0</v>
      </c>
      <c r="P91" s="1">
        <v>31.81</v>
      </c>
      <c r="Q91" s="1">
        <v>9.1</v>
      </c>
      <c r="R91" s="1">
        <v>0.1</v>
      </c>
      <c r="S91" s="5">
        <v>2517.0910753843013</v>
      </c>
      <c r="T91" s="5">
        <v>0.63780803629392357</v>
      </c>
      <c r="U91" s="7">
        <v>3833.4519810514066</v>
      </c>
      <c r="V91" s="7">
        <v>2.407838757949035</v>
      </c>
      <c r="W91" s="1"/>
      <c r="X91" s="1"/>
      <c r="Y91" s="6"/>
      <c r="Z91" s="6"/>
      <c r="AA91" s="6"/>
      <c r="AB91">
        <v>16.177199327647099</v>
      </c>
    </row>
    <row r="92" spans="1:28" ht="14.25" customHeight="1" x14ac:dyDescent="0.45">
      <c r="A92" s="2">
        <v>45847</v>
      </c>
      <c r="B92" s="3">
        <v>0.44236111111111109</v>
      </c>
      <c r="C92" s="4">
        <f t="shared" si="2"/>
        <v>45847.442361111112</v>
      </c>
      <c r="D92" s="1">
        <v>1</v>
      </c>
      <c r="E92" s="1">
        <v>3</v>
      </c>
      <c r="F92" s="1" t="s">
        <v>28</v>
      </c>
      <c r="G92" s="1">
        <v>2500</v>
      </c>
      <c r="H92" s="1">
        <v>16</v>
      </c>
      <c r="I92" s="1">
        <v>30</v>
      </c>
      <c r="J92" s="1">
        <v>3</v>
      </c>
      <c r="K92" s="1" t="s">
        <v>29</v>
      </c>
      <c r="L92" s="1" t="s">
        <v>124</v>
      </c>
      <c r="M92" s="1">
        <v>16.5</v>
      </c>
      <c r="N92" s="1">
        <f>M92</f>
        <v>16.5</v>
      </c>
      <c r="O92" s="1">
        <f t="shared" si="3"/>
        <v>0</v>
      </c>
      <c r="P92" s="1">
        <v>31.34</v>
      </c>
      <c r="Q92" s="1">
        <v>9.44</v>
      </c>
      <c r="R92" s="1">
        <v>-0.03</v>
      </c>
      <c r="S92" s="5">
        <v>2532.793562197794</v>
      </c>
      <c r="T92" s="5">
        <v>0.71975176488012116</v>
      </c>
      <c r="U92" s="7">
        <v>4640.157569943367</v>
      </c>
      <c r="V92" s="7">
        <v>1.8418347252736407</v>
      </c>
      <c r="W92" s="1"/>
      <c r="X92" s="1"/>
      <c r="Y92" s="6"/>
      <c r="Z92" s="6"/>
      <c r="AA92" s="6"/>
      <c r="AB92">
        <v>26.665953703030699</v>
      </c>
    </row>
    <row r="93" spans="1:28" s="32" customFormat="1" ht="14.25" customHeight="1" x14ac:dyDescent="0.45">
      <c r="A93" s="25">
        <v>45847</v>
      </c>
      <c r="B93" s="26">
        <v>0.44374999999999998</v>
      </c>
      <c r="C93" s="27">
        <f t="shared" si="2"/>
        <v>45847.443749999999</v>
      </c>
      <c r="D93" s="28">
        <v>1</v>
      </c>
      <c r="E93" s="28">
        <v>3</v>
      </c>
      <c r="F93" s="28" t="s">
        <v>28</v>
      </c>
      <c r="G93" s="28">
        <v>3500</v>
      </c>
      <c r="H93" s="28">
        <v>16</v>
      </c>
      <c r="I93" s="28">
        <v>30</v>
      </c>
      <c r="J93" s="28">
        <v>4</v>
      </c>
      <c r="K93" s="28" t="s">
        <v>29</v>
      </c>
      <c r="L93" s="28" t="s">
        <v>125</v>
      </c>
      <c r="M93" s="28">
        <v>16</v>
      </c>
      <c r="N93" s="28">
        <f>M93+0.5</f>
        <v>16.5</v>
      </c>
      <c r="O93" s="28">
        <f t="shared" si="3"/>
        <v>0.5</v>
      </c>
      <c r="P93" s="28">
        <v>31.39</v>
      </c>
      <c r="Q93" s="28">
        <v>9.59</v>
      </c>
      <c r="R93" s="28">
        <v>4</v>
      </c>
      <c r="S93" s="29">
        <v>980.7872876407306</v>
      </c>
      <c r="T93" s="29">
        <v>0.58603866543205529</v>
      </c>
      <c r="U93" s="30">
        <v>2084.1810458938307</v>
      </c>
      <c r="V93" s="30">
        <v>1.629340575756614</v>
      </c>
      <c r="W93" s="28" t="s">
        <v>126</v>
      </c>
      <c r="X93" s="28"/>
      <c r="Y93" s="31">
        <v>2</v>
      </c>
      <c r="Z93" s="31">
        <v>500</v>
      </c>
      <c r="AA93" s="31"/>
      <c r="AB93" s="32">
        <v>10.7227592900046</v>
      </c>
    </row>
    <row r="94" spans="1:28" ht="14.25" customHeight="1" x14ac:dyDescent="0.45">
      <c r="A94" s="2">
        <v>45847</v>
      </c>
      <c r="B94" s="3">
        <v>0.56319444444444444</v>
      </c>
      <c r="C94" s="4">
        <f t="shared" si="2"/>
        <v>45847.563194444447</v>
      </c>
      <c r="D94" s="1">
        <v>1</v>
      </c>
      <c r="E94" s="1">
        <v>3</v>
      </c>
      <c r="F94" s="1" t="s">
        <v>28</v>
      </c>
      <c r="G94" s="1">
        <v>0</v>
      </c>
      <c r="H94" s="1">
        <v>16</v>
      </c>
      <c r="I94" s="1">
        <v>30</v>
      </c>
      <c r="J94" s="1">
        <v>5</v>
      </c>
      <c r="K94" s="1" t="s">
        <v>39</v>
      </c>
      <c r="L94" s="1" t="s">
        <v>127</v>
      </c>
      <c r="M94" s="1">
        <v>16.600000000000001</v>
      </c>
      <c r="N94" s="1">
        <f>M94</f>
        <v>16.600000000000001</v>
      </c>
      <c r="O94" s="1">
        <f t="shared" si="3"/>
        <v>0</v>
      </c>
      <c r="P94" s="1">
        <v>31.81</v>
      </c>
      <c r="Q94" s="1">
        <v>7.96</v>
      </c>
      <c r="R94" s="1">
        <v>-0.87</v>
      </c>
      <c r="S94" s="5">
        <v>2006.287622631522</v>
      </c>
      <c r="T94" s="5">
        <v>0.7340953757996046</v>
      </c>
      <c r="U94" s="7">
        <v>2193.1323839348884</v>
      </c>
      <c r="V94" s="7">
        <v>0</v>
      </c>
      <c r="W94" s="1"/>
      <c r="X94" s="1"/>
      <c r="Y94" s="6"/>
      <c r="Z94" s="6"/>
      <c r="AA94" s="6"/>
      <c r="AB94">
        <v>2.1280664497747201</v>
      </c>
    </row>
    <row r="95" spans="1:28" ht="14.25" customHeight="1" x14ac:dyDescent="0.45">
      <c r="A95" s="2">
        <v>45847</v>
      </c>
      <c r="B95" s="3">
        <v>0.56388888888888888</v>
      </c>
      <c r="C95" s="4">
        <f t="shared" si="2"/>
        <v>45847.563888888886</v>
      </c>
      <c r="D95" s="1">
        <v>1</v>
      </c>
      <c r="E95" s="1">
        <v>3</v>
      </c>
      <c r="F95" s="1" t="s">
        <v>28</v>
      </c>
      <c r="G95" s="8">
        <v>1500</v>
      </c>
      <c r="H95" s="1">
        <v>16</v>
      </c>
      <c r="I95" s="1">
        <v>30</v>
      </c>
      <c r="J95" s="1">
        <v>6</v>
      </c>
      <c r="K95" s="1" t="s">
        <v>39</v>
      </c>
      <c r="L95" s="1" t="s">
        <v>128</v>
      </c>
      <c r="M95" s="1">
        <v>16.5</v>
      </c>
      <c r="N95" s="1">
        <f>M95</f>
        <v>16.5</v>
      </c>
      <c r="O95" s="1">
        <f t="shared" si="3"/>
        <v>0</v>
      </c>
      <c r="P95" s="1">
        <v>31.8</v>
      </c>
      <c r="Q95" s="1">
        <v>9.09</v>
      </c>
      <c r="R95" s="1">
        <v>0.28000000000000003</v>
      </c>
      <c r="S95" s="5">
        <v>2533.8720219382453</v>
      </c>
      <c r="T95" s="5">
        <v>0.28823600865422594</v>
      </c>
      <c r="U95" s="7">
        <v>3783.5545376395125</v>
      </c>
      <c r="V95" s="7">
        <v>1.6287582583873494</v>
      </c>
      <c r="W95" s="1"/>
      <c r="X95" s="1"/>
      <c r="Y95" s="6"/>
      <c r="Z95" s="6"/>
      <c r="AA95" s="6"/>
      <c r="AB95">
        <v>15.3277533645131</v>
      </c>
    </row>
    <row r="96" spans="1:28" ht="14.25" customHeight="1" x14ac:dyDescent="0.45">
      <c r="A96" s="2">
        <v>45847</v>
      </c>
      <c r="B96" s="3">
        <v>0.56527777777777777</v>
      </c>
      <c r="C96" s="4">
        <f t="shared" si="2"/>
        <v>45847.56527777778</v>
      </c>
      <c r="D96" s="1">
        <v>1</v>
      </c>
      <c r="E96" s="1">
        <v>3</v>
      </c>
      <c r="F96" s="1" t="s">
        <v>28</v>
      </c>
      <c r="G96" s="1">
        <v>2500</v>
      </c>
      <c r="H96" s="1">
        <v>16</v>
      </c>
      <c r="I96" s="1">
        <v>30</v>
      </c>
      <c r="J96" s="1">
        <v>7</v>
      </c>
      <c r="K96" s="1" t="s">
        <v>39</v>
      </c>
      <c r="L96" s="1" t="s">
        <v>129</v>
      </c>
      <c r="M96" s="1">
        <v>16.5</v>
      </c>
      <c r="N96" s="1">
        <f>M96</f>
        <v>16.5</v>
      </c>
      <c r="O96" s="1">
        <f t="shared" si="3"/>
        <v>0</v>
      </c>
      <c r="P96" s="1">
        <v>31.34</v>
      </c>
      <c r="Q96" s="1">
        <v>9.4700000000000006</v>
      </c>
      <c r="R96" s="1">
        <v>0.96</v>
      </c>
      <c r="S96" s="5">
        <v>2470.7168558059602</v>
      </c>
      <c r="T96" s="5">
        <v>2.2673976932618412</v>
      </c>
      <c r="U96" s="7">
        <v>4560.1235376188215</v>
      </c>
      <c r="V96" s="7">
        <v>3.3292962730078894</v>
      </c>
      <c r="W96" s="1"/>
      <c r="X96" s="1" t="s">
        <v>402</v>
      </c>
      <c r="Y96" s="6"/>
      <c r="Z96" s="6"/>
      <c r="AA96" s="6"/>
      <c r="AB96">
        <v>26.314751801623899</v>
      </c>
    </row>
    <row r="97" spans="1:28" s="32" customFormat="1" ht="14.25" customHeight="1" x14ac:dyDescent="0.45">
      <c r="A97" s="25">
        <v>45847</v>
      </c>
      <c r="B97" s="26">
        <v>0.56666666666666665</v>
      </c>
      <c r="C97" s="27">
        <f t="shared" si="2"/>
        <v>45847.566666666666</v>
      </c>
      <c r="D97" s="28">
        <v>1</v>
      </c>
      <c r="E97" s="28">
        <v>3</v>
      </c>
      <c r="F97" s="28" t="s">
        <v>28</v>
      </c>
      <c r="G97" s="28">
        <v>3500</v>
      </c>
      <c r="H97" s="28">
        <v>16</v>
      </c>
      <c r="I97" s="28">
        <v>30</v>
      </c>
      <c r="J97" s="28">
        <v>8</v>
      </c>
      <c r="K97" s="28" t="s">
        <v>39</v>
      </c>
      <c r="L97" s="28" t="s">
        <v>130</v>
      </c>
      <c r="M97" s="28">
        <v>16</v>
      </c>
      <c r="N97" s="28">
        <f>M97+0.5</f>
        <v>16.5</v>
      </c>
      <c r="O97" s="28">
        <f t="shared" si="3"/>
        <v>0.5</v>
      </c>
      <c r="P97" s="28">
        <v>31.35</v>
      </c>
      <c r="Q97" s="28">
        <v>9.16</v>
      </c>
      <c r="R97" s="28">
        <v>0.32</v>
      </c>
      <c r="S97" s="29">
        <v>1039.5753146114278</v>
      </c>
      <c r="T97" s="29">
        <v>0.27435767133890121</v>
      </c>
      <c r="U97" s="30">
        <v>1865.5865420515795</v>
      </c>
      <c r="V97" s="30">
        <v>2.4085351961311949</v>
      </c>
      <c r="W97" s="28" t="s">
        <v>126</v>
      </c>
      <c r="X97" s="28"/>
      <c r="Y97" s="31">
        <v>3</v>
      </c>
      <c r="Z97" s="31">
        <v>500</v>
      </c>
      <c r="AA97" s="31"/>
      <c r="AB97" s="32">
        <v>8.0066943622980702</v>
      </c>
    </row>
    <row r="98" spans="1:28" ht="14.25" customHeight="1" x14ac:dyDescent="0.45">
      <c r="A98" s="2">
        <v>45848</v>
      </c>
      <c r="B98" s="3">
        <v>0.43888888888888888</v>
      </c>
      <c r="C98" s="4">
        <f t="shared" si="2"/>
        <v>45848.438888888886</v>
      </c>
      <c r="D98" s="1">
        <v>1</v>
      </c>
      <c r="E98" s="1">
        <v>3</v>
      </c>
      <c r="F98" s="1" t="s">
        <v>28</v>
      </c>
      <c r="G98" s="1">
        <v>0</v>
      </c>
      <c r="H98" s="1">
        <v>16</v>
      </c>
      <c r="I98" s="1">
        <v>30</v>
      </c>
      <c r="J98" s="1">
        <v>1</v>
      </c>
      <c r="K98" s="1" t="s">
        <v>29</v>
      </c>
      <c r="L98" s="1" t="s">
        <v>131</v>
      </c>
      <c r="M98" s="1">
        <v>16.100000000000001</v>
      </c>
      <c r="N98" s="1">
        <f>M98</f>
        <v>16.100000000000001</v>
      </c>
      <c r="O98" s="1">
        <f t="shared" si="3"/>
        <v>0</v>
      </c>
      <c r="P98" s="1">
        <v>32.32</v>
      </c>
      <c r="Q98" s="1">
        <v>7.96</v>
      </c>
      <c r="R98" s="1">
        <v>-1.28</v>
      </c>
      <c r="S98" s="5">
        <v>2025.5238721666201</v>
      </c>
      <c r="T98" s="5">
        <v>0.46809530391485016</v>
      </c>
      <c r="U98" s="7">
        <v>2217.9496182406911</v>
      </c>
      <c r="V98" s="7">
        <v>7.0809635658648534E-2</v>
      </c>
      <c r="W98" s="1"/>
      <c r="X98" s="1"/>
      <c r="Y98" s="6"/>
      <c r="Z98" s="6"/>
      <c r="AA98" s="6"/>
      <c r="AB98">
        <v>2.17511568984885</v>
      </c>
    </row>
    <row r="99" spans="1:28" ht="14.25" customHeight="1" x14ac:dyDescent="0.45">
      <c r="A99" s="2">
        <v>45848</v>
      </c>
      <c r="B99" s="3">
        <v>0.43958333333333333</v>
      </c>
      <c r="C99" s="4">
        <f t="shared" si="2"/>
        <v>45848.439583333333</v>
      </c>
      <c r="D99" s="1">
        <v>1</v>
      </c>
      <c r="E99" s="1">
        <v>3</v>
      </c>
      <c r="F99" s="1" t="s">
        <v>28</v>
      </c>
      <c r="G99" s="8">
        <v>1500</v>
      </c>
      <c r="H99" s="1">
        <v>16</v>
      </c>
      <c r="I99" s="1">
        <v>30</v>
      </c>
      <c r="J99" s="1">
        <v>2</v>
      </c>
      <c r="K99" s="1" t="s">
        <v>29</v>
      </c>
      <c r="L99" s="1" t="s">
        <v>132</v>
      </c>
      <c r="M99" s="1">
        <v>15.9</v>
      </c>
      <c r="N99" s="1">
        <f>M99</f>
        <v>15.9</v>
      </c>
      <c r="O99" s="1">
        <f t="shared" si="3"/>
        <v>0</v>
      </c>
      <c r="P99" s="1">
        <v>32.159999999999997</v>
      </c>
      <c r="Q99" s="1">
        <v>8.82</v>
      </c>
      <c r="R99" s="1">
        <v>0.33</v>
      </c>
      <c r="S99" s="5">
        <v>2891.0480006683479</v>
      </c>
      <c r="T99" s="5">
        <v>2.0542781928165588</v>
      </c>
      <c r="U99" s="7">
        <v>3872.4618241495655</v>
      </c>
      <c r="V99" s="7">
        <v>1.4870023488338699</v>
      </c>
      <c r="W99" s="1"/>
      <c r="X99" s="1"/>
      <c r="Y99" s="6"/>
      <c r="Z99" s="6"/>
      <c r="AA99" s="6"/>
      <c r="AB99">
        <v>12.0698590317654</v>
      </c>
    </row>
    <row r="100" spans="1:28" ht="14.25" customHeight="1" x14ac:dyDescent="0.45">
      <c r="A100" s="2">
        <v>45848</v>
      </c>
      <c r="B100" s="3">
        <v>0.44166666666666665</v>
      </c>
      <c r="C100" s="4">
        <f t="shared" si="2"/>
        <v>45848.441666666666</v>
      </c>
      <c r="D100" s="1">
        <v>1</v>
      </c>
      <c r="E100" s="1">
        <v>3</v>
      </c>
      <c r="F100" s="1" t="s">
        <v>28</v>
      </c>
      <c r="G100" s="1">
        <v>2500</v>
      </c>
      <c r="H100" s="1">
        <v>16</v>
      </c>
      <c r="I100" s="1">
        <v>30</v>
      </c>
      <c r="J100" s="1">
        <v>3</v>
      </c>
      <c r="K100" s="1" t="s">
        <v>29</v>
      </c>
      <c r="L100" s="1" t="s">
        <v>133</v>
      </c>
      <c r="M100" s="1">
        <v>15.9</v>
      </c>
      <c r="N100" s="1">
        <f>M100</f>
        <v>15.9</v>
      </c>
      <c r="O100" s="1">
        <f t="shared" si="3"/>
        <v>0</v>
      </c>
      <c r="P100" s="1">
        <v>31.73</v>
      </c>
      <c r="Q100" s="1">
        <v>9.11</v>
      </c>
      <c r="R100" s="1">
        <v>-0.27</v>
      </c>
      <c r="S100" s="5">
        <v>2781.6128548567854</v>
      </c>
      <c r="T100" s="5">
        <v>1.331486705656854</v>
      </c>
      <c r="U100" s="7">
        <v>4478.7188432133116</v>
      </c>
      <c r="V100" s="7">
        <v>2.4084213968899562</v>
      </c>
      <c r="W100" s="1"/>
      <c r="X100" s="1"/>
      <c r="Y100" s="6"/>
      <c r="Z100" s="6"/>
      <c r="AA100" s="6"/>
      <c r="AB100">
        <v>21.496252664183601</v>
      </c>
    </row>
    <row r="101" spans="1:28" s="32" customFormat="1" ht="14.25" customHeight="1" x14ac:dyDescent="0.45">
      <c r="A101" s="25">
        <v>45848</v>
      </c>
      <c r="B101" s="26">
        <v>0.44236111111111109</v>
      </c>
      <c r="C101" s="27">
        <f t="shared" si="2"/>
        <v>45848.442361111112</v>
      </c>
      <c r="D101" s="28">
        <v>1</v>
      </c>
      <c r="E101" s="28">
        <v>3</v>
      </c>
      <c r="F101" s="28" t="s">
        <v>28</v>
      </c>
      <c r="G101" s="28">
        <v>3500</v>
      </c>
      <c r="H101" s="28">
        <v>16</v>
      </c>
      <c r="I101" s="28">
        <v>30</v>
      </c>
      <c r="J101" s="28">
        <v>4</v>
      </c>
      <c r="K101" s="28" t="s">
        <v>29</v>
      </c>
      <c r="L101" s="28" t="s">
        <v>134</v>
      </c>
      <c r="M101" s="28">
        <v>15.4</v>
      </c>
      <c r="N101" s="28">
        <f>M101+0.5</f>
        <v>15.9</v>
      </c>
      <c r="O101" s="28">
        <f t="shared" si="3"/>
        <v>0.5</v>
      </c>
      <c r="P101" s="28">
        <v>31.79</v>
      </c>
      <c r="Q101" s="28">
        <v>8.7799999999999994</v>
      </c>
      <c r="R101" s="28">
        <v>-0.27</v>
      </c>
      <c r="S101" s="29">
        <v>1161.8404016801944</v>
      </c>
      <c r="T101" s="29">
        <v>0.63669344593425969</v>
      </c>
      <c r="U101" s="30">
        <v>1714.2539366893916</v>
      </c>
      <c r="V101" s="30">
        <v>2.0540892813249756</v>
      </c>
      <c r="W101" s="28" t="s">
        <v>126</v>
      </c>
      <c r="X101" s="28"/>
      <c r="Y101" s="31">
        <v>4</v>
      </c>
      <c r="Z101" s="31">
        <v>3550</v>
      </c>
      <c r="AA101" s="31">
        <v>5</v>
      </c>
      <c r="AB101" s="32">
        <v>5.2248013029977898</v>
      </c>
    </row>
    <row r="102" spans="1:28" ht="14.25" customHeight="1" x14ac:dyDescent="0.45">
      <c r="A102" s="2">
        <v>45848</v>
      </c>
      <c r="B102" s="3">
        <v>0.56111111111111112</v>
      </c>
      <c r="C102" s="4">
        <f t="shared" si="2"/>
        <v>45848.561111111114</v>
      </c>
      <c r="D102" s="1">
        <v>1</v>
      </c>
      <c r="E102" s="1">
        <v>3</v>
      </c>
      <c r="F102" s="1" t="s">
        <v>28</v>
      </c>
      <c r="G102" s="1">
        <v>0</v>
      </c>
      <c r="H102" s="1">
        <v>16</v>
      </c>
      <c r="I102" s="1">
        <v>30</v>
      </c>
      <c r="J102" s="1">
        <v>5</v>
      </c>
      <c r="K102" s="1" t="s">
        <v>39</v>
      </c>
      <c r="L102" s="1" t="s">
        <v>135</v>
      </c>
      <c r="M102" s="1">
        <v>16.2</v>
      </c>
      <c r="N102" s="1">
        <f>M102</f>
        <v>16.2</v>
      </c>
      <c r="O102" s="1">
        <f t="shared" si="3"/>
        <v>0</v>
      </c>
      <c r="P102" s="1">
        <v>32.24</v>
      </c>
      <c r="Q102" s="1">
        <v>7.97</v>
      </c>
      <c r="R102" s="1">
        <v>-0.89</v>
      </c>
      <c r="S102" s="5">
        <v>2031.3131409712807</v>
      </c>
      <c r="T102" s="5">
        <v>0.76537971579024922</v>
      </c>
      <c r="U102" s="7">
        <v>2216.6477989284522</v>
      </c>
      <c r="V102" s="7">
        <v>0.49566744961150438</v>
      </c>
      <c r="W102" s="1"/>
      <c r="X102" s="1"/>
      <c r="Y102" s="6"/>
      <c r="Z102" s="6"/>
      <c r="AA102" s="6"/>
      <c r="AB102">
        <v>2.1106504848082501</v>
      </c>
    </row>
    <row r="103" spans="1:28" ht="14.25" customHeight="1" x14ac:dyDescent="0.45">
      <c r="A103" s="2">
        <v>45848</v>
      </c>
      <c r="B103" s="3">
        <v>0.5625</v>
      </c>
      <c r="C103" s="4">
        <f t="shared" si="2"/>
        <v>45848.5625</v>
      </c>
      <c r="D103" s="1">
        <v>1</v>
      </c>
      <c r="E103" s="1">
        <v>3</v>
      </c>
      <c r="F103" s="1" t="s">
        <v>28</v>
      </c>
      <c r="G103" s="8">
        <v>1500</v>
      </c>
      <c r="H103" s="1">
        <v>16</v>
      </c>
      <c r="I103" s="1">
        <v>30</v>
      </c>
      <c r="J103" s="1">
        <v>6</v>
      </c>
      <c r="K103" s="1" t="s">
        <v>39</v>
      </c>
      <c r="L103" s="1" t="s">
        <v>136</v>
      </c>
      <c r="M103" s="1">
        <v>16</v>
      </c>
      <c r="N103" s="1">
        <f>M103</f>
        <v>16</v>
      </c>
      <c r="O103" s="1">
        <f t="shared" si="3"/>
        <v>0</v>
      </c>
      <c r="P103" s="1">
        <v>32.22</v>
      </c>
      <c r="Q103" s="1">
        <v>8.77</v>
      </c>
      <c r="R103" s="1">
        <v>0.6</v>
      </c>
      <c r="S103" s="5">
        <v>2932.0000721268698</v>
      </c>
      <c r="T103" s="5">
        <v>0.61176432501266487</v>
      </c>
      <c r="U103" s="7">
        <v>3836.8620729571794</v>
      </c>
      <c r="V103" s="7">
        <v>1.2745734418582459</v>
      </c>
      <c r="W103" s="1"/>
      <c r="X103" s="1"/>
      <c r="Y103" s="6"/>
      <c r="Z103" s="6"/>
      <c r="AA103" s="6"/>
      <c r="AB103">
        <v>11.1117667235333</v>
      </c>
    </row>
    <row r="104" spans="1:28" ht="14.25" customHeight="1" x14ac:dyDescent="0.45">
      <c r="A104" s="2">
        <v>45848</v>
      </c>
      <c r="B104" s="3">
        <v>0.56319444444444444</v>
      </c>
      <c r="C104" s="4">
        <f t="shared" si="2"/>
        <v>45848.563194444447</v>
      </c>
      <c r="D104" s="1">
        <v>1</v>
      </c>
      <c r="E104" s="1">
        <v>3</v>
      </c>
      <c r="F104" s="1" t="s">
        <v>28</v>
      </c>
      <c r="G104" s="1">
        <v>2500</v>
      </c>
      <c r="H104" s="1">
        <v>16</v>
      </c>
      <c r="I104" s="1">
        <v>30</v>
      </c>
      <c r="J104" s="1">
        <v>7</v>
      </c>
      <c r="K104" s="1" t="s">
        <v>39</v>
      </c>
      <c r="L104" s="1" t="s">
        <v>137</v>
      </c>
      <c r="M104" s="1">
        <v>16.100000000000001</v>
      </c>
      <c r="N104" s="1">
        <f>M104</f>
        <v>16.100000000000001</v>
      </c>
      <c r="O104" s="1">
        <f t="shared" si="3"/>
        <v>0</v>
      </c>
      <c r="P104" s="1">
        <v>31.65</v>
      </c>
      <c r="Q104" s="1">
        <v>9.0500000000000007</v>
      </c>
      <c r="R104" s="1">
        <v>0.21</v>
      </c>
      <c r="S104" s="5">
        <v>2709.3333954620871</v>
      </c>
      <c r="T104" s="5">
        <v>1.3749964676120345</v>
      </c>
      <c r="U104" s="7">
        <v>4262.2018742185146</v>
      </c>
      <c r="V104" s="7">
        <v>1.3459824676599244</v>
      </c>
      <c r="W104" s="1"/>
      <c r="X104" s="1"/>
      <c r="Y104" s="6"/>
      <c r="Z104" s="6"/>
      <c r="AA104" s="6"/>
      <c r="AB104">
        <v>19.516814250636202</v>
      </c>
    </row>
    <row r="105" spans="1:28" s="32" customFormat="1" ht="14.25" customHeight="1" x14ac:dyDescent="0.45">
      <c r="A105" s="33">
        <v>45848</v>
      </c>
      <c r="B105" s="34">
        <v>0.56458333333333333</v>
      </c>
      <c r="C105" s="35">
        <f t="shared" si="2"/>
        <v>45848.564583333333</v>
      </c>
      <c r="D105" s="36">
        <v>1</v>
      </c>
      <c r="E105" s="36">
        <v>3</v>
      </c>
      <c r="F105" s="36" t="s">
        <v>28</v>
      </c>
      <c r="G105" s="28">
        <v>3500</v>
      </c>
      <c r="H105" s="28">
        <v>16</v>
      </c>
      <c r="I105" s="36">
        <v>30</v>
      </c>
      <c r="J105" s="36">
        <v>8</v>
      </c>
      <c r="K105" s="36" t="s">
        <v>39</v>
      </c>
      <c r="L105" s="36" t="s">
        <v>138</v>
      </c>
      <c r="M105" s="36">
        <v>15.5</v>
      </c>
      <c r="N105" s="36">
        <f>M105+0.5</f>
        <v>16</v>
      </c>
      <c r="O105" s="28">
        <f t="shared" si="3"/>
        <v>0.5</v>
      </c>
      <c r="P105" s="36">
        <v>31.69</v>
      </c>
      <c r="Q105" s="36">
        <v>8.4499999999999993</v>
      </c>
      <c r="R105" s="36">
        <v>-0.05</v>
      </c>
      <c r="S105" s="37">
        <v>1555.8304291816273</v>
      </c>
      <c r="T105" s="37">
        <v>0.62350797728688978</v>
      </c>
      <c r="U105" s="38">
        <v>1944.0873497096525</v>
      </c>
      <c r="V105" s="38">
        <v>1.7708980859489512</v>
      </c>
      <c r="W105" s="36" t="s">
        <v>126</v>
      </c>
      <c r="X105" s="36"/>
      <c r="Y105" s="39">
        <v>6</v>
      </c>
      <c r="Z105" s="39">
        <v>3350</v>
      </c>
      <c r="AA105" s="39">
        <v>7</v>
      </c>
      <c r="AB105" s="32">
        <v>3.9324209032876798</v>
      </c>
    </row>
    <row r="106" spans="1:28" ht="14.25" customHeight="1" x14ac:dyDescent="0.45">
      <c r="A106" s="2">
        <v>45860</v>
      </c>
      <c r="B106" s="3">
        <v>0.41458333333333336</v>
      </c>
      <c r="C106" s="4">
        <f t="shared" si="2"/>
        <v>45860.414583333331</v>
      </c>
      <c r="D106" s="1">
        <v>1</v>
      </c>
      <c r="E106" s="1">
        <v>4</v>
      </c>
      <c r="F106" s="1" t="s">
        <v>28</v>
      </c>
      <c r="G106" s="1">
        <v>0</v>
      </c>
      <c r="H106" s="1">
        <v>21</v>
      </c>
      <c r="I106" s="1">
        <v>30</v>
      </c>
      <c r="J106" s="1">
        <v>1</v>
      </c>
      <c r="L106" s="1" t="s">
        <v>139</v>
      </c>
      <c r="M106" s="1">
        <v>21.5</v>
      </c>
      <c r="N106" s="1">
        <f>M106</f>
        <v>21.5</v>
      </c>
      <c r="O106" s="1">
        <f t="shared" si="3"/>
        <v>0</v>
      </c>
      <c r="P106" s="1">
        <v>31.56</v>
      </c>
      <c r="Q106" s="1">
        <v>8</v>
      </c>
      <c r="R106" s="1">
        <v>-2</v>
      </c>
      <c r="S106" s="5">
        <v>1947.0242687018115</v>
      </c>
      <c r="T106" s="5">
        <v>0.40535184711042371</v>
      </c>
      <c r="U106" s="7">
        <v>2160.0411586772666</v>
      </c>
      <c r="V106" s="7">
        <v>1.5582616639185221</v>
      </c>
      <c r="W106" s="1"/>
      <c r="X106" s="1"/>
      <c r="Y106" s="6"/>
      <c r="Z106" s="6"/>
      <c r="AA106" s="6"/>
      <c r="AB106">
        <v>2.4421030599851599</v>
      </c>
    </row>
    <row r="107" spans="1:28" ht="14.25" customHeight="1" x14ac:dyDescent="0.45">
      <c r="A107" s="2">
        <v>45860</v>
      </c>
      <c r="B107" s="3">
        <v>0.42291666666666666</v>
      </c>
      <c r="C107" s="4">
        <f t="shared" si="2"/>
        <v>45860.42291666667</v>
      </c>
      <c r="D107" s="1">
        <v>1</v>
      </c>
      <c r="E107" s="1">
        <v>4</v>
      </c>
      <c r="F107" s="1" t="s">
        <v>28</v>
      </c>
      <c r="G107" s="1">
        <v>0</v>
      </c>
      <c r="H107" s="1">
        <v>21</v>
      </c>
      <c r="I107" s="1">
        <v>30</v>
      </c>
      <c r="J107" s="1">
        <v>1</v>
      </c>
      <c r="L107" s="1" t="s">
        <v>140</v>
      </c>
      <c r="M107" s="1">
        <v>21.5</v>
      </c>
      <c r="N107" s="1">
        <f>M107</f>
        <v>21.5</v>
      </c>
      <c r="O107" s="1">
        <f t="shared" si="3"/>
        <v>0</v>
      </c>
      <c r="P107" s="1">
        <v>31.53</v>
      </c>
      <c r="Q107" s="1">
        <v>8.01</v>
      </c>
      <c r="R107" s="1">
        <v>-1.43</v>
      </c>
      <c r="S107" s="5">
        <v>1946.4182389559749</v>
      </c>
      <c r="T107" s="5">
        <v>0.43247919348636243</v>
      </c>
      <c r="U107" s="7">
        <v>2156.1894702360069</v>
      </c>
      <c r="V107" s="7">
        <v>1.0625028659853957</v>
      </c>
      <c r="W107" s="1"/>
      <c r="X107" s="1"/>
      <c r="Y107" s="6"/>
      <c r="Z107" s="6"/>
      <c r="AA107" s="6"/>
      <c r="AB107">
        <v>2.4089750510137802</v>
      </c>
    </row>
    <row r="108" spans="1:28" ht="14.25" customHeight="1" x14ac:dyDescent="0.45">
      <c r="A108" s="2">
        <v>45860</v>
      </c>
      <c r="B108" s="3">
        <v>0.4236111111111111</v>
      </c>
      <c r="C108" s="4">
        <f t="shared" si="2"/>
        <v>45860.423611111109</v>
      </c>
      <c r="D108" s="1">
        <v>1</v>
      </c>
      <c r="E108" s="1">
        <v>4</v>
      </c>
      <c r="F108" s="1" t="s">
        <v>28</v>
      </c>
      <c r="G108" s="8">
        <v>1500</v>
      </c>
      <c r="H108" s="1">
        <v>21</v>
      </c>
      <c r="I108" s="1">
        <v>30</v>
      </c>
      <c r="J108" s="1">
        <v>2</v>
      </c>
      <c r="L108" s="1" t="s">
        <v>141</v>
      </c>
      <c r="M108" s="1">
        <v>21.4</v>
      </c>
      <c r="N108" s="1">
        <f>M108</f>
        <v>21.4</v>
      </c>
      <c r="O108" s="1">
        <f t="shared" si="3"/>
        <v>0</v>
      </c>
      <c r="P108" s="1">
        <v>31.47</v>
      </c>
      <c r="Q108" s="1">
        <v>9.34</v>
      </c>
      <c r="R108" s="1">
        <v>-0.47</v>
      </c>
      <c r="S108" s="5">
        <v>2134.6268982561046</v>
      </c>
      <c r="T108" s="5">
        <v>0.81076430026206159</v>
      </c>
      <c r="U108" s="113">
        <v>3695.0728228179705</v>
      </c>
      <c r="V108" s="113">
        <v>4.9585678053273599</v>
      </c>
      <c r="W108" s="1"/>
      <c r="X108" s="1" t="s">
        <v>402</v>
      </c>
      <c r="Y108" s="6"/>
      <c r="Z108" s="6"/>
      <c r="AA108" s="6"/>
      <c r="AB108">
        <v>19.141836119086999</v>
      </c>
    </row>
    <row r="109" spans="1:28" ht="14.25" customHeight="1" x14ac:dyDescent="0.45">
      <c r="A109" s="2">
        <v>45860</v>
      </c>
      <c r="B109" s="3">
        <v>0.42499999999999999</v>
      </c>
      <c r="C109" s="4">
        <f t="shared" si="2"/>
        <v>45860.425000000003</v>
      </c>
      <c r="D109" s="1">
        <v>1</v>
      </c>
      <c r="E109" s="1">
        <v>4</v>
      </c>
      <c r="F109" s="1" t="s">
        <v>28</v>
      </c>
      <c r="G109" s="1">
        <v>2500</v>
      </c>
      <c r="H109" s="1">
        <v>21</v>
      </c>
      <c r="I109" s="1">
        <v>30</v>
      </c>
      <c r="J109" s="1">
        <v>3</v>
      </c>
      <c r="L109" s="1" t="s">
        <v>142</v>
      </c>
      <c r="M109" s="1">
        <v>21.4</v>
      </c>
      <c r="N109" s="1">
        <f>M109</f>
        <v>21.4</v>
      </c>
      <c r="O109" s="1">
        <f t="shared" si="3"/>
        <v>0</v>
      </c>
      <c r="P109" s="1">
        <v>31.64</v>
      </c>
      <c r="Q109" s="1">
        <v>9.92</v>
      </c>
      <c r="R109" s="1">
        <v>2.8</v>
      </c>
      <c r="S109" s="5">
        <v>2231.5131822558205</v>
      </c>
      <c r="T109" s="5">
        <v>1.308621808290682</v>
      </c>
      <c r="U109" s="7">
        <v>4684.0947692041045</v>
      </c>
      <c r="V109" s="7">
        <v>3.3995519907883356</v>
      </c>
      <c r="W109" s="1"/>
      <c r="X109" s="1" t="s">
        <v>402</v>
      </c>
      <c r="Y109" s="6"/>
      <c r="Z109" s="6"/>
      <c r="AA109" s="6"/>
      <c r="AB109">
        <v>29.539286489760499</v>
      </c>
    </row>
    <row r="110" spans="1:28" s="32" customFormat="1" ht="14.25" customHeight="1" x14ac:dyDescent="0.45">
      <c r="A110" s="25">
        <v>45860</v>
      </c>
      <c r="B110" s="26">
        <v>0.42638888888888887</v>
      </c>
      <c r="C110" s="27">
        <f t="shared" si="2"/>
        <v>45860.426388888889</v>
      </c>
      <c r="D110" s="28">
        <v>1</v>
      </c>
      <c r="E110" s="28">
        <v>4</v>
      </c>
      <c r="F110" s="28" t="s">
        <v>28</v>
      </c>
      <c r="G110" s="28">
        <v>3500</v>
      </c>
      <c r="H110" s="28">
        <v>21</v>
      </c>
      <c r="I110" s="28">
        <v>30</v>
      </c>
      <c r="J110" s="28">
        <v>4</v>
      </c>
      <c r="L110" s="28" t="s">
        <v>143</v>
      </c>
      <c r="M110" s="28">
        <v>20.7</v>
      </c>
      <c r="N110" s="28">
        <f>M110+0.6</f>
        <v>21.3</v>
      </c>
      <c r="O110" s="28">
        <f t="shared" si="3"/>
        <v>0.60000000000000142</v>
      </c>
      <c r="P110" s="28">
        <v>31.84</v>
      </c>
      <c r="Q110" s="28">
        <v>10.1</v>
      </c>
      <c r="R110" s="28">
        <v>48.93</v>
      </c>
      <c r="S110" s="29">
        <v>2303.8496177495094</v>
      </c>
      <c r="T110" s="29">
        <v>0.61577903726906624</v>
      </c>
      <c r="U110" s="113">
        <v>5341.4575992526179</v>
      </c>
      <c r="V110" s="113">
        <v>4.6730792353441792</v>
      </c>
      <c r="W110" s="28"/>
      <c r="X110" s="1" t="s">
        <v>402</v>
      </c>
      <c r="Y110" s="31"/>
      <c r="Z110" s="31"/>
      <c r="AA110" s="31"/>
      <c r="AB110" s="32">
        <v>33.668472305015797</v>
      </c>
    </row>
    <row r="111" spans="1:28" ht="14.25" customHeight="1" x14ac:dyDescent="0.45">
      <c r="A111" s="2">
        <v>45860</v>
      </c>
      <c r="B111" s="3">
        <v>0.54652777777777772</v>
      </c>
      <c r="C111" s="4">
        <f t="shared" si="2"/>
        <v>45860.546527777777</v>
      </c>
      <c r="D111" s="1">
        <v>1</v>
      </c>
      <c r="E111" s="1">
        <v>4</v>
      </c>
      <c r="F111" s="1" t="s">
        <v>28</v>
      </c>
      <c r="G111" s="1">
        <v>0</v>
      </c>
      <c r="H111" s="1">
        <v>21</v>
      </c>
      <c r="I111" s="1">
        <v>30</v>
      </c>
      <c r="J111" s="1">
        <v>1</v>
      </c>
      <c r="L111" s="1" t="s">
        <v>144</v>
      </c>
      <c r="M111" s="1">
        <v>21.2</v>
      </c>
      <c r="N111" s="1">
        <f>M111</f>
        <v>21.2</v>
      </c>
      <c r="O111" s="1">
        <f t="shared" si="3"/>
        <v>0</v>
      </c>
      <c r="P111" s="1">
        <v>31.57</v>
      </c>
      <c r="Q111" s="1">
        <v>8.0399999999999991</v>
      </c>
      <c r="R111" s="1">
        <v>-1.31</v>
      </c>
      <c r="S111" s="5">
        <v>1958.9624020154004</v>
      </c>
      <c r="T111" s="5">
        <v>0.82214633556476369</v>
      </c>
      <c r="U111" s="7">
        <v>2440.123985726631</v>
      </c>
      <c r="V111" s="7">
        <v>0</v>
      </c>
      <c r="W111" s="1"/>
      <c r="X111" s="1"/>
      <c r="Y111" s="6"/>
      <c r="Z111" s="6"/>
      <c r="AA111" s="6"/>
      <c r="AB111">
        <v>5.4157386524663602</v>
      </c>
    </row>
    <row r="112" spans="1:28" ht="14.25" customHeight="1" x14ac:dyDescent="0.45">
      <c r="A112" s="2">
        <v>45860</v>
      </c>
      <c r="B112" s="3">
        <v>0.54722222222222228</v>
      </c>
      <c r="C112" s="4">
        <f t="shared" si="2"/>
        <v>45860.547222222223</v>
      </c>
      <c r="D112" s="1">
        <v>1</v>
      </c>
      <c r="E112" s="1">
        <v>4</v>
      </c>
      <c r="F112" s="1" t="s">
        <v>28</v>
      </c>
      <c r="G112" s="8">
        <v>1500</v>
      </c>
      <c r="H112" s="1">
        <v>21</v>
      </c>
      <c r="I112" s="1">
        <v>30</v>
      </c>
      <c r="J112" s="1">
        <v>2</v>
      </c>
      <c r="L112" s="1" t="s">
        <v>145</v>
      </c>
      <c r="M112" s="1">
        <v>21.1</v>
      </c>
      <c r="N112" s="1">
        <f>M112</f>
        <v>21.1</v>
      </c>
      <c r="O112" s="1">
        <f t="shared" si="3"/>
        <v>0</v>
      </c>
      <c r="P112" s="1">
        <v>31.59</v>
      </c>
      <c r="Q112" s="1">
        <v>9.31</v>
      </c>
      <c r="R112" s="1">
        <v>-0.53</v>
      </c>
      <c r="S112" s="5">
        <v>2174.7906349288546</v>
      </c>
      <c r="T112" s="5">
        <v>1.2932723989560182</v>
      </c>
      <c r="U112" s="7">
        <v>3732.6573800038632</v>
      </c>
      <c r="V112" s="7">
        <v>2.9040450079868401</v>
      </c>
      <c r="W112" s="1"/>
      <c r="X112" s="1"/>
      <c r="Y112" s="6"/>
      <c r="Z112" s="6"/>
      <c r="AA112" s="6"/>
      <c r="AB112">
        <v>19.140895139065801</v>
      </c>
    </row>
    <row r="113" spans="1:28" ht="14.25" customHeight="1" x14ac:dyDescent="0.45">
      <c r="A113" s="2">
        <v>45860</v>
      </c>
      <c r="B113" s="3">
        <v>0.54861111111111116</v>
      </c>
      <c r="C113" s="4">
        <f t="shared" si="2"/>
        <v>45860.548611111109</v>
      </c>
      <c r="D113" s="1">
        <v>1</v>
      </c>
      <c r="E113" s="1">
        <v>4</v>
      </c>
      <c r="F113" s="1" t="s">
        <v>28</v>
      </c>
      <c r="G113" s="1">
        <v>2500</v>
      </c>
      <c r="H113" s="1">
        <v>21</v>
      </c>
      <c r="I113" s="1">
        <v>30</v>
      </c>
      <c r="J113" s="1">
        <v>3</v>
      </c>
      <c r="L113" s="1" t="s">
        <v>146</v>
      </c>
      <c r="M113" s="1">
        <v>21.1</v>
      </c>
      <c r="N113" s="1">
        <f>M113</f>
        <v>21.1</v>
      </c>
      <c r="O113" s="1">
        <f t="shared" si="3"/>
        <v>0</v>
      </c>
      <c r="P113" s="1">
        <v>31.77</v>
      </c>
      <c r="Q113" s="1">
        <v>9.9</v>
      </c>
      <c r="R113" s="1">
        <v>0.53</v>
      </c>
      <c r="S113" s="5">
        <v>2265.7731649695252</v>
      </c>
      <c r="T113" s="5">
        <v>1.6781275300822371</v>
      </c>
      <c r="U113" s="7">
        <v>4651.994537812745</v>
      </c>
      <c r="V113" s="7">
        <v>0.28326862292578137</v>
      </c>
      <c r="W113" s="1"/>
      <c r="X113" s="1"/>
      <c r="Y113" s="6"/>
      <c r="Z113" s="6"/>
      <c r="AA113" s="6"/>
      <c r="AB113">
        <v>29.0838070224438</v>
      </c>
    </row>
    <row r="114" spans="1:28" s="32" customFormat="1" ht="14.25" customHeight="1" x14ac:dyDescent="0.45">
      <c r="A114" s="25">
        <v>45860</v>
      </c>
      <c r="B114" s="26">
        <v>0.5493055555555556</v>
      </c>
      <c r="C114" s="27">
        <f t="shared" si="2"/>
        <v>45860.549305555556</v>
      </c>
      <c r="D114" s="28">
        <v>1</v>
      </c>
      <c r="E114" s="28">
        <v>4</v>
      </c>
      <c r="F114" s="28" t="s">
        <v>28</v>
      </c>
      <c r="G114" s="28">
        <v>3500</v>
      </c>
      <c r="H114" s="28">
        <v>21</v>
      </c>
      <c r="I114" s="28">
        <v>30</v>
      </c>
      <c r="J114" s="28">
        <v>4</v>
      </c>
      <c r="L114" s="28" t="s">
        <v>147</v>
      </c>
      <c r="M114" s="28">
        <v>20.399999999999999</v>
      </c>
      <c r="N114" s="28">
        <f>M114+0.6</f>
        <v>21</v>
      </c>
      <c r="O114" s="28">
        <f t="shared" si="3"/>
        <v>0.60000000000000142</v>
      </c>
      <c r="P114" s="28">
        <v>31.92</v>
      </c>
      <c r="Q114" s="28">
        <v>10.029999999999999</v>
      </c>
      <c r="R114" s="28">
        <v>50.68</v>
      </c>
      <c r="S114" s="29">
        <v>2217.0215702160754</v>
      </c>
      <c r="T114" s="29">
        <v>1.9483929809495855</v>
      </c>
      <c r="U114" s="113">
        <v>4909.6780849779334</v>
      </c>
      <c r="V114" s="113">
        <v>4.5315548675171078</v>
      </c>
      <c r="W114" s="28"/>
      <c r="X114" s="1" t="s">
        <v>402</v>
      </c>
      <c r="Y114" s="31"/>
      <c r="Z114" s="31"/>
      <c r="AA114" s="31"/>
      <c r="AB114" s="32">
        <v>31.124828459576399</v>
      </c>
    </row>
    <row r="115" spans="1:28" ht="14.25" customHeight="1" x14ac:dyDescent="0.45">
      <c r="A115" s="2">
        <v>45860</v>
      </c>
      <c r="B115" s="3">
        <v>0.5625</v>
      </c>
      <c r="C115" s="4">
        <f t="shared" si="2"/>
        <v>45860.5625</v>
      </c>
      <c r="D115" s="1">
        <v>1</v>
      </c>
      <c r="E115" s="1">
        <v>4</v>
      </c>
      <c r="F115" s="1" t="s">
        <v>28</v>
      </c>
      <c r="G115" s="1">
        <v>0</v>
      </c>
      <c r="H115" s="1">
        <v>21</v>
      </c>
      <c r="I115" s="1">
        <v>30</v>
      </c>
      <c r="J115" s="1">
        <v>5</v>
      </c>
      <c r="L115" s="1" t="s">
        <v>148</v>
      </c>
      <c r="M115" s="1">
        <v>21.2</v>
      </c>
      <c r="N115" s="1">
        <f>M115</f>
        <v>21.2</v>
      </c>
      <c r="O115" s="1">
        <f t="shared" si="3"/>
        <v>0</v>
      </c>
      <c r="P115" s="1">
        <v>31.54</v>
      </c>
      <c r="Q115" s="1">
        <v>8.02</v>
      </c>
      <c r="R115" s="1">
        <v>-1.7</v>
      </c>
      <c r="S115" s="5">
        <v>1967.4898865888611</v>
      </c>
      <c r="T115" s="5">
        <v>0.58747991604294691</v>
      </c>
      <c r="U115" s="7">
        <v>2361.9665949848322</v>
      </c>
      <c r="V115" s="7">
        <v>1.345791442937748</v>
      </c>
      <c r="W115" s="1"/>
      <c r="X115" s="1"/>
      <c r="Y115" s="6"/>
      <c r="Z115" s="6"/>
      <c r="AA115" s="6"/>
      <c r="AB115">
        <v>4.4291858091922496</v>
      </c>
    </row>
    <row r="116" spans="1:28" ht="14.25" customHeight="1" x14ac:dyDescent="0.45">
      <c r="A116" s="2">
        <v>45860</v>
      </c>
      <c r="B116" s="3">
        <v>0.57013888888888886</v>
      </c>
      <c r="C116" s="4">
        <f t="shared" si="2"/>
        <v>45860.570138888892</v>
      </c>
      <c r="D116" s="1">
        <v>1</v>
      </c>
      <c r="E116" s="1">
        <v>4</v>
      </c>
      <c r="F116" s="1" t="s">
        <v>28</v>
      </c>
      <c r="G116" s="1">
        <v>0</v>
      </c>
      <c r="H116" s="1">
        <v>21</v>
      </c>
      <c r="I116" s="1">
        <v>30</v>
      </c>
      <c r="J116" s="1">
        <v>5</v>
      </c>
      <c r="L116" s="1" t="s">
        <v>149</v>
      </c>
      <c r="M116" s="1">
        <v>21.2</v>
      </c>
      <c r="N116" s="1">
        <f>M116</f>
        <v>21.2</v>
      </c>
      <c r="O116" s="1">
        <f t="shared" si="3"/>
        <v>0</v>
      </c>
      <c r="P116" s="1">
        <v>31.55</v>
      </c>
      <c r="Q116" s="1">
        <v>8.0299999999999994</v>
      </c>
      <c r="R116" s="1">
        <v>-1.67</v>
      </c>
      <c r="S116" s="5">
        <v>1960.32212265003</v>
      </c>
      <c r="T116" s="5">
        <v>0.17690978575006827</v>
      </c>
      <c r="U116" s="7">
        <v>2245.8023899210311</v>
      </c>
      <c r="V116" s="7">
        <v>0</v>
      </c>
      <c r="W116" s="1"/>
      <c r="X116" s="1"/>
      <c r="Y116" s="6"/>
      <c r="Z116" s="6"/>
      <c r="AA116" s="6"/>
      <c r="AB116">
        <v>3.21368545915651</v>
      </c>
    </row>
    <row r="117" spans="1:28" ht="14.25" customHeight="1" x14ac:dyDescent="0.45">
      <c r="A117" s="2">
        <v>45860</v>
      </c>
      <c r="B117" s="3">
        <v>0.5708333333333333</v>
      </c>
      <c r="C117" s="4">
        <f t="shared" si="2"/>
        <v>45860.570833333331</v>
      </c>
      <c r="D117" s="1">
        <v>1</v>
      </c>
      <c r="E117" s="1">
        <v>4</v>
      </c>
      <c r="F117" s="1" t="s">
        <v>28</v>
      </c>
      <c r="G117" s="8">
        <v>1500</v>
      </c>
      <c r="H117" s="1">
        <v>21</v>
      </c>
      <c r="I117" s="1">
        <v>30</v>
      </c>
      <c r="J117" s="1">
        <v>6</v>
      </c>
      <c r="L117" s="1" t="s">
        <v>150</v>
      </c>
      <c r="M117" s="1">
        <v>21.2</v>
      </c>
      <c r="N117" s="1">
        <f>M117</f>
        <v>21.2</v>
      </c>
      <c r="O117" s="1">
        <f t="shared" si="3"/>
        <v>0</v>
      </c>
      <c r="P117" s="1">
        <v>31.46</v>
      </c>
      <c r="Q117" s="1">
        <v>9.41</v>
      </c>
      <c r="R117" s="1">
        <v>36</v>
      </c>
      <c r="S117" s="5">
        <v>2105.813308147317</v>
      </c>
      <c r="T117" s="5">
        <v>1.4461645791826756</v>
      </c>
      <c r="U117" s="7">
        <v>3752.5529070218117</v>
      </c>
      <c r="V117" s="7">
        <v>1.7709302343371054</v>
      </c>
      <c r="W117" s="1"/>
      <c r="X117" s="1"/>
      <c r="Y117" s="6"/>
      <c r="Z117" s="6"/>
      <c r="AA117" s="6"/>
      <c r="AB117">
        <v>20.1706715564323</v>
      </c>
    </row>
    <row r="118" spans="1:28" ht="14.25" customHeight="1" x14ac:dyDescent="0.45">
      <c r="A118" s="2">
        <v>45860</v>
      </c>
      <c r="B118" s="3">
        <v>0.57152777777777775</v>
      </c>
      <c r="C118" s="4">
        <f t="shared" si="2"/>
        <v>45860.571527777778</v>
      </c>
      <c r="D118" s="1">
        <v>1</v>
      </c>
      <c r="E118" s="1">
        <v>4</v>
      </c>
      <c r="F118" s="1" t="s">
        <v>28</v>
      </c>
      <c r="G118" s="1">
        <v>2500</v>
      </c>
      <c r="H118" s="1">
        <v>21</v>
      </c>
      <c r="I118" s="1">
        <v>30</v>
      </c>
      <c r="J118" s="1">
        <v>7</v>
      </c>
      <c r="L118" s="1" t="s">
        <v>151</v>
      </c>
      <c r="M118" s="1">
        <v>21.1</v>
      </c>
      <c r="N118" s="1">
        <f>M118</f>
        <v>21.1</v>
      </c>
      <c r="O118" s="1">
        <f t="shared" si="3"/>
        <v>0</v>
      </c>
      <c r="P118" s="1">
        <v>31.65</v>
      </c>
      <c r="Q118" s="1">
        <v>10.039999999999999</v>
      </c>
      <c r="R118" s="1">
        <v>114.95</v>
      </c>
      <c r="S118" s="5">
        <v>2221.5646743740435</v>
      </c>
      <c r="T118" s="5">
        <v>0.61082590314204943</v>
      </c>
      <c r="U118" s="7">
        <v>4756.6255178414549</v>
      </c>
      <c r="V118" s="7">
        <v>1.7705868327512004</v>
      </c>
      <c r="W118" s="1"/>
      <c r="X118" s="1"/>
      <c r="Y118" s="6"/>
      <c r="Z118" s="6"/>
      <c r="AA118" s="6"/>
      <c r="AB118">
        <v>30.142498521579402</v>
      </c>
    </row>
    <row r="119" spans="1:28" s="32" customFormat="1" ht="14.25" customHeight="1" x14ac:dyDescent="0.45">
      <c r="A119" s="25">
        <v>45860</v>
      </c>
      <c r="B119" s="26">
        <v>0.57291666666666663</v>
      </c>
      <c r="C119" s="27">
        <f t="shared" si="2"/>
        <v>45860.572916666664</v>
      </c>
      <c r="D119" s="28">
        <v>1</v>
      </c>
      <c r="E119" s="28">
        <v>4</v>
      </c>
      <c r="F119" s="28" t="s">
        <v>28</v>
      </c>
      <c r="G119" s="28">
        <v>3500</v>
      </c>
      <c r="H119" s="28">
        <v>21</v>
      </c>
      <c r="I119" s="28">
        <v>30</v>
      </c>
      <c r="J119" s="28">
        <v>8</v>
      </c>
      <c r="L119" s="28" t="s">
        <v>152</v>
      </c>
      <c r="M119" s="28">
        <v>20.5</v>
      </c>
      <c r="N119" s="28">
        <f>M119+0.6</f>
        <v>21.1</v>
      </c>
      <c r="O119" s="28">
        <f t="shared" si="3"/>
        <v>0.60000000000000142</v>
      </c>
      <c r="P119" s="28">
        <v>31.74</v>
      </c>
      <c r="Q119" s="28">
        <v>10.15</v>
      </c>
      <c r="R119" s="28">
        <v>101.18</v>
      </c>
      <c r="S119" s="29">
        <v>2291.4960090558666</v>
      </c>
      <c r="T119" s="29">
        <v>1.3111905382578759</v>
      </c>
      <c r="U119" s="30">
        <v>5342.4828938074115</v>
      </c>
      <c r="V119" s="30">
        <v>2.3368347931069855</v>
      </c>
      <c r="W119" s="28"/>
      <c r="X119" s="28"/>
      <c r="Y119" s="31"/>
      <c r="Z119" s="31"/>
      <c r="AA119" s="31"/>
      <c r="AB119" s="32">
        <v>33.589593666866698</v>
      </c>
    </row>
    <row r="120" spans="1:28" ht="14.25" customHeight="1" x14ac:dyDescent="0.45">
      <c r="A120" s="2">
        <v>45860</v>
      </c>
      <c r="B120" s="3">
        <v>0.67708333333333337</v>
      </c>
      <c r="C120" s="4">
        <f t="shared" si="2"/>
        <v>45860.677083333336</v>
      </c>
      <c r="D120" s="1">
        <v>1</v>
      </c>
      <c r="E120" s="1">
        <v>4</v>
      </c>
      <c r="F120" s="1" t="s">
        <v>28</v>
      </c>
      <c r="G120" s="1">
        <v>0</v>
      </c>
      <c r="H120" s="1">
        <v>21</v>
      </c>
      <c r="I120" s="1">
        <v>30</v>
      </c>
      <c r="J120" s="1">
        <v>5</v>
      </c>
      <c r="L120" s="1" t="s">
        <v>153</v>
      </c>
      <c r="M120" s="1">
        <v>21.2</v>
      </c>
      <c r="N120" s="1">
        <f>M120</f>
        <v>21.2</v>
      </c>
      <c r="O120" s="1">
        <f t="shared" si="3"/>
        <v>0</v>
      </c>
      <c r="P120" s="1">
        <v>31.64</v>
      </c>
      <c r="Q120" s="1">
        <v>8.0299999999999994</v>
      </c>
      <c r="R120" s="1">
        <v>-1.67</v>
      </c>
      <c r="S120" s="5">
        <v>1969.602097283323</v>
      </c>
      <c r="T120" s="5">
        <v>1.036953051546958</v>
      </c>
      <c r="U120" s="7">
        <v>2514.9901940109271</v>
      </c>
      <c r="V120" s="7">
        <v>0.28330345625938247</v>
      </c>
      <c r="W120" s="1"/>
      <c r="X120" s="1"/>
      <c r="Y120" s="6"/>
      <c r="Z120" s="6"/>
      <c r="AA120" s="6"/>
      <c r="AB120">
        <v>6.1705514946727602</v>
      </c>
    </row>
    <row r="121" spans="1:28" ht="14.25" customHeight="1" x14ac:dyDescent="0.45">
      <c r="A121" s="2">
        <v>45860</v>
      </c>
      <c r="B121" s="3">
        <v>0.67777777777777781</v>
      </c>
      <c r="C121" s="4">
        <f t="shared" si="2"/>
        <v>45860.677777777775</v>
      </c>
      <c r="D121" s="1">
        <v>1</v>
      </c>
      <c r="E121" s="1">
        <v>4</v>
      </c>
      <c r="F121" s="1" t="s">
        <v>28</v>
      </c>
      <c r="G121" s="8">
        <v>1500</v>
      </c>
      <c r="H121" s="1">
        <v>21</v>
      </c>
      <c r="I121" s="1">
        <v>30</v>
      </c>
      <c r="J121" s="1">
        <v>6</v>
      </c>
      <c r="L121" s="1" t="s">
        <v>154</v>
      </c>
      <c r="M121" s="1">
        <v>21.2</v>
      </c>
      <c r="N121" s="1">
        <f>M121</f>
        <v>21.2</v>
      </c>
      <c r="O121" s="1">
        <f t="shared" si="3"/>
        <v>0</v>
      </c>
      <c r="P121" s="1">
        <v>31.58</v>
      </c>
      <c r="Q121" s="1">
        <v>9.36</v>
      </c>
      <c r="R121" s="1">
        <v>37.08</v>
      </c>
      <c r="S121" s="5">
        <v>2167.4656083431746</v>
      </c>
      <c r="T121" s="5">
        <v>0.8845914193640555</v>
      </c>
      <c r="U121" s="7">
        <v>3800.5014719914711</v>
      </c>
      <c r="V121" s="7">
        <v>0.21247034717147148</v>
      </c>
      <c r="W121" s="1"/>
      <c r="X121" s="1"/>
      <c r="Y121" s="6"/>
      <c r="Z121" s="6"/>
      <c r="AA121" s="6"/>
      <c r="AB121">
        <v>20.0931704554181</v>
      </c>
    </row>
    <row r="122" spans="1:28" ht="14.25" customHeight="1" x14ac:dyDescent="0.45">
      <c r="A122" s="2">
        <v>45860</v>
      </c>
      <c r="B122" s="3">
        <v>0.67847222222222225</v>
      </c>
      <c r="C122" s="4">
        <f t="shared" si="2"/>
        <v>45860.678472222222</v>
      </c>
      <c r="D122" s="1">
        <v>1</v>
      </c>
      <c r="E122" s="1">
        <v>4</v>
      </c>
      <c r="F122" s="1" t="s">
        <v>28</v>
      </c>
      <c r="G122" s="1">
        <v>2500</v>
      </c>
      <c r="H122" s="1">
        <v>21</v>
      </c>
      <c r="I122" s="1">
        <v>30</v>
      </c>
      <c r="J122" s="1">
        <v>7</v>
      </c>
      <c r="L122" s="1" t="s">
        <v>155</v>
      </c>
      <c r="M122" s="1">
        <v>21.2</v>
      </c>
      <c r="N122" s="1">
        <f>M122</f>
        <v>21.2</v>
      </c>
      <c r="O122" s="1">
        <f t="shared" si="3"/>
        <v>0</v>
      </c>
      <c r="P122" s="1">
        <v>31.75</v>
      </c>
      <c r="Q122" s="1">
        <v>9.98</v>
      </c>
      <c r="R122" s="1">
        <v>100.37</v>
      </c>
      <c r="S122" s="5">
        <v>2255.8031150576808</v>
      </c>
      <c r="T122" s="5">
        <v>1.1448443244248154</v>
      </c>
      <c r="U122" s="7">
        <v>4716.4599103607779</v>
      </c>
      <c r="V122" s="7">
        <v>1.3456169488621854</v>
      </c>
      <c r="W122" s="1"/>
      <c r="X122" s="1"/>
      <c r="Y122" s="6"/>
      <c r="Z122" s="6"/>
      <c r="AA122" s="6"/>
      <c r="AB122">
        <v>29.725397574855901</v>
      </c>
    </row>
    <row r="123" spans="1:28" s="32" customFormat="1" ht="14.25" customHeight="1" x14ac:dyDescent="0.45">
      <c r="A123" s="25">
        <v>45860</v>
      </c>
      <c r="B123" s="26">
        <v>0.67986111111111114</v>
      </c>
      <c r="C123" s="27">
        <f t="shared" si="2"/>
        <v>45860.679861111108</v>
      </c>
      <c r="D123" s="28">
        <v>1</v>
      </c>
      <c r="E123" s="28">
        <v>4</v>
      </c>
      <c r="F123" s="28" t="s">
        <v>28</v>
      </c>
      <c r="G123" s="28">
        <v>3500</v>
      </c>
      <c r="H123" s="28">
        <v>21</v>
      </c>
      <c r="I123" s="28">
        <v>30</v>
      </c>
      <c r="J123" s="28">
        <v>8</v>
      </c>
      <c r="L123" s="28" t="s">
        <v>156</v>
      </c>
      <c r="M123" s="28">
        <v>20.6</v>
      </c>
      <c r="N123" s="28">
        <f>M123+0.6</f>
        <v>21.200000000000003</v>
      </c>
      <c r="O123" s="28">
        <f t="shared" si="3"/>
        <v>0.60000000000000142</v>
      </c>
      <c r="P123" s="28">
        <v>31.89</v>
      </c>
      <c r="Q123" s="28">
        <v>10.02</v>
      </c>
      <c r="R123" s="28">
        <v>49.8</v>
      </c>
      <c r="S123" s="29">
        <v>2165.4044784554194</v>
      </c>
      <c r="T123" s="29">
        <v>1.5183263777591109</v>
      </c>
      <c r="U123" s="113">
        <v>4821.9247128918905</v>
      </c>
      <c r="V123" s="113">
        <v>26.838724700100187</v>
      </c>
      <c r="W123" s="28"/>
      <c r="X123" s="28" t="s">
        <v>404</v>
      </c>
      <c r="Y123" s="31"/>
      <c r="Z123" s="31"/>
      <c r="AA123" s="31"/>
      <c r="AB123" s="32">
        <v>30.464897820298901</v>
      </c>
    </row>
    <row r="124" spans="1:28" ht="14.25" customHeight="1" x14ac:dyDescent="0.45">
      <c r="A124" s="2">
        <v>45861</v>
      </c>
      <c r="B124" s="3">
        <v>0.42430555555555555</v>
      </c>
      <c r="C124" s="4">
        <f t="shared" si="2"/>
        <v>45861.424305555556</v>
      </c>
      <c r="D124" s="1">
        <v>1</v>
      </c>
      <c r="E124" s="1">
        <v>4</v>
      </c>
      <c r="F124" s="1" t="s">
        <v>28</v>
      </c>
      <c r="G124" s="1">
        <v>0</v>
      </c>
      <c r="H124" s="1">
        <v>21</v>
      </c>
      <c r="I124" s="1">
        <v>30</v>
      </c>
      <c r="J124" s="1">
        <v>1</v>
      </c>
      <c r="L124" s="1" t="s">
        <v>157</v>
      </c>
      <c r="M124" s="1">
        <v>21</v>
      </c>
      <c r="N124" s="1">
        <f>M124</f>
        <v>21</v>
      </c>
      <c r="O124" s="1">
        <f t="shared" si="3"/>
        <v>0</v>
      </c>
      <c r="P124" s="1">
        <v>32.479999999999997</v>
      </c>
      <c r="Q124" s="1">
        <v>8.0299999999999994</v>
      </c>
      <c r="R124" s="1">
        <v>-1.43</v>
      </c>
      <c r="S124" s="5">
        <v>2001.1356105320508</v>
      </c>
      <c r="T124" s="5">
        <v>1.1843751569151073</v>
      </c>
      <c r="U124" s="7">
        <v>2425.3465131892253</v>
      </c>
      <c r="V124" s="7">
        <v>0.21235061595295154</v>
      </c>
      <c r="W124" s="1"/>
      <c r="X124" s="1"/>
      <c r="Y124" s="6"/>
      <c r="Z124" s="6"/>
      <c r="AA124" s="6"/>
      <c r="AB124">
        <v>4.7336197033389196</v>
      </c>
    </row>
    <row r="125" spans="1:28" ht="14.25" customHeight="1" x14ac:dyDescent="0.45">
      <c r="A125" s="2">
        <v>45861</v>
      </c>
      <c r="B125" s="3">
        <v>0.42499999999999999</v>
      </c>
      <c r="C125" s="4">
        <f t="shared" si="2"/>
        <v>45861.425000000003</v>
      </c>
      <c r="D125" s="1">
        <v>1</v>
      </c>
      <c r="E125" s="1">
        <v>4</v>
      </c>
      <c r="F125" s="1" t="s">
        <v>28</v>
      </c>
      <c r="G125" s="8">
        <v>1500</v>
      </c>
      <c r="H125" s="1">
        <v>21</v>
      </c>
      <c r="I125" s="1">
        <v>30</v>
      </c>
      <c r="J125" s="1">
        <v>2</v>
      </c>
      <c r="L125" s="1" t="s">
        <v>158</v>
      </c>
      <c r="M125" s="1">
        <v>20.9</v>
      </c>
      <c r="N125" s="1">
        <f>M125</f>
        <v>20.9</v>
      </c>
      <c r="O125" s="1">
        <f t="shared" si="3"/>
        <v>0</v>
      </c>
      <c r="P125" s="1">
        <v>32.24</v>
      </c>
      <c r="Q125" s="1">
        <v>9</v>
      </c>
      <c r="R125" s="1">
        <v>-0.5</v>
      </c>
      <c r="S125" s="5">
        <v>2521.9720045508598</v>
      </c>
      <c r="T125" s="5">
        <v>0.63604137901849078</v>
      </c>
      <c r="U125" s="7">
        <v>3827.6195799712614</v>
      </c>
      <c r="V125" s="7">
        <v>1.699018054488594</v>
      </c>
      <c r="W125" s="1"/>
      <c r="X125" s="1"/>
      <c r="Y125" s="6"/>
      <c r="Z125" s="6"/>
      <c r="AA125" s="6"/>
      <c r="AB125">
        <v>16.2029947285756</v>
      </c>
    </row>
    <row r="126" spans="1:28" ht="14.25" customHeight="1" x14ac:dyDescent="0.45">
      <c r="A126" s="2">
        <v>45861</v>
      </c>
      <c r="B126" s="3">
        <v>0.42569444444444443</v>
      </c>
      <c r="C126" s="4">
        <f t="shared" si="2"/>
        <v>45861.425694444442</v>
      </c>
      <c r="D126" s="1">
        <v>1</v>
      </c>
      <c r="E126" s="1">
        <v>4</v>
      </c>
      <c r="F126" s="1" t="s">
        <v>28</v>
      </c>
      <c r="G126" s="1">
        <v>2500</v>
      </c>
      <c r="H126" s="1">
        <v>21</v>
      </c>
      <c r="I126" s="1">
        <v>30</v>
      </c>
      <c r="J126" s="1">
        <v>3</v>
      </c>
      <c r="L126" s="1" t="s">
        <v>159</v>
      </c>
      <c r="M126" s="1">
        <v>20.9</v>
      </c>
      <c r="N126" s="1">
        <f>M126</f>
        <v>20.9</v>
      </c>
      <c r="O126" s="1">
        <f t="shared" si="3"/>
        <v>0</v>
      </c>
      <c r="P126" s="1">
        <v>32.44</v>
      </c>
      <c r="Q126" s="1">
        <v>9.4700000000000006</v>
      </c>
      <c r="R126" s="1">
        <v>-0.74</v>
      </c>
      <c r="S126" s="5">
        <v>2561.4753213290915</v>
      </c>
      <c r="T126" s="5">
        <v>1.4252388190205088</v>
      </c>
      <c r="U126" s="7">
        <v>4575.946074230982</v>
      </c>
      <c r="V126" s="7">
        <v>2.8314256957258541</v>
      </c>
      <c r="W126" s="1"/>
      <c r="X126" s="1"/>
      <c r="Y126" s="6"/>
      <c r="Z126" s="6"/>
      <c r="AA126" s="6"/>
      <c r="AB126">
        <v>25.496306307389101</v>
      </c>
    </row>
    <row r="127" spans="1:28" s="32" customFormat="1" ht="14.25" customHeight="1" x14ac:dyDescent="0.45">
      <c r="A127" s="25">
        <v>45861</v>
      </c>
      <c r="B127" s="26">
        <v>0.42708333333333331</v>
      </c>
      <c r="C127" s="27">
        <f t="shared" si="2"/>
        <v>45861.427083333336</v>
      </c>
      <c r="D127" s="28">
        <v>1</v>
      </c>
      <c r="E127" s="28">
        <v>4</v>
      </c>
      <c r="F127" s="28" t="s">
        <v>28</v>
      </c>
      <c r="G127" s="28">
        <v>3500</v>
      </c>
      <c r="H127" s="28">
        <v>21</v>
      </c>
      <c r="I127" s="28">
        <v>30</v>
      </c>
      <c r="J127" s="28">
        <v>4</v>
      </c>
      <c r="L127" s="28" t="s">
        <v>160</v>
      </c>
      <c r="M127" s="28">
        <v>20.2</v>
      </c>
      <c r="N127" s="28">
        <f>M127+0.6</f>
        <v>20.8</v>
      </c>
      <c r="O127" s="28">
        <f t="shared" si="3"/>
        <v>0.60000000000000142</v>
      </c>
      <c r="P127" s="28">
        <v>32.49</v>
      </c>
      <c r="Q127" s="28">
        <v>9.26</v>
      </c>
      <c r="R127" s="28">
        <v>-0.67</v>
      </c>
      <c r="S127" s="29">
        <v>935.90893524132332</v>
      </c>
      <c r="T127" s="29">
        <v>0.13479749464638976</v>
      </c>
      <c r="U127" s="30">
        <v>1840.6852380202649</v>
      </c>
      <c r="V127" s="30">
        <v>7.0777400899069851E-2</v>
      </c>
      <c r="W127" s="28" t="s">
        <v>126</v>
      </c>
      <c r="X127" s="28"/>
      <c r="Y127" s="31">
        <v>8</v>
      </c>
      <c r="Z127" s="31">
        <v>500</v>
      </c>
      <c r="AA127" s="31"/>
      <c r="AB127" s="32">
        <v>8.4530212044354407</v>
      </c>
    </row>
    <row r="128" spans="1:28" ht="14.25" customHeight="1" x14ac:dyDescent="0.45">
      <c r="A128" s="2">
        <v>45861</v>
      </c>
      <c r="B128" s="3">
        <v>0.5756944444444444</v>
      </c>
      <c r="C128" s="4">
        <f t="shared" si="2"/>
        <v>45861.575694444444</v>
      </c>
      <c r="D128" s="1">
        <v>1</v>
      </c>
      <c r="E128" s="1">
        <v>4</v>
      </c>
      <c r="F128" s="1" t="s">
        <v>28</v>
      </c>
      <c r="G128" s="1">
        <v>0</v>
      </c>
      <c r="H128" s="1">
        <v>21</v>
      </c>
      <c r="I128" s="1">
        <v>30</v>
      </c>
      <c r="J128" s="1">
        <v>5</v>
      </c>
      <c r="L128" s="1" t="s">
        <v>161</v>
      </c>
      <c r="M128" s="1">
        <v>21.2</v>
      </c>
      <c r="N128" s="1">
        <f>M128</f>
        <v>21.2</v>
      </c>
      <c r="O128" s="1">
        <f t="shared" si="3"/>
        <v>0</v>
      </c>
      <c r="P128" s="1">
        <v>32.53</v>
      </c>
      <c r="Q128" s="1">
        <v>8.0500000000000007</v>
      </c>
      <c r="R128" s="1">
        <v>-1.82</v>
      </c>
      <c r="S128" s="5">
        <v>2005.7644971891734</v>
      </c>
      <c r="T128" s="5">
        <v>0.13056193017272888</v>
      </c>
      <c r="U128" s="7">
        <v>2270.7929970141618</v>
      </c>
      <c r="V128" s="7">
        <v>0.56623225843598568</v>
      </c>
      <c r="W128" s="1"/>
      <c r="X128" s="1"/>
      <c r="Y128" s="6"/>
      <c r="Z128" s="6"/>
      <c r="AA128" s="6"/>
      <c r="AB128">
        <v>2.9849759911934202</v>
      </c>
    </row>
    <row r="129" spans="1:28" ht="14.25" customHeight="1" x14ac:dyDescent="0.45">
      <c r="A129" s="2">
        <v>45861</v>
      </c>
      <c r="B129" s="3">
        <v>0.57708333333333328</v>
      </c>
      <c r="C129" s="4">
        <f t="shared" si="2"/>
        <v>45861.57708333333</v>
      </c>
      <c r="D129" s="1">
        <v>1</v>
      </c>
      <c r="E129" s="1">
        <v>4</v>
      </c>
      <c r="F129" s="1" t="s">
        <v>28</v>
      </c>
      <c r="G129" s="8">
        <v>1500</v>
      </c>
      <c r="H129" s="1">
        <v>21</v>
      </c>
      <c r="I129" s="1">
        <v>30</v>
      </c>
      <c r="J129" s="1">
        <v>6</v>
      </c>
      <c r="L129" s="1" t="s">
        <v>162</v>
      </c>
      <c r="M129" s="1">
        <v>21.1</v>
      </c>
      <c r="N129" s="1">
        <f>M129</f>
        <v>21.1</v>
      </c>
      <c r="O129" s="1">
        <f t="shared" si="3"/>
        <v>0</v>
      </c>
      <c r="P129" s="1">
        <v>32.29</v>
      </c>
      <c r="Q129" s="1">
        <v>8.98</v>
      </c>
      <c r="R129" s="1">
        <v>-0.42</v>
      </c>
      <c r="S129" s="5">
        <v>2599.7674045325698</v>
      </c>
      <c r="T129" s="5">
        <v>0.27406130424889391</v>
      </c>
      <c r="U129" s="7">
        <v>3854.8095410289429</v>
      </c>
      <c r="V129" s="7">
        <v>0</v>
      </c>
      <c r="W129" s="1"/>
      <c r="X129" s="1"/>
      <c r="Y129" s="6"/>
      <c r="Z129" s="6"/>
      <c r="AA129" s="6"/>
      <c r="AB129">
        <v>15.625193454104</v>
      </c>
    </row>
    <row r="130" spans="1:28" ht="14.25" customHeight="1" x14ac:dyDescent="0.45">
      <c r="A130" s="2">
        <v>45861</v>
      </c>
      <c r="B130" s="3">
        <v>0.57777777777777772</v>
      </c>
      <c r="C130" s="4">
        <f t="shared" ref="C130:C193" si="4">A130+B130</f>
        <v>45861.577777777777</v>
      </c>
      <c r="D130" s="1">
        <v>1</v>
      </c>
      <c r="E130" s="1">
        <v>4</v>
      </c>
      <c r="F130" s="1" t="s">
        <v>28</v>
      </c>
      <c r="G130" s="1">
        <v>2500</v>
      </c>
      <c r="H130" s="1">
        <v>21</v>
      </c>
      <c r="I130" s="1">
        <v>30</v>
      </c>
      <c r="J130" s="1">
        <v>7</v>
      </c>
      <c r="L130" s="1" t="s">
        <v>163</v>
      </c>
      <c r="M130" s="1">
        <v>21.1</v>
      </c>
      <c r="N130" s="1">
        <f>M130</f>
        <v>21.1</v>
      </c>
      <c r="O130" s="1">
        <f t="shared" ref="O130:O193" si="5">N130-M130</f>
        <v>0</v>
      </c>
      <c r="P130" s="1">
        <v>32.36</v>
      </c>
      <c r="Q130" s="1">
        <v>9.4600000000000009</v>
      </c>
      <c r="R130" s="1">
        <v>-0.55000000000000004</v>
      </c>
      <c r="S130" s="5">
        <v>2512.7941303447119</v>
      </c>
      <c r="T130" s="5">
        <v>1.5894540706444549</v>
      </c>
      <c r="U130" s="7">
        <v>4462.1046398804829</v>
      </c>
      <c r="V130" s="7">
        <v>1.0617915743283213</v>
      </c>
      <c r="W130" s="1"/>
      <c r="X130" s="1"/>
      <c r="Y130" s="6"/>
      <c r="Z130" s="6"/>
      <c r="AA130" s="6"/>
      <c r="AB130">
        <v>24.600028041506601</v>
      </c>
    </row>
    <row r="131" spans="1:28" s="32" customFormat="1" ht="14.25" customHeight="1" x14ac:dyDescent="0.45">
      <c r="A131" s="25">
        <v>45861</v>
      </c>
      <c r="B131" s="26">
        <v>0.57916666666666672</v>
      </c>
      <c r="C131" s="27">
        <f t="shared" si="4"/>
        <v>45861.57916666667</v>
      </c>
      <c r="D131" s="28">
        <v>1</v>
      </c>
      <c r="E131" s="28">
        <v>4</v>
      </c>
      <c r="F131" s="28" t="s">
        <v>28</v>
      </c>
      <c r="G131" s="28">
        <v>3500</v>
      </c>
      <c r="H131" s="28">
        <v>21</v>
      </c>
      <c r="I131" s="28">
        <v>30</v>
      </c>
      <c r="J131" s="28">
        <v>8</v>
      </c>
      <c r="L131" s="28" t="s">
        <v>164</v>
      </c>
      <c r="M131" s="28">
        <v>20.5</v>
      </c>
      <c r="N131" s="28">
        <f>M131+0.6</f>
        <v>21.1</v>
      </c>
      <c r="O131" s="28">
        <f t="shared" si="5"/>
        <v>0.60000000000000142</v>
      </c>
      <c r="P131" s="28">
        <v>32.4</v>
      </c>
      <c r="Q131" s="28">
        <v>8.9600000000000009</v>
      </c>
      <c r="R131" s="28">
        <v>-0.74</v>
      </c>
      <c r="S131" s="29">
        <v>1015.3189378660973</v>
      </c>
      <c r="T131" s="29">
        <v>0.47659473310808659</v>
      </c>
      <c r="U131" s="30">
        <v>1723.4763847266113</v>
      </c>
      <c r="V131" s="30">
        <v>2.2652078789128804</v>
      </c>
      <c r="W131" s="28" t="s">
        <v>126</v>
      </c>
      <c r="X131" s="28"/>
      <c r="Y131" s="31">
        <v>9</v>
      </c>
      <c r="Z131" s="31">
        <v>500</v>
      </c>
      <c r="AA131" s="31"/>
      <c r="AB131" s="32">
        <v>6.6479529157270303</v>
      </c>
    </row>
    <row r="132" spans="1:28" ht="14.25" customHeight="1" x14ac:dyDescent="0.45">
      <c r="A132" s="2">
        <v>45862</v>
      </c>
      <c r="B132" s="3">
        <v>0.41180555555555554</v>
      </c>
      <c r="C132" s="4">
        <f t="shared" si="4"/>
        <v>45862.411805555559</v>
      </c>
      <c r="D132" s="1">
        <v>1</v>
      </c>
      <c r="E132" s="1">
        <v>4</v>
      </c>
      <c r="F132" s="1" t="s">
        <v>28</v>
      </c>
      <c r="G132" s="1">
        <v>0</v>
      </c>
      <c r="H132" s="1">
        <v>21</v>
      </c>
      <c r="I132" s="1">
        <v>30</v>
      </c>
      <c r="J132" s="1">
        <v>1</v>
      </c>
      <c r="L132" s="1" t="s">
        <v>165</v>
      </c>
      <c r="M132" s="1">
        <v>21</v>
      </c>
      <c r="N132" s="1">
        <f>M132</f>
        <v>21</v>
      </c>
      <c r="O132" s="1">
        <f t="shared" si="5"/>
        <v>0</v>
      </c>
      <c r="P132" s="1">
        <v>33.590000000000003</v>
      </c>
      <c r="Q132" s="1">
        <v>8.01</v>
      </c>
      <c r="R132" s="1">
        <v>-1.8</v>
      </c>
      <c r="S132" s="5">
        <v>2057.564613377172</v>
      </c>
      <c r="T132" s="5">
        <v>0.94123932849430925</v>
      </c>
      <c r="U132" s="7">
        <v>2306.5506168777856</v>
      </c>
      <c r="V132" s="7">
        <v>1.6973142822071774</v>
      </c>
      <c r="W132" s="1"/>
      <c r="X132" s="1"/>
      <c r="Y132" s="6"/>
      <c r="Z132" s="6"/>
      <c r="AA132" s="6"/>
      <c r="AB132">
        <v>2.8060303139053402</v>
      </c>
    </row>
    <row r="133" spans="1:28" ht="14.25" customHeight="1" x14ac:dyDescent="0.45">
      <c r="A133" s="2">
        <v>45862</v>
      </c>
      <c r="B133" s="3">
        <v>0.41249999999999998</v>
      </c>
      <c r="C133" s="4">
        <f t="shared" si="4"/>
        <v>45862.412499999999</v>
      </c>
      <c r="D133" s="1">
        <v>1</v>
      </c>
      <c r="E133" s="1">
        <v>4</v>
      </c>
      <c r="F133" s="1" t="s">
        <v>28</v>
      </c>
      <c r="G133" s="8">
        <v>1500</v>
      </c>
      <c r="H133" s="1">
        <v>21</v>
      </c>
      <c r="I133" s="1">
        <v>30</v>
      </c>
      <c r="J133" s="1">
        <v>2</v>
      </c>
      <c r="L133" s="1" t="s">
        <v>166</v>
      </c>
      <c r="M133" s="1">
        <v>20.9</v>
      </c>
      <c r="N133" s="1">
        <f>M133</f>
        <v>20.9</v>
      </c>
      <c r="O133" s="1">
        <f t="shared" si="5"/>
        <v>0</v>
      </c>
      <c r="P133" s="1">
        <v>33.15</v>
      </c>
      <c r="Q133" s="1">
        <v>8.75</v>
      </c>
      <c r="R133" s="1">
        <v>-0.5</v>
      </c>
      <c r="S133" s="5">
        <v>2865.2056814530038</v>
      </c>
      <c r="T133" s="5">
        <v>1.11809293063944</v>
      </c>
      <c r="U133" s="7">
        <v>3870.8562315523959</v>
      </c>
      <c r="V133" s="7">
        <v>0.28298572620951251</v>
      </c>
      <c r="W133" s="1"/>
      <c r="X133" s="1"/>
      <c r="Y133" s="6"/>
      <c r="Z133" s="6"/>
      <c r="AA133" s="6"/>
      <c r="AB133">
        <v>12.474302108051001</v>
      </c>
    </row>
    <row r="134" spans="1:28" ht="14.25" customHeight="1" x14ac:dyDescent="0.45">
      <c r="A134" s="2">
        <v>45862</v>
      </c>
      <c r="B134" s="3">
        <v>0.41319444444444442</v>
      </c>
      <c r="C134" s="4">
        <f t="shared" si="4"/>
        <v>45862.413194444445</v>
      </c>
      <c r="D134" s="1">
        <v>1</v>
      </c>
      <c r="E134" s="1">
        <v>4</v>
      </c>
      <c r="F134" s="1" t="s">
        <v>28</v>
      </c>
      <c r="G134" s="1">
        <v>2500</v>
      </c>
      <c r="H134" s="1">
        <v>21</v>
      </c>
      <c r="I134" s="1">
        <v>30</v>
      </c>
      <c r="J134" s="1">
        <v>3</v>
      </c>
      <c r="L134" s="1" t="s">
        <v>167</v>
      </c>
      <c r="M134" s="1">
        <v>20.9</v>
      </c>
      <c r="N134" s="1">
        <f>M134</f>
        <v>20.9</v>
      </c>
      <c r="O134" s="1">
        <f t="shared" si="5"/>
        <v>0</v>
      </c>
      <c r="P134" s="1">
        <v>33.299999999999997</v>
      </c>
      <c r="Q134" s="1">
        <v>9.07</v>
      </c>
      <c r="R134" s="1">
        <v>-6.8</v>
      </c>
      <c r="S134" s="5">
        <v>2748.5191933336355</v>
      </c>
      <c r="T134" s="5">
        <v>1.9245134242102504</v>
      </c>
      <c r="U134" s="7">
        <v>4248.2610371216952</v>
      </c>
      <c r="V134" s="7">
        <v>2.4050467981814854</v>
      </c>
      <c r="W134" s="1"/>
      <c r="X134" s="1"/>
      <c r="Y134" s="6"/>
      <c r="Z134" s="6"/>
      <c r="AA134" s="6"/>
      <c r="AB134">
        <v>18.8202300103999</v>
      </c>
    </row>
    <row r="135" spans="1:28" s="32" customFormat="1" ht="14.25" customHeight="1" x14ac:dyDescent="0.45">
      <c r="A135" s="25">
        <v>45862</v>
      </c>
      <c r="B135" s="26">
        <v>0.4152777777777778</v>
      </c>
      <c r="C135" s="27">
        <f t="shared" si="4"/>
        <v>45862.415277777778</v>
      </c>
      <c r="D135" s="28">
        <v>1</v>
      </c>
      <c r="E135" s="28">
        <v>4</v>
      </c>
      <c r="F135" s="28" t="s">
        <v>28</v>
      </c>
      <c r="G135" s="28">
        <v>3500</v>
      </c>
      <c r="H135" s="28">
        <v>21</v>
      </c>
      <c r="I135" s="28">
        <v>30</v>
      </c>
      <c r="J135" s="28">
        <v>4</v>
      </c>
      <c r="L135" s="28" t="s">
        <v>168</v>
      </c>
      <c r="M135" s="28">
        <v>20.3</v>
      </c>
      <c r="N135" s="28">
        <f>M135+0.6</f>
        <v>20.900000000000002</v>
      </c>
      <c r="O135" s="28">
        <f t="shared" si="5"/>
        <v>0.60000000000000142</v>
      </c>
      <c r="P135" s="28">
        <v>33.46</v>
      </c>
      <c r="Q135" s="28">
        <v>8.59</v>
      </c>
      <c r="R135" s="28">
        <v>-0.44</v>
      </c>
      <c r="S135" s="29">
        <v>1214.2241165813766</v>
      </c>
      <c r="T135" s="29">
        <v>5.36365730254071E-2</v>
      </c>
      <c r="U135" s="30">
        <v>1733.5769661845704</v>
      </c>
      <c r="V135" s="30">
        <v>0</v>
      </c>
      <c r="W135" s="28" t="s">
        <v>126</v>
      </c>
      <c r="X135" s="28"/>
      <c r="Y135" s="31">
        <v>10</v>
      </c>
      <c r="Z135" s="31">
        <v>4075</v>
      </c>
      <c r="AA135" s="31">
        <v>12</v>
      </c>
      <c r="AB135" s="32">
        <v>4.9255641777842003</v>
      </c>
    </row>
    <row r="136" spans="1:28" ht="14.25" customHeight="1" x14ac:dyDescent="0.45">
      <c r="A136" s="2">
        <v>45862</v>
      </c>
      <c r="B136" s="3">
        <v>0.58263888888888893</v>
      </c>
      <c r="C136" s="4">
        <f t="shared" si="4"/>
        <v>45862.582638888889</v>
      </c>
      <c r="D136" s="1">
        <v>1</v>
      </c>
      <c r="E136" s="1">
        <v>4</v>
      </c>
      <c r="F136" s="1" t="s">
        <v>28</v>
      </c>
      <c r="G136" s="1">
        <v>0</v>
      </c>
      <c r="H136" s="1">
        <v>21</v>
      </c>
      <c r="I136" s="1">
        <v>30</v>
      </c>
      <c r="J136" s="1">
        <v>5</v>
      </c>
      <c r="L136" s="1" t="s">
        <v>169</v>
      </c>
      <c r="M136" s="1">
        <v>21.1</v>
      </c>
      <c r="N136" s="1">
        <f>M136</f>
        <v>21.1</v>
      </c>
      <c r="O136" s="1">
        <f t="shared" si="5"/>
        <v>0</v>
      </c>
      <c r="P136" s="1">
        <v>33.54</v>
      </c>
      <c r="Q136" s="1">
        <v>8.0500000000000007</v>
      </c>
      <c r="R136" s="1">
        <v>-1.91</v>
      </c>
      <c r="S136" s="5">
        <v>2063.601486576837</v>
      </c>
      <c r="T136" s="5">
        <v>0.16991299720414241</v>
      </c>
      <c r="U136" s="7">
        <v>2314.5378112635212</v>
      </c>
      <c r="V136" s="7">
        <v>0.70724056076108788</v>
      </c>
      <c r="W136" s="1"/>
      <c r="X136" s="1"/>
      <c r="Y136" s="6"/>
      <c r="Z136" s="6"/>
      <c r="AA136" s="6"/>
      <c r="AB136">
        <v>2.8328775998208</v>
      </c>
    </row>
    <row r="137" spans="1:28" ht="14.25" customHeight="1" x14ac:dyDescent="0.45">
      <c r="A137" s="2">
        <v>45862</v>
      </c>
      <c r="B137" s="3">
        <v>0.58333333333333337</v>
      </c>
      <c r="C137" s="4">
        <f t="shared" si="4"/>
        <v>45862.583333333336</v>
      </c>
      <c r="D137" s="1">
        <v>1</v>
      </c>
      <c r="E137" s="1">
        <v>4</v>
      </c>
      <c r="F137" s="1" t="s">
        <v>28</v>
      </c>
      <c r="G137" s="8">
        <v>1500</v>
      </c>
      <c r="H137" s="1">
        <v>21</v>
      </c>
      <c r="I137" s="1">
        <v>30</v>
      </c>
      <c r="J137" s="1">
        <v>6</v>
      </c>
      <c r="L137" s="1" t="s">
        <v>170</v>
      </c>
      <c r="M137" s="1">
        <v>21.1</v>
      </c>
      <c r="N137" s="1">
        <f>M137</f>
        <v>21.1</v>
      </c>
      <c r="O137" s="1">
        <f t="shared" si="5"/>
        <v>0</v>
      </c>
      <c r="P137" s="1">
        <v>33.21</v>
      </c>
      <c r="Q137" s="1">
        <v>8.6999999999999993</v>
      </c>
      <c r="R137" s="1">
        <v>-0.39</v>
      </c>
      <c r="S137" s="5">
        <v>2998.2366563640703</v>
      </c>
      <c r="T137" s="5">
        <v>0.64643897117230797</v>
      </c>
      <c r="U137" s="7">
        <v>3956.0681533259522</v>
      </c>
      <c r="V137" s="7">
        <v>1.6270522390584989</v>
      </c>
      <c r="W137" s="1"/>
      <c r="X137" s="1"/>
      <c r="Y137" s="6"/>
      <c r="Z137" s="6"/>
      <c r="AA137" s="6"/>
      <c r="AB137">
        <v>11.959034159284</v>
      </c>
    </row>
    <row r="138" spans="1:28" ht="14.25" customHeight="1" x14ac:dyDescent="0.45">
      <c r="A138" s="2">
        <v>45862</v>
      </c>
      <c r="B138" s="3">
        <v>0.58402777777777781</v>
      </c>
      <c r="C138" s="4">
        <f t="shared" si="4"/>
        <v>45862.584027777775</v>
      </c>
      <c r="D138" s="1">
        <v>1</v>
      </c>
      <c r="E138" s="1">
        <v>4</v>
      </c>
      <c r="F138" s="1" t="s">
        <v>28</v>
      </c>
      <c r="G138" s="1">
        <v>2500</v>
      </c>
      <c r="H138" s="1">
        <v>21</v>
      </c>
      <c r="I138" s="1">
        <v>30</v>
      </c>
      <c r="J138" s="1">
        <v>7</v>
      </c>
      <c r="L138" s="1" t="s">
        <v>171</v>
      </c>
      <c r="M138" s="1">
        <v>21.1</v>
      </c>
      <c r="N138" s="1">
        <f>M138</f>
        <v>21.1</v>
      </c>
      <c r="O138" s="1">
        <f t="shared" si="5"/>
        <v>0</v>
      </c>
      <c r="P138" s="1">
        <v>33.090000000000003</v>
      </c>
      <c r="Q138" s="1">
        <v>9.0399999999999991</v>
      </c>
      <c r="R138" s="1">
        <v>-0.36</v>
      </c>
      <c r="S138" s="5">
        <v>2761.4788292845465</v>
      </c>
      <c r="T138" s="5">
        <v>0.10187749682840926</v>
      </c>
      <c r="U138" s="7">
        <v>4178.4268273485268</v>
      </c>
      <c r="V138" s="7">
        <v>0.3537292066406641</v>
      </c>
      <c r="W138" s="1"/>
      <c r="X138" s="1"/>
      <c r="Y138" s="6"/>
      <c r="Z138" s="6"/>
      <c r="AA138" s="6"/>
      <c r="AB138">
        <v>17.7914778796668</v>
      </c>
    </row>
    <row r="139" spans="1:28" s="32" customFormat="1" ht="14.25" customHeight="1" x14ac:dyDescent="0.45">
      <c r="A139" s="33">
        <v>45862</v>
      </c>
      <c r="B139" s="34">
        <v>0.5854166666666667</v>
      </c>
      <c r="C139" s="35">
        <f t="shared" si="4"/>
        <v>45862.585416666669</v>
      </c>
      <c r="D139" s="36">
        <v>1</v>
      </c>
      <c r="E139" s="36">
        <v>4</v>
      </c>
      <c r="F139" s="36" t="s">
        <v>28</v>
      </c>
      <c r="G139" s="28">
        <v>3500</v>
      </c>
      <c r="H139" s="28">
        <v>21</v>
      </c>
      <c r="I139" s="36">
        <v>30</v>
      </c>
      <c r="J139" s="36">
        <v>8</v>
      </c>
      <c r="K139" s="36"/>
      <c r="L139" s="36" t="s">
        <v>172</v>
      </c>
      <c r="M139" s="36">
        <v>20.6</v>
      </c>
      <c r="N139" s="36">
        <f>M139+0.6</f>
        <v>21.200000000000003</v>
      </c>
      <c r="O139" s="28">
        <f t="shared" si="5"/>
        <v>0.60000000000000142</v>
      </c>
      <c r="P139" s="36">
        <v>33.25</v>
      </c>
      <c r="Q139" s="36">
        <v>8.11</v>
      </c>
      <c r="R139" s="36">
        <v>-0.82</v>
      </c>
      <c r="S139" s="37">
        <v>1539.6965330353839</v>
      </c>
      <c r="T139" s="37">
        <v>0.11195185870037697</v>
      </c>
      <c r="U139" s="38">
        <v>1795.5764818658449</v>
      </c>
      <c r="V139" s="38">
        <v>1.0610894836337217</v>
      </c>
      <c r="W139" s="36" t="s">
        <v>126</v>
      </c>
      <c r="X139" s="36"/>
      <c r="Y139" s="39">
        <v>11</v>
      </c>
      <c r="Z139" s="39">
        <v>3650</v>
      </c>
      <c r="AA139" s="39">
        <v>13</v>
      </c>
      <c r="AB139" s="32">
        <v>2.5832736239045602</v>
      </c>
    </row>
    <row r="140" spans="1:28" ht="14.25" customHeight="1" x14ac:dyDescent="0.45">
      <c r="A140" s="2">
        <v>45867</v>
      </c>
      <c r="B140" s="3">
        <v>0.40208333333333335</v>
      </c>
      <c r="C140" s="4">
        <f t="shared" si="4"/>
        <v>45867.402083333334</v>
      </c>
      <c r="D140" s="1">
        <v>1</v>
      </c>
      <c r="E140" s="1">
        <v>5</v>
      </c>
      <c r="F140" s="1" t="s">
        <v>28</v>
      </c>
      <c r="G140" s="1">
        <v>0</v>
      </c>
      <c r="H140" s="1">
        <v>30</v>
      </c>
      <c r="I140" s="1">
        <v>30</v>
      </c>
      <c r="J140" s="1">
        <v>1</v>
      </c>
      <c r="L140" s="1" t="s">
        <v>173</v>
      </c>
      <c r="M140" s="1">
        <v>30.2</v>
      </c>
      <c r="N140" s="1">
        <f>M140</f>
        <v>30.2</v>
      </c>
      <c r="O140" s="1">
        <f t="shared" si="5"/>
        <v>0</v>
      </c>
      <c r="P140" s="1">
        <v>32.99</v>
      </c>
      <c r="Q140" s="1">
        <v>8.14</v>
      </c>
      <c r="R140" s="1">
        <v>-0.69</v>
      </c>
      <c r="S140" s="5">
        <v>1964.6587003734428</v>
      </c>
      <c r="T140" s="5">
        <v>0.1967428342828213</v>
      </c>
      <c r="U140" s="7">
        <v>2243.4696952145896</v>
      </c>
      <c r="V140" s="7">
        <v>0.63682748115943333</v>
      </c>
      <c r="W140" s="1"/>
      <c r="X140" s="1"/>
      <c r="Y140" s="6"/>
      <c r="Z140" s="6"/>
      <c r="AA140" s="6"/>
      <c r="AB140">
        <v>3.28611689219289</v>
      </c>
    </row>
    <row r="141" spans="1:28" ht="14.25" customHeight="1" x14ac:dyDescent="0.45">
      <c r="A141" s="2">
        <v>45867</v>
      </c>
      <c r="B141" s="3">
        <v>0.40902777777777777</v>
      </c>
      <c r="C141" s="4">
        <f t="shared" si="4"/>
        <v>45867.40902777778</v>
      </c>
      <c r="D141" s="1">
        <v>1</v>
      </c>
      <c r="E141" s="1">
        <v>5</v>
      </c>
      <c r="F141" s="1" t="s">
        <v>28</v>
      </c>
      <c r="G141" s="1">
        <v>0</v>
      </c>
      <c r="H141" s="1">
        <v>30</v>
      </c>
      <c r="I141" s="1">
        <v>30</v>
      </c>
      <c r="J141" s="1">
        <v>1</v>
      </c>
      <c r="L141" s="1" t="s">
        <v>174</v>
      </c>
      <c r="M141" s="1">
        <v>30.3</v>
      </c>
      <c r="N141" s="1">
        <f>M141</f>
        <v>30.3</v>
      </c>
      <c r="O141" s="1">
        <f t="shared" si="5"/>
        <v>0</v>
      </c>
      <c r="P141" s="1">
        <v>33</v>
      </c>
      <c r="Q141" s="1">
        <v>8.14</v>
      </c>
      <c r="R141" s="1">
        <v>-0.8</v>
      </c>
      <c r="S141" s="5">
        <v>1966.3773306047758</v>
      </c>
      <c r="T141" s="5">
        <v>0.41218319885571469</v>
      </c>
      <c r="U141" s="7">
        <v>2248.8667463338302</v>
      </c>
      <c r="V141" s="7">
        <v>0</v>
      </c>
      <c r="W141" s="1"/>
      <c r="X141" s="1"/>
      <c r="Y141" s="6"/>
      <c r="Z141" s="6"/>
      <c r="AA141" s="6"/>
      <c r="AB141">
        <v>3.3300407249664201</v>
      </c>
    </row>
    <row r="142" spans="1:28" ht="14.25" customHeight="1" x14ac:dyDescent="0.45">
      <c r="A142" s="2">
        <v>45867</v>
      </c>
      <c r="B142" s="3">
        <v>0.41041666666666665</v>
      </c>
      <c r="C142" s="4">
        <f t="shared" si="4"/>
        <v>45867.410416666666</v>
      </c>
      <c r="D142" s="1">
        <v>1</v>
      </c>
      <c r="E142" s="1">
        <v>5</v>
      </c>
      <c r="F142" s="1" t="s">
        <v>28</v>
      </c>
      <c r="G142" s="8">
        <v>1500</v>
      </c>
      <c r="H142" s="1">
        <v>30</v>
      </c>
      <c r="I142" s="1">
        <v>30</v>
      </c>
      <c r="J142" s="1">
        <v>2</v>
      </c>
      <c r="L142" s="1" t="s">
        <v>175</v>
      </c>
      <c r="M142" s="1">
        <v>30.3</v>
      </c>
      <c r="N142" s="1">
        <f>M142</f>
        <v>30.3</v>
      </c>
      <c r="O142" s="1">
        <f t="shared" si="5"/>
        <v>0</v>
      </c>
      <c r="P142" s="1">
        <v>33.06</v>
      </c>
      <c r="Q142" s="1">
        <v>9.23</v>
      </c>
      <c r="R142" s="1">
        <v>-0.31</v>
      </c>
      <c r="S142" s="5">
        <v>2167.0485382646916</v>
      </c>
      <c r="T142" s="5">
        <v>1.6666446528171952</v>
      </c>
      <c r="U142" s="7">
        <v>3751.6467341252865</v>
      </c>
      <c r="V142" s="7">
        <v>2.2640372071503783</v>
      </c>
      <c r="W142" s="1"/>
      <c r="X142" s="1"/>
      <c r="Y142" s="6"/>
      <c r="Z142" s="6"/>
      <c r="AA142" s="6"/>
      <c r="AB142">
        <v>19.720150549692299</v>
      </c>
    </row>
    <row r="143" spans="1:28" ht="14.25" customHeight="1" x14ac:dyDescent="0.45">
      <c r="A143" s="2">
        <v>45867</v>
      </c>
      <c r="B143" s="3">
        <v>0.41180555555555554</v>
      </c>
      <c r="C143" s="4">
        <f t="shared" si="4"/>
        <v>45867.411805555559</v>
      </c>
      <c r="D143" s="1">
        <v>1</v>
      </c>
      <c r="E143" s="1">
        <v>5</v>
      </c>
      <c r="F143" s="1" t="s">
        <v>28</v>
      </c>
      <c r="G143" s="1">
        <v>2500</v>
      </c>
      <c r="H143" s="1">
        <v>30</v>
      </c>
      <c r="I143" s="1">
        <v>30</v>
      </c>
      <c r="J143" s="1">
        <v>3</v>
      </c>
      <c r="L143" s="1" t="s">
        <v>176</v>
      </c>
      <c r="M143" s="1">
        <v>30.2</v>
      </c>
      <c r="N143" s="1">
        <f>M143</f>
        <v>30.2</v>
      </c>
      <c r="O143" s="1">
        <f t="shared" si="5"/>
        <v>0</v>
      </c>
      <c r="P143" s="1">
        <v>33.21</v>
      </c>
      <c r="Q143" s="1">
        <v>9.48</v>
      </c>
      <c r="R143" s="1">
        <v>33.97</v>
      </c>
      <c r="S143" s="5">
        <v>2265.1961911400358</v>
      </c>
      <c r="T143" s="5">
        <v>0.98132889639520293</v>
      </c>
      <c r="U143" s="7">
        <v>4625.3043839785678</v>
      </c>
      <c r="V143" s="7">
        <v>0.77819675418997314</v>
      </c>
      <c r="W143" s="1"/>
      <c r="X143" s="1"/>
      <c r="Y143" s="6"/>
      <c r="Z143" s="6"/>
      <c r="AA143" s="6"/>
      <c r="AB143">
        <v>28.837110934862501</v>
      </c>
    </row>
    <row r="144" spans="1:28" s="32" customFormat="1" ht="14.25" customHeight="1" x14ac:dyDescent="0.45">
      <c r="A144" s="25">
        <v>45867</v>
      </c>
      <c r="B144" s="26">
        <v>0.41249999999999998</v>
      </c>
      <c r="C144" s="27">
        <f t="shared" si="4"/>
        <v>45867.412499999999</v>
      </c>
      <c r="D144" s="28">
        <v>1</v>
      </c>
      <c r="E144" s="28">
        <v>5</v>
      </c>
      <c r="F144" s="28" t="s">
        <v>28</v>
      </c>
      <c r="G144" s="28">
        <v>3500</v>
      </c>
      <c r="H144" s="28">
        <v>30</v>
      </c>
      <c r="I144" s="28">
        <v>30</v>
      </c>
      <c r="J144" s="28">
        <v>4</v>
      </c>
      <c r="L144" s="28" t="s">
        <v>177</v>
      </c>
      <c r="M144" s="28">
        <v>29.1</v>
      </c>
      <c r="N144" s="28">
        <f>M144+0.9</f>
        <v>30</v>
      </c>
      <c r="O144" s="28">
        <f t="shared" si="5"/>
        <v>0.89999999999999858</v>
      </c>
      <c r="P144" s="28">
        <v>33.97</v>
      </c>
      <c r="Q144" s="28">
        <v>9.75</v>
      </c>
      <c r="R144" s="28">
        <v>16.16</v>
      </c>
      <c r="S144" s="29">
        <v>2309.7608477933168</v>
      </c>
      <c r="T144" s="29">
        <v>0.6840671786393403</v>
      </c>
      <c r="U144" s="30">
        <v>5197.3683891777719</v>
      </c>
      <c r="V144" s="30">
        <v>0.63639835475478546</v>
      </c>
      <c r="W144" s="28"/>
      <c r="X144" s="28"/>
      <c r="Y144" s="31"/>
      <c r="Z144" s="31"/>
      <c r="AA144" s="31"/>
      <c r="AB144" s="32">
        <v>32.9312727430028</v>
      </c>
    </row>
    <row r="145" spans="1:28" ht="14.25" customHeight="1" x14ac:dyDescent="0.45">
      <c r="A145" s="2">
        <v>45867</v>
      </c>
      <c r="B145" s="3">
        <v>0.53611111111111109</v>
      </c>
      <c r="C145" s="4">
        <f t="shared" si="4"/>
        <v>45867.536111111112</v>
      </c>
      <c r="D145" s="1">
        <v>1</v>
      </c>
      <c r="E145" s="1">
        <v>5</v>
      </c>
      <c r="F145" s="1" t="s">
        <v>28</v>
      </c>
      <c r="G145" s="1">
        <v>0</v>
      </c>
      <c r="H145" s="1">
        <v>30</v>
      </c>
      <c r="I145" s="1">
        <v>30</v>
      </c>
      <c r="J145" s="1">
        <v>1</v>
      </c>
      <c r="L145" s="1" t="s">
        <v>178</v>
      </c>
      <c r="M145" s="1">
        <v>29.9</v>
      </c>
      <c r="N145" s="1">
        <f>M145</f>
        <v>29.9</v>
      </c>
      <c r="O145" s="1">
        <f t="shared" si="5"/>
        <v>0</v>
      </c>
      <c r="P145" s="1">
        <v>33.22</v>
      </c>
      <c r="Q145" s="1">
        <v>8.2100000000000009</v>
      </c>
      <c r="R145" s="1">
        <v>-0.75</v>
      </c>
      <c r="S145" s="5">
        <v>1983.6485391478866</v>
      </c>
      <c r="T145" s="5">
        <v>0.7694495927442262</v>
      </c>
      <c r="U145" s="7">
        <v>2679.7649732480891</v>
      </c>
      <c r="V145" s="7">
        <v>1.7685688008153826</v>
      </c>
      <c r="W145" s="1"/>
      <c r="X145" s="1"/>
      <c r="Y145" s="6"/>
      <c r="Z145" s="6"/>
      <c r="AA145" s="6"/>
      <c r="AB145">
        <v>8.1860358728552107</v>
      </c>
    </row>
    <row r="146" spans="1:28" ht="14.25" customHeight="1" x14ac:dyDescent="0.45">
      <c r="A146" s="2">
        <v>45867</v>
      </c>
      <c r="B146" s="3">
        <v>0.53749999999999998</v>
      </c>
      <c r="C146" s="4">
        <f t="shared" si="4"/>
        <v>45867.537499999999</v>
      </c>
      <c r="D146" s="1">
        <v>1</v>
      </c>
      <c r="E146" s="1">
        <v>5</v>
      </c>
      <c r="F146" s="1" t="s">
        <v>28</v>
      </c>
      <c r="G146" s="8">
        <v>1500</v>
      </c>
      <c r="H146" s="1">
        <v>30</v>
      </c>
      <c r="I146" s="1">
        <v>30</v>
      </c>
      <c r="J146" s="1">
        <v>2</v>
      </c>
      <c r="L146" s="1" t="s">
        <v>179</v>
      </c>
      <c r="M146" s="1">
        <v>29.7</v>
      </c>
      <c r="N146" s="1">
        <f>M146</f>
        <v>29.7</v>
      </c>
      <c r="O146" s="1">
        <f t="shared" si="5"/>
        <v>0</v>
      </c>
      <c r="P146" s="1">
        <v>33.369999999999997</v>
      </c>
      <c r="Q146" s="1">
        <v>9.19</v>
      </c>
      <c r="R146" s="1">
        <v>-0.37</v>
      </c>
      <c r="S146" s="5">
        <v>2224.8626825639644</v>
      </c>
      <c r="T146" s="5">
        <v>0.65719896136805378</v>
      </c>
      <c r="U146" s="7">
        <v>3813.5029792242403</v>
      </c>
      <c r="V146" s="7">
        <v>0.28293196408319959</v>
      </c>
      <c r="W146" s="1"/>
      <c r="X146" s="1"/>
      <c r="Y146" s="6"/>
      <c r="Z146" s="6"/>
      <c r="AA146" s="6"/>
      <c r="AB146">
        <v>19.7793401550902</v>
      </c>
    </row>
    <row r="147" spans="1:28" ht="14.25" customHeight="1" x14ac:dyDescent="0.45">
      <c r="A147" s="2">
        <v>45867</v>
      </c>
      <c r="B147" s="3">
        <v>0.53819444444444442</v>
      </c>
      <c r="C147" s="4">
        <f t="shared" si="4"/>
        <v>45867.538194444445</v>
      </c>
      <c r="D147" s="1">
        <v>1</v>
      </c>
      <c r="E147" s="1">
        <v>5</v>
      </c>
      <c r="F147" s="1" t="s">
        <v>28</v>
      </c>
      <c r="G147" s="1">
        <v>2500</v>
      </c>
      <c r="H147" s="1">
        <v>30</v>
      </c>
      <c r="I147" s="1">
        <v>30</v>
      </c>
      <c r="J147" s="1">
        <v>3</v>
      </c>
      <c r="L147" s="1" t="s">
        <v>180</v>
      </c>
      <c r="M147" s="1">
        <v>29.6</v>
      </c>
      <c r="N147" s="1">
        <f>M147</f>
        <v>29.6</v>
      </c>
      <c r="O147" s="1">
        <f t="shared" si="5"/>
        <v>0</v>
      </c>
      <c r="P147" s="1">
        <v>33.49</v>
      </c>
      <c r="Q147" s="1">
        <v>9.4600000000000009</v>
      </c>
      <c r="R147" s="1">
        <v>20.36</v>
      </c>
      <c r="S147" s="5">
        <v>2249.0882396801426</v>
      </c>
      <c r="T147" s="5">
        <v>0.70515838320073543</v>
      </c>
      <c r="U147" s="7">
        <v>4494.4671159698364</v>
      </c>
      <c r="V147" s="7">
        <v>2.0510738316905628</v>
      </c>
      <c r="W147" s="1"/>
      <c r="X147" s="1"/>
      <c r="Y147" s="6"/>
      <c r="Z147" s="6"/>
      <c r="AA147" s="6"/>
      <c r="AB147">
        <v>27.506712909260401</v>
      </c>
    </row>
    <row r="148" spans="1:28" s="32" customFormat="1" ht="14.25" customHeight="1" x14ac:dyDescent="0.45">
      <c r="A148" s="25">
        <v>45867</v>
      </c>
      <c r="B148" s="26">
        <v>0.5395833333333333</v>
      </c>
      <c r="C148" s="27">
        <f t="shared" si="4"/>
        <v>45867.539583333331</v>
      </c>
      <c r="D148" s="28">
        <v>1</v>
      </c>
      <c r="E148" s="28">
        <v>5</v>
      </c>
      <c r="F148" s="28" t="s">
        <v>28</v>
      </c>
      <c r="G148" s="28">
        <v>3500</v>
      </c>
      <c r="H148" s="28">
        <v>30</v>
      </c>
      <c r="I148" s="28">
        <v>30</v>
      </c>
      <c r="J148" s="28">
        <v>4</v>
      </c>
      <c r="L148" s="28" t="s">
        <v>181</v>
      </c>
      <c r="M148" s="28">
        <v>28.7</v>
      </c>
      <c r="N148" s="28">
        <f>M148+0.9</f>
        <v>29.599999999999998</v>
      </c>
      <c r="O148" s="28">
        <f t="shared" si="5"/>
        <v>0.89999999999999858</v>
      </c>
      <c r="P148" s="28">
        <v>34.17</v>
      </c>
      <c r="Q148" s="28">
        <v>9.4700000000000006</v>
      </c>
      <c r="R148" s="28">
        <v>22.89</v>
      </c>
      <c r="S148" s="29">
        <v>685.03045412827544</v>
      </c>
      <c r="T148" s="29">
        <v>0.24967107595489565</v>
      </c>
      <c r="U148" s="30">
        <v>1733.5019799771139</v>
      </c>
      <c r="V148" s="30">
        <v>0</v>
      </c>
      <c r="W148" s="28" t="s">
        <v>126</v>
      </c>
      <c r="X148" s="28"/>
      <c r="Y148" s="31">
        <v>14</v>
      </c>
      <c r="Z148" s="31">
        <v>500</v>
      </c>
      <c r="AA148" s="31"/>
      <c r="AB148" s="32">
        <v>8.1218976356272901</v>
      </c>
    </row>
    <row r="149" spans="1:28" ht="14.25" customHeight="1" x14ac:dyDescent="0.45">
      <c r="A149" s="2">
        <v>45867</v>
      </c>
      <c r="B149" s="3">
        <v>0.56180555555555556</v>
      </c>
      <c r="C149" s="4">
        <f t="shared" si="4"/>
        <v>45867.561805555553</v>
      </c>
      <c r="D149" s="1">
        <v>1</v>
      </c>
      <c r="E149" s="1">
        <v>5</v>
      </c>
      <c r="F149" s="1" t="s">
        <v>28</v>
      </c>
      <c r="G149" s="1">
        <v>0</v>
      </c>
      <c r="H149" s="1">
        <v>30</v>
      </c>
      <c r="I149" s="1">
        <v>30</v>
      </c>
      <c r="J149" s="1">
        <v>5</v>
      </c>
      <c r="L149" s="1" t="s">
        <v>182</v>
      </c>
      <c r="M149" s="1">
        <v>29.5</v>
      </c>
      <c r="N149" s="1">
        <f>M149</f>
        <v>29.5</v>
      </c>
      <c r="O149" s="1">
        <f t="shared" si="5"/>
        <v>0</v>
      </c>
      <c r="P149" s="1">
        <v>32.92</v>
      </c>
      <c r="Q149" s="1">
        <v>8.19</v>
      </c>
      <c r="R149" s="1">
        <v>-0.25</v>
      </c>
      <c r="S149" s="5">
        <v>1962.2231685168642</v>
      </c>
      <c r="T149" s="5">
        <v>0.43000838599331959</v>
      </c>
      <c r="U149" s="7">
        <v>2446.8194264607555</v>
      </c>
      <c r="V149" s="7">
        <v>1.4152080559396942</v>
      </c>
      <c r="W149" s="1"/>
      <c r="X149" s="1"/>
      <c r="Y149" s="6"/>
      <c r="Z149" s="6"/>
      <c r="AA149" s="6"/>
      <c r="AB149">
        <v>5.6307347611663099</v>
      </c>
    </row>
    <row r="150" spans="1:28" ht="14.25" customHeight="1" x14ac:dyDescent="0.45">
      <c r="A150" s="2">
        <v>45867</v>
      </c>
      <c r="B150" s="3">
        <v>0.56874999999999998</v>
      </c>
      <c r="C150" s="4">
        <f t="shared" si="4"/>
        <v>45867.568749999999</v>
      </c>
      <c r="D150" s="1">
        <v>1</v>
      </c>
      <c r="E150" s="1">
        <v>5</v>
      </c>
      <c r="F150" s="1" t="s">
        <v>28</v>
      </c>
      <c r="G150" s="1">
        <v>0</v>
      </c>
      <c r="H150" s="1">
        <v>30</v>
      </c>
      <c r="I150" s="1">
        <v>30</v>
      </c>
      <c r="J150" s="1">
        <v>5</v>
      </c>
      <c r="L150" s="1" t="s">
        <v>183</v>
      </c>
      <c r="M150" s="1">
        <v>29.6</v>
      </c>
      <c r="N150" s="1">
        <f>M150</f>
        <v>29.6</v>
      </c>
      <c r="O150" s="1">
        <f t="shared" si="5"/>
        <v>0</v>
      </c>
      <c r="P150" s="1">
        <v>33</v>
      </c>
      <c r="Q150" s="1">
        <v>8.19</v>
      </c>
      <c r="R150" s="1">
        <v>-0.35</v>
      </c>
      <c r="S150" s="5">
        <v>2018.8862537746215</v>
      </c>
      <c r="T150" s="5">
        <v>1.8243957999265992</v>
      </c>
      <c r="U150" s="7">
        <v>2417.4818630260124</v>
      </c>
      <c r="V150" s="7">
        <v>2.7264307927977791</v>
      </c>
      <c r="W150" s="1"/>
      <c r="X150" s="1"/>
      <c r="Y150" s="6"/>
      <c r="Z150" s="6"/>
      <c r="AA150" s="6"/>
      <c r="AB150">
        <v>4.6661977509703103</v>
      </c>
    </row>
    <row r="151" spans="1:28" ht="14.25" customHeight="1" x14ac:dyDescent="0.45">
      <c r="A151" s="2">
        <v>45867</v>
      </c>
      <c r="B151" s="3">
        <v>0.56944444444444442</v>
      </c>
      <c r="C151" s="4">
        <f t="shared" si="4"/>
        <v>45867.569444444445</v>
      </c>
      <c r="D151" s="1">
        <v>1</v>
      </c>
      <c r="E151" s="1">
        <v>5</v>
      </c>
      <c r="F151" s="1" t="s">
        <v>28</v>
      </c>
      <c r="G151" s="8">
        <v>1500</v>
      </c>
      <c r="H151" s="1">
        <v>30</v>
      </c>
      <c r="I151" s="1">
        <v>30</v>
      </c>
      <c r="J151" s="1">
        <v>6</v>
      </c>
      <c r="L151" s="1" t="s">
        <v>184</v>
      </c>
      <c r="M151" s="1">
        <v>29.6</v>
      </c>
      <c r="N151" s="1">
        <f>M151</f>
        <v>29.6</v>
      </c>
      <c r="O151" s="1">
        <f t="shared" si="5"/>
        <v>0</v>
      </c>
      <c r="P151" s="1">
        <v>33.25</v>
      </c>
      <c r="Q151" s="1">
        <v>9.27</v>
      </c>
      <c r="R151" s="1">
        <v>32.35</v>
      </c>
      <c r="S151" s="5">
        <v>2146.6171700070813</v>
      </c>
      <c r="T151" s="5">
        <v>0.57890179080736737</v>
      </c>
      <c r="U151" s="7">
        <v>3764.2229870555284</v>
      </c>
      <c r="V151" s="7">
        <v>0.84887158690684872</v>
      </c>
      <c r="W151" s="1"/>
      <c r="X151" s="1"/>
      <c r="Y151" s="6"/>
      <c r="Z151" s="6"/>
      <c r="AA151" s="6"/>
      <c r="AB151">
        <v>19.992083517640999</v>
      </c>
    </row>
    <row r="152" spans="1:28" ht="14.25" customHeight="1" x14ac:dyDescent="0.45">
      <c r="A152" s="2">
        <v>45867</v>
      </c>
      <c r="B152" s="3">
        <v>0.57013888888888886</v>
      </c>
      <c r="C152" s="4">
        <f t="shared" si="4"/>
        <v>45867.570138888892</v>
      </c>
      <c r="D152" s="1">
        <v>1</v>
      </c>
      <c r="E152" s="1">
        <v>5</v>
      </c>
      <c r="F152" s="1" t="s">
        <v>28</v>
      </c>
      <c r="G152" s="1">
        <v>2500</v>
      </c>
      <c r="H152" s="1">
        <v>30</v>
      </c>
      <c r="I152" s="1">
        <v>30</v>
      </c>
      <c r="J152" s="1">
        <v>7</v>
      </c>
      <c r="L152" s="1" t="s">
        <v>185</v>
      </c>
      <c r="M152" s="1">
        <v>29.6</v>
      </c>
      <c r="N152" s="1">
        <f>M152</f>
        <v>29.6</v>
      </c>
      <c r="O152" s="1">
        <f t="shared" si="5"/>
        <v>0</v>
      </c>
      <c r="P152" s="1">
        <v>33.33</v>
      </c>
      <c r="Q152" s="1">
        <v>9.61</v>
      </c>
      <c r="R152" s="1">
        <v>29.24</v>
      </c>
      <c r="S152" s="5">
        <v>2258.6809405263957</v>
      </c>
      <c r="T152" s="5">
        <v>1.5989649243623134</v>
      </c>
      <c r="U152" s="7">
        <v>4804.058204499308</v>
      </c>
      <c r="V152" s="7">
        <v>3.1123441170897932</v>
      </c>
      <c r="W152" s="1"/>
      <c r="X152" s="1"/>
      <c r="Y152" s="6"/>
      <c r="Z152" s="6"/>
      <c r="AA152" s="6"/>
      <c r="AB152">
        <v>30.357870426493399</v>
      </c>
    </row>
    <row r="153" spans="1:28" s="32" customFormat="1" ht="14.25" customHeight="1" x14ac:dyDescent="0.45">
      <c r="A153" s="25">
        <v>45867</v>
      </c>
      <c r="B153" s="26">
        <v>0.57152777777777775</v>
      </c>
      <c r="C153" s="27">
        <f t="shared" si="4"/>
        <v>45867.571527777778</v>
      </c>
      <c r="D153" s="28">
        <v>1</v>
      </c>
      <c r="E153" s="28">
        <v>5</v>
      </c>
      <c r="F153" s="28" t="s">
        <v>28</v>
      </c>
      <c r="G153" s="28">
        <v>3500</v>
      </c>
      <c r="H153" s="28">
        <v>30</v>
      </c>
      <c r="I153" s="28">
        <v>30</v>
      </c>
      <c r="J153" s="28">
        <v>8</v>
      </c>
      <c r="L153" s="28" t="s">
        <v>186</v>
      </c>
      <c r="M153" s="28">
        <v>28.6</v>
      </c>
      <c r="N153" s="28">
        <f>M153+0.9</f>
        <v>29.5</v>
      </c>
      <c r="O153" s="28">
        <f t="shared" si="5"/>
        <v>0.89999999999999858</v>
      </c>
      <c r="P153" s="28">
        <v>34.01</v>
      </c>
      <c r="Q153" s="28">
        <v>9.7799999999999994</v>
      </c>
      <c r="R153" s="28">
        <v>3.13</v>
      </c>
      <c r="S153" s="29">
        <v>2379.152400183963</v>
      </c>
      <c r="T153" s="29">
        <v>1.5516627453271006</v>
      </c>
      <c r="U153" s="30">
        <v>5282.4450506881312</v>
      </c>
      <c r="V153" s="30">
        <v>4.1713733336863434</v>
      </c>
      <c r="W153" s="28"/>
      <c r="X153" s="28" t="s">
        <v>404</v>
      </c>
      <c r="Y153" s="31"/>
      <c r="Z153" s="31"/>
      <c r="AA153" s="31"/>
      <c r="AB153" s="32">
        <v>33.617980771345302</v>
      </c>
    </row>
    <row r="154" spans="1:28" ht="14.25" customHeight="1" x14ac:dyDescent="0.45">
      <c r="A154" s="2">
        <v>45867</v>
      </c>
      <c r="B154" s="3">
        <v>0.68888888888888888</v>
      </c>
      <c r="C154" s="4">
        <f t="shared" si="4"/>
        <v>45867.688888888886</v>
      </c>
      <c r="D154" s="1">
        <v>1</v>
      </c>
      <c r="E154" s="1">
        <v>5</v>
      </c>
      <c r="F154" s="1" t="s">
        <v>28</v>
      </c>
      <c r="G154" s="1">
        <v>0</v>
      </c>
      <c r="H154" s="1">
        <v>30</v>
      </c>
      <c r="I154" s="1">
        <v>30</v>
      </c>
      <c r="J154" s="1">
        <v>5</v>
      </c>
      <c r="L154" s="1" t="s">
        <v>187</v>
      </c>
      <c r="M154" s="1">
        <v>29.6</v>
      </c>
      <c r="N154" s="1">
        <f>M154</f>
        <v>29.6</v>
      </c>
      <c r="O154" s="1">
        <f t="shared" si="5"/>
        <v>0</v>
      </c>
      <c r="P154" s="1">
        <v>33.1</v>
      </c>
      <c r="Q154" s="1">
        <v>8.2200000000000006</v>
      </c>
      <c r="R154" s="1">
        <v>-0.44</v>
      </c>
      <c r="S154" s="5">
        <v>1993.4616939360901</v>
      </c>
      <c r="T154" s="5">
        <v>0.23922820537385941</v>
      </c>
      <c r="U154" s="7">
        <v>2409.0709494551402</v>
      </c>
      <c r="V154" s="7">
        <v>0.28300376371175223</v>
      </c>
      <c r="W154" s="1"/>
      <c r="X154" s="1"/>
      <c r="Y154" s="6"/>
      <c r="Z154" s="6"/>
      <c r="AA154" s="6"/>
      <c r="AB154">
        <v>4.8388446373685801</v>
      </c>
    </row>
    <row r="155" spans="1:28" ht="14.25" customHeight="1" x14ac:dyDescent="0.45">
      <c r="A155" s="2">
        <v>45867</v>
      </c>
      <c r="B155" s="3">
        <v>0.68888888888888888</v>
      </c>
      <c r="C155" s="4">
        <f t="shared" si="4"/>
        <v>45867.688888888886</v>
      </c>
      <c r="D155" s="1">
        <v>1</v>
      </c>
      <c r="E155" s="1">
        <v>5</v>
      </c>
      <c r="F155" s="1" t="s">
        <v>28</v>
      </c>
      <c r="G155" s="8">
        <v>1500</v>
      </c>
      <c r="H155" s="1">
        <v>30</v>
      </c>
      <c r="I155" s="1">
        <v>30</v>
      </c>
      <c r="J155" s="1">
        <v>6</v>
      </c>
      <c r="L155" s="1" t="s">
        <v>188</v>
      </c>
      <c r="M155" s="1">
        <v>29.7</v>
      </c>
      <c r="N155" s="1">
        <f>M155</f>
        <v>29.7</v>
      </c>
      <c r="O155" s="1">
        <f t="shared" si="5"/>
        <v>0</v>
      </c>
      <c r="P155" s="1">
        <v>33.57</v>
      </c>
      <c r="Q155" s="1">
        <v>9.2200000000000006</v>
      </c>
      <c r="R155" s="1">
        <v>0.03</v>
      </c>
      <c r="S155" s="5">
        <v>2222.5635985669119</v>
      </c>
      <c r="T155" s="5">
        <v>0.22301201022301123</v>
      </c>
      <c r="U155" s="7">
        <v>3824.2937826781563</v>
      </c>
      <c r="V155" s="7">
        <v>7.0728132841096081E-2</v>
      </c>
      <c r="W155" s="1"/>
      <c r="X155" s="1"/>
      <c r="Y155" s="6"/>
      <c r="Z155" s="6"/>
      <c r="AA155" s="6"/>
      <c r="AB155">
        <v>19.893068766433601</v>
      </c>
    </row>
    <row r="156" spans="1:28" ht="14.25" customHeight="1" x14ac:dyDescent="0.45">
      <c r="A156" s="2">
        <v>45867</v>
      </c>
      <c r="B156" s="3">
        <v>0.69027777777777777</v>
      </c>
      <c r="C156" s="4">
        <f t="shared" si="4"/>
        <v>45867.69027777778</v>
      </c>
      <c r="D156" s="1">
        <v>1</v>
      </c>
      <c r="E156" s="1">
        <v>5</v>
      </c>
      <c r="F156" s="1" t="s">
        <v>28</v>
      </c>
      <c r="G156" s="1">
        <v>2500</v>
      </c>
      <c r="H156" s="1">
        <v>30</v>
      </c>
      <c r="I156" s="1">
        <v>30</v>
      </c>
      <c r="J156" s="1">
        <v>7</v>
      </c>
      <c r="L156" s="1" t="s">
        <v>189</v>
      </c>
      <c r="M156" s="1">
        <v>29.7</v>
      </c>
      <c r="N156" s="1">
        <f>M156</f>
        <v>29.7</v>
      </c>
      <c r="O156" s="1">
        <f t="shared" si="5"/>
        <v>0</v>
      </c>
      <c r="P156" s="1">
        <v>33.56</v>
      </c>
      <c r="Q156" s="1">
        <v>9.5299999999999994</v>
      </c>
      <c r="R156" s="1">
        <v>-0.46</v>
      </c>
      <c r="S156" s="5">
        <v>2266.7933751598725</v>
      </c>
      <c r="T156" s="5">
        <v>1.2066008914391679</v>
      </c>
      <c r="U156" s="7">
        <v>4584.3207832720818</v>
      </c>
      <c r="V156" s="7">
        <v>1.6973972053862583</v>
      </c>
      <c r="W156" s="1"/>
      <c r="X156" s="1"/>
      <c r="Y156" s="6"/>
      <c r="Z156" s="6"/>
      <c r="AA156" s="6"/>
      <c r="AB156">
        <v>28.303890393657401</v>
      </c>
    </row>
    <row r="157" spans="1:28" s="32" customFormat="1" ht="14.25" customHeight="1" x14ac:dyDescent="0.45">
      <c r="A157" s="25">
        <v>45867</v>
      </c>
      <c r="B157" s="26">
        <v>0.69166666666666665</v>
      </c>
      <c r="C157" s="27">
        <f t="shared" si="4"/>
        <v>45867.691666666666</v>
      </c>
      <c r="D157" s="28">
        <v>1</v>
      </c>
      <c r="E157" s="28">
        <v>5</v>
      </c>
      <c r="F157" s="28" t="s">
        <v>28</v>
      </c>
      <c r="G157" s="28">
        <v>3500</v>
      </c>
      <c r="H157" s="28">
        <v>30</v>
      </c>
      <c r="I157" s="28">
        <v>30</v>
      </c>
      <c r="J157" s="28">
        <v>8</v>
      </c>
      <c r="L157" s="28" t="s">
        <v>190</v>
      </c>
      <c r="M157" s="28">
        <v>28.7</v>
      </c>
      <c r="N157" s="28">
        <f>M157+0.9</f>
        <v>29.599999999999998</v>
      </c>
      <c r="O157" s="28">
        <f t="shared" si="5"/>
        <v>0.89999999999999858</v>
      </c>
      <c r="P157" s="28">
        <v>34.18</v>
      </c>
      <c r="Q157" s="28">
        <v>9.49</v>
      </c>
      <c r="R157" s="28">
        <v>12.86</v>
      </c>
      <c r="S157" s="29">
        <v>837.01818266096291</v>
      </c>
      <c r="T157" s="29">
        <v>5.5517636648071168E-2</v>
      </c>
      <c r="U157" s="30">
        <v>2028.6361758307728</v>
      </c>
      <c r="V157" s="30">
        <v>1.8381479698745808</v>
      </c>
      <c r="W157" s="28" t="s">
        <v>126</v>
      </c>
      <c r="X157" s="28"/>
      <c r="Y157" s="31">
        <v>15</v>
      </c>
      <c r="Z157" s="31">
        <v>500</v>
      </c>
      <c r="AA157" s="31"/>
      <c r="AB157" s="32">
        <v>10.1366770922535</v>
      </c>
    </row>
    <row r="158" spans="1:28" ht="14.25" customHeight="1" x14ac:dyDescent="0.45">
      <c r="A158" s="2">
        <v>45868</v>
      </c>
      <c r="B158" s="3">
        <v>0.41597222222222224</v>
      </c>
      <c r="C158" s="4">
        <f t="shared" si="4"/>
        <v>45868.415972222225</v>
      </c>
      <c r="D158" s="1">
        <v>1</v>
      </c>
      <c r="E158" s="1">
        <v>5</v>
      </c>
      <c r="F158" s="1" t="s">
        <v>28</v>
      </c>
      <c r="G158" s="1">
        <v>0</v>
      </c>
      <c r="H158" s="1">
        <v>30</v>
      </c>
      <c r="I158" s="1">
        <v>30</v>
      </c>
      <c r="J158" s="1">
        <v>1</v>
      </c>
      <c r="L158" s="1" t="s">
        <v>191</v>
      </c>
      <c r="M158" s="1">
        <v>29.1</v>
      </c>
      <c r="N158" s="1">
        <f>M158</f>
        <v>29.1</v>
      </c>
      <c r="O158" s="1">
        <f t="shared" si="5"/>
        <v>0</v>
      </c>
      <c r="P158" s="1">
        <v>35.450000000000003</v>
      </c>
      <c r="Q158" s="1">
        <v>8.3000000000000007</v>
      </c>
      <c r="R158" s="1">
        <v>-0.72</v>
      </c>
      <c r="S158" s="5">
        <v>2085.9683440744998</v>
      </c>
      <c r="T158" s="5">
        <v>0.9148046316855396</v>
      </c>
      <c r="U158" s="7">
        <v>2519.2324150928216</v>
      </c>
      <c r="V158" s="7">
        <v>0.14124376182153761</v>
      </c>
      <c r="W158" s="1"/>
      <c r="X158" s="1"/>
      <c r="Y158" s="6"/>
      <c r="Z158" s="6"/>
      <c r="AA158" s="6"/>
      <c r="AB158">
        <v>4.9472171469080903</v>
      </c>
    </row>
    <row r="159" spans="1:28" ht="14.25" customHeight="1" x14ac:dyDescent="0.45">
      <c r="A159" s="2">
        <v>45868</v>
      </c>
      <c r="B159" s="3">
        <v>0.41736111111111113</v>
      </c>
      <c r="C159" s="4">
        <f t="shared" si="4"/>
        <v>45868.417361111111</v>
      </c>
      <c r="D159" s="1">
        <v>1</v>
      </c>
      <c r="E159" s="1">
        <v>5</v>
      </c>
      <c r="F159" s="1" t="s">
        <v>28</v>
      </c>
      <c r="G159" s="8">
        <v>1500</v>
      </c>
      <c r="H159" s="1">
        <v>30</v>
      </c>
      <c r="I159" s="1">
        <v>30</v>
      </c>
      <c r="J159" s="1">
        <v>2</v>
      </c>
      <c r="L159" s="1" t="s">
        <v>192</v>
      </c>
      <c r="M159" s="1">
        <v>29.4</v>
      </c>
      <c r="N159" s="1">
        <f>M159</f>
        <v>29.4</v>
      </c>
      <c r="O159" s="1">
        <f t="shared" si="5"/>
        <v>0</v>
      </c>
      <c r="P159" s="1">
        <v>35.409999999999997</v>
      </c>
      <c r="Q159" s="1">
        <v>8.89</v>
      </c>
      <c r="R159" s="1">
        <v>-0.39</v>
      </c>
      <c r="S159" s="5">
        <v>2687.1906695051889</v>
      </c>
      <c r="T159" s="5">
        <v>2.5781259825459122</v>
      </c>
      <c r="U159" s="7" t="s">
        <v>119</v>
      </c>
      <c r="V159" s="7" t="s">
        <v>119</v>
      </c>
      <c r="W159" s="1"/>
      <c r="X159" s="1" t="s">
        <v>193</v>
      </c>
      <c r="Y159" s="6"/>
      <c r="Z159" s="6"/>
      <c r="AA159" s="6"/>
      <c r="AB159" t="s">
        <v>398</v>
      </c>
    </row>
    <row r="160" spans="1:28" ht="14.25" customHeight="1" x14ac:dyDescent="0.45">
      <c r="A160" s="2">
        <v>45868</v>
      </c>
      <c r="B160" s="3">
        <v>0.41805555555555557</v>
      </c>
      <c r="C160" s="4">
        <f t="shared" si="4"/>
        <v>45868.418055555558</v>
      </c>
      <c r="D160" s="1">
        <v>1</v>
      </c>
      <c r="E160" s="1">
        <v>5</v>
      </c>
      <c r="F160" s="1" t="s">
        <v>28</v>
      </c>
      <c r="G160" s="1">
        <v>2500</v>
      </c>
      <c r="H160" s="1">
        <v>30</v>
      </c>
      <c r="I160" s="1">
        <v>30</v>
      </c>
      <c r="J160" s="1">
        <v>3</v>
      </c>
      <c r="L160" s="1" t="s">
        <v>194</v>
      </c>
      <c r="M160" s="1">
        <v>29.3</v>
      </c>
      <c r="N160" s="1">
        <f>M160</f>
        <v>29.3</v>
      </c>
      <c r="O160" s="1">
        <f t="shared" si="5"/>
        <v>0</v>
      </c>
      <c r="P160" s="1">
        <v>35.49</v>
      </c>
      <c r="Q160" s="1">
        <v>8.9700000000000006</v>
      </c>
      <c r="R160" s="1">
        <v>-1.04</v>
      </c>
      <c r="S160" s="5">
        <v>2172.2624271372893</v>
      </c>
      <c r="T160" s="5">
        <v>1.6091731800835598</v>
      </c>
      <c r="U160" s="7">
        <v>3676.2182796215111</v>
      </c>
      <c r="V160" s="7">
        <v>2.1892132496750709</v>
      </c>
      <c r="W160" s="1"/>
      <c r="X160" s="1"/>
      <c r="Y160" s="6"/>
      <c r="Z160" s="6"/>
      <c r="AA160" s="6"/>
      <c r="AB160">
        <v>18.1028292961471</v>
      </c>
    </row>
    <row r="161" spans="1:28" s="32" customFormat="1" ht="14.25" customHeight="1" x14ac:dyDescent="0.45">
      <c r="A161" s="25">
        <v>45868</v>
      </c>
      <c r="B161" s="26">
        <v>0.41944444444444445</v>
      </c>
      <c r="C161" s="27">
        <f t="shared" si="4"/>
        <v>45868.419444444444</v>
      </c>
      <c r="D161" s="28">
        <v>1</v>
      </c>
      <c r="E161" s="28">
        <v>5</v>
      </c>
      <c r="F161" s="28" t="s">
        <v>28</v>
      </c>
      <c r="G161" s="28">
        <v>3500</v>
      </c>
      <c r="H161" s="28">
        <v>30</v>
      </c>
      <c r="I161" s="28">
        <v>30</v>
      </c>
      <c r="J161" s="28">
        <v>4</v>
      </c>
      <c r="L161" s="28" t="s">
        <v>195</v>
      </c>
      <c r="M161" s="28">
        <v>28.4</v>
      </c>
      <c r="N161" s="28">
        <f>M161+0.9</f>
        <v>29.299999999999997</v>
      </c>
      <c r="O161" s="28">
        <f t="shared" si="5"/>
        <v>0.89999999999999858</v>
      </c>
      <c r="P161" s="28">
        <v>36.380000000000003</v>
      </c>
      <c r="Q161" s="28">
        <v>8.82</v>
      </c>
      <c r="R161" s="28">
        <v>0.47</v>
      </c>
      <c r="S161" s="29">
        <v>712.32738055544087</v>
      </c>
      <c r="T161" s="29">
        <v>0.45489471094061729</v>
      </c>
      <c r="U161" s="30">
        <v>1362.9165944798826</v>
      </c>
      <c r="V161" s="30">
        <v>0</v>
      </c>
      <c r="W161" s="28" t="s">
        <v>126</v>
      </c>
      <c r="X161" s="28"/>
      <c r="Y161" s="31">
        <v>16</v>
      </c>
      <c r="Z161" s="31">
        <v>500</v>
      </c>
      <c r="AA161" s="31"/>
      <c r="AB161" s="32">
        <v>4.9973434036971103</v>
      </c>
    </row>
    <row r="162" spans="1:28" ht="14.25" customHeight="1" x14ac:dyDescent="0.45">
      <c r="A162" s="2">
        <v>45868</v>
      </c>
      <c r="B162" s="3">
        <v>0.57430555555555551</v>
      </c>
      <c r="C162" s="4">
        <f t="shared" si="4"/>
        <v>45868.574305555558</v>
      </c>
      <c r="D162" s="1">
        <v>1</v>
      </c>
      <c r="E162" s="1">
        <v>5</v>
      </c>
      <c r="F162" s="1" t="s">
        <v>28</v>
      </c>
      <c r="G162" s="1">
        <v>0</v>
      </c>
      <c r="H162" s="1">
        <v>30</v>
      </c>
      <c r="I162" s="1">
        <v>30</v>
      </c>
      <c r="J162" s="1">
        <v>5</v>
      </c>
      <c r="L162" s="1" t="s">
        <v>196</v>
      </c>
      <c r="M162" s="1">
        <v>29.8</v>
      </c>
      <c r="N162" s="1">
        <f>M162</f>
        <v>29.8</v>
      </c>
      <c r="O162" s="1">
        <f t="shared" si="5"/>
        <v>0</v>
      </c>
      <c r="P162" s="1">
        <v>35.57</v>
      </c>
      <c r="Q162" s="1">
        <v>8.26</v>
      </c>
      <c r="R162" s="1">
        <v>-0.75</v>
      </c>
      <c r="S162" s="5">
        <v>2095.8214329178368</v>
      </c>
      <c r="T162" s="5">
        <v>0.88891505236028012</v>
      </c>
      <c r="U162" s="7">
        <v>2453.3961866170885</v>
      </c>
      <c r="V162" s="7">
        <v>0.14123117030970392</v>
      </c>
      <c r="W162" s="1"/>
      <c r="X162" s="1"/>
      <c r="Y162" s="6"/>
      <c r="Z162" s="6"/>
      <c r="AA162" s="6"/>
      <c r="AB162">
        <v>4.1152257750413304</v>
      </c>
    </row>
    <row r="163" spans="1:28" ht="14.25" customHeight="1" x14ac:dyDescent="0.45">
      <c r="A163" s="2">
        <v>45868</v>
      </c>
      <c r="B163" s="3">
        <v>0.57499999999999996</v>
      </c>
      <c r="C163" s="4">
        <f t="shared" si="4"/>
        <v>45868.574999999997</v>
      </c>
      <c r="D163" s="1">
        <v>1</v>
      </c>
      <c r="E163" s="1">
        <v>5</v>
      </c>
      <c r="F163" s="1" t="s">
        <v>28</v>
      </c>
      <c r="G163" s="8">
        <v>1500</v>
      </c>
      <c r="H163" s="1">
        <v>30</v>
      </c>
      <c r="I163" s="1">
        <v>30</v>
      </c>
      <c r="J163" s="1">
        <v>6</v>
      </c>
      <c r="L163" s="1" t="s">
        <v>197</v>
      </c>
      <c r="M163" s="1">
        <v>29.6</v>
      </c>
      <c r="N163" s="1">
        <f>M163</f>
        <v>29.6</v>
      </c>
      <c r="O163" s="1">
        <f t="shared" si="5"/>
        <v>0</v>
      </c>
      <c r="P163" s="1">
        <v>35.64</v>
      </c>
      <c r="Q163" s="1">
        <v>8.85</v>
      </c>
      <c r="R163" s="1">
        <v>-0.42</v>
      </c>
      <c r="S163" s="5">
        <v>2762.0913389743509</v>
      </c>
      <c r="T163" s="5">
        <v>2.6197526325493583</v>
      </c>
      <c r="U163" s="7">
        <v>4062.4266406529882</v>
      </c>
      <c r="V163" s="7">
        <v>0</v>
      </c>
      <c r="W163" s="1"/>
      <c r="X163" s="1"/>
      <c r="Y163" s="6"/>
      <c r="Z163" s="6"/>
      <c r="AA163" s="6"/>
      <c r="AB163">
        <v>16.3694603309944</v>
      </c>
    </row>
    <row r="164" spans="1:28" ht="14.25" customHeight="1" x14ac:dyDescent="0.45">
      <c r="A164" s="2">
        <v>45868</v>
      </c>
      <c r="B164" s="3">
        <v>0.5756944444444444</v>
      </c>
      <c r="C164" s="4">
        <f t="shared" si="4"/>
        <v>45868.575694444444</v>
      </c>
      <c r="D164" s="1">
        <v>1</v>
      </c>
      <c r="E164" s="1">
        <v>5</v>
      </c>
      <c r="F164" s="1" t="s">
        <v>28</v>
      </c>
      <c r="G164" s="1">
        <v>2500</v>
      </c>
      <c r="H164" s="1">
        <v>30</v>
      </c>
      <c r="I164" s="1">
        <v>30</v>
      </c>
      <c r="J164" s="1">
        <v>7</v>
      </c>
      <c r="L164" s="1" t="s">
        <v>198</v>
      </c>
      <c r="M164" s="1">
        <v>29.7</v>
      </c>
      <c r="N164" s="1">
        <f>M164</f>
        <v>29.7</v>
      </c>
      <c r="O164" s="1">
        <f t="shared" si="5"/>
        <v>0</v>
      </c>
      <c r="P164" s="1">
        <v>35.479999999999997</v>
      </c>
      <c r="Q164" s="1">
        <v>8.93</v>
      </c>
      <c r="R164" s="1">
        <v>-0.48</v>
      </c>
      <c r="S164" s="5">
        <v>2115.8650520817159</v>
      </c>
      <c r="T164" s="5">
        <v>1.4126392338926375</v>
      </c>
      <c r="U164" s="7">
        <v>3504.3776686087635</v>
      </c>
      <c r="V164" s="7">
        <v>1.8364745324127683</v>
      </c>
      <c r="W164" s="1"/>
      <c r="X164" s="1"/>
      <c r="Y164" s="6"/>
      <c r="Z164" s="6"/>
      <c r="AA164" s="6"/>
      <c r="AB164">
        <v>16.595076480160799</v>
      </c>
    </row>
    <row r="165" spans="1:28" s="32" customFormat="1" ht="14.25" customHeight="1" x14ac:dyDescent="0.45">
      <c r="A165" s="25">
        <v>45868</v>
      </c>
      <c r="B165" s="26">
        <v>0.57708333333333328</v>
      </c>
      <c r="C165" s="27">
        <f t="shared" si="4"/>
        <v>45868.57708333333</v>
      </c>
      <c r="D165" s="28">
        <v>1</v>
      </c>
      <c r="E165" s="28">
        <v>5</v>
      </c>
      <c r="F165" s="28" t="s">
        <v>28</v>
      </c>
      <c r="G165" s="28">
        <v>3500</v>
      </c>
      <c r="H165" s="28">
        <v>30</v>
      </c>
      <c r="I165" s="28">
        <v>30</v>
      </c>
      <c r="J165" s="28">
        <v>8</v>
      </c>
      <c r="L165" s="28" t="s">
        <v>199</v>
      </c>
      <c r="M165" s="28">
        <v>28.7</v>
      </c>
      <c r="N165" s="28">
        <f>M165+0.9</f>
        <v>29.599999999999998</v>
      </c>
      <c r="O165" s="28">
        <f t="shared" si="5"/>
        <v>0.89999999999999858</v>
      </c>
      <c r="P165" s="28">
        <v>36.26</v>
      </c>
      <c r="Q165" s="28">
        <v>8.56</v>
      </c>
      <c r="R165" s="28">
        <v>0.35</v>
      </c>
      <c r="S165" s="29">
        <v>871.25355334297353</v>
      </c>
      <c r="T165" s="29">
        <v>0.35684760780335156</v>
      </c>
      <c r="U165" s="30">
        <v>1395.2845529557494</v>
      </c>
      <c r="V165" s="30">
        <v>0</v>
      </c>
      <c r="W165" s="28" t="s">
        <v>126</v>
      </c>
      <c r="X165" s="28"/>
      <c r="Y165" s="31">
        <v>17</v>
      </c>
      <c r="Z165" s="31">
        <v>500</v>
      </c>
      <c r="AA165" s="31"/>
      <c r="AB165" s="32">
        <v>4.3326161756943504</v>
      </c>
    </row>
    <row r="166" spans="1:28" ht="14.25" customHeight="1" x14ac:dyDescent="0.45">
      <c r="A166" s="2">
        <v>45869</v>
      </c>
      <c r="B166" s="3">
        <v>0.42499999999999999</v>
      </c>
      <c r="C166" s="4">
        <f t="shared" si="4"/>
        <v>45869.425000000003</v>
      </c>
      <c r="D166" s="1">
        <v>1</v>
      </c>
      <c r="E166" s="1">
        <v>5</v>
      </c>
      <c r="F166" s="1" t="s">
        <v>28</v>
      </c>
      <c r="G166" s="1">
        <v>0</v>
      </c>
      <c r="H166" s="1">
        <v>30</v>
      </c>
      <c r="I166" s="1">
        <v>30</v>
      </c>
      <c r="J166" s="1">
        <v>1</v>
      </c>
      <c r="L166" s="1" t="s">
        <v>200</v>
      </c>
      <c r="M166" s="1">
        <v>29.3</v>
      </c>
      <c r="N166" s="1">
        <f>M166</f>
        <v>29.3</v>
      </c>
      <c r="O166" s="1">
        <f t="shared" si="5"/>
        <v>0</v>
      </c>
      <c r="P166" s="1">
        <v>39.4</v>
      </c>
      <c r="Q166" s="1">
        <v>8.34</v>
      </c>
      <c r="R166" s="1">
        <v>-0.68</v>
      </c>
      <c r="S166" s="5">
        <v>2257.8247103301442</v>
      </c>
      <c r="T166" s="5">
        <v>1.0418624527837763</v>
      </c>
      <c r="U166" s="7">
        <v>2689.8763633772487</v>
      </c>
      <c r="V166" s="7">
        <v>7.0420771102783219E-2</v>
      </c>
      <c r="W166" s="1"/>
      <c r="X166" s="1"/>
      <c r="Y166" s="6"/>
      <c r="Z166" s="6"/>
      <c r="AA166" s="6"/>
      <c r="AB166">
        <v>4.8112923464647803</v>
      </c>
    </row>
    <row r="167" spans="1:28" ht="14.25" customHeight="1" x14ac:dyDescent="0.45">
      <c r="A167" s="2">
        <v>45869</v>
      </c>
      <c r="B167" s="3">
        <v>0.42638888888888887</v>
      </c>
      <c r="C167" s="4">
        <f t="shared" si="4"/>
        <v>45869.426388888889</v>
      </c>
      <c r="D167" s="1">
        <v>1</v>
      </c>
      <c r="E167" s="1">
        <v>5</v>
      </c>
      <c r="F167" s="1" t="s">
        <v>28</v>
      </c>
      <c r="G167" s="8">
        <v>1500</v>
      </c>
      <c r="H167" s="1">
        <v>30</v>
      </c>
      <c r="I167" s="1">
        <v>30</v>
      </c>
      <c r="J167" s="1">
        <v>2</v>
      </c>
      <c r="L167" s="1" t="s">
        <v>201</v>
      </c>
      <c r="M167" s="1">
        <v>29.6</v>
      </c>
      <c r="N167" s="1">
        <f>M167</f>
        <v>29.6</v>
      </c>
      <c r="O167" s="1">
        <f t="shared" si="5"/>
        <v>0</v>
      </c>
      <c r="P167" s="1">
        <v>38.03</v>
      </c>
      <c r="Q167" s="1">
        <v>8.6300000000000008</v>
      </c>
      <c r="R167" s="1">
        <v>-0.4</v>
      </c>
      <c r="S167" s="5">
        <v>3146.5165263393706</v>
      </c>
      <c r="T167" s="5">
        <v>1.0729090552991378</v>
      </c>
      <c r="U167" s="7">
        <v>4270.777694803689</v>
      </c>
      <c r="V167" s="7">
        <v>0.63438007680178798</v>
      </c>
      <c r="W167" s="1"/>
      <c r="X167" s="1"/>
      <c r="Y167" s="6"/>
      <c r="Z167" s="6"/>
      <c r="AA167" s="6"/>
      <c r="AB167">
        <v>14.0265967751179</v>
      </c>
    </row>
    <row r="168" spans="1:28" ht="14.25" customHeight="1" x14ac:dyDescent="0.45">
      <c r="A168" s="2">
        <v>45869</v>
      </c>
      <c r="B168" s="3">
        <v>0.42708333333333331</v>
      </c>
      <c r="C168" s="4">
        <f t="shared" si="4"/>
        <v>45869.427083333336</v>
      </c>
      <c r="D168" s="1">
        <v>1</v>
      </c>
      <c r="E168" s="1">
        <v>5</v>
      </c>
      <c r="F168" s="1" t="s">
        <v>28</v>
      </c>
      <c r="G168" s="1">
        <v>2500</v>
      </c>
      <c r="H168" s="1">
        <v>30</v>
      </c>
      <c r="I168" s="1">
        <v>30</v>
      </c>
      <c r="J168" s="1">
        <v>3</v>
      </c>
      <c r="L168" s="1" t="s">
        <v>202</v>
      </c>
      <c r="M168" s="1">
        <v>29.4</v>
      </c>
      <c r="N168" s="1">
        <f>M168</f>
        <v>29.4</v>
      </c>
      <c r="O168" s="1">
        <f t="shared" si="5"/>
        <v>0</v>
      </c>
      <c r="P168" s="1">
        <v>38.08</v>
      </c>
      <c r="Q168" s="1">
        <v>8.49</v>
      </c>
      <c r="R168" s="1">
        <v>-0.67</v>
      </c>
      <c r="S168" s="5">
        <v>2238.045035143954</v>
      </c>
      <c r="T168" s="5">
        <v>0.34546022423071149</v>
      </c>
      <c r="U168" s="7">
        <v>3113.7387205496884</v>
      </c>
      <c r="V168" s="7">
        <v>2.3259739165025879</v>
      </c>
      <c r="W168" s="1"/>
      <c r="X168" s="1"/>
      <c r="Y168" s="6"/>
      <c r="Z168" s="6"/>
      <c r="AA168" s="6"/>
      <c r="AB168">
        <v>10.025291400227101</v>
      </c>
    </row>
    <row r="169" spans="1:28" s="32" customFormat="1" ht="14.25" customHeight="1" x14ac:dyDescent="0.45">
      <c r="A169" s="25">
        <v>45869</v>
      </c>
      <c r="B169" s="26">
        <v>0.4284722222222222</v>
      </c>
      <c r="C169" s="27">
        <f t="shared" si="4"/>
        <v>45869.428472222222</v>
      </c>
      <c r="D169" s="28">
        <v>1</v>
      </c>
      <c r="E169" s="28">
        <v>5</v>
      </c>
      <c r="F169" s="28" t="s">
        <v>28</v>
      </c>
      <c r="G169" s="28">
        <v>3500</v>
      </c>
      <c r="H169" s="28">
        <v>30</v>
      </c>
      <c r="I169" s="28">
        <v>30</v>
      </c>
      <c r="J169" s="28">
        <v>4</v>
      </c>
      <c r="L169" s="28" t="s">
        <v>203</v>
      </c>
      <c r="M169" s="28">
        <v>28.3</v>
      </c>
      <c r="N169" s="28">
        <f>M169+0.9</f>
        <v>29.2</v>
      </c>
      <c r="O169" s="28">
        <f t="shared" si="5"/>
        <v>0.89999999999999858</v>
      </c>
      <c r="P169" s="28">
        <v>39.74</v>
      </c>
      <c r="Q169" s="28">
        <v>8.2200000000000006</v>
      </c>
      <c r="R169" s="28">
        <v>0.1</v>
      </c>
      <c r="S169" s="29">
        <v>1143.0214491182703</v>
      </c>
      <c r="T169" s="29">
        <v>7.8266152213159398E-2</v>
      </c>
      <c r="U169" s="30">
        <v>1529.1334133424152</v>
      </c>
      <c r="V169" s="30">
        <v>0</v>
      </c>
      <c r="W169" s="28" t="s">
        <v>126</v>
      </c>
      <c r="X169" s="28"/>
      <c r="Y169" s="31">
        <v>18</v>
      </c>
      <c r="Z169" s="31">
        <v>3600</v>
      </c>
      <c r="AA169" s="31">
        <v>20</v>
      </c>
      <c r="AB169" s="32">
        <v>3.3058304147651301</v>
      </c>
    </row>
    <row r="170" spans="1:28" ht="14.25" customHeight="1" x14ac:dyDescent="0.45">
      <c r="A170" s="2">
        <v>45869</v>
      </c>
      <c r="B170" s="3">
        <v>0.5805555555555556</v>
      </c>
      <c r="C170" s="4">
        <f t="shared" si="4"/>
        <v>45869.580555555556</v>
      </c>
      <c r="D170" s="1">
        <v>1</v>
      </c>
      <c r="E170" s="1">
        <v>5</v>
      </c>
      <c r="F170" s="1" t="s">
        <v>28</v>
      </c>
      <c r="G170" s="1">
        <v>0</v>
      </c>
      <c r="H170" s="1">
        <v>30</v>
      </c>
      <c r="I170" s="1">
        <v>30</v>
      </c>
      <c r="J170" s="1">
        <v>5</v>
      </c>
      <c r="L170" s="1" t="s">
        <v>204</v>
      </c>
      <c r="M170" s="1">
        <v>29.1</v>
      </c>
      <c r="N170" s="1">
        <f>M170</f>
        <v>29.1</v>
      </c>
      <c r="O170" s="1">
        <f t="shared" si="5"/>
        <v>0</v>
      </c>
      <c r="P170" s="1">
        <v>38.81</v>
      </c>
      <c r="Q170" s="1">
        <v>8.3000000000000007</v>
      </c>
      <c r="R170" s="1">
        <v>-0.67</v>
      </c>
      <c r="S170" s="5">
        <v>2249.2123508063491</v>
      </c>
      <c r="T170" s="5">
        <v>0.52830405169632633</v>
      </c>
      <c r="U170" s="7">
        <v>2663.5598024160904</v>
      </c>
      <c r="V170" s="7">
        <v>0.42268663513438726</v>
      </c>
      <c r="W170" s="1"/>
      <c r="X170" s="1"/>
      <c r="Y170" s="6"/>
      <c r="Z170" s="6"/>
      <c r="AA170" s="6"/>
      <c r="AB170">
        <v>4.6428237041511</v>
      </c>
    </row>
    <row r="171" spans="1:28" ht="14.25" customHeight="1" x14ac:dyDescent="0.45">
      <c r="A171" s="2">
        <v>45869</v>
      </c>
      <c r="B171" s="3">
        <v>0.58125000000000004</v>
      </c>
      <c r="C171" s="4">
        <f t="shared" si="4"/>
        <v>45869.581250000003</v>
      </c>
      <c r="D171" s="1">
        <v>1</v>
      </c>
      <c r="E171" s="1">
        <v>5</v>
      </c>
      <c r="F171" s="1" t="s">
        <v>28</v>
      </c>
      <c r="G171" s="8">
        <v>1500</v>
      </c>
      <c r="H171" s="1">
        <v>30</v>
      </c>
      <c r="I171" s="1">
        <v>30</v>
      </c>
      <c r="J171" s="1">
        <v>6</v>
      </c>
      <c r="L171" s="1" t="s">
        <v>205</v>
      </c>
      <c r="M171" s="1">
        <v>29</v>
      </c>
      <c r="N171" s="1">
        <f>M171</f>
        <v>29</v>
      </c>
      <c r="O171" s="1">
        <f t="shared" si="5"/>
        <v>0</v>
      </c>
      <c r="P171" s="1">
        <v>38.39</v>
      </c>
      <c r="Q171" s="1">
        <v>8.59</v>
      </c>
      <c r="R171" s="1">
        <v>-0.35</v>
      </c>
      <c r="S171" s="5">
        <v>3276.9663940431824</v>
      </c>
      <c r="T171" s="5">
        <v>1.9231714012053653</v>
      </c>
      <c r="U171" s="7">
        <v>4349.0805237553241</v>
      </c>
      <c r="V171" s="7">
        <v>1.3389251085644183</v>
      </c>
      <c r="W171" s="1"/>
      <c r="X171" s="1"/>
      <c r="Y171" s="6"/>
      <c r="Z171" s="6"/>
      <c r="AA171" s="6"/>
      <c r="AB171">
        <v>13.3660704409385</v>
      </c>
    </row>
    <row r="172" spans="1:28" ht="14.25" customHeight="1" x14ac:dyDescent="0.45">
      <c r="A172" s="2">
        <v>45869</v>
      </c>
      <c r="B172" s="3">
        <v>0.58194444444444449</v>
      </c>
      <c r="C172" s="4">
        <f t="shared" si="4"/>
        <v>45869.581944444442</v>
      </c>
      <c r="D172" s="1">
        <v>1</v>
      </c>
      <c r="E172" s="1">
        <v>5</v>
      </c>
      <c r="F172" s="1" t="s">
        <v>28</v>
      </c>
      <c r="G172" s="1">
        <v>2500</v>
      </c>
      <c r="H172" s="1">
        <v>30</v>
      </c>
      <c r="I172" s="1">
        <v>30</v>
      </c>
      <c r="J172" s="1">
        <v>7</v>
      </c>
      <c r="L172" s="1" t="s">
        <v>206</v>
      </c>
      <c r="M172" s="1">
        <v>29</v>
      </c>
      <c r="N172" s="1">
        <f>M172</f>
        <v>29</v>
      </c>
      <c r="O172" s="1">
        <f t="shared" si="5"/>
        <v>0</v>
      </c>
      <c r="P172" s="1">
        <v>37.93</v>
      </c>
      <c r="Q172" s="1">
        <v>8.4499999999999993</v>
      </c>
      <c r="R172" s="1">
        <v>-1.04</v>
      </c>
      <c r="S172" s="5">
        <v>2251.0788697277208</v>
      </c>
      <c r="T172" s="5">
        <v>0.39494365941398502</v>
      </c>
      <c r="U172" s="7">
        <v>3039.7811992627039</v>
      </c>
      <c r="V172" s="7">
        <v>2.1853674711460513</v>
      </c>
      <c r="W172" s="1"/>
      <c r="X172" s="1"/>
      <c r="Y172" s="6"/>
      <c r="Z172" s="6"/>
      <c r="AA172" s="6"/>
      <c r="AB172">
        <v>9.0057913390599094</v>
      </c>
    </row>
    <row r="173" spans="1:28" s="32" customFormat="1" ht="14.25" customHeight="1" x14ac:dyDescent="0.45">
      <c r="A173" s="33">
        <v>45869</v>
      </c>
      <c r="B173" s="34">
        <v>0.58333333333333337</v>
      </c>
      <c r="C173" s="35">
        <f t="shared" si="4"/>
        <v>45869.583333333336</v>
      </c>
      <c r="D173" s="36">
        <v>1</v>
      </c>
      <c r="E173" s="36">
        <v>5</v>
      </c>
      <c r="F173" s="36" t="s">
        <v>28</v>
      </c>
      <c r="G173" s="28">
        <v>3500</v>
      </c>
      <c r="H173" s="36">
        <v>30</v>
      </c>
      <c r="I173" s="36">
        <v>30</v>
      </c>
      <c r="J173" s="36">
        <v>8</v>
      </c>
      <c r="K173" s="36"/>
      <c r="L173" s="36" t="s">
        <v>207</v>
      </c>
      <c r="M173" s="36">
        <v>28.4</v>
      </c>
      <c r="N173" s="36">
        <f>M173+0.9</f>
        <v>29.299999999999997</v>
      </c>
      <c r="O173" s="28">
        <f t="shared" si="5"/>
        <v>0.89999999999999858</v>
      </c>
      <c r="P173" s="36">
        <v>39.74</v>
      </c>
      <c r="Q173" s="36">
        <v>7.99</v>
      </c>
      <c r="R173" s="36">
        <v>0.61</v>
      </c>
      <c r="S173" s="37">
        <v>1378.2329322965716</v>
      </c>
      <c r="T173" s="37">
        <v>0.45389696538138474</v>
      </c>
      <c r="U173" s="38">
        <v>1666.4950297947064</v>
      </c>
      <c r="V173" s="38">
        <v>0</v>
      </c>
      <c r="W173" s="36" t="s">
        <v>126</v>
      </c>
      <c r="X173" s="36"/>
      <c r="Y173" s="39">
        <v>19</v>
      </c>
      <c r="Z173" s="39">
        <v>2950</v>
      </c>
      <c r="AA173" s="39">
        <v>21</v>
      </c>
      <c r="AB173" s="32">
        <v>2.6638845197444199</v>
      </c>
    </row>
    <row r="174" spans="1:28" ht="14.25" customHeight="1" x14ac:dyDescent="0.45">
      <c r="A174" s="2">
        <v>45909</v>
      </c>
      <c r="B174" s="3">
        <v>0.39166666666666666</v>
      </c>
      <c r="C174" s="4">
        <f t="shared" si="4"/>
        <v>45909.39166666667</v>
      </c>
      <c r="D174" s="1">
        <v>2</v>
      </c>
      <c r="E174" s="1">
        <v>5</v>
      </c>
      <c r="F174" s="1" t="s">
        <v>28</v>
      </c>
      <c r="G174" s="1">
        <v>0</v>
      </c>
      <c r="H174" s="1">
        <v>10</v>
      </c>
      <c r="I174" s="1">
        <v>32</v>
      </c>
      <c r="J174" s="1">
        <v>1</v>
      </c>
      <c r="L174" s="1" t="s">
        <v>208</v>
      </c>
      <c r="M174" s="14">
        <v>11.4</v>
      </c>
      <c r="N174" s="14">
        <v>11.4</v>
      </c>
      <c r="O174" s="1">
        <f t="shared" si="5"/>
        <v>0</v>
      </c>
      <c r="P174" s="1">
        <v>32.03</v>
      </c>
      <c r="Q174" s="1">
        <v>8.01</v>
      </c>
      <c r="R174" s="1">
        <v>0.21</v>
      </c>
      <c r="S174" s="15">
        <v>2043.65572</v>
      </c>
      <c r="T174" s="15">
        <v>0.70059888429999995</v>
      </c>
      <c r="U174" s="16">
        <v>2181.1475129999999</v>
      </c>
      <c r="V174" s="16">
        <v>1.4162572980000001</v>
      </c>
      <c r="W174" s="1"/>
      <c r="X174" s="1"/>
      <c r="Y174" s="6"/>
      <c r="Z174" s="6"/>
      <c r="AA174" s="6"/>
      <c r="AB174">
        <v>1.6211725172706599</v>
      </c>
    </row>
    <row r="175" spans="1:28" ht="14.25" customHeight="1" x14ac:dyDescent="0.45">
      <c r="A175" s="2">
        <v>45909</v>
      </c>
      <c r="B175" s="3">
        <v>0.40347222222222223</v>
      </c>
      <c r="C175" s="4">
        <f t="shared" si="4"/>
        <v>45909.40347222222</v>
      </c>
      <c r="D175" s="1">
        <v>2</v>
      </c>
      <c r="E175" s="1">
        <v>5</v>
      </c>
      <c r="F175" s="1" t="s">
        <v>28</v>
      </c>
      <c r="G175" s="1">
        <v>0</v>
      </c>
      <c r="H175" s="1">
        <v>10</v>
      </c>
      <c r="I175" s="1">
        <v>32</v>
      </c>
      <c r="J175" s="1">
        <v>1</v>
      </c>
      <c r="L175" s="1" t="s">
        <v>209</v>
      </c>
      <c r="M175" s="14">
        <v>11.8</v>
      </c>
      <c r="N175" s="14">
        <v>11.8</v>
      </c>
      <c r="O175" s="1">
        <f t="shared" si="5"/>
        <v>0</v>
      </c>
      <c r="P175" s="1">
        <v>32.11</v>
      </c>
      <c r="Q175" s="1">
        <v>8.0299999999999994</v>
      </c>
      <c r="R175" s="1">
        <v>0.16</v>
      </c>
      <c r="S175" s="15">
        <v>2042.5436850000001</v>
      </c>
      <c r="T175" s="15">
        <v>0.49619865130000002</v>
      </c>
      <c r="U175" s="16">
        <v>2175.5022610000001</v>
      </c>
      <c r="V175" s="16">
        <v>0.63726089679999998</v>
      </c>
      <c r="W175" s="1"/>
      <c r="X175" s="1"/>
      <c r="Y175" s="6"/>
      <c r="Z175" s="6"/>
      <c r="AA175" s="6"/>
      <c r="AB175">
        <v>1.58195419987636</v>
      </c>
    </row>
    <row r="176" spans="1:28" s="99" customFormat="1" ht="14.25" customHeight="1" x14ac:dyDescent="0.45">
      <c r="A176" s="94">
        <v>45909</v>
      </c>
      <c r="B176" s="105">
        <v>0.40555555555555556</v>
      </c>
      <c r="C176" s="106">
        <f t="shared" si="4"/>
        <v>45909.405555555553</v>
      </c>
      <c r="D176" s="97">
        <v>2</v>
      </c>
      <c r="E176" s="97">
        <v>5</v>
      </c>
      <c r="F176" s="97" t="s">
        <v>28</v>
      </c>
      <c r="G176" s="98">
        <v>1500</v>
      </c>
      <c r="H176" s="97">
        <v>10</v>
      </c>
      <c r="I176" s="97">
        <v>32</v>
      </c>
      <c r="J176" s="97">
        <v>2</v>
      </c>
      <c r="L176" s="97" t="s">
        <v>210</v>
      </c>
      <c r="M176" s="107">
        <v>10.7</v>
      </c>
      <c r="N176" s="107">
        <v>10.7</v>
      </c>
      <c r="O176" s="97">
        <f t="shared" si="5"/>
        <v>0</v>
      </c>
      <c r="P176" s="97">
        <v>32.130000000000003</v>
      </c>
      <c r="Q176" s="97">
        <v>9.56</v>
      </c>
      <c r="R176" s="97">
        <v>-0.18</v>
      </c>
      <c r="S176" s="101">
        <v>2214.0164380000001</v>
      </c>
      <c r="T176" s="101">
        <v>0.92630269259999998</v>
      </c>
      <c r="U176" s="102">
        <v>3772.1145350000002</v>
      </c>
      <c r="V176" s="102">
        <v>0.92052354030000005</v>
      </c>
      <c r="W176" s="97"/>
      <c r="X176" s="97"/>
      <c r="Y176" s="103"/>
      <c r="Z176" s="103"/>
      <c r="AA176" s="103"/>
      <c r="AB176" s="99">
        <v>18.746580521412199</v>
      </c>
    </row>
    <row r="177" spans="1:28" s="87" customFormat="1" ht="14.25" customHeight="1" x14ac:dyDescent="0.45">
      <c r="A177" s="83">
        <v>45909</v>
      </c>
      <c r="B177" s="108">
        <v>0.40694444444444444</v>
      </c>
      <c r="C177" s="109">
        <f t="shared" si="4"/>
        <v>45909.406944444447</v>
      </c>
      <c r="D177" s="86">
        <v>2</v>
      </c>
      <c r="E177" s="86">
        <v>5</v>
      </c>
      <c r="F177" s="86" t="s">
        <v>28</v>
      </c>
      <c r="G177" s="86">
        <v>2500</v>
      </c>
      <c r="H177" s="86">
        <v>10</v>
      </c>
      <c r="I177" s="86">
        <v>32</v>
      </c>
      <c r="J177" s="86">
        <v>3</v>
      </c>
      <c r="L177" s="86" t="s">
        <v>211</v>
      </c>
      <c r="M177" s="110">
        <v>10.7</v>
      </c>
      <c r="N177" s="110">
        <v>10.7</v>
      </c>
      <c r="O177" s="86">
        <f t="shared" si="5"/>
        <v>0</v>
      </c>
      <c r="P177" s="86">
        <v>32.29</v>
      </c>
      <c r="Q177" s="86">
        <v>9.94</v>
      </c>
      <c r="R177" s="86">
        <v>26.3</v>
      </c>
      <c r="S177" s="89">
        <v>2306.3217300000001</v>
      </c>
      <c r="T177" s="89">
        <v>0.43899008709999998</v>
      </c>
      <c r="U177" s="90">
        <v>4720.3496379999997</v>
      </c>
      <c r="V177" s="90">
        <v>2.0529580570000001</v>
      </c>
      <c r="W177" s="86"/>
      <c r="X177" s="86"/>
      <c r="Y177" s="91"/>
      <c r="Z177" s="91"/>
      <c r="AA177" s="91"/>
      <c r="AB177" s="87">
        <v>29.401155247108498</v>
      </c>
    </row>
    <row r="178" spans="1:28" ht="14.25" customHeight="1" x14ac:dyDescent="0.45">
      <c r="A178" s="2">
        <v>45909</v>
      </c>
      <c r="B178" s="3">
        <v>0.40902777777777777</v>
      </c>
      <c r="C178" s="4">
        <f t="shared" si="4"/>
        <v>45909.40902777778</v>
      </c>
      <c r="D178" s="1">
        <v>2</v>
      </c>
      <c r="E178" s="1">
        <v>5</v>
      </c>
      <c r="F178" s="1" t="s">
        <v>28</v>
      </c>
      <c r="G178" s="1">
        <v>3500</v>
      </c>
      <c r="H178" s="1">
        <v>10</v>
      </c>
      <c r="I178" s="1">
        <v>32</v>
      </c>
      <c r="J178" s="1">
        <v>4</v>
      </c>
      <c r="L178" s="1" t="s">
        <v>212</v>
      </c>
      <c r="M178" s="14">
        <v>10.7</v>
      </c>
      <c r="N178" s="14">
        <v>10.7</v>
      </c>
      <c r="O178" s="1">
        <f t="shared" si="5"/>
        <v>0</v>
      </c>
      <c r="P178" s="1">
        <v>32.93</v>
      </c>
      <c r="Q178" s="1">
        <v>10.74</v>
      </c>
      <c r="R178" s="1">
        <v>2.1800000000000002</v>
      </c>
      <c r="S178" s="15">
        <v>2363.3080880000002</v>
      </c>
      <c r="T178" s="15">
        <v>0.89371816650000002</v>
      </c>
      <c r="U178" s="16">
        <v>5535.592533</v>
      </c>
      <c r="V178" s="16">
        <v>3.1834426910000002</v>
      </c>
      <c r="W178" s="1"/>
      <c r="X178" s="1" t="s">
        <v>402</v>
      </c>
      <c r="Y178" s="6"/>
      <c r="Z178" s="6"/>
      <c r="AA178" s="6"/>
      <c r="AB178">
        <v>34.487374415705901</v>
      </c>
    </row>
    <row r="179" spans="1:28" ht="14.25" customHeight="1" x14ac:dyDescent="0.45">
      <c r="A179" s="2">
        <v>45909</v>
      </c>
      <c r="B179" s="3">
        <v>0.53402777777777777</v>
      </c>
      <c r="C179" s="4">
        <f t="shared" si="4"/>
        <v>45909.53402777778</v>
      </c>
      <c r="D179" s="1">
        <v>2</v>
      </c>
      <c r="E179" s="1">
        <v>5</v>
      </c>
      <c r="F179" s="1" t="s">
        <v>28</v>
      </c>
      <c r="G179" s="1">
        <v>0</v>
      </c>
      <c r="H179" s="1">
        <v>10</v>
      </c>
      <c r="I179" s="1">
        <v>32</v>
      </c>
      <c r="J179" s="1">
        <v>1</v>
      </c>
      <c r="L179" s="1" t="s">
        <v>213</v>
      </c>
      <c r="M179" s="14">
        <v>10</v>
      </c>
      <c r="N179" s="14">
        <v>10</v>
      </c>
      <c r="O179" s="1">
        <f t="shared" si="5"/>
        <v>0</v>
      </c>
      <c r="P179" s="1">
        <v>32.950000000000003</v>
      </c>
      <c r="Q179" s="1">
        <v>8.08</v>
      </c>
      <c r="R179" s="1">
        <v>0.21</v>
      </c>
      <c r="S179" s="15">
        <v>2054.5763440000001</v>
      </c>
      <c r="T179" s="15">
        <v>1.2466256149999999</v>
      </c>
      <c r="U179" s="16">
        <v>2329.9884400000001</v>
      </c>
      <c r="V179" s="16">
        <v>0.35407591199999999</v>
      </c>
      <c r="W179" s="1"/>
      <c r="X179" s="1"/>
      <c r="Y179" s="6"/>
      <c r="Z179" s="6"/>
      <c r="AA179" s="6"/>
      <c r="AB179">
        <v>2.9496047813130502</v>
      </c>
    </row>
    <row r="180" spans="1:28" s="99" customFormat="1" ht="14.25" customHeight="1" x14ac:dyDescent="0.45">
      <c r="A180" s="94">
        <v>45909</v>
      </c>
      <c r="B180" s="105">
        <v>0.53611111111111109</v>
      </c>
      <c r="C180" s="106">
        <f t="shared" si="4"/>
        <v>45909.536111111112</v>
      </c>
      <c r="D180" s="97">
        <v>2</v>
      </c>
      <c r="E180" s="97">
        <v>5</v>
      </c>
      <c r="F180" s="97" t="s">
        <v>28</v>
      </c>
      <c r="G180" s="98">
        <v>1500</v>
      </c>
      <c r="H180" s="97">
        <v>10</v>
      </c>
      <c r="I180" s="97">
        <v>32</v>
      </c>
      <c r="J180" s="97">
        <v>2</v>
      </c>
      <c r="L180" s="97" t="s">
        <v>214</v>
      </c>
      <c r="M180" s="107">
        <v>10.3</v>
      </c>
      <c r="N180" s="107">
        <v>10.3</v>
      </c>
      <c r="O180" s="97">
        <f t="shared" si="5"/>
        <v>0</v>
      </c>
      <c r="P180" s="97">
        <v>32.1</v>
      </c>
      <c r="Q180" s="97">
        <v>9.52</v>
      </c>
      <c r="R180" s="97">
        <v>-0.32</v>
      </c>
      <c r="S180" s="101">
        <v>2272.952984</v>
      </c>
      <c r="T180" s="101">
        <v>0.39632685449999999</v>
      </c>
      <c r="U180" s="102">
        <v>3776.00182</v>
      </c>
      <c r="V180" s="102">
        <v>1.2036919180000001</v>
      </c>
      <c r="W180" s="97"/>
      <c r="X180" s="97"/>
      <c r="Y180" s="103"/>
      <c r="Z180" s="103"/>
      <c r="AA180" s="103"/>
      <c r="AB180" s="99">
        <v>18.103690082142201</v>
      </c>
    </row>
    <row r="181" spans="1:28" s="87" customFormat="1" ht="14.25" customHeight="1" x14ac:dyDescent="0.45">
      <c r="A181" s="83">
        <v>45909</v>
      </c>
      <c r="B181" s="108">
        <v>0.53749999999999998</v>
      </c>
      <c r="C181" s="109">
        <f t="shared" si="4"/>
        <v>45909.537499999999</v>
      </c>
      <c r="D181" s="86">
        <v>2</v>
      </c>
      <c r="E181" s="86">
        <v>5</v>
      </c>
      <c r="F181" s="86" t="s">
        <v>28</v>
      </c>
      <c r="G181" s="86">
        <v>2500</v>
      </c>
      <c r="H181" s="86">
        <v>10</v>
      </c>
      <c r="I181" s="86">
        <v>32</v>
      </c>
      <c r="J181" s="86">
        <v>3</v>
      </c>
      <c r="L181" s="86" t="s">
        <v>215</v>
      </c>
      <c r="M181" s="110">
        <v>10.3</v>
      </c>
      <c r="N181" s="110">
        <v>10.3</v>
      </c>
      <c r="O181" s="86">
        <f t="shared" si="5"/>
        <v>0</v>
      </c>
      <c r="P181" s="86">
        <v>32.21</v>
      </c>
      <c r="Q181" s="86">
        <v>9.9</v>
      </c>
      <c r="R181" s="86">
        <v>19.11</v>
      </c>
      <c r="S181" s="89">
        <v>2359.6119119999998</v>
      </c>
      <c r="T181" s="89">
        <v>0.7081600213</v>
      </c>
      <c r="U181" s="90">
        <v>4730.4171530000003</v>
      </c>
      <c r="V181" s="90">
        <v>1.9823367329999999</v>
      </c>
      <c r="W181" s="86"/>
      <c r="X181" s="86"/>
      <c r="Y181" s="91"/>
      <c r="Z181" s="91"/>
      <c r="AA181" s="91"/>
      <c r="AB181" s="87">
        <v>29.151283177581899</v>
      </c>
    </row>
    <row r="182" spans="1:28" ht="14.25" customHeight="1" x14ac:dyDescent="0.45">
      <c r="A182" s="2">
        <v>45909</v>
      </c>
      <c r="B182" s="3">
        <v>0.53888888888888886</v>
      </c>
      <c r="C182" s="4">
        <f t="shared" si="4"/>
        <v>45909.538888888892</v>
      </c>
      <c r="D182" s="1">
        <v>2</v>
      </c>
      <c r="E182" s="1">
        <v>5</v>
      </c>
      <c r="F182" s="1" t="s">
        <v>28</v>
      </c>
      <c r="G182" s="1">
        <v>3500</v>
      </c>
      <c r="H182" s="1">
        <v>10</v>
      </c>
      <c r="I182" s="1">
        <v>32</v>
      </c>
      <c r="J182" s="1">
        <v>4</v>
      </c>
      <c r="L182" s="1" t="s">
        <v>216</v>
      </c>
      <c r="M182" s="14">
        <v>10.1</v>
      </c>
      <c r="N182" s="14">
        <v>10.1</v>
      </c>
      <c r="O182" s="1">
        <f t="shared" si="5"/>
        <v>0</v>
      </c>
      <c r="P182" s="1">
        <v>32.9</v>
      </c>
      <c r="Q182" s="1">
        <v>10.68</v>
      </c>
      <c r="R182" s="1">
        <v>0.9</v>
      </c>
      <c r="S182" s="15">
        <v>2432.1238539999999</v>
      </c>
      <c r="T182" s="15">
        <v>0.45372598130000003</v>
      </c>
      <c r="U182" s="16">
        <v>5424.7370419999997</v>
      </c>
      <c r="V182" s="16">
        <v>3.9627470169999999</v>
      </c>
      <c r="W182" s="1"/>
      <c r="X182" s="1" t="s">
        <v>402</v>
      </c>
      <c r="Y182" s="6"/>
      <c r="Z182" s="6"/>
      <c r="AA182" s="6"/>
      <c r="AB182">
        <v>34.620534432498097</v>
      </c>
    </row>
    <row r="183" spans="1:28" ht="14.25" customHeight="1" x14ac:dyDescent="0.45">
      <c r="A183" s="2">
        <v>45909</v>
      </c>
      <c r="B183" s="3">
        <v>0.56319444444444444</v>
      </c>
      <c r="C183" s="4">
        <f t="shared" si="4"/>
        <v>45909.563194444447</v>
      </c>
      <c r="D183" s="1">
        <v>2</v>
      </c>
      <c r="E183" s="1">
        <v>5</v>
      </c>
      <c r="F183" s="1" t="s">
        <v>28</v>
      </c>
      <c r="G183" s="1">
        <v>0</v>
      </c>
      <c r="H183" s="1">
        <v>10</v>
      </c>
      <c r="I183" s="1">
        <v>32</v>
      </c>
      <c r="J183" s="1">
        <v>5</v>
      </c>
      <c r="L183" s="1" t="s">
        <v>217</v>
      </c>
      <c r="M183" s="14">
        <v>10.199999999999999</v>
      </c>
      <c r="N183" s="14">
        <v>10.199999999999999</v>
      </c>
      <c r="O183" s="1">
        <f t="shared" si="5"/>
        <v>0</v>
      </c>
      <c r="P183" s="1">
        <v>31.99</v>
      </c>
      <c r="Q183" s="1">
        <v>8.09</v>
      </c>
      <c r="R183" s="1">
        <v>0.2</v>
      </c>
      <c r="S183" s="15">
        <v>2058.2487059999999</v>
      </c>
      <c r="T183" s="15">
        <v>1.022938903</v>
      </c>
      <c r="U183" s="16">
        <v>2387.7130050000001</v>
      </c>
      <c r="V183" s="16">
        <v>0.3540372114</v>
      </c>
      <c r="W183" s="1"/>
      <c r="X183" s="1"/>
      <c r="Y183" s="6"/>
      <c r="Z183" s="6"/>
      <c r="AA183" s="6"/>
      <c r="AB183">
        <v>3.5555900893776902</v>
      </c>
    </row>
    <row r="184" spans="1:28" ht="14.25" customHeight="1" x14ac:dyDescent="0.45">
      <c r="A184" s="2">
        <v>45909</v>
      </c>
      <c r="B184" s="3">
        <v>0.57013888888888886</v>
      </c>
      <c r="C184" s="4">
        <f t="shared" si="4"/>
        <v>45909.570138888892</v>
      </c>
      <c r="D184" s="1">
        <v>2</v>
      </c>
      <c r="E184" s="1">
        <v>5</v>
      </c>
      <c r="F184" s="1" t="s">
        <v>28</v>
      </c>
      <c r="G184" s="1">
        <v>0</v>
      </c>
      <c r="H184" s="1">
        <v>10</v>
      </c>
      <c r="I184" s="1">
        <v>32</v>
      </c>
      <c r="J184" s="1">
        <v>5</v>
      </c>
      <c r="L184" s="1" t="s">
        <v>218</v>
      </c>
      <c r="M184" s="14">
        <v>10.199999999999999</v>
      </c>
      <c r="N184" s="14">
        <v>10.199999999999999</v>
      </c>
      <c r="O184" s="1">
        <f t="shared" si="5"/>
        <v>0</v>
      </c>
      <c r="P184" s="1">
        <v>31.99</v>
      </c>
      <c r="Q184" s="1">
        <v>8.09</v>
      </c>
      <c r="R184" s="1">
        <v>0.2</v>
      </c>
      <c r="S184" s="15">
        <v>2047.056088</v>
      </c>
      <c r="T184" s="15">
        <v>0.32068263600000002</v>
      </c>
      <c r="U184" s="16">
        <v>2199.9645369999998</v>
      </c>
      <c r="V184" s="16">
        <v>1.841042192</v>
      </c>
      <c r="W184" s="1"/>
      <c r="X184" s="1"/>
      <c r="Y184" s="6"/>
      <c r="Z184" s="6"/>
      <c r="AA184" s="6"/>
      <c r="AB184">
        <v>1.7549544380864099</v>
      </c>
    </row>
    <row r="185" spans="1:28" s="99" customFormat="1" ht="14.25" customHeight="1" x14ac:dyDescent="0.45">
      <c r="A185" s="94">
        <v>45909</v>
      </c>
      <c r="B185" s="105">
        <v>0.57152777777777775</v>
      </c>
      <c r="C185" s="106">
        <f t="shared" si="4"/>
        <v>45909.571527777778</v>
      </c>
      <c r="D185" s="97">
        <v>2</v>
      </c>
      <c r="E185" s="97">
        <v>5</v>
      </c>
      <c r="F185" s="97" t="s">
        <v>28</v>
      </c>
      <c r="G185" s="98">
        <v>1500</v>
      </c>
      <c r="H185" s="97">
        <v>10</v>
      </c>
      <c r="I185" s="97">
        <v>32</v>
      </c>
      <c r="J185" s="97">
        <v>6</v>
      </c>
      <c r="L185" s="97" t="s">
        <v>219</v>
      </c>
      <c r="M185" s="107">
        <v>10</v>
      </c>
      <c r="N185" s="107">
        <v>10</v>
      </c>
      <c r="O185" s="97">
        <f t="shared" si="5"/>
        <v>0</v>
      </c>
      <c r="P185" s="97">
        <v>32.14</v>
      </c>
      <c r="Q185" s="97">
        <v>9.5500000000000007</v>
      </c>
      <c r="R185" s="97">
        <v>0.57999999999999996</v>
      </c>
      <c r="S185" s="101">
        <v>2203.7615179999998</v>
      </c>
      <c r="T185" s="101">
        <v>1.1846946359999999</v>
      </c>
      <c r="U185" s="102">
        <v>3702.8479940000002</v>
      </c>
      <c r="V185" s="102">
        <v>0.70799549149999996</v>
      </c>
      <c r="W185" s="97"/>
      <c r="X185" s="97"/>
      <c r="Y185" s="103"/>
      <c r="Z185" s="103"/>
      <c r="AA185" s="103"/>
      <c r="AB185" s="99">
        <v>17.9514327402775</v>
      </c>
    </row>
    <row r="186" spans="1:28" s="87" customFormat="1" ht="14.25" customHeight="1" x14ac:dyDescent="0.45">
      <c r="A186" s="83">
        <v>45909</v>
      </c>
      <c r="B186" s="108">
        <v>0.57291666666666663</v>
      </c>
      <c r="C186" s="109">
        <f t="shared" si="4"/>
        <v>45909.572916666664</v>
      </c>
      <c r="D186" s="86">
        <v>2</v>
      </c>
      <c r="E186" s="86">
        <v>5</v>
      </c>
      <c r="F186" s="86" t="s">
        <v>28</v>
      </c>
      <c r="G186" s="86">
        <v>2500</v>
      </c>
      <c r="H186" s="86">
        <v>10</v>
      </c>
      <c r="I186" s="86">
        <v>32</v>
      </c>
      <c r="J186" s="86">
        <v>7</v>
      </c>
      <c r="L186" s="86" t="s">
        <v>220</v>
      </c>
      <c r="M186" s="110">
        <v>10.1</v>
      </c>
      <c r="N186" s="110">
        <v>10.1</v>
      </c>
      <c r="O186" s="86">
        <f t="shared" si="5"/>
        <v>0</v>
      </c>
      <c r="P186" s="86">
        <v>32.25</v>
      </c>
      <c r="Q186" s="86">
        <v>10.06</v>
      </c>
      <c r="R186" s="86">
        <v>3.65</v>
      </c>
      <c r="S186" s="89">
        <v>2321.2943420000001</v>
      </c>
      <c r="T186" s="89">
        <v>2.234637406</v>
      </c>
      <c r="U186" s="90">
        <v>4882.5092450000002</v>
      </c>
      <c r="V186" s="90">
        <v>1.628299634</v>
      </c>
      <c r="W186" s="86"/>
      <c r="X186" s="86"/>
      <c r="Y186" s="91"/>
      <c r="Z186" s="91"/>
      <c r="AA186" s="91"/>
      <c r="AB186" s="87">
        <v>30.927859760063502</v>
      </c>
    </row>
    <row r="187" spans="1:28" ht="14.25" customHeight="1" x14ac:dyDescent="0.45">
      <c r="A187" s="2">
        <v>45909</v>
      </c>
      <c r="B187" s="3">
        <v>0.57499999999999996</v>
      </c>
      <c r="C187" s="4">
        <f t="shared" si="4"/>
        <v>45909.574999999997</v>
      </c>
      <c r="D187" s="1">
        <v>2</v>
      </c>
      <c r="E187" s="1">
        <v>5</v>
      </c>
      <c r="F187" s="1" t="s">
        <v>28</v>
      </c>
      <c r="G187" s="1">
        <v>3500</v>
      </c>
      <c r="H187" s="1">
        <v>10</v>
      </c>
      <c r="I187" s="1">
        <v>32</v>
      </c>
      <c r="J187" s="1">
        <v>8</v>
      </c>
      <c r="L187" s="1" t="s">
        <v>221</v>
      </c>
      <c r="M187" s="14">
        <v>10</v>
      </c>
      <c r="N187" s="14">
        <v>10</v>
      </c>
      <c r="O187" s="1">
        <f t="shared" si="5"/>
        <v>0</v>
      </c>
      <c r="P187" s="1">
        <v>32.82</v>
      </c>
      <c r="Q187" s="1">
        <v>10.72</v>
      </c>
      <c r="R187" s="1">
        <v>7.74</v>
      </c>
      <c r="S187" s="15">
        <v>2417.1717480000002</v>
      </c>
      <c r="T187" s="15">
        <v>1.030732159</v>
      </c>
      <c r="U187" s="16">
        <v>5580.3842350000004</v>
      </c>
      <c r="V187" s="16">
        <v>1.981491256</v>
      </c>
      <c r="W187" s="1"/>
      <c r="X187" s="1"/>
      <c r="Y187" s="6"/>
      <c r="Z187" s="6"/>
      <c r="AA187" s="6"/>
      <c r="AB187">
        <v>35.130431105386499</v>
      </c>
    </row>
    <row r="188" spans="1:28" ht="14.25" customHeight="1" x14ac:dyDescent="0.45">
      <c r="A188" s="2">
        <v>45909</v>
      </c>
      <c r="B188" s="3">
        <v>0.69027777777777777</v>
      </c>
      <c r="C188" s="4">
        <f t="shared" si="4"/>
        <v>45909.69027777778</v>
      </c>
      <c r="D188" s="1">
        <v>2</v>
      </c>
      <c r="E188" s="1">
        <v>5</v>
      </c>
      <c r="F188" s="1" t="s">
        <v>28</v>
      </c>
      <c r="G188" s="1">
        <v>0</v>
      </c>
      <c r="H188" s="1">
        <v>10</v>
      </c>
      <c r="I188" s="1">
        <v>32</v>
      </c>
      <c r="J188" s="1">
        <v>5</v>
      </c>
      <c r="L188" s="1" t="s">
        <v>222</v>
      </c>
      <c r="M188" s="14">
        <v>9.6</v>
      </c>
      <c r="N188" s="14">
        <v>9.6</v>
      </c>
      <c r="O188" s="1">
        <f t="shared" si="5"/>
        <v>0</v>
      </c>
      <c r="P188" s="1">
        <v>32</v>
      </c>
      <c r="Q188" s="1">
        <v>8.11</v>
      </c>
      <c r="R188" s="1">
        <v>0.23</v>
      </c>
      <c r="S188" s="15">
        <v>2049.4181830000002</v>
      </c>
      <c r="T188" s="15">
        <v>0.27045640990000003</v>
      </c>
      <c r="U188" s="16">
        <v>2322.6297119999999</v>
      </c>
      <c r="V188" s="16">
        <v>7.0810667620000003E-2</v>
      </c>
      <c r="W188" s="1"/>
      <c r="X188" s="1"/>
      <c r="Y188" s="6"/>
      <c r="Z188" s="6"/>
      <c r="AA188" s="6"/>
      <c r="AB188">
        <v>2.9476273653903302</v>
      </c>
    </row>
    <row r="189" spans="1:28" s="99" customFormat="1" ht="14.25" customHeight="1" x14ac:dyDescent="0.45">
      <c r="A189" s="94">
        <v>45909</v>
      </c>
      <c r="B189" s="105">
        <v>0.69236111111111109</v>
      </c>
      <c r="C189" s="106">
        <f t="shared" si="4"/>
        <v>45909.692361111112</v>
      </c>
      <c r="D189" s="97">
        <v>2</v>
      </c>
      <c r="E189" s="97">
        <v>5</v>
      </c>
      <c r="F189" s="97" t="s">
        <v>28</v>
      </c>
      <c r="G189" s="98">
        <v>1500</v>
      </c>
      <c r="H189" s="97">
        <v>10</v>
      </c>
      <c r="I189" s="97">
        <v>32</v>
      </c>
      <c r="J189" s="97">
        <v>6</v>
      </c>
      <c r="L189" s="97" t="s">
        <v>223</v>
      </c>
      <c r="M189" s="107">
        <v>9.8000000000000007</v>
      </c>
      <c r="N189" s="107">
        <v>9.8000000000000007</v>
      </c>
      <c r="O189" s="97">
        <f t="shared" si="5"/>
        <v>0</v>
      </c>
      <c r="P189" s="97">
        <v>32.119999999999997</v>
      </c>
      <c r="Q189" s="97">
        <v>9.52</v>
      </c>
      <c r="R189" s="97">
        <v>0</v>
      </c>
      <c r="S189" s="101">
        <v>2252.5615659999999</v>
      </c>
      <c r="T189" s="101">
        <v>0.29897337070000002</v>
      </c>
      <c r="U189" s="102">
        <v>3722.125826</v>
      </c>
      <c r="V189" s="102">
        <v>0.42481485140000003</v>
      </c>
      <c r="W189" s="97"/>
      <c r="X189" s="97"/>
      <c r="Y189" s="103"/>
      <c r="Z189" s="103"/>
      <c r="AA189" s="103"/>
      <c r="AB189" s="99">
        <v>17.6283216314363</v>
      </c>
    </row>
    <row r="190" spans="1:28" s="87" customFormat="1" ht="14.25" customHeight="1" x14ac:dyDescent="0.45">
      <c r="A190" s="83">
        <v>45909</v>
      </c>
      <c r="B190" s="108">
        <v>0.69374999999999998</v>
      </c>
      <c r="C190" s="109">
        <f t="shared" si="4"/>
        <v>45909.693749999999</v>
      </c>
      <c r="D190" s="86">
        <v>2</v>
      </c>
      <c r="E190" s="86">
        <v>5</v>
      </c>
      <c r="F190" s="86" t="s">
        <v>28</v>
      </c>
      <c r="G190" s="86">
        <v>2500</v>
      </c>
      <c r="H190" s="86">
        <v>10</v>
      </c>
      <c r="I190" s="86">
        <v>32</v>
      </c>
      <c r="J190" s="86">
        <v>7</v>
      </c>
      <c r="L190" s="86" t="s">
        <v>224</v>
      </c>
      <c r="M190" s="110">
        <v>9.8000000000000007</v>
      </c>
      <c r="N190" s="110">
        <v>9.8000000000000007</v>
      </c>
      <c r="O190" s="86">
        <f t="shared" si="5"/>
        <v>0</v>
      </c>
      <c r="P190" s="86">
        <v>32.21</v>
      </c>
      <c r="Q190" s="86">
        <v>10.050000000000001</v>
      </c>
      <c r="R190" s="86">
        <v>0.05</v>
      </c>
      <c r="S190" s="89">
        <v>2377.0924749999999</v>
      </c>
      <c r="T190" s="89">
        <v>1.0956133260000001</v>
      </c>
      <c r="U190" s="90">
        <v>4889.9633519999998</v>
      </c>
      <c r="V190" s="90">
        <v>0.77877514530000003</v>
      </c>
      <c r="W190" s="86" t="s">
        <v>225</v>
      </c>
      <c r="X190" s="86"/>
      <c r="Y190" s="91"/>
      <c r="Z190" s="91"/>
      <c r="AA190" s="91"/>
      <c r="AB190" s="87">
        <v>30.7521350083884</v>
      </c>
    </row>
    <row r="191" spans="1:28" ht="14.25" customHeight="1" x14ac:dyDescent="0.45">
      <c r="A191" s="2">
        <v>45909</v>
      </c>
      <c r="B191" s="3">
        <v>0.69513888888888886</v>
      </c>
      <c r="C191" s="4">
        <f t="shared" si="4"/>
        <v>45909.695138888892</v>
      </c>
      <c r="D191" s="1">
        <v>2</v>
      </c>
      <c r="E191" s="1">
        <v>5</v>
      </c>
      <c r="F191" s="1" t="s">
        <v>28</v>
      </c>
      <c r="G191" s="1">
        <v>3500</v>
      </c>
      <c r="H191" s="1">
        <v>10</v>
      </c>
      <c r="I191" s="1">
        <v>32</v>
      </c>
      <c r="J191" s="1">
        <v>8</v>
      </c>
      <c r="L191" s="1" t="s">
        <v>226</v>
      </c>
      <c r="M191" s="14">
        <v>9.9</v>
      </c>
      <c r="N191" s="14">
        <v>9.9</v>
      </c>
      <c r="O191" s="1">
        <f t="shared" si="5"/>
        <v>0</v>
      </c>
      <c r="P191" s="1">
        <v>33.15</v>
      </c>
      <c r="Q191" s="1">
        <v>10.71</v>
      </c>
      <c r="R191" s="1">
        <v>1.52</v>
      </c>
      <c r="S191" s="15">
        <v>2457.7719360000001</v>
      </c>
      <c r="T191" s="15">
        <v>1.0998926680000001</v>
      </c>
      <c r="U191" s="16">
        <v>5478.7789290000001</v>
      </c>
      <c r="V191" s="16">
        <v>1.9807952179999999</v>
      </c>
      <c r="W191" s="1"/>
      <c r="X191" s="1"/>
      <c r="Y191" s="6"/>
      <c r="Z191" s="6"/>
      <c r="AA191" s="6"/>
      <c r="AB191">
        <v>34.970081224147997</v>
      </c>
    </row>
    <row r="192" spans="1:28" ht="14.25" customHeight="1" x14ac:dyDescent="0.45">
      <c r="A192" s="2">
        <v>45910</v>
      </c>
      <c r="B192" s="3">
        <v>0.42986111111111114</v>
      </c>
      <c r="C192" s="4">
        <f t="shared" si="4"/>
        <v>45910.429861111108</v>
      </c>
      <c r="D192" s="1">
        <v>2</v>
      </c>
      <c r="E192" s="1">
        <v>5</v>
      </c>
      <c r="F192" s="1" t="s">
        <v>28</v>
      </c>
      <c r="G192" s="1">
        <v>0</v>
      </c>
      <c r="H192" s="1">
        <v>10</v>
      </c>
      <c r="I192" s="1">
        <v>32</v>
      </c>
      <c r="J192" s="1">
        <v>1</v>
      </c>
      <c r="L192" s="1" t="s">
        <v>227</v>
      </c>
      <c r="M192" s="14">
        <v>10.199999999999999</v>
      </c>
      <c r="N192" s="14">
        <v>10.199999999999999</v>
      </c>
      <c r="O192" s="1">
        <f t="shared" si="5"/>
        <v>0</v>
      </c>
      <c r="P192" s="1">
        <v>32.17</v>
      </c>
      <c r="Q192" s="1">
        <v>8.11</v>
      </c>
      <c r="R192" s="1">
        <v>0.15</v>
      </c>
      <c r="S192" s="15">
        <v>2023.389367</v>
      </c>
      <c r="T192" s="15">
        <v>0.40394664419999998</v>
      </c>
      <c r="U192" s="16">
        <v>2160.8016210000001</v>
      </c>
      <c r="V192" s="16">
        <v>1.3453405979999999</v>
      </c>
      <c r="W192" s="1"/>
      <c r="X192" s="1"/>
      <c r="Y192" s="6"/>
      <c r="Z192" s="6"/>
      <c r="AA192" s="6"/>
      <c r="AB192">
        <v>1.59934453332141</v>
      </c>
    </row>
    <row r="193" spans="1:28" s="99" customFormat="1" ht="14.25" customHeight="1" x14ac:dyDescent="0.45">
      <c r="A193" s="94">
        <v>45910</v>
      </c>
      <c r="B193" s="105">
        <v>0.43125000000000002</v>
      </c>
      <c r="C193" s="106">
        <f t="shared" si="4"/>
        <v>45910.431250000001</v>
      </c>
      <c r="D193" s="97">
        <v>2</v>
      </c>
      <c r="E193" s="97">
        <v>5</v>
      </c>
      <c r="F193" s="97" t="s">
        <v>28</v>
      </c>
      <c r="G193" s="98">
        <v>1500</v>
      </c>
      <c r="H193" s="97">
        <v>10</v>
      </c>
      <c r="I193" s="97">
        <v>32</v>
      </c>
      <c r="J193" s="97">
        <v>2</v>
      </c>
      <c r="L193" s="97" t="s">
        <v>228</v>
      </c>
      <c r="M193" s="107">
        <v>10.199999999999999</v>
      </c>
      <c r="N193" s="107">
        <v>10.199999999999999</v>
      </c>
      <c r="O193" s="97">
        <f t="shared" si="5"/>
        <v>0</v>
      </c>
      <c r="P193" s="97">
        <v>32.130000000000003</v>
      </c>
      <c r="Q193" s="97">
        <v>9.08</v>
      </c>
      <c r="R193" s="97">
        <v>-0.5</v>
      </c>
      <c r="S193" s="101">
        <v>2713.5800340000001</v>
      </c>
      <c r="T193" s="101">
        <v>0.69395011139999996</v>
      </c>
      <c r="U193" s="102">
        <v>3740.971685</v>
      </c>
      <c r="V193" s="102">
        <v>1.486880405</v>
      </c>
      <c r="W193" s="97"/>
      <c r="X193" s="97"/>
      <c r="Y193" s="103"/>
      <c r="Z193" s="103"/>
      <c r="AA193" s="103"/>
      <c r="AB193" s="99">
        <v>12.3615456524241</v>
      </c>
    </row>
    <row r="194" spans="1:28" s="87" customFormat="1" ht="14.25" customHeight="1" x14ac:dyDescent="0.45">
      <c r="A194" s="83">
        <v>45910</v>
      </c>
      <c r="B194" s="108">
        <v>0.43263888888888891</v>
      </c>
      <c r="C194" s="109">
        <f t="shared" ref="C194:C257" si="6">A194+B194</f>
        <v>45910.432638888888</v>
      </c>
      <c r="D194" s="86">
        <v>2</v>
      </c>
      <c r="E194" s="86">
        <v>5</v>
      </c>
      <c r="F194" s="86" t="s">
        <v>28</v>
      </c>
      <c r="G194" s="86">
        <v>2500</v>
      </c>
      <c r="H194" s="86">
        <v>10</v>
      </c>
      <c r="I194" s="86">
        <v>32</v>
      </c>
      <c r="J194" s="86">
        <v>3</v>
      </c>
      <c r="L194" s="86" t="s">
        <v>229</v>
      </c>
      <c r="M194" s="110">
        <v>10.3</v>
      </c>
      <c r="N194" s="110">
        <v>10.3</v>
      </c>
      <c r="O194" s="86">
        <f t="shared" ref="O194:O257" si="7">N194-M194</f>
        <v>0</v>
      </c>
      <c r="P194" s="86">
        <v>32.200000000000003</v>
      </c>
      <c r="Q194" s="86">
        <v>9.42</v>
      </c>
      <c r="R194" s="86">
        <v>-0.15</v>
      </c>
      <c r="S194" s="89">
        <v>2719.542218</v>
      </c>
      <c r="T194" s="89">
        <v>0.1813682922</v>
      </c>
      <c r="U194" s="90">
        <v>4676.4354750000002</v>
      </c>
      <c r="V194" s="90">
        <v>0.49558786580000003</v>
      </c>
      <c r="W194" s="86"/>
      <c r="X194" s="86"/>
      <c r="Y194" s="91"/>
      <c r="Z194" s="91"/>
      <c r="AA194" s="91"/>
      <c r="AB194" s="87">
        <v>24.604710736394502</v>
      </c>
    </row>
    <row r="195" spans="1:28" ht="14.25" customHeight="1" x14ac:dyDescent="0.45">
      <c r="A195" s="2">
        <v>45910</v>
      </c>
      <c r="B195" s="3">
        <v>0.43402777777777779</v>
      </c>
      <c r="C195" s="4">
        <f t="shared" si="6"/>
        <v>45910.434027777781</v>
      </c>
      <c r="D195" s="1">
        <v>2</v>
      </c>
      <c r="E195" s="1">
        <v>5</v>
      </c>
      <c r="F195" s="1" t="s">
        <v>28</v>
      </c>
      <c r="G195" s="1">
        <v>3500</v>
      </c>
      <c r="H195" s="1">
        <v>10</v>
      </c>
      <c r="I195" s="1">
        <v>32</v>
      </c>
      <c r="J195" s="1">
        <v>4</v>
      </c>
      <c r="L195" s="1" t="s">
        <v>230</v>
      </c>
      <c r="M195" s="14">
        <v>10.1</v>
      </c>
      <c r="N195" s="14">
        <v>10.1</v>
      </c>
      <c r="O195" s="1">
        <f t="shared" si="7"/>
        <v>0</v>
      </c>
      <c r="P195" s="1">
        <v>32.96</v>
      </c>
      <c r="Q195" s="1">
        <v>10.14</v>
      </c>
      <c r="R195" s="1">
        <v>0.41</v>
      </c>
      <c r="S195" s="15">
        <v>2615.5600180000001</v>
      </c>
      <c r="T195" s="15">
        <v>0.97505379910000001</v>
      </c>
      <c r="U195" s="16">
        <v>5260.1803110000001</v>
      </c>
      <c r="V195" s="16">
        <v>1.273683345</v>
      </c>
      <c r="W195" s="1"/>
      <c r="X195" s="1"/>
      <c r="Y195" s="6"/>
      <c r="Z195" s="6"/>
      <c r="AA195" s="6"/>
      <c r="AB195">
        <v>32.9094675258725</v>
      </c>
    </row>
    <row r="196" spans="1:28" ht="14.25" customHeight="1" x14ac:dyDescent="0.45">
      <c r="A196" s="2">
        <v>45910</v>
      </c>
      <c r="B196" s="3">
        <v>0.57152777777777775</v>
      </c>
      <c r="C196" s="4">
        <f t="shared" si="6"/>
        <v>45910.571527777778</v>
      </c>
      <c r="D196" s="1">
        <v>2</v>
      </c>
      <c r="E196" s="1">
        <v>5</v>
      </c>
      <c r="F196" s="1" t="s">
        <v>28</v>
      </c>
      <c r="G196" s="1">
        <v>0</v>
      </c>
      <c r="H196" s="1">
        <v>10</v>
      </c>
      <c r="I196" s="1">
        <v>32</v>
      </c>
      <c r="J196" s="1">
        <v>5</v>
      </c>
      <c r="L196" s="1" t="s">
        <v>231</v>
      </c>
      <c r="M196" s="14">
        <v>9.6</v>
      </c>
      <c r="N196" s="14">
        <v>9.6</v>
      </c>
      <c r="O196" s="1">
        <f t="shared" si="7"/>
        <v>0</v>
      </c>
      <c r="P196" s="1">
        <v>31.88</v>
      </c>
      <c r="Q196" s="1">
        <v>8.15</v>
      </c>
      <c r="R196" s="1">
        <v>0.18</v>
      </c>
      <c r="S196" s="15">
        <v>2033.569381</v>
      </c>
      <c r="T196" s="15">
        <v>0.13199966199999999</v>
      </c>
      <c r="U196" s="16">
        <v>2192.1488450000002</v>
      </c>
      <c r="V196" s="16">
        <v>1.9829282159999999</v>
      </c>
      <c r="W196" s="1"/>
      <c r="X196" s="1"/>
      <c r="Y196" s="6"/>
      <c r="Z196" s="6"/>
      <c r="AA196" s="6"/>
      <c r="AB196">
        <v>1.7988444488951001</v>
      </c>
    </row>
    <row r="197" spans="1:28" s="99" customFormat="1" ht="14.25" customHeight="1" x14ac:dyDescent="0.45">
      <c r="A197" s="94">
        <v>45910</v>
      </c>
      <c r="B197" s="105">
        <v>0.57361111111111107</v>
      </c>
      <c r="C197" s="106">
        <f t="shared" si="6"/>
        <v>45910.573611111111</v>
      </c>
      <c r="D197" s="97">
        <v>2</v>
      </c>
      <c r="E197" s="97">
        <v>5</v>
      </c>
      <c r="F197" s="97" t="s">
        <v>28</v>
      </c>
      <c r="G197" s="98">
        <v>1500</v>
      </c>
      <c r="H197" s="97">
        <v>10</v>
      </c>
      <c r="I197" s="97">
        <v>32</v>
      </c>
      <c r="J197" s="97">
        <v>6</v>
      </c>
      <c r="L197" s="97" t="s">
        <v>232</v>
      </c>
      <c r="M197" s="107">
        <v>9.9</v>
      </c>
      <c r="N197" s="107">
        <v>9.9</v>
      </c>
      <c r="O197" s="97">
        <f t="shared" si="7"/>
        <v>0</v>
      </c>
      <c r="P197" s="97">
        <v>32.04</v>
      </c>
      <c r="Q197" s="97">
        <v>9.2100000000000009</v>
      </c>
      <c r="R197" s="97">
        <v>-0.48</v>
      </c>
      <c r="S197" s="101">
        <v>2564.0712400000002</v>
      </c>
      <c r="T197" s="101">
        <v>8.1373576030000005E-2</v>
      </c>
      <c r="U197" s="102">
        <v>3712.331897</v>
      </c>
      <c r="V197" s="102">
        <v>2.1242568990000001</v>
      </c>
      <c r="W197" s="97"/>
      <c r="X197" s="97"/>
      <c r="Y197" s="103"/>
      <c r="Z197" s="103"/>
      <c r="AA197" s="103"/>
      <c r="AB197" s="99">
        <v>13.7947406941959</v>
      </c>
    </row>
    <row r="198" spans="1:28" s="87" customFormat="1" ht="14.25" customHeight="1" x14ac:dyDescent="0.45">
      <c r="A198" s="83">
        <v>45910</v>
      </c>
      <c r="B198" s="108">
        <v>0.57499999999999996</v>
      </c>
      <c r="C198" s="109">
        <f t="shared" si="6"/>
        <v>45910.574999999997</v>
      </c>
      <c r="D198" s="86">
        <v>2</v>
      </c>
      <c r="E198" s="86">
        <v>5</v>
      </c>
      <c r="F198" s="86" t="s">
        <v>28</v>
      </c>
      <c r="G198" s="86">
        <v>2500</v>
      </c>
      <c r="H198" s="86">
        <v>10</v>
      </c>
      <c r="I198" s="86">
        <v>32</v>
      </c>
      <c r="J198" s="86">
        <v>7</v>
      </c>
      <c r="L198" s="86" t="s">
        <v>233</v>
      </c>
      <c r="M198" s="110">
        <v>10</v>
      </c>
      <c r="N198" s="110">
        <v>10</v>
      </c>
      <c r="O198" s="86">
        <f t="shared" si="7"/>
        <v>0</v>
      </c>
      <c r="P198" s="86">
        <v>32.25</v>
      </c>
      <c r="Q198" s="86">
        <v>9.5500000000000007</v>
      </c>
      <c r="R198" s="86">
        <v>0</v>
      </c>
      <c r="S198" s="89">
        <v>2688.801168</v>
      </c>
      <c r="T198" s="89">
        <v>0.41318808340000002</v>
      </c>
      <c r="U198" s="90">
        <v>4866.1982760000001</v>
      </c>
      <c r="V198" s="90">
        <v>1.1327904529999999</v>
      </c>
      <c r="W198" s="86"/>
      <c r="X198" s="86"/>
      <c r="Y198" s="91"/>
      <c r="Z198" s="91"/>
      <c r="AA198" s="91"/>
      <c r="AB198" s="87">
        <v>27.459349704502401</v>
      </c>
    </row>
    <row r="199" spans="1:28" ht="14.25" customHeight="1" x14ac:dyDescent="0.45">
      <c r="A199" s="2">
        <v>45910</v>
      </c>
      <c r="B199" s="3">
        <v>0.57638888888888884</v>
      </c>
      <c r="C199" s="4">
        <f t="shared" si="6"/>
        <v>45910.576388888891</v>
      </c>
      <c r="D199" s="1">
        <v>2</v>
      </c>
      <c r="E199" s="1">
        <v>5</v>
      </c>
      <c r="F199" s="1" t="s">
        <v>28</v>
      </c>
      <c r="G199" s="1">
        <v>3500</v>
      </c>
      <c r="H199" s="1">
        <v>10</v>
      </c>
      <c r="I199" s="1">
        <v>32</v>
      </c>
      <c r="J199" s="1">
        <v>8</v>
      </c>
      <c r="L199" s="1" t="s">
        <v>234</v>
      </c>
      <c r="M199" s="14">
        <v>10</v>
      </c>
      <c r="N199" s="14">
        <v>10</v>
      </c>
      <c r="O199" s="1">
        <f t="shared" si="7"/>
        <v>0</v>
      </c>
      <c r="P199" s="1">
        <v>33.07</v>
      </c>
      <c r="Q199" s="1">
        <v>9.9499999999999993</v>
      </c>
      <c r="R199" s="1">
        <v>0.3</v>
      </c>
      <c r="S199" s="15">
        <v>2801.0067680000002</v>
      </c>
      <c r="T199" s="15">
        <v>2.3906031840000002</v>
      </c>
      <c r="U199" s="16">
        <v>5429.3420249999999</v>
      </c>
      <c r="V199" s="16">
        <v>2.1935630759999998</v>
      </c>
      <c r="W199" s="1" t="s">
        <v>235</v>
      </c>
      <c r="X199" s="1"/>
      <c r="Y199" s="6"/>
      <c r="Z199" s="6"/>
      <c r="AA199" s="6"/>
      <c r="AB199">
        <v>33.2230921834553</v>
      </c>
    </row>
    <row r="200" spans="1:28" ht="14.25" customHeight="1" x14ac:dyDescent="0.45">
      <c r="A200" s="2">
        <v>45911</v>
      </c>
      <c r="B200" s="3">
        <v>0.42291666666666666</v>
      </c>
      <c r="C200" s="4">
        <f t="shared" si="6"/>
        <v>45911.42291666667</v>
      </c>
      <c r="D200" s="1">
        <v>2</v>
      </c>
      <c r="E200" s="1">
        <v>5</v>
      </c>
      <c r="F200" s="1" t="s">
        <v>28</v>
      </c>
      <c r="G200" s="1">
        <v>0</v>
      </c>
      <c r="H200" s="1">
        <v>10</v>
      </c>
      <c r="I200" s="1">
        <v>32</v>
      </c>
      <c r="J200" s="1">
        <v>1</v>
      </c>
      <c r="L200" s="1" t="s">
        <v>236</v>
      </c>
      <c r="M200" s="14">
        <v>10.199999999999999</v>
      </c>
      <c r="N200" s="14">
        <v>10.199999999999999</v>
      </c>
      <c r="O200" s="1">
        <f t="shared" si="7"/>
        <v>0</v>
      </c>
      <c r="P200" s="1">
        <v>32.299999999999997</v>
      </c>
      <c r="Q200" s="1">
        <v>8.1999999999999993</v>
      </c>
      <c r="R200" s="1">
        <v>0.2</v>
      </c>
      <c r="S200" s="15">
        <v>2029.7366509999999</v>
      </c>
      <c r="T200" s="15">
        <v>0.89696869059999995</v>
      </c>
      <c r="U200" s="16">
        <v>2172.4419010000001</v>
      </c>
      <c r="V200" s="16">
        <v>1.840716121</v>
      </c>
      <c r="W200" s="1"/>
      <c r="X200" s="1"/>
      <c r="Y200" s="6"/>
      <c r="Z200" s="6"/>
      <c r="AA200" s="6"/>
      <c r="AB200">
        <v>1.64856285096796</v>
      </c>
    </row>
    <row r="201" spans="1:28" s="99" customFormat="1" ht="14.25" customHeight="1" x14ac:dyDescent="0.45">
      <c r="A201" s="94">
        <v>45911</v>
      </c>
      <c r="B201" s="105">
        <v>0.42569444444444443</v>
      </c>
      <c r="C201" s="106">
        <f t="shared" si="6"/>
        <v>45911.425694444442</v>
      </c>
      <c r="D201" s="97">
        <v>2</v>
      </c>
      <c r="E201" s="97">
        <v>5</v>
      </c>
      <c r="F201" s="97" t="s">
        <v>28</v>
      </c>
      <c r="G201" s="98">
        <v>1500</v>
      </c>
      <c r="H201" s="97">
        <v>10</v>
      </c>
      <c r="I201" s="97">
        <v>32</v>
      </c>
      <c r="J201" s="97">
        <v>2</v>
      </c>
      <c r="L201" s="97" t="s">
        <v>237</v>
      </c>
      <c r="M201" s="107">
        <v>10.199999999999999</v>
      </c>
      <c r="N201" s="107">
        <v>10.199999999999999</v>
      </c>
      <c r="O201" s="97">
        <f t="shared" si="7"/>
        <v>0</v>
      </c>
      <c r="P201" s="97">
        <v>32.200000000000003</v>
      </c>
      <c r="Q201" s="97">
        <v>8.7899999999999991</v>
      </c>
      <c r="R201" s="97">
        <v>-0.47</v>
      </c>
      <c r="S201" s="101">
        <v>3031.0690970000001</v>
      </c>
      <c r="T201" s="101">
        <v>0.62298837019999997</v>
      </c>
      <c r="U201" s="102">
        <v>3737.9243919999999</v>
      </c>
      <c r="V201" s="102">
        <v>2.265544529</v>
      </c>
      <c r="W201" s="97"/>
      <c r="X201" s="97"/>
      <c r="Y201" s="103"/>
      <c r="Z201" s="103"/>
      <c r="AA201" s="103"/>
      <c r="AB201" s="99">
        <v>8.5192720339434391</v>
      </c>
    </row>
    <row r="202" spans="1:28" s="87" customFormat="1" ht="14.25" customHeight="1" x14ac:dyDescent="0.45">
      <c r="A202" s="83">
        <v>45911</v>
      </c>
      <c r="B202" s="108">
        <v>0.42708333333333331</v>
      </c>
      <c r="C202" s="109">
        <f t="shared" si="6"/>
        <v>45911.427083333336</v>
      </c>
      <c r="D202" s="86">
        <v>2</v>
      </c>
      <c r="E202" s="86">
        <v>5</v>
      </c>
      <c r="F202" s="86" t="s">
        <v>28</v>
      </c>
      <c r="G202" s="86">
        <v>2500</v>
      </c>
      <c r="H202" s="86">
        <v>10</v>
      </c>
      <c r="I202" s="86">
        <v>32</v>
      </c>
      <c r="J202" s="86">
        <v>3</v>
      </c>
      <c r="L202" s="86" t="s">
        <v>238</v>
      </c>
      <c r="M202" s="110">
        <v>10.4</v>
      </c>
      <c r="N202" s="110">
        <v>10.4</v>
      </c>
      <c r="O202" s="86">
        <f t="shared" si="7"/>
        <v>0</v>
      </c>
      <c r="P202" s="86">
        <v>32.18</v>
      </c>
      <c r="Q202" s="86">
        <v>9.1199999999999992</v>
      </c>
      <c r="R202" s="86">
        <v>-0.17</v>
      </c>
      <c r="S202" s="89">
        <v>3052.215244</v>
      </c>
      <c r="T202" s="89">
        <v>1.0408541630000001</v>
      </c>
      <c r="U202" s="90">
        <v>4527.8798349999997</v>
      </c>
      <c r="V202" s="90">
        <v>0.21238672859999999</v>
      </c>
      <c r="W202" s="86"/>
      <c r="X202" s="86"/>
      <c r="Y202" s="91"/>
      <c r="Z202" s="91"/>
      <c r="AA202" s="91"/>
      <c r="AB202" s="87">
        <v>18.500047876788098</v>
      </c>
    </row>
    <row r="203" spans="1:28" ht="14.25" customHeight="1" x14ac:dyDescent="0.45">
      <c r="A203" s="2">
        <v>45911</v>
      </c>
      <c r="B203" s="3">
        <v>0.4284722222222222</v>
      </c>
      <c r="C203" s="4">
        <f t="shared" si="6"/>
        <v>45911.428472222222</v>
      </c>
      <c r="D203" s="1">
        <v>2</v>
      </c>
      <c r="E203" s="1">
        <v>5</v>
      </c>
      <c r="F203" s="1" t="s">
        <v>28</v>
      </c>
      <c r="G203" s="1">
        <v>3500</v>
      </c>
      <c r="H203" s="1">
        <v>10</v>
      </c>
      <c r="I203" s="1">
        <v>32</v>
      </c>
      <c r="J203" s="1">
        <v>4</v>
      </c>
      <c r="L203" s="1" t="s">
        <v>239</v>
      </c>
      <c r="M203" s="14">
        <v>10.199999999999999</v>
      </c>
      <c r="N203" s="14">
        <v>10.199999999999999</v>
      </c>
      <c r="O203" s="1">
        <f t="shared" si="7"/>
        <v>0</v>
      </c>
      <c r="P203" s="1">
        <v>33.08</v>
      </c>
      <c r="Q203" s="1">
        <v>9.65</v>
      </c>
      <c r="R203" s="1">
        <v>1.3</v>
      </c>
      <c r="S203" s="15">
        <v>2841.4251009999998</v>
      </c>
      <c r="T203" s="15">
        <v>1.7988002999999999</v>
      </c>
      <c r="U203" s="16">
        <v>4915.3143600000003</v>
      </c>
      <c r="V203" s="16">
        <v>2.6180337800000002</v>
      </c>
      <c r="W203" s="1"/>
      <c r="X203" s="1"/>
      <c r="Y203" s="6"/>
      <c r="Z203" s="6"/>
      <c r="AA203" s="6"/>
      <c r="AB203">
        <v>26.119651650747699</v>
      </c>
    </row>
    <row r="204" spans="1:28" ht="14.25" customHeight="1" x14ac:dyDescent="0.45">
      <c r="A204" s="2">
        <v>45911</v>
      </c>
      <c r="B204" s="3">
        <v>0.57361111111111107</v>
      </c>
      <c r="C204" s="4">
        <f t="shared" si="6"/>
        <v>45911.573611111111</v>
      </c>
      <c r="D204" s="1">
        <v>2</v>
      </c>
      <c r="E204" s="1">
        <v>5</v>
      </c>
      <c r="F204" s="1" t="s">
        <v>28</v>
      </c>
      <c r="G204" s="1">
        <v>0</v>
      </c>
      <c r="H204" s="1">
        <v>10</v>
      </c>
      <c r="I204" s="1">
        <v>32</v>
      </c>
      <c r="J204" s="1">
        <v>5</v>
      </c>
      <c r="L204" s="1" t="s">
        <v>240</v>
      </c>
      <c r="M204" s="14">
        <v>9.4</v>
      </c>
      <c r="N204" s="14">
        <v>9.4</v>
      </c>
      <c r="O204" s="1">
        <f t="shared" si="7"/>
        <v>0</v>
      </c>
      <c r="P204" s="1">
        <v>31.61</v>
      </c>
      <c r="Q204" s="1">
        <v>8.07</v>
      </c>
      <c r="R204" s="1">
        <v>0.4</v>
      </c>
      <c r="S204" s="15">
        <v>2034.9254289999999</v>
      </c>
      <c r="T204" s="15">
        <v>0.6470192883</v>
      </c>
      <c r="U204" s="16">
        <v>2176.996349</v>
      </c>
      <c r="V204" s="16">
        <v>0.92078107300000001</v>
      </c>
      <c r="W204" s="1"/>
      <c r="X204" s="1"/>
      <c r="Y204" s="6"/>
      <c r="Z204" s="6"/>
      <c r="AA204" s="6"/>
      <c r="AB204">
        <v>1.6475540346873301</v>
      </c>
    </row>
    <row r="205" spans="1:28" s="99" customFormat="1" ht="14.25" customHeight="1" x14ac:dyDescent="0.45">
      <c r="A205" s="94">
        <v>45911</v>
      </c>
      <c r="B205" s="105">
        <v>0.57499999999999996</v>
      </c>
      <c r="C205" s="106">
        <f t="shared" si="6"/>
        <v>45911.574999999997</v>
      </c>
      <c r="D205" s="97">
        <v>2</v>
      </c>
      <c r="E205" s="97">
        <v>5</v>
      </c>
      <c r="F205" s="97" t="s">
        <v>28</v>
      </c>
      <c r="G205" s="98">
        <v>1500</v>
      </c>
      <c r="H205" s="97">
        <v>10</v>
      </c>
      <c r="I205" s="97">
        <v>32</v>
      </c>
      <c r="J205" s="97">
        <v>6</v>
      </c>
      <c r="L205" s="97" t="s">
        <v>241</v>
      </c>
      <c r="M205" s="107">
        <v>9.6999999999999993</v>
      </c>
      <c r="N205" s="107">
        <v>9.6999999999999993</v>
      </c>
      <c r="O205" s="97">
        <f t="shared" si="7"/>
        <v>0</v>
      </c>
      <c r="P205" s="97">
        <v>32.08</v>
      </c>
      <c r="Q205" s="97">
        <v>8.9600000000000009</v>
      </c>
      <c r="R205" s="97">
        <v>-0.5</v>
      </c>
      <c r="S205" s="101">
        <v>2849.0623639999999</v>
      </c>
      <c r="T205" s="101">
        <v>0.95109831570000003</v>
      </c>
      <c r="U205" s="102">
        <v>3701.6072170000002</v>
      </c>
      <c r="V205" s="102">
        <v>0.28322583610000002</v>
      </c>
      <c r="W205" s="97"/>
      <c r="X205" s="97"/>
      <c r="Y205" s="103"/>
      <c r="Z205" s="103"/>
      <c r="AA205" s="103"/>
      <c r="AB205" s="99">
        <v>10.227568813346499</v>
      </c>
    </row>
    <row r="206" spans="1:28" s="87" customFormat="1" ht="14.25" customHeight="1" x14ac:dyDescent="0.45">
      <c r="A206" s="83">
        <v>45911</v>
      </c>
      <c r="B206" s="108">
        <v>0.57708333333333328</v>
      </c>
      <c r="C206" s="109">
        <f t="shared" si="6"/>
        <v>45911.57708333333</v>
      </c>
      <c r="D206" s="86">
        <v>2</v>
      </c>
      <c r="E206" s="86">
        <v>5</v>
      </c>
      <c r="F206" s="86" t="s">
        <v>28</v>
      </c>
      <c r="G206" s="86">
        <v>2500</v>
      </c>
      <c r="H206" s="86">
        <v>10</v>
      </c>
      <c r="I206" s="86">
        <v>32</v>
      </c>
      <c r="J206" s="86">
        <v>7</v>
      </c>
      <c r="L206" s="86" t="s">
        <v>242</v>
      </c>
      <c r="M206" s="110">
        <v>9.6</v>
      </c>
      <c r="N206" s="110">
        <v>9.6</v>
      </c>
      <c r="O206" s="86">
        <f t="shared" si="7"/>
        <v>0</v>
      </c>
      <c r="P206" s="86">
        <v>32.14</v>
      </c>
      <c r="Q206" s="86">
        <v>9.2899999999999991</v>
      </c>
      <c r="R206" s="86">
        <v>1.6</v>
      </c>
      <c r="S206" s="89">
        <v>2976.3007729999999</v>
      </c>
      <c r="T206" s="89">
        <v>1.326092203</v>
      </c>
      <c r="U206" s="90">
        <v>4823.0315929999997</v>
      </c>
      <c r="V206" s="90">
        <v>2.478049806</v>
      </c>
      <c r="W206" s="86"/>
      <c r="X206" s="86"/>
      <c r="Y206" s="91"/>
      <c r="Z206" s="91"/>
      <c r="AA206" s="91"/>
      <c r="AB206" s="87">
        <v>23.392265156056801</v>
      </c>
    </row>
    <row r="207" spans="1:28" ht="14.25" customHeight="1" x14ac:dyDescent="0.45">
      <c r="A207" s="9">
        <v>45911</v>
      </c>
      <c r="B207" s="10">
        <v>0.57847222222222228</v>
      </c>
      <c r="C207" s="11">
        <f t="shared" si="6"/>
        <v>45911.578472222223</v>
      </c>
      <c r="D207" s="12">
        <v>2</v>
      </c>
      <c r="E207" s="12">
        <v>5</v>
      </c>
      <c r="F207" s="12" t="s">
        <v>28</v>
      </c>
      <c r="G207" s="1">
        <v>3500</v>
      </c>
      <c r="H207" s="12">
        <v>10</v>
      </c>
      <c r="I207" s="12">
        <v>32</v>
      </c>
      <c r="J207" s="12">
        <v>8</v>
      </c>
      <c r="K207" s="12"/>
      <c r="L207" s="12" t="s">
        <v>243</v>
      </c>
      <c r="M207" s="12">
        <v>9.8000000000000007</v>
      </c>
      <c r="N207" s="12">
        <v>9.8000000000000007</v>
      </c>
      <c r="O207" s="1">
        <f t="shared" si="7"/>
        <v>0</v>
      </c>
      <c r="P207" s="12">
        <v>33.04</v>
      </c>
      <c r="Q207" s="12">
        <v>9.4600000000000009</v>
      </c>
      <c r="R207" s="12">
        <v>0.94</v>
      </c>
      <c r="S207" s="15">
        <v>3217.4826830000002</v>
      </c>
      <c r="T207" s="15">
        <v>1.0354021879999999</v>
      </c>
      <c r="U207" s="16">
        <v>5144.7569590000003</v>
      </c>
      <c r="V207" s="16">
        <v>0.28301637880000002</v>
      </c>
      <c r="W207" s="12"/>
      <c r="X207" s="12"/>
      <c r="Y207" s="13"/>
      <c r="Z207" s="13"/>
      <c r="AA207" s="13"/>
      <c r="AB207">
        <v>24.534762330057799</v>
      </c>
    </row>
    <row r="208" spans="1:28" ht="14.25" customHeight="1" x14ac:dyDescent="0.45">
      <c r="A208" s="2">
        <v>45916</v>
      </c>
      <c r="B208" s="3">
        <v>0.39930555555555558</v>
      </c>
      <c r="C208" s="4">
        <f t="shared" si="6"/>
        <v>45916.399305555555</v>
      </c>
      <c r="D208" s="1">
        <v>2</v>
      </c>
      <c r="E208" s="1">
        <v>1</v>
      </c>
      <c r="F208" s="1" t="s">
        <v>28</v>
      </c>
      <c r="G208" s="1">
        <v>0</v>
      </c>
      <c r="H208" s="1">
        <v>10</v>
      </c>
      <c r="I208" s="1">
        <v>6</v>
      </c>
      <c r="J208" s="1">
        <v>1</v>
      </c>
      <c r="L208" s="1" t="s">
        <v>244</v>
      </c>
      <c r="M208" s="14">
        <v>10.7</v>
      </c>
      <c r="N208" s="14">
        <v>10.7</v>
      </c>
      <c r="O208" s="1">
        <f t="shared" si="7"/>
        <v>0</v>
      </c>
      <c r="P208" s="1">
        <v>6.36</v>
      </c>
      <c r="Q208" s="1">
        <v>7.44</v>
      </c>
      <c r="R208" s="1">
        <v>0.1</v>
      </c>
      <c r="S208" s="15">
        <v>493.19077620000002</v>
      </c>
      <c r="T208" s="15">
        <v>0.39273148349999998</v>
      </c>
      <c r="U208" s="16">
        <v>512.65316559999997</v>
      </c>
      <c r="V208" s="16">
        <v>2.3098400940000001</v>
      </c>
      <c r="W208" s="1" t="s">
        <v>245</v>
      </c>
      <c r="X208" s="1"/>
      <c r="Y208" s="6"/>
      <c r="Z208" s="6"/>
      <c r="AA208" s="6"/>
      <c r="AB208">
        <v>0.233641953459266</v>
      </c>
    </row>
    <row r="209" spans="1:28" ht="14.25" customHeight="1" x14ac:dyDescent="0.45">
      <c r="A209" s="2">
        <v>45916</v>
      </c>
      <c r="B209" s="3">
        <v>0.40555555555555556</v>
      </c>
      <c r="C209" s="4">
        <f t="shared" si="6"/>
        <v>45916.405555555553</v>
      </c>
      <c r="D209" s="1">
        <v>2</v>
      </c>
      <c r="E209" s="1">
        <v>1</v>
      </c>
      <c r="F209" s="1" t="s">
        <v>28</v>
      </c>
      <c r="G209" s="1">
        <v>0</v>
      </c>
      <c r="H209" s="1">
        <v>10</v>
      </c>
      <c r="I209" s="1">
        <v>6</v>
      </c>
      <c r="J209" s="1">
        <v>1</v>
      </c>
      <c r="L209" s="1" t="s">
        <v>246</v>
      </c>
      <c r="M209" s="14">
        <v>10.3</v>
      </c>
      <c r="N209" s="14">
        <v>10.3</v>
      </c>
      <c r="O209" s="1">
        <f t="shared" si="7"/>
        <v>0</v>
      </c>
      <c r="P209" s="1">
        <v>6.38</v>
      </c>
      <c r="Q209" s="1">
        <v>7.47</v>
      </c>
      <c r="R209" s="1">
        <v>0</v>
      </c>
      <c r="S209" s="15">
        <v>485.64012739999998</v>
      </c>
      <c r="T209" s="15">
        <v>0.1050029903</v>
      </c>
      <c r="U209" s="16">
        <v>488.60017379999999</v>
      </c>
      <c r="V209" s="16">
        <v>0.43303843260000002</v>
      </c>
      <c r="W209" s="1"/>
      <c r="X209" s="1"/>
      <c r="Y209" s="6"/>
      <c r="Z209" s="6"/>
      <c r="AA209" s="6"/>
      <c r="AB209">
        <v>0.119095099773854</v>
      </c>
    </row>
    <row r="210" spans="1:28" s="99" customFormat="1" ht="14.25" customHeight="1" x14ac:dyDescent="0.45">
      <c r="A210" s="94">
        <v>45916</v>
      </c>
      <c r="B210" s="105">
        <v>0.40694444444444444</v>
      </c>
      <c r="C210" s="106">
        <f t="shared" si="6"/>
        <v>45916.406944444447</v>
      </c>
      <c r="D210" s="97">
        <v>2</v>
      </c>
      <c r="E210" s="97">
        <v>1</v>
      </c>
      <c r="F210" s="97" t="s">
        <v>28</v>
      </c>
      <c r="G210" s="98">
        <v>1500</v>
      </c>
      <c r="H210" s="97">
        <v>10</v>
      </c>
      <c r="I210" s="97">
        <v>6</v>
      </c>
      <c r="J210" s="97">
        <v>2</v>
      </c>
      <c r="L210" s="97" t="s">
        <v>247</v>
      </c>
      <c r="M210" s="107">
        <v>10.1</v>
      </c>
      <c r="N210" s="107">
        <v>10.1</v>
      </c>
      <c r="O210" s="97">
        <f t="shared" si="7"/>
        <v>0</v>
      </c>
      <c r="P210" s="97">
        <v>6.57</v>
      </c>
      <c r="Q210" s="97">
        <v>11.08</v>
      </c>
      <c r="R210" s="97">
        <v>0.33</v>
      </c>
      <c r="S210" s="101">
        <v>631.16840769999999</v>
      </c>
      <c r="T210" s="101">
        <v>0.40777689</v>
      </c>
      <c r="U210" s="102">
        <v>1800.6643730000001</v>
      </c>
      <c r="V210" s="102">
        <v>1.5154873900000001</v>
      </c>
      <c r="W210" s="97"/>
      <c r="X210" s="97"/>
      <c r="Y210" s="103"/>
      <c r="Z210" s="103"/>
      <c r="AA210" s="103"/>
      <c r="AB210" s="99">
        <v>9.2576094409034102</v>
      </c>
    </row>
    <row r="211" spans="1:28" s="87" customFormat="1" ht="14.25" customHeight="1" x14ac:dyDescent="0.45">
      <c r="A211" s="83">
        <v>45916</v>
      </c>
      <c r="B211" s="108">
        <v>0.40833333333333333</v>
      </c>
      <c r="C211" s="109">
        <f t="shared" si="6"/>
        <v>45916.408333333333</v>
      </c>
      <c r="D211" s="86">
        <v>2</v>
      </c>
      <c r="E211" s="86">
        <v>1</v>
      </c>
      <c r="F211" s="86" t="s">
        <v>28</v>
      </c>
      <c r="G211" s="86">
        <v>2500</v>
      </c>
      <c r="H211" s="86">
        <v>10</v>
      </c>
      <c r="I211" s="86">
        <v>6</v>
      </c>
      <c r="J211" s="86">
        <v>3</v>
      </c>
      <c r="L211" s="86" t="s">
        <v>248</v>
      </c>
      <c r="M211" s="110">
        <v>10.1</v>
      </c>
      <c r="N211" s="110">
        <v>10.1</v>
      </c>
      <c r="O211" s="86">
        <f t="shared" si="7"/>
        <v>0</v>
      </c>
      <c r="P211" s="86">
        <v>6.65</v>
      </c>
      <c r="Q211" s="86">
        <v>11.01</v>
      </c>
      <c r="R211" s="86">
        <v>3.12</v>
      </c>
      <c r="S211" s="89">
        <v>754.966949</v>
      </c>
      <c r="T211" s="89">
        <v>0.59086330330000003</v>
      </c>
      <c r="U211" s="90">
        <v>2109.0161469999998</v>
      </c>
      <c r="V211" s="90">
        <v>2.5254862299999998</v>
      </c>
      <c r="W211" s="86"/>
      <c r="X211" s="86"/>
      <c r="Y211" s="91"/>
      <c r="Z211" s="91"/>
      <c r="AA211" s="91"/>
      <c r="AB211" s="87">
        <v>11.1509479016126</v>
      </c>
    </row>
    <row r="212" spans="1:28" ht="14.25" customHeight="1" x14ac:dyDescent="0.45">
      <c r="A212" s="2">
        <v>45916</v>
      </c>
      <c r="B212" s="3">
        <v>0.40972222222222221</v>
      </c>
      <c r="C212" s="4">
        <f t="shared" si="6"/>
        <v>45916.409722222219</v>
      </c>
      <c r="D212" s="1">
        <v>2</v>
      </c>
      <c r="E212" s="1">
        <v>1</v>
      </c>
      <c r="F212" s="1" t="s">
        <v>28</v>
      </c>
      <c r="G212" s="1">
        <v>3500</v>
      </c>
      <c r="H212" s="1">
        <v>10</v>
      </c>
      <c r="I212" s="1">
        <v>6</v>
      </c>
      <c r="J212" s="1">
        <v>4</v>
      </c>
      <c r="L212" s="1" t="s">
        <v>249</v>
      </c>
      <c r="M212" s="14">
        <v>10</v>
      </c>
      <c r="N212" s="14">
        <v>10</v>
      </c>
      <c r="O212" s="1">
        <f t="shared" si="7"/>
        <v>0</v>
      </c>
      <c r="P212" s="1">
        <v>6.68</v>
      </c>
      <c r="Q212" s="1">
        <v>11.09</v>
      </c>
      <c r="R212" s="1">
        <v>7.3</v>
      </c>
      <c r="S212" s="15">
        <v>878.65564730000006</v>
      </c>
      <c r="T212" s="15">
        <v>0.42905572530000002</v>
      </c>
      <c r="U212" s="16">
        <v>2517.6433929999998</v>
      </c>
      <c r="V212" s="16">
        <v>0.86584171320000003</v>
      </c>
      <c r="W212" s="1"/>
      <c r="X212" s="1"/>
      <c r="Y212" s="6"/>
      <c r="Z212" s="6"/>
      <c r="AA212" s="6"/>
      <c r="AB212">
        <v>13.128137313104199</v>
      </c>
    </row>
    <row r="213" spans="1:28" ht="14.25" customHeight="1" x14ac:dyDescent="0.45">
      <c r="A213" s="2">
        <v>45916</v>
      </c>
      <c r="B213" s="3">
        <v>0.53611111111111109</v>
      </c>
      <c r="C213" s="4">
        <f t="shared" si="6"/>
        <v>45916.536111111112</v>
      </c>
      <c r="D213" s="1">
        <v>2</v>
      </c>
      <c r="E213" s="1">
        <v>1</v>
      </c>
      <c r="F213" s="1" t="s">
        <v>28</v>
      </c>
      <c r="G213" s="1">
        <v>0</v>
      </c>
      <c r="H213" s="1">
        <v>10</v>
      </c>
      <c r="I213" s="1">
        <v>6</v>
      </c>
      <c r="J213" s="1">
        <v>1</v>
      </c>
      <c r="L213" s="1" t="s">
        <v>250</v>
      </c>
      <c r="M213" s="14">
        <v>9.6999999999999993</v>
      </c>
      <c r="N213" s="14">
        <v>9.6999999999999993</v>
      </c>
      <c r="O213" s="1">
        <f t="shared" si="7"/>
        <v>0</v>
      </c>
      <c r="P213" s="1">
        <v>6.34</v>
      </c>
      <c r="Q213" s="1">
        <v>7.56</v>
      </c>
      <c r="R213" s="1">
        <v>7.0000000000000007E-2</v>
      </c>
      <c r="S213" s="15">
        <v>522.91759769999999</v>
      </c>
      <c r="T213" s="15">
        <v>0.22012844919999999</v>
      </c>
      <c r="U213" s="16">
        <v>812.11587359999999</v>
      </c>
      <c r="V213" s="16">
        <v>0.43307137350000002</v>
      </c>
      <c r="W213" s="1"/>
      <c r="X213" s="1"/>
      <c r="Y213" s="6"/>
      <c r="Z213" s="6"/>
      <c r="AA213" s="6"/>
      <c r="AB213">
        <v>3.2816654974493802</v>
      </c>
    </row>
    <row r="214" spans="1:28" s="99" customFormat="1" ht="14.25" customHeight="1" x14ac:dyDescent="0.45">
      <c r="A214" s="94">
        <v>45916</v>
      </c>
      <c r="B214" s="105">
        <v>0.53680555555555554</v>
      </c>
      <c r="C214" s="106">
        <f t="shared" si="6"/>
        <v>45916.536805555559</v>
      </c>
      <c r="D214" s="97">
        <v>2</v>
      </c>
      <c r="E214" s="97">
        <v>1</v>
      </c>
      <c r="F214" s="97" t="s">
        <v>28</v>
      </c>
      <c r="G214" s="98">
        <v>1500</v>
      </c>
      <c r="H214" s="97">
        <v>10</v>
      </c>
      <c r="I214" s="97">
        <v>6</v>
      </c>
      <c r="J214" s="97">
        <v>2</v>
      </c>
      <c r="L214" s="97" t="s">
        <v>251</v>
      </c>
      <c r="M214" s="107">
        <v>10</v>
      </c>
      <c r="N214" s="107">
        <v>10</v>
      </c>
      <c r="O214" s="97">
        <f t="shared" si="7"/>
        <v>0</v>
      </c>
      <c r="P214" s="97">
        <v>6.54</v>
      </c>
      <c r="Q214" s="97">
        <v>10.9</v>
      </c>
      <c r="R214" s="97">
        <v>0.28999999999999998</v>
      </c>
      <c r="S214" s="101">
        <v>726.66844960000003</v>
      </c>
      <c r="T214" s="101">
        <v>0.32251000299999999</v>
      </c>
      <c r="U214" s="102">
        <v>1746.634669</v>
      </c>
      <c r="V214" s="102">
        <v>1.515451903</v>
      </c>
      <c r="W214" s="97"/>
      <c r="X214" s="97"/>
      <c r="Y214" s="103"/>
      <c r="Z214" s="103"/>
      <c r="AA214" s="103"/>
      <c r="AB214" s="99">
        <v>10.206840894719999</v>
      </c>
    </row>
    <row r="215" spans="1:28" s="87" customFormat="1" ht="14.25" customHeight="1" x14ac:dyDescent="0.45">
      <c r="A215" s="83">
        <v>45916</v>
      </c>
      <c r="B215" s="108">
        <v>0.53819444444444442</v>
      </c>
      <c r="C215" s="109">
        <f t="shared" si="6"/>
        <v>45916.538194444445</v>
      </c>
      <c r="D215" s="86">
        <v>2</v>
      </c>
      <c r="E215" s="86">
        <v>1</v>
      </c>
      <c r="F215" s="86" t="s">
        <v>28</v>
      </c>
      <c r="G215" s="86">
        <v>2500</v>
      </c>
      <c r="H215" s="86">
        <v>10</v>
      </c>
      <c r="I215" s="86">
        <v>6</v>
      </c>
      <c r="J215" s="86">
        <v>3</v>
      </c>
      <c r="L215" s="86" t="s">
        <v>252</v>
      </c>
      <c r="M215" s="110">
        <v>10</v>
      </c>
      <c r="N215" s="110">
        <v>10</v>
      </c>
      <c r="O215" s="86">
        <f t="shared" si="7"/>
        <v>0</v>
      </c>
      <c r="P215" s="86">
        <v>6.61</v>
      </c>
      <c r="Q215" s="86">
        <v>10.85</v>
      </c>
      <c r="R215" s="86">
        <v>1.96</v>
      </c>
      <c r="S215" s="89">
        <v>861.58516340000006</v>
      </c>
      <c r="T215" s="89">
        <v>0.54847924100000001</v>
      </c>
      <c r="U215" s="90">
        <v>2201.2276230000002</v>
      </c>
      <c r="V215" s="90">
        <v>2.8144570170000001</v>
      </c>
      <c r="W215" s="86" t="s">
        <v>126</v>
      </c>
      <c r="X215" s="86"/>
      <c r="Y215" s="91"/>
      <c r="Z215" s="91"/>
      <c r="AA215" s="91"/>
      <c r="AB215" s="87">
        <v>12.5643887158721</v>
      </c>
    </row>
    <row r="216" spans="1:28" ht="14.25" customHeight="1" x14ac:dyDescent="0.45">
      <c r="A216" s="2">
        <v>45916</v>
      </c>
      <c r="B216" s="3">
        <v>0.5395833333333333</v>
      </c>
      <c r="C216" s="4">
        <f t="shared" si="6"/>
        <v>45916.539583333331</v>
      </c>
      <c r="D216" s="1">
        <v>2</v>
      </c>
      <c r="E216" s="1">
        <v>1</v>
      </c>
      <c r="F216" s="1" t="s">
        <v>28</v>
      </c>
      <c r="G216" s="1">
        <v>3500</v>
      </c>
      <c r="H216" s="1">
        <v>10</v>
      </c>
      <c r="I216" s="1">
        <v>6</v>
      </c>
      <c r="J216" s="1">
        <v>4</v>
      </c>
      <c r="L216" s="1" t="s">
        <v>253</v>
      </c>
      <c r="M216" s="14">
        <v>9.9</v>
      </c>
      <c r="N216" s="14">
        <v>9.9</v>
      </c>
      <c r="O216" s="1">
        <f t="shared" si="7"/>
        <v>0</v>
      </c>
      <c r="P216" s="1">
        <v>6.64</v>
      </c>
      <c r="Q216" s="1">
        <v>10.87</v>
      </c>
      <c r="R216" s="1">
        <v>2.62</v>
      </c>
      <c r="S216" s="15">
        <v>961.02650500000004</v>
      </c>
      <c r="T216" s="15">
        <v>0.2389600325</v>
      </c>
      <c r="U216" s="16">
        <v>2494.759458</v>
      </c>
      <c r="V216" s="16">
        <v>0.86586779960000004</v>
      </c>
      <c r="W216" s="1" t="s">
        <v>126</v>
      </c>
      <c r="X216" s="1"/>
      <c r="Y216" s="6"/>
      <c r="Z216" s="6"/>
      <c r="AA216" s="6"/>
      <c r="AB216">
        <v>14.16390776503</v>
      </c>
    </row>
    <row r="217" spans="1:28" ht="14.25" customHeight="1" x14ac:dyDescent="0.45">
      <c r="A217" s="2">
        <v>45916</v>
      </c>
      <c r="B217" s="3">
        <v>0.55347222222222225</v>
      </c>
      <c r="C217" s="4">
        <f t="shared" si="6"/>
        <v>45916.553472222222</v>
      </c>
      <c r="D217" s="1">
        <v>2</v>
      </c>
      <c r="E217" s="1">
        <v>1</v>
      </c>
      <c r="F217" s="1" t="s">
        <v>28</v>
      </c>
      <c r="G217" s="1">
        <v>0</v>
      </c>
      <c r="H217" s="1">
        <v>10</v>
      </c>
      <c r="I217" s="1">
        <v>6</v>
      </c>
      <c r="J217" s="1">
        <v>5</v>
      </c>
      <c r="L217" s="1" t="s">
        <v>254</v>
      </c>
      <c r="M217" s="14">
        <v>9.9</v>
      </c>
      <c r="N217" s="14">
        <v>9.9</v>
      </c>
      <c r="O217" s="1">
        <f t="shared" si="7"/>
        <v>0</v>
      </c>
      <c r="P217" s="1">
        <v>6.37</v>
      </c>
      <c r="Q217" s="1">
        <v>7.54</v>
      </c>
      <c r="R217" s="1">
        <v>0.21</v>
      </c>
      <c r="S217" s="15">
        <v>514.02651760000003</v>
      </c>
      <c r="T217" s="15">
        <v>0.12349930990000001</v>
      </c>
      <c r="U217" s="16">
        <v>706.60265059999995</v>
      </c>
      <c r="V217" s="16">
        <v>0</v>
      </c>
      <c r="W217" s="1"/>
      <c r="X217" s="1"/>
      <c r="Y217" s="6"/>
      <c r="Z217" s="6"/>
      <c r="AA217" s="6"/>
      <c r="AB217">
        <v>2.1081172065692102</v>
      </c>
    </row>
    <row r="218" spans="1:28" ht="14.25" customHeight="1" x14ac:dyDescent="0.45">
      <c r="A218" s="2">
        <v>45916</v>
      </c>
      <c r="B218" s="3">
        <v>0.56111111111111112</v>
      </c>
      <c r="C218" s="4">
        <f t="shared" si="6"/>
        <v>45916.561111111114</v>
      </c>
      <c r="D218" s="1">
        <v>2</v>
      </c>
      <c r="E218" s="1">
        <v>1</v>
      </c>
      <c r="F218" s="1" t="s">
        <v>28</v>
      </c>
      <c r="G218" s="1">
        <v>0</v>
      </c>
      <c r="H218" s="1">
        <v>10</v>
      </c>
      <c r="I218" s="1">
        <v>6</v>
      </c>
      <c r="J218" s="1">
        <v>5</v>
      </c>
      <c r="L218" s="1" t="s">
        <v>255</v>
      </c>
      <c r="M218" s="14">
        <v>9.8000000000000007</v>
      </c>
      <c r="N218" s="14">
        <v>9.8000000000000007</v>
      </c>
      <c r="O218" s="1">
        <f t="shared" si="7"/>
        <v>0</v>
      </c>
      <c r="P218" s="1">
        <v>6.37</v>
      </c>
      <c r="Q218" s="1">
        <v>7.53</v>
      </c>
      <c r="R218" s="1">
        <v>0.16</v>
      </c>
      <c r="S218" s="15">
        <v>499.90287530000001</v>
      </c>
      <c r="T218" s="15">
        <v>3.6498307430000002E-2</v>
      </c>
      <c r="U218" s="16">
        <v>657.20084889999998</v>
      </c>
      <c r="V218" s="16">
        <v>2.237484893</v>
      </c>
      <c r="W218" s="1"/>
      <c r="X218" s="1"/>
      <c r="Y218" s="6"/>
      <c r="Z218" s="6"/>
      <c r="AA218" s="6"/>
      <c r="AB218">
        <v>1.6793281701312901</v>
      </c>
    </row>
    <row r="219" spans="1:28" s="99" customFormat="1" ht="14.25" customHeight="1" x14ac:dyDescent="0.45">
      <c r="A219" s="94">
        <v>45916</v>
      </c>
      <c r="B219" s="105">
        <v>0.5625</v>
      </c>
      <c r="C219" s="106">
        <f t="shared" si="6"/>
        <v>45916.5625</v>
      </c>
      <c r="D219" s="97">
        <v>2</v>
      </c>
      <c r="E219" s="97">
        <v>1</v>
      </c>
      <c r="F219" s="97" t="s">
        <v>28</v>
      </c>
      <c r="G219" s="98">
        <v>1500</v>
      </c>
      <c r="H219" s="97">
        <v>10</v>
      </c>
      <c r="I219" s="97">
        <v>6</v>
      </c>
      <c r="J219" s="97">
        <v>6</v>
      </c>
      <c r="L219" s="97" t="s">
        <v>256</v>
      </c>
      <c r="M219" s="107">
        <v>9.9</v>
      </c>
      <c r="N219" s="107">
        <v>9.9</v>
      </c>
      <c r="O219" s="97">
        <f t="shared" si="7"/>
        <v>0</v>
      </c>
      <c r="P219" s="97">
        <v>6.57</v>
      </c>
      <c r="Q219" s="97">
        <v>11.1</v>
      </c>
      <c r="R219" s="97">
        <v>0.3</v>
      </c>
      <c r="S219" s="101">
        <v>629.04346559999999</v>
      </c>
      <c r="T219" s="101">
        <v>0.34312582089999999</v>
      </c>
      <c r="U219" s="102">
        <v>1749.3185510000001</v>
      </c>
      <c r="V219" s="102">
        <v>1.8763611579999999</v>
      </c>
      <c r="W219" s="97"/>
      <c r="X219" s="97"/>
      <c r="Y219" s="103"/>
      <c r="Z219" s="103"/>
      <c r="AA219" s="103"/>
      <c r="AB219" s="99">
        <v>9.1671803763397808</v>
      </c>
    </row>
    <row r="220" spans="1:28" s="87" customFormat="1" ht="14.25" customHeight="1" x14ac:dyDescent="0.45">
      <c r="A220" s="83">
        <v>45916</v>
      </c>
      <c r="B220" s="108">
        <v>0.56458333333333333</v>
      </c>
      <c r="C220" s="109">
        <f t="shared" si="6"/>
        <v>45916.564583333333</v>
      </c>
      <c r="D220" s="86">
        <v>2</v>
      </c>
      <c r="E220" s="86">
        <v>1</v>
      </c>
      <c r="F220" s="86" t="s">
        <v>28</v>
      </c>
      <c r="G220" s="86">
        <v>2500</v>
      </c>
      <c r="H220" s="86">
        <v>10</v>
      </c>
      <c r="I220" s="86">
        <v>6</v>
      </c>
      <c r="J220" s="86">
        <v>7</v>
      </c>
      <c r="L220" s="86" t="s">
        <v>257</v>
      </c>
      <c r="M220" s="110">
        <v>9.9</v>
      </c>
      <c r="N220" s="110">
        <v>9.9</v>
      </c>
      <c r="O220" s="86">
        <f t="shared" si="7"/>
        <v>0</v>
      </c>
      <c r="P220" s="86">
        <v>6.65</v>
      </c>
      <c r="Q220" s="86">
        <v>11.14</v>
      </c>
      <c r="R220" s="86">
        <v>3.44</v>
      </c>
      <c r="S220" s="89">
        <v>778.73687629999995</v>
      </c>
      <c r="T220" s="89">
        <v>1.4046302470000001</v>
      </c>
      <c r="U220" s="111">
        <v>2305.2286770000001</v>
      </c>
      <c r="V220" s="111">
        <v>9.5993135279999997</v>
      </c>
      <c r="W220" s="86"/>
      <c r="X220" s="86"/>
      <c r="Y220" s="91"/>
      <c r="Z220" s="91"/>
      <c r="AA220" s="91"/>
      <c r="AB220" s="87">
        <v>11.618390287849399</v>
      </c>
    </row>
    <row r="221" spans="1:28" ht="14.25" customHeight="1" x14ac:dyDescent="0.45">
      <c r="A221" s="2">
        <v>45916</v>
      </c>
      <c r="B221" s="3">
        <v>0.56597222222222221</v>
      </c>
      <c r="C221" s="4">
        <f t="shared" si="6"/>
        <v>45916.565972222219</v>
      </c>
      <c r="D221" s="1">
        <v>2</v>
      </c>
      <c r="E221" s="1">
        <v>1</v>
      </c>
      <c r="F221" s="1" t="s">
        <v>28</v>
      </c>
      <c r="G221" s="1">
        <v>3500</v>
      </c>
      <c r="H221" s="1">
        <v>10</v>
      </c>
      <c r="I221" s="1">
        <v>6</v>
      </c>
      <c r="J221" s="1">
        <v>8</v>
      </c>
      <c r="L221" s="1" t="s">
        <v>258</v>
      </c>
      <c r="M221" s="14">
        <v>9.9</v>
      </c>
      <c r="N221" s="14">
        <v>9.9</v>
      </c>
      <c r="O221" s="1">
        <f t="shared" si="7"/>
        <v>0</v>
      </c>
      <c r="P221" s="1">
        <v>6.67</v>
      </c>
      <c r="Q221" s="1">
        <v>11.16</v>
      </c>
      <c r="R221" s="1">
        <v>6.93</v>
      </c>
      <c r="S221" s="17">
        <v>956.63680880000004</v>
      </c>
      <c r="T221" s="17">
        <v>0.11322911200000001</v>
      </c>
      <c r="U221" s="111">
        <v>2723.9609129999999</v>
      </c>
      <c r="V221" s="111">
        <v>32.54294814</v>
      </c>
      <c r="W221" s="1"/>
      <c r="X221" s="28" t="s">
        <v>404</v>
      </c>
      <c r="Y221" s="6"/>
      <c r="Z221" s="6"/>
      <c r="AA221" s="6"/>
      <c r="AB221">
        <v>14.326730775024</v>
      </c>
    </row>
    <row r="222" spans="1:28" ht="14.25" customHeight="1" x14ac:dyDescent="0.45">
      <c r="A222" s="2">
        <v>45916</v>
      </c>
      <c r="B222" s="3">
        <v>0.68541666666666667</v>
      </c>
      <c r="C222" s="4">
        <f t="shared" si="6"/>
        <v>45916.685416666667</v>
      </c>
      <c r="D222" s="1">
        <v>2</v>
      </c>
      <c r="E222" s="1">
        <v>1</v>
      </c>
      <c r="F222" s="1" t="s">
        <v>28</v>
      </c>
      <c r="G222" s="1">
        <v>0</v>
      </c>
      <c r="H222" s="1">
        <v>10</v>
      </c>
      <c r="I222" s="1">
        <v>6</v>
      </c>
      <c r="J222" s="1">
        <v>5</v>
      </c>
      <c r="L222" s="1" t="s">
        <v>259</v>
      </c>
      <c r="M222" s="14">
        <v>10</v>
      </c>
      <c r="N222" s="14">
        <v>10</v>
      </c>
      <c r="O222" s="1">
        <f t="shared" si="7"/>
        <v>0</v>
      </c>
      <c r="P222" s="1">
        <v>6.35</v>
      </c>
      <c r="Q222" s="1">
        <v>7.52</v>
      </c>
      <c r="R222" s="1">
        <v>0.12</v>
      </c>
      <c r="S222" s="15">
        <v>512.8604636</v>
      </c>
      <c r="T222" s="15">
        <v>0.36545205850000001</v>
      </c>
      <c r="U222" s="16">
        <v>741.44474200000002</v>
      </c>
      <c r="V222" s="16">
        <v>0.86598310519999999</v>
      </c>
      <c r="W222" s="1" t="s">
        <v>260</v>
      </c>
      <c r="X222" s="1"/>
      <c r="Y222" s="6"/>
      <c r="Z222" s="6"/>
      <c r="AA222" s="6"/>
      <c r="AB222">
        <v>2.5402537299869201</v>
      </c>
    </row>
    <row r="223" spans="1:28" s="99" customFormat="1" ht="14.25" customHeight="1" x14ac:dyDescent="0.45">
      <c r="A223" s="94">
        <v>45916</v>
      </c>
      <c r="B223" s="105">
        <v>0.68680555555555556</v>
      </c>
      <c r="C223" s="106">
        <f t="shared" si="6"/>
        <v>45916.686805555553</v>
      </c>
      <c r="D223" s="97">
        <v>2</v>
      </c>
      <c r="E223" s="97">
        <v>1</v>
      </c>
      <c r="F223" s="97" t="s">
        <v>28</v>
      </c>
      <c r="G223" s="98">
        <v>1500</v>
      </c>
      <c r="H223" s="97">
        <v>10</v>
      </c>
      <c r="I223" s="97">
        <v>6</v>
      </c>
      <c r="J223" s="97">
        <v>6</v>
      </c>
      <c r="L223" s="97" t="s">
        <v>261</v>
      </c>
      <c r="M223" s="107">
        <v>10.199999999999999</v>
      </c>
      <c r="N223" s="107">
        <v>10.199999999999999</v>
      </c>
      <c r="O223" s="97">
        <f t="shared" si="7"/>
        <v>0</v>
      </c>
      <c r="P223" s="97">
        <v>6.55</v>
      </c>
      <c r="Q223" s="97">
        <v>10.88</v>
      </c>
      <c r="R223" s="97">
        <v>0.7</v>
      </c>
      <c r="S223" s="101">
        <v>715.6586959</v>
      </c>
      <c r="T223" s="101">
        <v>0.4174610627</v>
      </c>
      <c r="U223" s="102">
        <v>1791.5976069999999</v>
      </c>
      <c r="V223" s="102">
        <v>0.79369836169999997</v>
      </c>
      <c r="W223" s="97"/>
      <c r="X223" s="97"/>
      <c r="Y223" s="103"/>
      <c r="Z223" s="103"/>
      <c r="AA223" s="103"/>
      <c r="AB223" s="99">
        <v>10.2210282237186</v>
      </c>
    </row>
    <row r="224" spans="1:28" s="87" customFormat="1" ht="14.25" customHeight="1" x14ac:dyDescent="0.45">
      <c r="A224" s="83">
        <v>45916</v>
      </c>
      <c r="B224" s="108">
        <v>0.68888888888888888</v>
      </c>
      <c r="C224" s="109">
        <f t="shared" si="6"/>
        <v>45916.688888888886</v>
      </c>
      <c r="D224" s="86">
        <v>2</v>
      </c>
      <c r="E224" s="86">
        <v>1</v>
      </c>
      <c r="F224" s="86" t="s">
        <v>28</v>
      </c>
      <c r="G224" s="86">
        <v>2500</v>
      </c>
      <c r="H224" s="86">
        <v>10</v>
      </c>
      <c r="I224" s="86">
        <v>6</v>
      </c>
      <c r="J224" s="86">
        <v>7</v>
      </c>
      <c r="L224" s="86" t="s">
        <v>262</v>
      </c>
      <c r="M224" s="110">
        <v>10</v>
      </c>
      <c r="N224" s="110">
        <v>10</v>
      </c>
      <c r="O224" s="86">
        <f t="shared" si="7"/>
        <v>0</v>
      </c>
      <c r="P224" s="86">
        <v>6.62</v>
      </c>
      <c r="Q224" s="86">
        <v>10.85</v>
      </c>
      <c r="R224" s="86">
        <v>2.44</v>
      </c>
      <c r="S224" s="89">
        <v>866.56692869999995</v>
      </c>
      <c r="T224" s="89">
        <v>0.17035777160000001</v>
      </c>
      <c r="U224" s="90">
        <v>2497.1987880000001</v>
      </c>
      <c r="V224" s="90">
        <v>0.57731372650000001</v>
      </c>
      <c r="W224" s="86"/>
      <c r="X224" s="86"/>
      <c r="Y224" s="91"/>
      <c r="Z224" s="91"/>
      <c r="AA224" s="91"/>
      <c r="AB224" s="87">
        <v>12.9483802804642</v>
      </c>
    </row>
    <row r="225" spans="1:28" ht="14.25" customHeight="1" x14ac:dyDescent="0.45">
      <c r="A225" s="2">
        <v>45916</v>
      </c>
      <c r="B225" s="3">
        <v>0.69027777777777777</v>
      </c>
      <c r="C225" s="4">
        <f t="shared" si="6"/>
        <v>45916.69027777778</v>
      </c>
      <c r="D225" s="1">
        <v>2</v>
      </c>
      <c r="E225" s="1">
        <v>1</v>
      </c>
      <c r="F225" s="1" t="s">
        <v>28</v>
      </c>
      <c r="G225" s="1">
        <v>3500</v>
      </c>
      <c r="H225" s="1">
        <v>10</v>
      </c>
      <c r="I225" s="1">
        <v>6</v>
      </c>
      <c r="J225" s="1">
        <v>8</v>
      </c>
      <c r="L225" s="1" t="s">
        <v>263</v>
      </c>
      <c r="M225" s="14">
        <v>10.1</v>
      </c>
      <c r="N225" s="14">
        <v>10.1</v>
      </c>
      <c r="O225" s="1">
        <f t="shared" si="7"/>
        <v>0</v>
      </c>
      <c r="P225" s="1">
        <v>6.65</v>
      </c>
      <c r="Q225" s="1">
        <v>10.87</v>
      </c>
      <c r="R225" s="1">
        <v>4.53</v>
      </c>
      <c r="S225" s="15">
        <v>1024.3561979999999</v>
      </c>
      <c r="T225" s="15">
        <v>0.78532592030000004</v>
      </c>
      <c r="U225" s="111">
        <v>3131.8120479999998</v>
      </c>
      <c r="V225" s="111">
        <v>28.576385309999999</v>
      </c>
      <c r="W225" s="1" t="s">
        <v>126</v>
      </c>
      <c r="X225" s="28" t="s">
        <v>404</v>
      </c>
      <c r="Y225" s="6"/>
      <c r="Z225" s="6"/>
      <c r="AA225" s="6"/>
      <c r="AB225">
        <v>15.512013053625999</v>
      </c>
    </row>
    <row r="226" spans="1:28" ht="14.25" customHeight="1" x14ac:dyDescent="0.45">
      <c r="A226" s="2">
        <v>45917</v>
      </c>
      <c r="B226" s="3">
        <v>0.4</v>
      </c>
      <c r="C226" s="4">
        <f t="shared" si="6"/>
        <v>45917.4</v>
      </c>
      <c r="D226" s="1">
        <v>2</v>
      </c>
      <c r="E226" s="1">
        <v>1</v>
      </c>
      <c r="F226" s="1" t="s">
        <v>28</v>
      </c>
      <c r="G226" s="1">
        <v>0</v>
      </c>
      <c r="H226" s="1">
        <v>10</v>
      </c>
      <c r="I226" s="1">
        <v>6</v>
      </c>
      <c r="J226" s="1">
        <v>1</v>
      </c>
      <c r="L226" s="1" t="s">
        <v>264</v>
      </c>
      <c r="M226" s="14">
        <v>10.3</v>
      </c>
      <c r="N226" s="14">
        <v>10.3</v>
      </c>
      <c r="O226" s="1">
        <f t="shared" si="7"/>
        <v>0</v>
      </c>
      <c r="P226" s="1">
        <v>6.33</v>
      </c>
      <c r="Q226" s="1">
        <v>7.51</v>
      </c>
      <c r="R226" s="1">
        <v>0.12</v>
      </c>
      <c r="S226" s="15">
        <v>507.57830569999999</v>
      </c>
      <c r="T226" s="15">
        <v>0.37097406170000002</v>
      </c>
      <c r="U226" s="16">
        <v>727.0146092</v>
      </c>
      <c r="V226" s="16">
        <v>1.804158631</v>
      </c>
      <c r="W226" s="1"/>
      <c r="X226" s="1"/>
      <c r="Y226" s="6"/>
      <c r="Z226" s="6"/>
      <c r="AA226" s="6"/>
      <c r="AB226">
        <v>2.42862526717493</v>
      </c>
    </row>
    <row r="227" spans="1:28" s="99" customFormat="1" ht="14.25" customHeight="1" x14ac:dyDescent="0.45">
      <c r="A227" s="94">
        <v>45917</v>
      </c>
      <c r="B227" s="105">
        <v>0.40208333333333335</v>
      </c>
      <c r="C227" s="106">
        <f t="shared" si="6"/>
        <v>45917.402083333334</v>
      </c>
      <c r="D227" s="97">
        <v>2</v>
      </c>
      <c r="E227" s="97">
        <v>1</v>
      </c>
      <c r="F227" s="97" t="s">
        <v>28</v>
      </c>
      <c r="G227" s="98">
        <v>1500</v>
      </c>
      <c r="H227" s="97">
        <v>10</v>
      </c>
      <c r="I227" s="97">
        <v>6</v>
      </c>
      <c r="J227" s="97">
        <v>2</v>
      </c>
      <c r="L227" s="97" t="s">
        <v>265</v>
      </c>
      <c r="M227" s="107">
        <v>10.1</v>
      </c>
      <c r="N227" s="107">
        <v>10.1</v>
      </c>
      <c r="O227" s="97">
        <f t="shared" si="7"/>
        <v>0</v>
      </c>
      <c r="P227" s="97">
        <v>6.53</v>
      </c>
      <c r="Q227" s="97">
        <v>9.9</v>
      </c>
      <c r="R227" s="97">
        <v>-0.35</v>
      </c>
      <c r="S227" s="101">
        <v>1268.2778800000001</v>
      </c>
      <c r="T227" s="101">
        <v>0.65771287730000005</v>
      </c>
      <c r="U227" s="102">
        <v>2149.952221</v>
      </c>
      <c r="V227" s="102">
        <v>2.5974773899999999</v>
      </c>
      <c r="W227" s="97"/>
      <c r="X227" s="97"/>
      <c r="Y227" s="103"/>
      <c r="Z227" s="103"/>
      <c r="AA227" s="103"/>
      <c r="AB227" s="99">
        <v>11.9277668392543</v>
      </c>
    </row>
    <row r="228" spans="1:28" s="87" customFormat="1" ht="14.25" customHeight="1" x14ac:dyDescent="0.45">
      <c r="A228" s="83">
        <v>45917</v>
      </c>
      <c r="B228" s="108">
        <v>0.40416666666666667</v>
      </c>
      <c r="C228" s="109">
        <f t="shared" si="6"/>
        <v>45917.404166666667</v>
      </c>
      <c r="D228" s="86">
        <v>2</v>
      </c>
      <c r="E228" s="86">
        <v>1</v>
      </c>
      <c r="F228" s="86" t="s">
        <v>28</v>
      </c>
      <c r="G228" s="86">
        <v>2500</v>
      </c>
      <c r="H228" s="86">
        <v>10</v>
      </c>
      <c r="I228" s="86">
        <v>6</v>
      </c>
      <c r="J228" s="86">
        <v>3</v>
      </c>
      <c r="L228" s="86" t="s">
        <v>266</v>
      </c>
      <c r="M228" s="110">
        <v>9.9</v>
      </c>
      <c r="N228" s="110">
        <v>9.9</v>
      </c>
      <c r="O228" s="86">
        <f t="shared" si="7"/>
        <v>0</v>
      </c>
      <c r="P228" s="86">
        <v>6.6</v>
      </c>
      <c r="Q228" s="86">
        <v>10.43</v>
      </c>
      <c r="R228" s="86">
        <v>0.11</v>
      </c>
      <c r="S228" s="89">
        <v>1418.5859029999999</v>
      </c>
      <c r="T228" s="89">
        <v>0.84410590959999998</v>
      </c>
      <c r="U228" s="90">
        <v>2901.6547460000002</v>
      </c>
      <c r="V228" s="90">
        <v>0.72146691080000003</v>
      </c>
      <c r="W228" s="86"/>
      <c r="X228" s="86"/>
      <c r="Y228" s="91"/>
      <c r="Z228" s="91"/>
      <c r="AA228" s="91"/>
      <c r="AB228" s="87">
        <v>18.955777855607199</v>
      </c>
    </row>
    <row r="229" spans="1:28" ht="14.25" customHeight="1" x14ac:dyDescent="0.45">
      <c r="A229" s="2">
        <v>45917</v>
      </c>
      <c r="B229" s="3">
        <v>0.40555555555555556</v>
      </c>
      <c r="C229" s="4">
        <f t="shared" si="6"/>
        <v>45917.405555555553</v>
      </c>
      <c r="D229" s="1">
        <v>2</v>
      </c>
      <c r="E229" s="1">
        <v>1</v>
      </c>
      <c r="F229" s="1" t="s">
        <v>28</v>
      </c>
      <c r="G229" s="1">
        <v>3500</v>
      </c>
      <c r="H229" s="1">
        <v>10</v>
      </c>
      <c r="I229" s="1">
        <v>6</v>
      </c>
      <c r="J229" s="1">
        <v>4</v>
      </c>
      <c r="L229" s="1" t="s">
        <v>267</v>
      </c>
      <c r="M229" s="14">
        <v>9.8000000000000007</v>
      </c>
      <c r="N229" s="14">
        <v>9.8000000000000007</v>
      </c>
      <c r="O229" s="1">
        <f t="shared" si="7"/>
        <v>0</v>
      </c>
      <c r="P229" s="1">
        <v>6.61</v>
      </c>
      <c r="Q229" s="1">
        <v>10.6</v>
      </c>
      <c r="R229" s="1">
        <v>5</v>
      </c>
      <c r="S229" s="15">
        <v>1308.8563329999999</v>
      </c>
      <c r="T229" s="15">
        <v>0.55821250489999996</v>
      </c>
      <c r="U229" s="111">
        <v>3159.5436730000001</v>
      </c>
      <c r="V229" s="111">
        <v>5.6994153799999996</v>
      </c>
      <c r="W229" s="1" t="s">
        <v>126</v>
      </c>
      <c r="X229" s="1"/>
      <c r="Y229" s="6"/>
      <c r="Z229" s="6"/>
      <c r="AA229" s="6"/>
      <c r="AB229">
        <v>19.261115062106398</v>
      </c>
    </row>
    <row r="230" spans="1:28" ht="14.25" customHeight="1" x14ac:dyDescent="0.45">
      <c r="A230" s="2">
        <v>45917</v>
      </c>
      <c r="B230" s="3">
        <v>0.55972222222222223</v>
      </c>
      <c r="C230" s="4">
        <f t="shared" si="6"/>
        <v>45917.55972222222</v>
      </c>
      <c r="D230" s="1">
        <v>2</v>
      </c>
      <c r="E230" s="1">
        <v>1</v>
      </c>
      <c r="F230" s="1" t="s">
        <v>28</v>
      </c>
      <c r="G230" s="1">
        <v>0</v>
      </c>
      <c r="H230" s="1">
        <v>10</v>
      </c>
      <c r="I230" s="1">
        <v>6</v>
      </c>
      <c r="J230" s="1">
        <v>5</v>
      </c>
      <c r="L230" s="1" t="s">
        <v>268</v>
      </c>
      <c r="M230" s="14">
        <v>9.8000000000000007</v>
      </c>
      <c r="N230" s="14">
        <v>9.8000000000000007</v>
      </c>
      <c r="O230" s="1">
        <f t="shared" si="7"/>
        <v>0</v>
      </c>
      <c r="P230" s="1">
        <v>6.34</v>
      </c>
      <c r="Q230" s="1">
        <v>7.49</v>
      </c>
      <c r="R230" s="1">
        <v>0.06</v>
      </c>
      <c r="S230" s="15">
        <v>526.28686589999995</v>
      </c>
      <c r="T230" s="15">
        <v>0.29999724020000001</v>
      </c>
      <c r="U230" s="16">
        <v>678.73577079999995</v>
      </c>
      <c r="V230" s="16">
        <v>1.515481842</v>
      </c>
      <c r="W230" s="1"/>
      <c r="X230" s="1"/>
      <c r="Y230" s="6"/>
      <c r="Z230" s="6"/>
      <c r="AA230" s="6"/>
      <c r="AB230">
        <v>1.64641736378042</v>
      </c>
    </row>
    <row r="231" spans="1:28" s="99" customFormat="1" ht="14.25" customHeight="1" x14ac:dyDescent="0.45">
      <c r="A231" s="94">
        <v>45917</v>
      </c>
      <c r="B231" s="105">
        <v>0.56111111111111112</v>
      </c>
      <c r="C231" s="106">
        <f t="shared" si="6"/>
        <v>45917.561111111114</v>
      </c>
      <c r="D231" s="97">
        <v>2</v>
      </c>
      <c r="E231" s="97">
        <v>1</v>
      </c>
      <c r="F231" s="97" t="s">
        <v>28</v>
      </c>
      <c r="G231" s="98">
        <v>1500</v>
      </c>
      <c r="H231" s="97">
        <v>10</v>
      </c>
      <c r="I231" s="97">
        <v>6</v>
      </c>
      <c r="J231" s="97">
        <v>6</v>
      </c>
      <c r="L231" s="97" t="s">
        <v>269</v>
      </c>
      <c r="M231" s="107">
        <v>10.199999999999999</v>
      </c>
      <c r="N231" s="107">
        <v>10.199999999999999</v>
      </c>
      <c r="O231" s="97">
        <f t="shared" si="7"/>
        <v>0</v>
      </c>
      <c r="P231" s="97">
        <v>6.51</v>
      </c>
      <c r="Q231" s="97">
        <v>9.9700000000000006</v>
      </c>
      <c r="R231" s="97">
        <v>-0.31</v>
      </c>
      <c r="S231" s="101">
        <v>1248.4999330000001</v>
      </c>
      <c r="T231" s="101">
        <v>0.67824942710000002</v>
      </c>
      <c r="U231" s="102">
        <v>2089.4182609999998</v>
      </c>
      <c r="V231" s="102">
        <v>0.36078284319999998</v>
      </c>
      <c r="W231" s="97"/>
      <c r="X231" s="97"/>
      <c r="Y231" s="103"/>
      <c r="Z231" s="103"/>
      <c r="AA231" s="103"/>
      <c r="AB231" s="99">
        <v>11.369395561505</v>
      </c>
    </row>
    <row r="232" spans="1:28" s="87" customFormat="1" ht="14.25" customHeight="1" x14ac:dyDescent="0.45">
      <c r="A232" s="83">
        <v>45917</v>
      </c>
      <c r="B232" s="108">
        <v>0.5625</v>
      </c>
      <c r="C232" s="109">
        <f t="shared" si="6"/>
        <v>45917.5625</v>
      </c>
      <c r="D232" s="86">
        <v>2</v>
      </c>
      <c r="E232" s="86">
        <v>1</v>
      </c>
      <c r="F232" s="86" t="s">
        <v>28</v>
      </c>
      <c r="G232" s="86">
        <v>2500</v>
      </c>
      <c r="H232" s="86">
        <v>10</v>
      </c>
      <c r="I232" s="86">
        <v>6</v>
      </c>
      <c r="J232" s="86">
        <v>7</v>
      </c>
      <c r="L232" s="86" t="s">
        <v>270</v>
      </c>
      <c r="M232" s="110">
        <v>10</v>
      </c>
      <c r="N232" s="110">
        <v>10</v>
      </c>
      <c r="O232" s="86">
        <f t="shared" si="7"/>
        <v>0</v>
      </c>
      <c r="P232" s="86">
        <v>6.62</v>
      </c>
      <c r="Q232" s="86">
        <v>10.5</v>
      </c>
      <c r="R232" s="86">
        <v>0.75</v>
      </c>
      <c r="S232" s="89">
        <v>1433.1505090000001</v>
      </c>
      <c r="T232" s="89">
        <v>1.131526375</v>
      </c>
      <c r="U232" s="90">
        <v>2891.643223</v>
      </c>
      <c r="V232" s="90">
        <v>2.741659147</v>
      </c>
      <c r="W232" s="86"/>
      <c r="X232" s="86"/>
      <c r="Y232" s="91"/>
      <c r="Z232" s="91"/>
      <c r="AA232" s="91"/>
      <c r="AB232" s="87">
        <v>18.8665393430019</v>
      </c>
    </row>
    <row r="233" spans="1:28" ht="14.25" customHeight="1" x14ac:dyDescent="0.45">
      <c r="A233" s="2">
        <v>45917</v>
      </c>
      <c r="B233" s="3">
        <v>0.56458333333333333</v>
      </c>
      <c r="C233" s="4">
        <f t="shared" si="6"/>
        <v>45917.564583333333</v>
      </c>
      <c r="D233" s="1">
        <v>2</v>
      </c>
      <c r="E233" s="1">
        <v>1</v>
      </c>
      <c r="F233" s="1" t="s">
        <v>28</v>
      </c>
      <c r="G233" s="1">
        <v>3500</v>
      </c>
      <c r="H233" s="1">
        <v>10</v>
      </c>
      <c r="I233" s="1">
        <v>6</v>
      </c>
      <c r="J233" s="1">
        <v>8</v>
      </c>
      <c r="L233" s="1" t="s">
        <v>271</v>
      </c>
      <c r="M233" s="14">
        <v>9.9</v>
      </c>
      <c r="N233" s="14">
        <v>9.9</v>
      </c>
      <c r="O233" s="1">
        <f t="shared" si="7"/>
        <v>0</v>
      </c>
      <c r="P233" s="1">
        <v>6.61</v>
      </c>
      <c r="Q233" s="1">
        <v>10.56</v>
      </c>
      <c r="R233" s="1">
        <v>3.87</v>
      </c>
      <c r="S233" s="15">
        <v>1400.3225829999999</v>
      </c>
      <c r="T233" s="15">
        <v>1.0067903250000001</v>
      </c>
      <c r="U233" s="111">
        <v>2969.6531009999999</v>
      </c>
      <c r="V233" s="111">
        <v>10.966466260000001</v>
      </c>
      <c r="W233" s="1" t="s">
        <v>126</v>
      </c>
      <c r="X233" s="28" t="s">
        <v>404</v>
      </c>
      <c r="Y233" s="6"/>
      <c r="Z233" s="6"/>
      <c r="AA233" s="6"/>
      <c r="AB233">
        <v>19.369841851771199</v>
      </c>
    </row>
    <row r="234" spans="1:28" ht="14.25" customHeight="1" x14ac:dyDescent="0.45">
      <c r="A234" s="2">
        <v>45918</v>
      </c>
      <c r="B234" s="3">
        <v>0.40208333333333335</v>
      </c>
      <c r="C234" s="4">
        <f t="shared" si="6"/>
        <v>45918.402083333334</v>
      </c>
      <c r="D234" s="1">
        <v>2</v>
      </c>
      <c r="E234" s="1">
        <v>1</v>
      </c>
      <c r="F234" s="1" t="s">
        <v>28</v>
      </c>
      <c r="G234" s="1">
        <v>0</v>
      </c>
      <c r="H234" s="1">
        <v>10</v>
      </c>
      <c r="I234" s="1">
        <v>6</v>
      </c>
      <c r="J234" s="1">
        <v>1</v>
      </c>
      <c r="L234" s="1" t="s">
        <v>272</v>
      </c>
      <c r="M234" s="14">
        <v>9.6999999999999993</v>
      </c>
      <c r="N234" s="14">
        <v>9.6999999999999993</v>
      </c>
      <c r="O234" s="1">
        <f t="shared" si="7"/>
        <v>0</v>
      </c>
      <c r="P234" s="1">
        <v>6.31</v>
      </c>
      <c r="Q234" s="1">
        <v>7.51</v>
      </c>
      <c r="R234" s="1">
        <v>0.1</v>
      </c>
      <c r="S234" s="15">
        <v>507.72833989999998</v>
      </c>
      <c r="T234" s="15">
        <v>0.115735434</v>
      </c>
      <c r="U234" s="16">
        <v>653.06787399999996</v>
      </c>
      <c r="V234" s="16">
        <v>0.288663055</v>
      </c>
      <c r="W234" s="1" t="s">
        <v>273</v>
      </c>
      <c r="X234" s="1"/>
      <c r="Y234" s="6"/>
      <c r="Z234" s="6"/>
      <c r="AA234" s="6"/>
      <c r="AB234">
        <v>1.54986054314791</v>
      </c>
    </row>
    <row r="235" spans="1:28" s="99" customFormat="1" ht="14.25" customHeight="1" x14ac:dyDescent="0.45">
      <c r="A235" s="94">
        <v>45918</v>
      </c>
      <c r="B235" s="105">
        <v>0.40486111111111112</v>
      </c>
      <c r="C235" s="106">
        <f t="shared" si="6"/>
        <v>45918.404861111114</v>
      </c>
      <c r="D235" s="97">
        <v>2</v>
      </c>
      <c r="E235" s="97">
        <v>1</v>
      </c>
      <c r="F235" s="97" t="s">
        <v>28</v>
      </c>
      <c r="G235" s="98">
        <v>1500</v>
      </c>
      <c r="H235" s="97">
        <v>10</v>
      </c>
      <c r="I235" s="97">
        <v>6</v>
      </c>
      <c r="J235" s="97">
        <v>2</v>
      </c>
      <c r="L235" s="97" t="s">
        <v>274</v>
      </c>
      <c r="M235" s="107">
        <v>10.1</v>
      </c>
      <c r="N235" s="107">
        <v>10.1</v>
      </c>
      <c r="O235" s="97">
        <f t="shared" si="7"/>
        <v>0</v>
      </c>
      <c r="P235" s="97">
        <v>6.55</v>
      </c>
      <c r="Q235" s="97">
        <v>9.0299999999999994</v>
      </c>
      <c r="R235" s="97">
        <v>-0.37</v>
      </c>
      <c r="S235" s="101">
        <v>1733.5224949999999</v>
      </c>
      <c r="T235" s="101">
        <v>0.87198687119999996</v>
      </c>
      <c r="U235" s="102">
        <v>2244.1517370000001</v>
      </c>
      <c r="V235" s="102">
        <v>2.0202763379999999</v>
      </c>
      <c r="W235" s="97"/>
      <c r="X235" s="97"/>
      <c r="Y235" s="103"/>
      <c r="Z235" s="103"/>
      <c r="AA235" s="103"/>
      <c r="AB235" s="99">
        <v>7.0755832731203503</v>
      </c>
    </row>
    <row r="236" spans="1:28" s="87" customFormat="1" ht="14.25" customHeight="1" x14ac:dyDescent="0.45">
      <c r="A236" s="83">
        <v>45918</v>
      </c>
      <c r="B236" s="108">
        <v>0.40625</v>
      </c>
      <c r="C236" s="109">
        <f t="shared" si="6"/>
        <v>45918.40625</v>
      </c>
      <c r="D236" s="86">
        <v>2</v>
      </c>
      <c r="E236" s="86">
        <v>1</v>
      </c>
      <c r="F236" s="86" t="s">
        <v>28</v>
      </c>
      <c r="G236" s="86">
        <v>2500</v>
      </c>
      <c r="H236" s="86">
        <v>10</v>
      </c>
      <c r="I236" s="86">
        <v>6</v>
      </c>
      <c r="J236" s="86">
        <v>3</v>
      </c>
      <c r="L236" s="86" t="s">
        <v>275</v>
      </c>
      <c r="M236" s="110">
        <v>10</v>
      </c>
      <c r="N236" s="110">
        <v>10</v>
      </c>
      <c r="O236" s="86">
        <f t="shared" si="7"/>
        <v>0</v>
      </c>
      <c r="P236" s="86">
        <v>6.61</v>
      </c>
      <c r="Q236" s="86">
        <v>9.7799999999999994</v>
      </c>
      <c r="R236" s="86">
        <v>-0.61</v>
      </c>
      <c r="S236" s="89">
        <v>1950.0271990000001</v>
      </c>
      <c r="T236" s="89">
        <v>0.33312544049999998</v>
      </c>
      <c r="U236" s="90">
        <v>3019.0877999999998</v>
      </c>
      <c r="V236" s="90">
        <v>2.2365819349999998</v>
      </c>
      <c r="W236" s="86"/>
      <c r="X236" s="86"/>
      <c r="Y236" s="91"/>
      <c r="Z236" s="91"/>
      <c r="AA236" s="91"/>
      <c r="AB236" s="87">
        <v>15.173681193159901</v>
      </c>
    </row>
    <row r="237" spans="1:28" ht="14.25" customHeight="1" x14ac:dyDescent="0.45">
      <c r="A237" s="2">
        <v>45918</v>
      </c>
      <c r="B237" s="3">
        <v>0.40833333333333333</v>
      </c>
      <c r="C237" s="4">
        <f t="shared" si="6"/>
        <v>45918.408333333333</v>
      </c>
      <c r="D237" s="1">
        <v>2</v>
      </c>
      <c r="E237" s="1">
        <v>1</v>
      </c>
      <c r="F237" s="1" t="s">
        <v>28</v>
      </c>
      <c r="G237" s="1">
        <v>3500</v>
      </c>
      <c r="H237" s="1">
        <v>10</v>
      </c>
      <c r="I237" s="1">
        <v>6</v>
      </c>
      <c r="J237" s="1">
        <v>4</v>
      </c>
      <c r="L237" s="1" t="s">
        <v>276</v>
      </c>
      <c r="M237" s="14">
        <v>9.6</v>
      </c>
      <c r="N237" s="14">
        <v>9.6</v>
      </c>
      <c r="O237" s="1">
        <f t="shared" si="7"/>
        <v>0</v>
      </c>
      <c r="P237" s="1">
        <v>6.6</v>
      </c>
      <c r="Q237" s="1">
        <v>10.33</v>
      </c>
      <c r="R237" s="1">
        <v>4.67</v>
      </c>
      <c r="S237" s="15">
        <v>1503.372161</v>
      </c>
      <c r="T237" s="15">
        <v>0.28339212000000003</v>
      </c>
      <c r="U237" s="16">
        <v>2816.2284869999999</v>
      </c>
      <c r="V237" s="16">
        <v>2.3085887889999999</v>
      </c>
      <c r="W237" s="1" t="s">
        <v>126</v>
      </c>
      <c r="X237" s="1"/>
      <c r="Y237" s="6"/>
      <c r="Z237" s="6"/>
      <c r="AA237" s="6"/>
      <c r="AB237">
        <v>17.740078897635701</v>
      </c>
    </row>
    <row r="238" spans="1:28" ht="14.25" customHeight="1" x14ac:dyDescent="0.45">
      <c r="A238" s="2">
        <v>45918</v>
      </c>
      <c r="B238" s="3">
        <v>0.55486111111111114</v>
      </c>
      <c r="C238" s="4">
        <f t="shared" si="6"/>
        <v>45918.554861111108</v>
      </c>
      <c r="D238" s="1">
        <v>2</v>
      </c>
      <c r="E238" s="1">
        <v>1</v>
      </c>
      <c r="F238" s="1" t="s">
        <v>28</v>
      </c>
      <c r="G238" s="1">
        <v>0</v>
      </c>
      <c r="H238" s="1">
        <v>10</v>
      </c>
      <c r="I238" s="1">
        <v>6</v>
      </c>
      <c r="J238" s="1">
        <v>5</v>
      </c>
      <c r="L238" s="1" t="s">
        <v>277</v>
      </c>
      <c r="M238" s="14">
        <v>9.1</v>
      </c>
      <c r="N238" s="14">
        <v>9.1</v>
      </c>
      <c r="O238" s="1">
        <f t="shared" si="7"/>
        <v>0</v>
      </c>
      <c r="P238" s="1">
        <v>6.33</v>
      </c>
      <c r="Q238" s="1">
        <v>7.84</v>
      </c>
      <c r="R238" s="1">
        <v>0.16</v>
      </c>
      <c r="S238" s="15">
        <v>523.89372849999995</v>
      </c>
      <c r="T238" s="15">
        <v>6.3163018180000002E-2</v>
      </c>
      <c r="U238" s="16">
        <v>610.82971429999998</v>
      </c>
      <c r="V238" s="16">
        <v>2.237002226</v>
      </c>
      <c r="W238" s="1"/>
      <c r="X238" s="1"/>
      <c r="Y238" s="6"/>
      <c r="Z238" s="6"/>
      <c r="AA238" s="6"/>
      <c r="AB238">
        <v>0.901269327575552</v>
      </c>
    </row>
    <row r="239" spans="1:28" s="99" customFormat="1" ht="14.25" customHeight="1" x14ac:dyDescent="0.45">
      <c r="A239" s="94">
        <v>45918</v>
      </c>
      <c r="B239" s="105">
        <v>0.55763888888888891</v>
      </c>
      <c r="C239" s="106">
        <f t="shared" si="6"/>
        <v>45918.557638888888</v>
      </c>
      <c r="D239" s="97">
        <v>2</v>
      </c>
      <c r="E239" s="97">
        <v>1</v>
      </c>
      <c r="F239" s="97" t="s">
        <v>28</v>
      </c>
      <c r="G239" s="98">
        <v>1500</v>
      </c>
      <c r="H239" s="97">
        <v>10</v>
      </c>
      <c r="I239" s="97">
        <v>6</v>
      </c>
      <c r="J239" s="97">
        <v>6</v>
      </c>
      <c r="L239" s="97" t="s">
        <v>278</v>
      </c>
      <c r="M239" s="107">
        <v>9.4</v>
      </c>
      <c r="N239" s="107">
        <v>9.4</v>
      </c>
      <c r="O239" s="97">
        <f t="shared" si="7"/>
        <v>0</v>
      </c>
      <c r="P239" s="97">
        <v>6.51</v>
      </c>
      <c r="Q239" s="97">
        <v>9.2200000000000006</v>
      </c>
      <c r="R239" s="97">
        <v>-0.34</v>
      </c>
      <c r="S239" s="101">
        <v>1686.5707709999999</v>
      </c>
      <c r="T239" s="101">
        <v>1.082635244</v>
      </c>
      <c r="U239" s="102">
        <v>2145.0374510000001</v>
      </c>
      <c r="V239" s="102">
        <v>0.72151580599999998</v>
      </c>
      <c r="W239" s="97"/>
      <c r="X239" s="97"/>
      <c r="Y239" s="103"/>
      <c r="Z239" s="103"/>
      <c r="AA239" s="103"/>
      <c r="AB239" s="99">
        <v>6.2954290770869497</v>
      </c>
    </row>
    <row r="240" spans="1:28" s="87" customFormat="1" ht="14.25" customHeight="1" x14ac:dyDescent="0.45">
      <c r="A240" s="83">
        <v>45918</v>
      </c>
      <c r="B240" s="108">
        <v>0.55833333333333335</v>
      </c>
      <c r="C240" s="109">
        <f t="shared" si="6"/>
        <v>45918.558333333334</v>
      </c>
      <c r="D240" s="86">
        <v>2</v>
      </c>
      <c r="E240" s="86">
        <v>1</v>
      </c>
      <c r="F240" s="86" t="s">
        <v>28</v>
      </c>
      <c r="G240" s="86">
        <v>2500</v>
      </c>
      <c r="H240" s="86">
        <v>10</v>
      </c>
      <c r="I240" s="86">
        <v>6</v>
      </c>
      <c r="J240" s="86">
        <v>7</v>
      </c>
      <c r="L240" s="86" t="s">
        <v>279</v>
      </c>
      <c r="M240" s="110">
        <v>9.3000000000000007</v>
      </c>
      <c r="N240" s="110">
        <v>9.3000000000000007</v>
      </c>
      <c r="O240" s="86">
        <f t="shared" si="7"/>
        <v>0</v>
      </c>
      <c r="P240" s="86">
        <v>6.62</v>
      </c>
      <c r="Q240" s="86">
        <v>9.7799999999999994</v>
      </c>
      <c r="R240" s="86">
        <v>-0.57999999999999996</v>
      </c>
      <c r="S240" s="89">
        <v>1992.8277230000001</v>
      </c>
      <c r="T240" s="89">
        <v>1.7587887149999999</v>
      </c>
      <c r="U240" s="90">
        <v>2997.89194</v>
      </c>
      <c r="V240" s="90">
        <v>0.86570775389999999</v>
      </c>
      <c r="W240" s="86"/>
      <c r="X240" s="86"/>
      <c r="Y240" s="91"/>
      <c r="Z240" s="91"/>
      <c r="AA240" s="91"/>
      <c r="AB240" s="87">
        <v>14.2300560627501</v>
      </c>
    </row>
    <row r="241" spans="1:28" ht="14.25" customHeight="1" x14ac:dyDescent="0.45">
      <c r="A241" s="9">
        <v>45918</v>
      </c>
      <c r="B241" s="10">
        <v>0.56041666666666667</v>
      </c>
      <c r="C241" s="11">
        <f t="shared" si="6"/>
        <v>45918.560416666667</v>
      </c>
      <c r="D241" s="12">
        <v>2</v>
      </c>
      <c r="E241" s="12">
        <v>1</v>
      </c>
      <c r="F241" s="12" t="s">
        <v>28</v>
      </c>
      <c r="G241" s="1">
        <v>3500</v>
      </c>
      <c r="H241" s="12">
        <v>10</v>
      </c>
      <c r="I241" s="12">
        <v>6</v>
      </c>
      <c r="J241" s="12">
        <v>8</v>
      </c>
      <c r="K241" s="12"/>
      <c r="L241" s="12" t="s">
        <v>280</v>
      </c>
      <c r="M241" s="12">
        <v>9.1999999999999993</v>
      </c>
      <c r="N241" s="12">
        <v>9.1999999999999993</v>
      </c>
      <c r="O241" s="1">
        <f t="shared" si="7"/>
        <v>0</v>
      </c>
      <c r="P241" s="1">
        <v>6.59</v>
      </c>
      <c r="Q241" s="12">
        <v>9.99</v>
      </c>
      <c r="R241" s="12">
        <v>0.14000000000000001</v>
      </c>
      <c r="S241" s="15">
        <v>1720.4748790000001</v>
      </c>
      <c r="T241" s="15">
        <v>0.71398070749999998</v>
      </c>
      <c r="U241" s="16">
        <v>2795.13337</v>
      </c>
      <c r="V241" s="16">
        <v>3.0301597349999998</v>
      </c>
      <c r="W241" s="12" t="s">
        <v>126</v>
      </c>
      <c r="X241" s="1" t="s">
        <v>402</v>
      </c>
      <c r="Y241" s="13"/>
      <c r="Z241" s="13"/>
      <c r="AA241" s="13"/>
      <c r="AB241">
        <v>15.017422012887501</v>
      </c>
    </row>
    <row r="242" spans="1:28" ht="14.25" customHeight="1" x14ac:dyDescent="0.45">
      <c r="A242" s="2">
        <v>45923</v>
      </c>
      <c r="B242" s="18">
        <v>0.38958333333333334</v>
      </c>
      <c r="C242" s="11">
        <f t="shared" si="6"/>
        <v>45923.38958333333</v>
      </c>
      <c r="D242" s="1">
        <v>2</v>
      </c>
      <c r="E242" s="1">
        <v>2</v>
      </c>
      <c r="F242" s="1" t="s">
        <v>28</v>
      </c>
      <c r="G242" s="1">
        <v>0</v>
      </c>
      <c r="H242" s="1">
        <v>10</v>
      </c>
      <c r="I242" s="1">
        <v>12</v>
      </c>
      <c r="J242" s="1">
        <v>1</v>
      </c>
      <c r="L242" s="1" t="s">
        <v>281</v>
      </c>
      <c r="M242" s="19">
        <v>11.3</v>
      </c>
      <c r="N242" s="19">
        <v>11.3</v>
      </c>
      <c r="O242" s="1">
        <f t="shared" si="7"/>
        <v>0</v>
      </c>
      <c r="P242" s="19">
        <v>12.13</v>
      </c>
      <c r="Q242" s="19">
        <v>7.64</v>
      </c>
      <c r="R242" s="19">
        <v>-7.0000000000000007E-2</v>
      </c>
      <c r="S242" s="15">
        <v>803.88602949999995</v>
      </c>
      <c r="T242" s="15">
        <v>0.57707268590000005</v>
      </c>
      <c r="U242" s="20">
        <v>851.50280420000001</v>
      </c>
      <c r="V242" s="20">
        <v>2.2997504210000002</v>
      </c>
      <c r="W242" s="1" t="s">
        <v>282</v>
      </c>
      <c r="X242" s="1"/>
      <c r="Y242" s="6"/>
      <c r="Z242" s="6"/>
      <c r="AA242" s="6"/>
      <c r="AB242">
        <v>0.53820120402279703</v>
      </c>
    </row>
    <row r="243" spans="1:28" ht="14.25" customHeight="1" x14ac:dyDescent="0.45">
      <c r="A243" s="2">
        <v>45923</v>
      </c>
      <c r="B243" s="18">
        <v>0.3972222222222222</v>
      </c>
      <c r="C243" s="11">
        <f t="shared" si="6"/>
        <v>45923.397222222222</v>
      </c>
      <c r="D243" s="1">
        <v>2</v>
      </c>
      <c r="E243" s="1">
        <v>2</v>
      </c>
      <c r="F243" s="1" t="s">
        <v>28</v>
      </c>
      <c r="G243" s="1">
        <v>0</v>
      </c>
      <c r="H243" s="1">
        <v>10</v>
      </c>
      <c r="I243" s="1">
        <v>12</v>
      </c>
      <c r="J243" s="1">
        <v>1</v>
      </c>
      <c r="L243" s="1" t="s">
        <v>283</v>
      </c>
      <c r="M243" s="19">
        <v>11.2</v>
      </c>
      <c r="N243" s="19">
        <v>11.2</v>
      </c>
      <c r="O243" s="1">
        <f t="shared" si="7"/>
        <v>0</v>
      </c>
      <c r="P243" s="19">
        <v>12.11</v>
      </c>
      <c r="Q243" s="19">
        <v>7.66</v>
      </c>
      <c r="R243" s="19">
        <v>-0.02</v>
      </c>
      <c r="S243" s="15">
        <v>817.10448510000003</v>
      </c>
      <c r="T243" s="15">
        <v>0.78250268649999999</v>
      </c>
      <c r="U243" s="20">
        <v>842.02308630000005</v>
      </c>
      <c r="V243" s="20">
        <v>1.0061078189999999</v>
      </c>
      <c r="W243" s="1"/>
      <c r="X243" s="1"/>
      <c r="Y243" s="6"/>
      <c r="Z243" s="6"/>
      <c r="AA243" s="6"/>
      <c r="AB243">
        <v>0.356859838949388</v>
      </c>
    </row>
    <row r="244" spans="1:28" s="99" customFormat="1" ht="14.25" customHeight="1" x14ac:dyDescent="0.45">
      <c r="A244" s="94">
        <v>45923</v>
      </c>
      <c r="B244" s="95">
        <v>0.39861111111111114</v>
      </c>
      <c r="C244" s="96">
        <f t="shared" si="6"/>
        <v>45923.398611111108</v>
      </c>
      <c r="D244" s="97">
        <v>2</v>
      </c>
      <c r="E244" s="97">
        <v>2</v>
      </c>
      <c r="F244" s="97" t="s">
        <v>28</v>
      </c>
      <c r="G244" s="98">
        <v>1500</v>
      </c>
      <c r="H244" s="97">
        <v>10</v>
      </c>
      <c r="I244" s="97">
        <v>12</v>
      </c>
      <c r="J244" s="97">
        <v>2</v>
      </c>
      <c r="L244" s="97" t="s">
        <v>284</v>
      </c>
      <c r="M244" s="100">
        <v>10.7</v>
      </c>
      <c r="N244" s="100">
        <v>10.7</v>
      </c>
      <c r="O244" s="97">
        <f t="shared" si="7"/>
        <v>0</v>
      </c>
      <c r="P244" s="100">
        <v>12.65</v>
      </c>
      <c r="Q244" s="100">
        <v>10.61</v>
      </c>
      <c r="R244" s="100">
        <v>0.14000000000000001</v>
      </c>
      <c r="S244" s="101">
        <v>1014.603336</v>
      </c>
      <c r="T244" s="101">
        <v>1.001483906</v>
      </c>
      <c r="U244" s="102">
        <v>2392.6</v>
      </c>
      <c r="V244" s="102">
        <v>1.2212083069999999</v>
      </c>
      <c r="W244" s="97"/>
      <c r="X244" s="97"/>
      <c r="Y244" s="103"/>
      <c r="Z244" s="103"/>
      <c r="AA244" s="103"/>
      <c r="AB244" s="99">
        <v>14.439065633272101</v>
      </c>
    </row>
    <row r="245" spans="1:28" s="87" customFormat="1" ht="14.25" customHeight="1" x14ac:dyDescent="0.45">
      <c r="A245" s="83">
        <v>45923</v>
      </c>
      <c r="B245" s="84">
        <v>0.4</v>
      </c>
      <c r="C245" s="85">
        <f t="shared" si="6"/>
        <v>45923.4</v>
      </c>
      <c r="D245" s="86">
        <v>2</v>
      </c>
      <c r="E245" s="86">
        <v>2</v>
      </c>
      <c r="F245" s="86" t="s">
        <v>28</v>
      </c>
      <c r="G245" s="86">
        <v>2500</v>
      </c>
      <c r="H245" s="86">
        <v>10</v>
      </c>
      <c r="I245" s="86">
        <v>12</v>
      </c>
      <c r="J245" s="86">
        <v>3</v>
      </c>
      <c r="L245" s="86" t="s">
        <v>285</v>
      </c>
      <c r="M245" s="88">
        <v>10.7</v>
      </c>
      <c r="N245" s="88">
        <v>10.7</v>
      </c>
      <c r="O245" s="86">
        <f t="shared" si="7"/>
        <v>0</v>
      </c>
      <c r="P245" s="88">
        <v>12.53</v>
      </c>
      <c r="Q245" s="88">
        <v>10.55</v>
      </c>
      <c r="R245" s="88">
        <v>2.96</v>
      </c>
      <c r="S245" s="89">
        <v>1100.7880479999999</v>
      </c>
      <c r="T245" s="89">
        <v>1.2277172359999999</v>
      </c>
      <c r="U245" s="90">
        <v>2782.3</v>
      </c>
      <c r="V245" s="90">
        <v>0.71845679070000001</v>
      </c>
      <c r="W245" s="86"/>
      <c r="X245" s="86"/>
      <c r="Y245" s="91"/>
      <c r="Z245" s="91"/>
      <c r="AA245" s="91"/>
      <c r="AB245" s="87">
        <v>16.215979759640501</v>
      </c>
    </row>
    <row r="246" spans="1:28" ht="14.25" customHeight="1" x14ac:dyDescent="0.45">
      <c r="A246" s="2">
        <v>45923</v>
      </c>
      <c r="B246" s="18">
        <v>0.40138888888888891</v>
      </c>
      <c r="C246" s="11">
        <f t="shared" si="6"/>
        <v>45923.401388888888</v>
      </c>
      <c r="D246" s="1">
        <v>2</v>
      </c>
      <c r="E246" s="1">
        <v>2</v>
      </c>
      <c r="F246" s="1" t="s">
        <v>28</v>
      </c>
      <c r="G246" s="1">
        <v>3500</v>
      </c>
      <c r="H246" s="1">
        <v>10</v>
      </c>
      <c r="I246" s="1">
        <v>12</v>
      </c>
      <c r="J246" s="1">
        <v>4</v>
      </c>
      <c r="L246" s="1" t="s">
        <v>286</v>
      </c>
      <c r="M246" s="19">
        <v>10.8</v>
      </c>
      <c r="N246" s="19">
        <v>10.8</v>
      </c>
      <c r="O246" s="1">
        <f t="shared" si="7"/>
        <v>0</v>
      </c>
      <c r="P246" s="19">
        <v>12.71</v>
      </c>
      <c r="Q246" s="19">
        <v>10.6</v>
      </c>
      <c r="R246" s="19">
        <v>9.07</v>
      </c>
      <c r="S246" s="15">
        <v>1173.1175189999999</v>
      </c>
      <c r="T246" s="15">
        <v>0.79939494389999999</v>
      </c>
      <c r="U246" s="16">
        <v>2990.9</v>
      </c>
      <c r="V246" s="16">
        <v>0</v>
      </c>
      <c r="W246" s="1"/>
      <c r="X246" s="1"/>
      <c r="Y246" s="6"/>
      <c r="Z246" s="6"/>
      <c r="AA246" s="6"/>
      <c r="AB246">
        <v>17.390038762226801</v>
      </c>
    </row>
    <row r="247" spans="1:28" ht="14.25" customHeight="1" x14ac:dyDescent="0.45">
      <c r="A247" s="2">
        <v>45923</v>
      </c>
      <c r="B247" s="18">
        <v>0.51736111111111116</v>
      </c>
      <c r="C247" s="11">
        <f t="shared" si="6"/>
        <v>45923.517361111109</v>
      </c>
      <c r="D247" s="1">
        <v>2</v>
      </c>
      <c r="E247" s="1">
        <v>2</v>
      </c>
      <c r="F247" s="1" t="s">
        <v>28</v>
      </c>
      <c r="G247" s="1">
        <v>0</v>
      </c>
      <c r="H247" s="1">
        <v>10</v>
      </c>
      <c r="I247" s="1">
        <v>12</v>
      </c>
      <c r="J247" s="1">
        <v>1</v>
      </c>
      <c r="L247" s="1" t="s">
        <v>287</v>
      </c>
      <c r="M247" s="19">
        <v>10.5</v>
      </c>
      <c r="N247" s="19">
        <v>10.5</v>
      </c>
      <c r="O247" s="1">
        <f t="shared" si="7"/>
        <v>0</v>
      </c>
      <c r="P247" s="19">
        <v>12.09</v>
      </c>
      <c r="Q247" s="19">
        <v>7.71</v>
      </c>
      <c r="R247" s="19">
        <v>-0.04</v>
      </c>
      <c r="S247" s="15">
        <v>824.45523509999998</v>
      </c>
      <c r="T247" s="15">
        <v>1.08959691</v>
      </c>
      <c r="U247" s="20">
        <v>1337.755474</v>
      </c>
      <c r="V247" s="20">
        <v>1.149899368</v>
      </c>
      <c r="W247" s="1"/>
      <c r="X247" s="1"/>
      <c r="Y247" s="6"/>
      <c r="Z247" s="6"/>
      <c r="AA247" s="6"/>
      <c r="AB247">
        <v>5.9044265015532504</v>
      </c>
    </row>
    <row r="248" spans="1:28" s="99" customFormat="1" ht="14.25" customHeight="1" x14ac:dyDescent="0.45">
      <c r="A248" s="94">
        <v>45923</v>
      </c>
      <c r="B248" s="95">
        <v>0.51944444444444449</v>
      </c>
      <c r="C248" s="96">
        <f t="shared" si="6"/>
        <v>45923.519444444442</v>
      </c>
      <c r="D248" s="97">
        <v>2</v>
      </c>
      <c r="E248" s="97">
        <v>2</v>
      </c>
      <c r="F248" s="97" t="s">
        <v>28</v>
      </c>
      <c r="G248" s="98">
        <v>1500</v>
      </c>
      <c r="H248" s="97">
        <v>10</v>
      </c>
      <c r="I248" s="97">
        <v>12</v>
      </c>
      <c r="J248" s="97">
        <v>2</v>
      </c>
      <c r="L248" s="97" t="s">
        <v>288</v>
      </c>
      <c r="M248" s="100">
        <v>10.4</v>
      </c>
      <c r="N248" s="100">
        <v>10.4</v>
      </c>
      <c r="O248" s="97">
        <f t="shared" si="7"/>
        <v>0</v>
      </c>
      <c r="P248" s="100">
        <v>12.66</v>
      </c>
      <c r="Q248" s="100">
        <v>10.47</v>
      </c>
      <c r="R248" s="100">
        <v>-0.08</v>
      </c>
      <c r="S248" s="101">
        <v>1073.4527579999999</v>
      </c>
      <c r="T248" s="101">
        <v>0.5615744426</v>
      </c>
      <c r="U248" s="104">
        <v>2402.6404000000002</v>
      </c>
      <c r="V248" s="104">
        <v>2.2989490109999999</v>
      </c>
      <c r="W248" s="97"/>
      <c r="X248" s="97"/>
      <c r="Y248" s="103"/>
      <c r="Z248" s="103"/>
      <c r="AA248" s="103"/>
      <c r="AB248" s="99">
        <v>14.8466203946366</v>
      </c>
    </row>
    <row r="249" spans="1:28" s="87" customFormat="1" ht="14.25" customHeight="1" x14ac:dyDescent="0.45">
      <c r="A249" s="83">
        <v>45923</v>
      </c>
      <c r="B249" s="84">
        <v>0.52152777777777781</v>
      </c>
      <c r="C249" s="85">
        <f t="shared" si="6"/>
        <v>45923.521527777775</v>
      </c>
      <c r="D249" s="86">
        <v>2</v>
      </c>
      <c r="E249" s="86">
        <v>2</v>
      </c>
      <c r="F249" s="86" t="s">
        <v>28</v>
      </c>
      <c r="G249" s="86">
        <v>2500</v>
      </c>
      <c r="H249" s="86">
        <v>10</v>
      </c>
      <c r="I249" s="86">
        <v>12</v>
      </c>
      <c r="J249" s="86">
        <v>3</v>
      </c>
      <c r="L249" s="86" t="s">
        <v>289</v>
      </c>
      <c r="M249" s="88">
        <v>10.5</v>
      </c>
      <c r="N249" s="88">
        <v>10.5</v>
      </c>
      <c r="O249" s="86">
        <f t="shared" si="7"/>
        <v>0</v>
      </c>
      <c r="P249" s="88">
        <v>12.52</v>
      </c>
      <c r="Q249" s="88">
        <v>10.47</v>
      </c>
      <c r="R249" s="88">
        <v>1.44</v>
      </c>
      <c r="S249" s="89">
        <v>1167.842357</v>
      </c>
      <c r="T249" s="89">
        <v>0.99870553660000005</v>
      </c>
      <c r="U249" s="90">
        <v>2814.2</v>
      </c>
      <c r="V249" s="90">
        <v>0.64660044230000002</v>
      </c>
      <c r="W249" s="86"/>
      <c r="X249" s="86"/>
      <c r="Y249" s="91"/>
      <c r="Z249" s="91"/>
      <c r="AA249" s="91"/>
      <c r="AB249" s="87">
        <v>16.997178624951999</v>
      </c>
    </row>
    <row r="250" spans="1:28" ht="14.25" customHeight="1" x14ac:dyDescent="0.45">
      <c r="A250" s="2">
        <v>45923</v>
      </c>
      <c r="B250" s="18">
        <v>0.5229166666666667</v>
      </c>
      <c r="C250" s="11">
        <f t="shared" si="6"/>
        <v>45923.522916666669</v>
      </c>
      <c r="D250" s="1">
        <v>2</v>
      </c>
      <c r="E250" s="1">
        <v>2</v>
      </c>
      <c r="F250" s="1" t="s">
        <v>28</v>
      </c>
      <c r="G250" s="1">
        <v>3500</v>
      </c>
      <c r="H250" s="1">
        <v>10</v>
      </c>
      <c r="I250" s="1">
        <v>12</v>
      </c>
      <c r="J250" s="1">
        <v>4</v>
      </c>
      <c r="L250" s="1" t="s">
        <v>290</v>
      </c>
      <c r="M250" s="19">
        <v>10.6</v>
      </c>
      <c r="N250" s="19">
        <v>10.6</v>
      </c>
      <c r="O250" s="1">
        <f t="shared" si="7"/>
        <v>0</v>
      </c>
      <c r="P250" s="19">
        <v>12.7</v>
      </c>
      <c r="Q250" s="19">
        <v>10.49</v>
      </c>
      <c r="R250" s="19">
        <v>3.18</v>
      </c>
      <c r="S250" s="15">
        <v>1230.3030699999999</v>
      </c>
      <c r="T250" s="15">
        <v>0.86181363109999998</v>
      </c>
      <c r="U250" s="16">
        <v>3047.7</v>
      </c>
      <c r="V250" s="16">
        <v>2.4423251640000001</v>
      </c>
      <c r="W250" s="1"/>
      <c r="X250" s="1"/>
      <c r="Y250" s="6"/>
      <c r="Z250" s="6"/>
      <c r="AA250" s="6"/>
      <c r="AB250">
        <v>18.1395680261564</v>
      </c>
    </row>
    <row r="251" spans="1:28" ht="14.25" customHeight="1" x14ac:dyDescent="0.45">
      <c r="A251" s="2">
        <v>45923</v>
      </c>
      <c r="B251" s="18">
        <v>0.53263888888888888</v>
      </c>
      <c r="C251" s="11">
        <f t="shared" si="6"/>
        <v>45923.532638888886</v>
      </c>
      <c r="D251" s="1">
        <v>2</v>
      </c>
      <c r="E251" s="1">
        <v>2</v>
      </c>
      <c r="F251" s="1" t="s">
        <v>28</v>
      </c>
      <c r="G251" s="1">
        <v>0</v>
      </c>
      <c r="H251" s="1">
        <v>10</v>
      </c>
      <c r="I251" s="1">
        <v>12</v>
      </c>
      <c r="J251" s="1">
        <v>5</v>
      </c>
      <c r="L251" s="1" t="s">
        <v>291</v>
      </c>
      <c r="M251" s="19">
        <v>10.4</v>
      </c>
      <c r="N251" s="19">
        <v>10.4</v>
      </c>
      <c r="O251" s="1">
        <f t="shared" si="7"/>
        <v>0</v>
      </c>
      <c r="P251" s="19">
        <v>12.11</v>
      </c>
      <c r="Q251" s="19">
        <v>7.69</v>
      </c>
      <c r="R251" s="42">
        <v>-0.05</v>
      </c>
      <c r="S251" s="15">
        <v>813.24495239999999</v>
      </c>
      <c r="T251" s="15">
        <v>1.2506281889999999</v>
      </c>
      <c r="U251" s="20">
        <v>1279.905581</v>
      </c>
      <c r="V251" s="20">
        <v>1.221702351</v>
      </c>
      <c r="W251" s="1"/>
      <c r="X251" s="1"/>
      <c r="Y251" s="6"/>
      <c r="Z251" s="6"/>
      <c r="AA251" s="6"/>
      <c r="AB251">
        <v>5.30872689758551</v>
      </c>
    </row>
    <row r="252" spans="1:28" ht="14.25" customHeight="1" x14ac:dyDescent="0.45">
      <c r="A252" s="2">
        <v>45923</v>
      </c>
      <c r="B252" s="18">
        <v>0.53888888888888886</v>
      </c>
      <c r="C252" s="11">
        <f t="shared" si="6"/>
        <v>45923.538888888892</v>
      </c>
      <c r="D252" s="1">
        <v>2</v>
      </c>
      <c r="E252" s="1">
        <v>2</v>
      </c>
      <c r="F252" s="1" t="s">
        <v>28</v>
      </c>
      <c r="G252" s="1">
        <v>0</v>
      </c>
      <c r="H252" s="1">
        <v>10</v>
      </c>
      <c r="I252" s="1">
        <v>12</v>
      </c>
      <c r="J252" s="1">
        <v>5</v>
      </c>
      <c r="L252" s="1" t="s">
        <v>292</v>
      </c>
      <c r="M252" s="19">
        <v>10.5</v>
      </c>
      <c r="N252" s="19">
        <v>10.5</v>
      </c>
      <c r="O252" s="1">
        <f t="shared" si="7"/>
        <v>0</v>
      </c>
      <c r="P252" s="19">
        <v>12.11</v>
      </c>
      <c r="Q252" s="19">
        <v>7.7</v>
      </c>
      <c r="R252" s="19">
        <v>-0.05</v>
      </c>
      <c r="S252" s="15">
        <v>815.02896850000002</v>
      </c>
      <c r="T252" s="15">
        <v>0.44293273840000003</v>
      </c>
      <c r="U252" s="20">
        <v>1184.2188289999999</v>
      </c>
      <c r="V252" s="20">
        <v>2.299675015</v>
      </c>
      <c r="W252" s="1"/>
      <c r="X252" s="1"/>
      <c r="Y252" s="6"/>
      <c r="Z252" s="6"/>
      <c r="AA252" s="6"/>
      <c r="AB252">
        <v>4.1155984796359997</v>
      </c>
    </row>
    <row r="253" spans="1:28" s="99" customFormat="1" ht="14.25" customHeight="1" x14ac:dyDescent="0.45">
      <c r="A253" s="94">
        <v>45923</v>
      </c>
      <c r="B253" s="95">
        <v>0.54027777777777775</v>
      </c>
      <c r="C253" s="96">
        <f t="shared" si="6"/>
        <v>45923.540277777778</v>
      </c>
      <c r="D253" s="97">
        <v>2</v>
      </c>
      <c r="E253" s="97">
        <v>2</v>
      </c>
      <c r="F253" s="97" t="s">
        <v>28</v>
      </c>
      <c r="G253" s="98">
        <v>1500</v>
      </c>
      <c r="H253" s="97">
        <v>10</v>
      </c>
      <c r="I253" s="97">
        <v>12</v>
      </c>
      <c r="J253" s="97">
        <v>6</v>
      </c>
      <c r="L253" s="97" t="s">
        <v>293</v>
      </c>
      <c r="M253" s="100">
        <v>10.4</v>
      </c>
      <c r="N253" s="100">
        <v>10.4</v>
      </c>
      <c r="O253" s="97">
        <f t="shared" si="7"/>
        <v>0</v>
      </c>
      <c r="P253" s="100">
        <v>12.62</v>
      </c>
      <c r="Q253" s="100">
        <v>10.66</v>
      </c>
      <c r="R253" s="100">
        <v>0.06</v>
      </c>
      <c r="S253" s="101">
        <v>978.03210039999999</v>
      </c>
      <c r="T253" s="101">
        <v>0.44688272979999999</v>
      </c>
      <c r="U253" s="104">
        <v>2339.2343999999998</v>
      </c>
      <c r="V253" s="104">
        <v>0.28734274430000001</v>
      </c>
      <c r="W253" s="97"/>
      <c r="X253" s="97"/>
      <c r="Y253" s="103"/>
      <c r="Z253" s="103"/>
      <c r="AA253" s="103"/>
      <c r="AB253" s="99">
        <v>13.964550231682701</v>
      </c>
    </row>
    <row r="254" spans="1:28" s="87" customFormat="1" ht="14.25" customHeight="1" x14ac:dyDescent="0.45">
      <c r="A254" s="83">
        <v>45923</v>
      </c>
      <c r="B254" s="84">
        <v>0.54097222222222219</v>
      </c>
      <c r="C254" s="85">
        <f t="shared" si="6"/>
        <v>45923.540972222225</v>
      </c>
      <c r="D254" s="86">
        <v>2</v>
      </c>
      <c r="E254" s="86">
        <v>2</v>
      </c>
      <c r="F254" s="86" t="s">
        <v>28</v>
      </c>
      <c r="G254" s="86">
        <v>2500</v>
      </c>
      <c r="H254" s="86">
        <v>10</v>
      </c>
      <c r="I254" s="86">
        <v>12</v>
      </c>
      <c r="J254" s="86">
        <v>7</v>
      </c>
      <c r="L254" s="86" t="s">
        <v>294</v>
      </c>
      <c r="M254" s="88">
        <v>10.5</v>
      </c>
      <c r="N254" s="88">
        <v>10.5</v>
      </c>
      <c r="O254" s="86">
        <f t="shared" si="7"/>
        <v>0</v>
      </c>
      <c r="P254" s="88">
        <v>12.48</v>
      </c>
      <c r="Q254" s="88">
        <v>10.63</v>
      </c>
      <c r="R254" s="88">
        <v>3.5</v>
      </c>
      <c r="S254" s="89">
        <v>1096.8239289999999</v>
      </c>
      <c r="T254" s="89">
        <v>1.238513634</v>
      </c>
      <c r="U254" s="90">
        <v>2991.6</v>
      </c>
      <c r="V254" s="90">
        <v>0</v>
      </c>
      <c r="W254" s="86"/>
      <c r="X254" s="86"/>
      <c r="Y254" s="91"/>
      <c r="Z254" s="91"/>
      <c r="AA254" s="91"/>
      <c r="AB254" s="87">
        <v>16.412589309933001</v>
      </c>
    </row>
    <row r="255" spans="1:28" ht="14.25" customHeight="1" x14ac:dyDescent="0.45">
      <c r="A255" s="2">
        <v>45923</v>
      </c>
      <c r="B255" s="18">
        <v>0.54236111111111107</v>
      </c>
      <c r="C255" s="11">
        <f t="shared" si="6"/>
        <v>45923.542361111111</v>
      </c>
      <c r="D255" s="1">
        <v>2</v>
      </c>
      <c r="E255" s="1">
        <v>2</v>
      </c>
      <c r="F255" s="1" t="s">
        <v>28</v>
      </c>
      <c r="G255" s="1">
        <v>3500</v>
      </c>
      <c r="H255" s="1">
        <v>10</v>
      </c>
      <c r="I255" s="1">
        <v>12</v>
      </c>
      <c r="J255" s="1">
        <v>8</v>
      </c>
      <c r="L255" s="1" t="s">
        <v>295</v>
      </c>
      <c r="M255" s="19">
        <v>10.4</v>
      </c>
      <c r="N255" s="19">
        <v>10.4</v>
      </c>
      <c r="O255" s="1">
        <f t="shared" si="7"/>
        <v>0</v>
      </c>
      <c r="P255" s="19">
        <v>12.7</v>
      </c>
      <c r="Q255" s="19">
        <v>10.67</v>
      </c>
      <c r="R255" s="19">
        <v>9</v>
      </c>
      <c r="S255" s="15">
        <v>1227.6601020000001</v>
      </c>
      <c r="T255" s="15">
        <v>1.088441534</v>
      </c>
      <c r="U255" s="112">
        <v>3313.8581100000001</v>
      </c>
      <c r="V255" s="112">
        <v>29.164933349999998</v>
      </c>
      <c r="W255" s="1"/>
      <c r="X255" s="28" t="s">
        <v>404</v>
      </c>
      <c r="Y255" s="6"/>
      <c r="Z255" s="6"/>
      <c r="AA255" s="6"/>
      <c r="AB255">
        <v>18.421902032190101</v>
      </c>
    </row>
    <row r="256" spans="1:28" ht="14.25" customHeight="1" x14ac:dyDescent="0.45">
      <c r="A256" s="2">
        <v>45923</v>
      </c>
      <c r="B256" s="18">
        <v>0.6333333333333333</v>
      </c>
      <c r="C256" s="11">
        <f t="shared" si="6"/>
        <v>45923.633333333331</v>
      </c>
      <c r="D256" s="1">
        <v>2</v>
      </c>
      <c r="E256" s="1">
        <v>2</v>
      </c>
      <c r="F256" s="1" t="s">
        <v>28</v>
      </c>
      <c r="G256" s="1">
        <v>0</v>
      </c>
      <c r="H256" s="1">
        <v>10</v>
      </c>
      <c r="I256" s="1">
        <v>12</v>
      </c>
      <c r="J256" s="1">
        <v>5</v>
      </c>
      <c r="L256" s="1" t="s">
        <v>296</v>
      </c>
      <c r="M256" s="19">
        <v>10.1</v>
      </c>
      <c r="N256" s="19">
        <v>10.1</v>
      </c>
      <c r="O256" s="1">
        <f t="shared" si="7"/>
        <v>0</v>
      </c>
      <c r="P256" s="19">
        <v>12.1</v>
      </c>
      <c r="Q256" s="19">
        <v>7.73</v>
      </c>
      <c r="R256" s="19">
        <v>0</v>
      </c>
      <c r="S256" s="15">
        <v>811.36152649999997</v>
      </c>
      <c r="T256" s="15">
        <v>0.83600488549999996</v>
      </c>
      <c r="U256" s="20">
        <v>1312.793445</v>
      </c>
      <c r="V256" s="20">
        <v>0</v>
      </c>
      <c r="W256" s="1"/>
      <c r="X256" s="1"/>
      <c r="Y256" s="6"/>
      <c r="Z256" s="6"/>
      <c r="AA256" s="6"/>
      <c r="AB256">
        <v>5.7302343496737098</v>
      </c>
    </row>
    <row r="257" spans="1:28" s="99" customFormat="1" ht="14.25" customHeight="1" x14ac:dyDescent="0.45">
      <c r="A257" s="94">
        <v>45923</v>
      </c>
      <c r="B257" s="95">
        <v>0.63541666666666663</v>
      </c>
      <c r="C257" s="96">
        <f t="shared" si="6"/>
        <v>45923.635416666664</v>
      </c>
      <c r="D257" s="97">
        <v>2</v>
      </c>
      <c r="E257" s="97">
        <v>2</v>
      </c>
      <c r="F257" s="97" t="s">
        <v>28</v>
      </c>
      <c r="G257" s="98">
        <v>1500</v>
      </c>
      <c r="H257" s="97">
        <v>10</v>
      </c>
      <c r="I257" s="97">
        <v>12</v>
      </c>
      <c r="J257" s="97">
        <v>6</v>
      </c>
      <c r="L257" s="97" t="s">
        <v>297</v>
      </c>
      <c r="M257" s="100">
        <v>10.1</v>
      </c>
      <c r="N257" s="100">
        <v>10.1</v>
      </c>
      <c r="O257" s="97">
        <f t="shared" si="7"/>
        <v>0</v>
      </c>
      <c r="P257" s="100">
        <v>12.64</v>
      </c>
      <c r="Q257" s="100">
        <v>10.56</v>
      </c>
      <c r="R257" s="100">
        <v>0.01</v>
      </c>
      <c r="S257" s="101">
        <v>1020.814994</v>
      </c>
      <c r="T257" s="101">
        <v>0.74702892369999996</v>
      </c>
      <c r="U257" s="104">
        <v>2361.3513069999999</v>
      </c>
      <c r="V257" s="104">
        <v>1.221217453</v>
      </c>
      <c r="W257" s="97"/>
      <c r="X257" s="97"/>
      <c r="Y257" s="103"/>
      <c r="Z257" s="103"/>
      <c r="AA257" s="103"/>
      <c r="AB257" s="99">
        <v>14.363327925657901</v>
      </c>
    </row>
    <row r="258" spans="1:28" s="87" customFormat="1" ht="14.25" customHeight="1" x14ac:dyDescent="0.45">
      <c r="A258" s="83">
        <v>45923</v>
      </c>
      <c r="B258" s="84">
        <v>0.63611111111111107</v>
      </c>
      <c r="C258" s="85">
        <f t="shared" ref="C258:C321" si="8">A258+B258</f>
        <v>45923.636111111111</v>
      </c>
      <c r="D258" s="86">
        <v>2</v>
      </c>
      <c r="E258" s="86">
        <v>2</v>
      </c>
      <c r="F258" s="86" t="s">
        <v>28</v>
      </c>
      <c r="G258" s="86">
        <v>2500</v>
      </c>
      <c r="H258" s="86">
        <v>10</v>
      </c>
      <c r="I258" s="86">
        <v>12</v>
      </c>
      <c r="J258" s="86">
        <v>7</v>
      </c>
      <c r="L258" s="86" t="s">
        <v>298</v>
      </c>
      <c r="M258" s="88">
        <v>10.199999999999999</v>
      </c>
      <c r="N258" s="88">
        <v>10.199999999999999</v>
      </c>
      <c r="O258" s="86">
        <f t="shared" ref="O258:O321" si="9">N258-M258</f>
        <v>0</v>
      </c>
      <c r="P258" s="88">
        <v>12.49</v>
      </c>
      <c r="Q258" s="88">
        <v>10.52</v>
      </c>
      <c r="R258" s="88">
        <v>2.2000000000000002</v>
      </c>
      <c r="S258" s="89">
        <v>1153.9754640000001</v>
      </c>
      <c r="T258" s="89">
        <v>1.032458259</v>
      </c>
      <c r="U258" s="90">
        <v>3040.7</v>
      </c>
      <c r="V258" s="90">
        <v>2.514553694</v>
      </c>
      <c r="W258" s="86"/>
      <c r="X258" s="86"/>
      <c r="Y258" s="91"/>
      <c r="Z258" s="91"/>
      <c r="AA258" s="91"/>
      <c r="AB258" s="87">
        <v>17.188376601200702</v>
      </c>
    </row>
    <row r="259" spans="1:28" ht="14.25" customHeight="1" x14ac:dyDescent="0.45">
      <c r="A259" s="2">
        <v>45923</v>
      </c>
      <c r="B259" s="18">
        <v>0.6381944444444444</v>
      </c>
      <c r="C259" s="11">
        <f t="shared" si="8"/>
        <v>45923.638194444444</v>
      </c>
      <c r="D259" s="1">
        <v>2</v>
      </c>
      <c r="E259" s="1">
        <v>2</v>
      </c>
      <c r="F259" s="1" t="s">
        <v>28</v>
      </c>
      <c r="G259" s="1">
        <v>3500</v>
      </c>
      <c r="H259" s="1">
        <v>10</v>
      </c>
      <c r="I259" s="1">
        <v>12</v>
      </c>
      <c r="J259" s="1">
        <v>8</v>
      </c>
      <c r="L259" s="1" t="s">
        <v>299</v>
      </c>
      <c r="M259" s="19">
        <v>10</v>
      </c>
      <c r="N259" s="19">
        <v>10</v>
      </c>
      <c r="O259" s="1">
        <f t="shared" si="9"/>
        <v>0</v>
      </c>
      <c r="P259" s="19">
        <v>12.69</v>
      </c>
      <c r="Q259" s="19">
        <v>10.54</v>
      </c>
      <c r="R259" s="19">
        <v>4.66</v>
      </c>
      <c r="S259" s="15">
        <v>1262.7373829999999</v>
      </c>
      <c r="T259" s="15">
        <v>0.5297743882</v>
      </c>
      <c r="U259" s="111">
        <v>3325.3</v>
      </c>
      <c r="V259" s="111">
        <v>42.45673403</v>
      </c>
      <c r="W259" s="1"/>
      <c r="X259" s="28" t="s">
        <v>404</v>
      </c>
      <c r="Y259" s="6"/>
      <c r="Z259" s="6"/>
      <c r="AA259" s="6"/>
      <c r="AB259">
        <v>18.871115956930399</v>
      </c>
    </row>
    <row r="260" spans="1:28" ht="14.25" customHeight="1" x14ac:dyDescent="0.45">
      <c r="A260" s="2">
        <v>45924</v>
      </c>
      <c r="B260" s="18">
        <v>0.39513888888888887</v>
      </c>
      <c r="C260" s="11">
        <f t="shared" si="8"/>
        <v>45924.395138888889</v>
      </c>
      <c r="D260" s="1">
        <v>2</v>
      </c>
      <c r="E260" s="1">
        <v>2</v>
      </c>
      <c r="F260" s="1" t="s">
        <v>28</v>
      </c>
      <c r="G260" s="1">
        <v>0</v>
      </c>
      <c r="H260" s="1">
        <v>10</v>
      </c>
      <c r="I260" s="1">
        <v>12</v>
      </c>
      <c r="J260" s="1">
        <v>1</v>
      </c>
      <c r="L260" s="1" t="s">
        <v>300</v>
      </c>
      <c r="M260" s="19">
        <v>10.199999999999999</v>
      </c>
      <c r="N260" s="19">
        <v>10.199999999999999</v>
      </c>
      <c r="O260" s="1">
        <f t="shared" si="9"/>
        <v>0</v>
      </c>
      <c r="P260" s="19">
        <v>12.01</v>
      </c>
      <c r="Q260" s="19">
        <v>7.59</v>
      </c>
      <c r="R260" s="19">
        <v>0.04</v>
      </c>
      <c r="S260" s="15">
        <v>866.69037820000005</v>
      </c>
      <c r="T260" s="15">
        <v>0.56499501169999999</v>
      </c>
      <c r="U260" s="16">
        <v>1245.4947440000001</v>
      </c>
      <c r="V260" s="16">
        <v>1.006183198</v>
      </c>
      <c r="W260" s="1"/>
      <c r="X260" s="1"/>
      <c r="Y260" s="6"/>
      <c r="Z260" s="6"/>
      <c r="AA260" s="6"/>
      <c r="AB260">
        <v>4.2919235174208303</v>
      </c>
    </row>
    <row r="261" spans="1:28" s="99" customFormat="1" ht="14.25" customHeight="1" x14ac:dyDescent="0.45">
      <c r="A261" s="94">
        <v>45924</v>
      </c>
      <c r="B261" s="95">
        <v>0.39652777777777776</v>
      </c>
      <c r="C261" s="96">
        <f t="shared" si="8"/>
        <v>45924.396527777775</v>
      </c>
      <c r="D261" s="97">
        <v>2</v>
      </c>
      <c r="E261" s="97">
        <v>2</v>
      </c>
      <c r="F261" s="97" t="s">
        <v>28</v>
      </c>
      <c r="G261" s="98">
        <v>1500</v>
      </c>
      <c r="H261" s="97">
        <v>10</v>
      </c>
      <c r="I261" s="97">
        <v>12</v>
      </c>
      <c r="J261" s="97">
        <v>2</v>
      </c>
      <c r="L261" s="97" t="s">
        <v>301</v>
      </c>
      <c r="M261" s="100">
        <v>10.3</v>
      </c>
      <c r="N261" s="100">
        <v>10.3</v>
      </c>
      <c r="O261" s="97">
        <f t="shared" si="9"/>
        <v>0</v>
      </c>
      <c r="P261" s="100">
        <v>12.69</v>
      </c>
      <c r="Q261" s="100">
        <v>9.49</v>
      </c>
      <c r="R261" s="100">
        <v>-0.32</v>
      </c>
      <c r="S261" s="101">
        <v>1618.3087800000001</v>
      </c>
      <c r="T261" s="101">
        <v>0.53196718119999997</v>
      </c>
      <c r="U261" s="102">
        <v>2675.1832920000002</v>
      </c>
      <c r="V261" s="102">
        <v>2.1550604710000001</v>
      </c>
      <c r="W261" s="97"/>
      <c r="X261" s="97"/>
      <c r="Y261" s="103"/>
      <c r="Z261" s="103"/>
      <c r="AA261" s="103"/>
      <c r="AB261" s="99">
        <v>13.949596510992301</v>
      </c>
    </row>
    <row r="262" spans="1:28" s="87" customFormat="1" ht="14.25" customHeight="1" x14ac:dyDescent="0.45">
      <c r="A262" s="83">
        <v>45924</v>
      </c>
      <c r="B262" s="84">
        <v>0.39861111111111114</v>
      </c>
      <c r="C262" s="85">
        <f t="shared" si="8"/>
        <v>45924.398611111108</v>
      </c>
      <c r="D262" s="86">
        <v>2</v>
      </c>
      <c r="E262" s="86">
        <v>2</v>
      </c>
      <c r="F262" s="86" t="s">
        <v>28</v>
      </c>
      <c r="G262" s="86">
        <v>2500</v>
      </c>
      <c r="H262" s="86">
        <v>10</v>
      </c>
      <c r="I262" s="86">
        <v>12</v>
      </c>
      <c r="J262" s="86">
        <v>3</v>
      </c>
      <c r="L262" s="86" t="s">
        <v>302</v>
      </c>
      <c r="M262" s="88">
        <v>10.4</v>
      </c>
      <c r="N262" s="88">
        <v>10.4</v>
      </c>
      <c r="O262" s="86">
        <f t="shared" si="9"/>
        <v>0</v>
      </c>
      <c r="P262" s="88">
        <v>12.52</v>
      </c>
      <c r="Q262" s="88">
        <v>9.9499999999999993</v>
      </c>
      <c r="R262" s="88">
        <v>0.34</v>
      </c>
      <c r="S262" s="89">
        <v>1641.0555730000001</v>
      </c>
      <c r="T262" s="89">
        <v>1.0541296120000001</v>
      </c>
      <c r="U262" s="92">
        <v>3229.7267710000001</v>
      </c>
      <c r="V262" s="92">
        <v>1.9399885459999999</v>
      </c>
      <c r="W262" s="86"/>
      <c r="X262" s="86"/>
      <c r="Y262" s="91"/>
      <c r="Z262" s="91"/>
      <c r="AA262" s="91"/>
      <c r="AB262" s="87">
        <v>20.639822577227001</v>
      </c>
    </row>
    <row r="263" spans="1:28" ht="14.25" customHeight="1" x14ac:dyDescent="0.45">
      <c r="A263" s="2">
        <v>45924</v>
      </c>
      <c r="B263" s="18">
        <v>0.4</v>
      </c>
      <c r="C263" s="11">
        <f t="shared" si="8"/>
        <v>45924.4</v>
      </c>
      <c r="D263" s="1">
        <v>2</v>
      </c>
      <c r="E263" s="1">
        <v>2</v>
      </c>
      <c r="F263" s="1" t="s">
        <v>28</v>
      </c>
      <c r="G263" s="1">
        <v>3500</v>
      </c>
      <c r="H263" s="1">
        <v>10</v>
      </c>
      <c r="I263" s="1">
        <v>12</v>
      </c>
      <c r="J263" s="1">
        <v>4</v>
      </c>
      <c r="L263" s="1" t="s">
        <v>303</v>
      </c>
      <c r="M263" s="19">
        <v>10.5</v>
      </c>
      <c r="N263" s="19">
        <v>10.5</v>
      </c>
      <c r="O263" s="1">
        <f t="shared" si="9"/>
        <v>0</v>
      </c>
      <c r="P263" s="19">
        <v>12.68</v>
      </c>
      <c r="Q263" s="19">
        <v>10.039999999999999</v>
      </c>
      <c r="R263" s="19">
        <v>0.5</v>
      </c>
      <c r="S263" s="15">
        <v>1434.5929860000001</v>
      </c>
      <c r="T263" s="15">
        <v>0.90167792349999998</v>
      </c>
      <c r="U263" s="20">
        <v>2842.5955600000002</v>
      </c>
      <c r="V263" s="20">
        <v>6.6095400270000004</v>
      </c>
      <c r="W263" s="1" t="s">
        <v>126</v>
      </c>
      <c r="X263" s="1" t="s">
        <v>402</v>
      </c>
      <c r="Y263" s="6"/>
      <c r="Z263" s="6"/>
      <c r="AA263" s="6"/>
      <c r="AB263">
        <v>17.8890979004976</v>
      </c>
    </row>
    <row r="264" spans="1:28" ht="14.25" customHeight="1" x14ac:dyDescent="0.45">
      <c r="A264" s="2">
        <v>45924</v>
      </c>
      <c r="B264" s="18">
        <v>0.53541666666666665</v>
      </c>
      <c r="C264" s="11">
        <f t="shared" si="8"/>
        <v>45924.535416666666</v>
      </c>
      <c r="D264" s="1">
        <v>2</v>
      </c>
      <c r="E264" s="1">
        <v>2</v>
      </c>
      <c r="F264" s="1" t="s">
        <v>28</v>
      </c>
      <c r="G264" s="1">
        <v>0</v>
      </c>
      <c r="H264" s="1">
        <v>10</v>
      </c>
      <c r="I264" s="1">
        <v>12</v>
      </c>
      <c r="J264" s="1">
        <v>5</v>
      </c>
      <c r="L264" s="1" t="s">
        <v>304</v>
      </c>
      <c r="M264" s="19">
        <v>10.1</v>
      </c>
      <c r="N264" s="19">
        <v>10.1</v>
      </c>
      <c r="O264" s="1">
        <f t="shared" si="9"/>
        <v>0</v>
      </c>
      <c r="P264" s="19">
        <v>12.09</v>
      </c>
      <c r="Q264" s="19">
        <v>7.64</v>
      </c>
      <c r="R264" s="19">
        <v>0.23</v>
      </c>
      <c r="S264" s="15">
        <v>877.66032410000003</v>
      </c>
      <c r="T264" s="15">
        <v>0.23198953629999999</v>
      </c>
      <c r="U264" s="16">
        <v>1114.8715319999999</v>
      </c>
      <c r="V264" s="16">
        <v>0.215597763</v>
      </c>
      <c r="W264" s="1"/>
      <c r="X264" s="1"/>
      <c r="Y264" s="6"/>
      <c r="Z264" s="6"/>
      <c r="AA264" s="6"/>
      <c r="AB264">
        <v>2.58864743470681</v>
      </c>
    </row>
    <row r="265" spans="1:28" s="99" customFormat="1" ht="14.25" customHeight="1" x14ac:dyDescent="0.45">
      <c r="A265" s="94">
        <v>45924</v>
      </c>
      <c r="B265" s="95">
        <v>0.53749999999999998</v>
      </c>
      <c r="C265" s="96">
        <f t="shared" si="8"/>
        <v>45924.537499999999</v>
      </c>
      <c r="D265" s="97">
        <v>2</v>
      </c>
      <c r="E265" s="97">
        <v>2</v>
      </c>
      <c r="F265" s="97" t="s">
        <v>28</v>
      </c>
      <c r="G265" s="98">
        <v>1500</v>
      </c>
      <c r="H265" s="97">
        <v>10</v>
      </c>
      <c r="I265" s="97">
        <v>12</v>
      </c>
      <c r="J265" s="97">
        <v>6</v>
      </c>
      <c r="L265" s="97" t="s">
        <v>305</v>
      </c>
      <c r="M265" s="100">
        <v>10</v>
      </c>
      <c r="N265" s="100">
        <v>10</v>
      </c>
      <c r="O265" s="97">
        <f t="shared" si="9"/>
        <v>0</v>
      </c>
      <c r="P265" s="100">
        <v>12.64</v>
      </c>
      <c r="Q265" s="100">
        <v>9.59</v>
      </c>
      <c r="R265" s="100">
        <v>-0.22</v>
      </c>
      <c r="S265" s="101">
        <v>1549.612153</v>
      </c>
      <c r="T265" s="101">
        <v>1.221109325</v>
      </c>
      <c r="U265" s="102">
        <v>2529.0795320000002</v>
      </c>
      <c r="V265" s="102">
        <v>1.508562736</v>
      </c>
      <c r="W265" s="97"/>
      <c r="X265" s="97"/>
      <c r="Y265" s="103"/>
      <c r="Z265" s="103"/>
      <c r="AA265" s="103"/>
      <c r="AB265" s="99">
        <v>12.8190554798259</v>
      </c>
    </row>
    <row r="266" spans="1:28" s="87" customFormat="1" ht="14.25" customHeight="1" x14ac:dyDescent="0.45">
      <c r="A266" s="83">
        <v>45924</v>
      </c>
      <c r="B266" s="84">
        <v>0.5395833333333333</v>
      </c>
      <c r="C266" s="85">
        <f t="shared" si="8"/>
        <v>45924.539583333331</v>
      </c>
      <c r="D266" s="86">
        <v>2</v>
      </c>
      <c r="E266" s="86">
        <v>2</v>
      </c>
      <c r="F266" s="86" t="s">
        <v>28</v>
      </c>
      <c r="G266" s="86">
        <v>2500</v>
      </c>
      <c r="H266" s="86">
        <v>10</v>
      </c>
      <c r="I266" s="86">
        <v>12</v>
      </c>
      <c r="J266" s="86">
        <v>7</v>
      </c>
      <c r="L266" s="86" t="s">
        <v>306</v>
      </c>
      <c r="M266" s="88">
        <v>10.1</v>
      </c>
      <c r="N266" s="88">
        <v>10.1</v>
      </c>
      <c r="O266" s="86">
        <f t="shared" si="9"/>
        <v>0</v>
      </c>
      <c r="P266" s="88">
        <v>12.49</v>
      </c>
      <c r="Q266" s="88">
        <v>9.93</v>
      </c>
      <c r="R266" s="88">
        <v>0.35</v>
      </c>
      <c r="S266" s="89">
        <v>1689.912274</v>
      </c>
      <c r="T266" s="89">
        <v>0.71562409780000003</v>
      </c>
      <c r="U266" s="92">
        <v>3201.8549979999998</v>
      </c>
      <c r="V266" s="92">
        <v>1.652619933</v>
      </c>
      <c r="W266" s="86"/>
      <c r="X266" s="86"/>
      <c r="Y266" s="91"/>
      <c r="Z266" s="91"/>
      <c r="AA266" s="91"/>
      <c r="AB266" s="87">
        <v>19.952179007600598</v>
      </c>
    </row>
    <row r="267" spans="1:28" ht="14.25" customHeight="1" x14ac:dyDescent="0.45">
      <c r="A267" s="2">
        <v>45924</v>
      </c>
      <c r="B267" s="18">
        <v>0.54097222222222219</v>
      </c>
      <c r="C267" s="11">
        <f t="shared" si="8"/>
        <v>45924.540972222225</v>
      </c>
      <c r="D267" s="1">
        <v>2</v>
      </c>
      <c r="E267" s="1">
        <v>2</v>
      </c>
      <c r="F267" s="1" t="s">
        <v>28</v>
      </c>
      <c r="G267" s="1">
        <v>3500</v>
      </c>
      <c r="H267" s="1">
        <v>10</v>
      </c>
      <c r="I267" s="1">
        <v>12</v>
      </c>
      <c r="J267" s="1">
        <v>8</v>
      </c>
      <c r="L267" s="1" t="s">
        <v>307</v>
      </c>
      <c r="M267" s="19">
        <v>10</v>
      </c>
      <c r="N267" s="19">
        <v>10</v>
      </c>
      <c r="O267" s="1">
        <f t="shared" si="9"/>
        <v>0</v>
      </c>
      <c r="P267" s="19">
        <v>12.67</v>
      </c>
      <c r="Q267" s="19">
        <v>10.09</v>
      </c>
      <c r="R267" s="19">
        <v>2.2799999999999998</v>
      </c>
      <c r="S267" s="15">
        <v>1473.248529</v>
      </c>
      <c r="T267" s="15">
        <v>0.89056025289999996</v>
      </c>
      <c r="U267" s="20">
        <v>2976.6885630000002</v>
      </c>
      <c r="V267" s="20">
        <v>2.0115166630000001</v>
      </c>
      <c r="W267" s="1" t="s">
        <v>126</v>
      </c>
      <c r="X267" s="1"/>
      <c r="Y267" s="6"/>
      <c r="Z267" s="6"/>
      <c r="AA267" s="6"/>
      <c r="AB267">
        <v>18.983896552424401</v>
      </c>
    </row>
    <row r="268" spans="1:28" ht="14.25" customHeight="1" x14ac:dyDescent="0.45">
      <c r="A268" s="2">
        <v>45925</v>
      </c>
      <c r="B268" s="18">
        <v>0.40069444444444446</v>
      </c>
      <c r="C268" s="11">
        <f t="shared" si="8"/>
        <v>45925.400694444441</v>
      </c>
      <c r="D268" s="1">
        <v>2</v>
      </c>
      <c r="E268" s="1">
        <v>2</v>
      </c>
      <c r="F268" s="1" t="s">
        <v>28</v>
      </c>
      <c r="G268" s="1">
        <v>0</v>
      </c>
      <c r="H268" s="1">
        <v>10</v>
      </c>
      <c r="I268" s="1">
        <v>12</v>
      </c>
      <c r="J268" s="1">
        <v>1</v>
      </c>
      <c r="L268" s="1" t="s">
        <v>308</v>
      </c>
      <c r="M268" s="19">
        <v>9.5</v>
      </c>
      <c r="N268" s="19">
        <v>9.5</v>
      </c>
      <c r="O268" s="1">
        <f t="shared" si="9"/>
        <v>0</v>
      </c>
      <c r="P268" s="19">
        <v>12.1</v>
      </c>
      <c r="Q268" s="19">
        <v>7.72</v>
      </c>
      <c r="R268" s="19">
        <v>0.03</v>
      </c>
      <c r="S268" s="15">
        <v>869.40516249999996</v>
      </c>
      <c r="T268" s="15">
        <v>0.43633651759999997</v>
      </c>
      <c r="U268" s="20">
        <v>1023.088582</v>
      </c>
      <c r="V268" s="20">
        <v>2.5152883909999999</v>
      </c>
      <c r="W268" s="1"/>
      <c r="X268" s="1"/>
      <c r="Y268" s="6"/>
      <c r="Z268" s="6"/>
      <c r="AA268" s="6"/>
      <c r="AB268">
        <v>1.62893657513146</v>
      </c>
    </row>
    <row r="269" spans="1:28" s="99" customFormat="1" ht="14.25" customHeight="1" x14ac:dyDescent="0.45">
      <c r="A269" s="94">
        <v>45925</v>
      </c>
      <c r="B269" s="95">
        <v>0.40277777777777779</v>
      </c>
      <c r="C269" s="96">
        <f t="shared" si="8"/>
        <v>45925.402777777781</v>
      </c>
      <c r="D269" s="97">
        <v>2</v>
      </c>
      <c r="E269" s="97">
        <v>2</v>
      </c>
      <c r="F269" s="97" t="s">
        <v>28</v>
      </c>
      <c r="G269" s="98">
        <v>1500</v>
      </c>
      <c r="H269" s="97">
        <v>10</v>
      </c>
      <c r="I269" s="97">
        <v>12</v>
      </c>
      <c r="J269" s="97">
        <v>2</v>
      </c>
      <c r="L269" s="97" t="s">
        <v>309</v>
      </c>
      <c r="M269" s="100">
        <v>10</v>
      </c>
      <c r="N269" s="100">
        <v>10</v>
      </c>
      <c r="O269" s="97">
        <f t="shared" si="9"/>
        <v>0</v>
      </c>
      <c r="P269" s="100">
        <v>12.67</v>
      </c>
      <c r="Q269" s="100">
        <v>8.7799999999999994</v>
      </c>
      <c r="R269" s="100">
        <v>-0.12</v>
      </c>
      <c r="S269" s="101">
        <v>2108.1180490000002</v>
      </c>
      <c r="T269" s="101">
        <v>0.76353414959999999</v>
      </c>
      <c r="U269" s="102">
        <v>2657.4955399999999</v>
      </c>
      <c r="V269" s="102">
        <v>0.79020067230000002</v>
      </c>
      <c r="W269" s="97"/>
      <c r="X269" s="97"/>
      <c r="Y269" s="103"/>
      <c r="Z269" s="103"/>
      <c r="AA269" s="103"/>
      <c r="AB269" s="99">
        <v>7.2736151322132097</v>
      </c>
    </row>
    <row r="270" spans="1:28" s="87" customFormat="1" ht="14.25" customHeight="1" x14ac:dyDescent="0.45">
      <c r="A270" s="83">
        <v>45925</v>
      </c>
      <c r="B270" s="84">
        <v>0.40347222222222223</v>
      </c>
      <c r="C270" s="85">
        <f t="shared" si="8"/>
        <v>45925.40347222222</v>
      </c>
      <c r="D270" s="86">
        <v>2</v>
      </c>
      <c r="E270" s="86">
        <v>2</v>
      </c>
      <c r="F270" s="86" t="s">
        <v>28</v>
      </c>
      <c r="G270" s="86">
        <v>2500</v>
      </c>
      <c r="H270" s="86">
        <v>10</v>
      </c>
      <c r="I270" s="86">
        <v>12</v>
      </c>
      <c r="J270" s="86">
        <v>3</v>
      </c>
      <c r="L270" s="86" t="s">
        <v>310</v>
      </c>
      <c r="M270" s="88">
        <v>10.199999999999999</v>
      </c>
      <c r="N270" s="88">
        <v>10.199999999999999</v>
      </c>
      <c r="O270" s="86">
        <f t="shared" si="9"/>
        <v>0</v>
      </c>
      <c r="P270" s="88">
        <v>12.53</v>
      </c>
      <c r="Q270" s="88">
        <v>9.33</v>
      </c>
      <c r="R270" s="88">
        <v>-0.05</v>
      </c>
      <c r="S270" s="89">
        <v>2113.5405989999999</v>
      </c>
      <c r="T270" s="89">
        <v>0.61863214190000004</v>
      </c>
      <c r="U270" s="90">
        <v>3294.1400410000001</v>
      </c>
      <c r="V270" s="90">
        <v>0.28738271630000001</v>
      </c>
      <c r="W270" s="86"/>
      <c r="X270" s="86"/>
      <c r="Y270" s="91"/>
      <c r="Z270" s="91"/>
      <c r="AA270" s="91"/>
      <c r="AB270" s="87">
        <v>16.1240319682442</v>
      </c>
    </row>
    <row r="271" spans="1:28" ht="14.25" customHeight="1" x14ac:dyDescent="0.45">
      <c r="A271" s="2">
        <v>45925</v>
      </c>
      <c r="B271" s="18">
        <v>0.40486111111111112</v>
      </c>
      <c r="C271" s="11">
        <f t="shared" si="8"/>
        <v>45925.404861111114</v>
      </c>
      <c r="D271" s="1">
        <v>2</v>
      </c>
      <c r="E271" s="1">
        <v>2</v>
      </c>
      <c r="F271" s="1" t="s">
        <v>28</v>
      </c>
      <c r="G271" s="1">
        <v>3500</v>
      </c>
      <c r="H271" s="1">
        <v>10</v>
      </c>
      <c r="I271" s="1">
        <v>12</v>
      </c>
      <c r="J271" s="1">
        <v>4</v>
      </c>
      <c r="L271" s="1" t="s">
        <v>311</v>
      </c>
      <c r="M271" s="19">
        <v>9.9</v>
      </c>
      <c r="N271" s="19">
        <v>9.9</v>
      </c>
      <c r="O271" s="1">
        <f t="shared" si="9"/>
        <v>0</v>
      </c>
      <c r="P271" s="19">
        <v>12.64</v>
      </c>
      <c r="Q271" s="19">
        <v>9.77</v>
      </c>
      <c r="R271" s="19">
        <v>0.55000000000000004</v>
      </c>
      <c r="S271" s="15">
        <v>1403.351418</v>
      </c>
      <c r="T271" s="15">
        <v>0.85559231430000005</v>
      </c>
      <c r="U271" s="16">
        <v>2586.2803410000001</v>
      </c>
      <c r="V271" s="16">
        <v>0.64683292940000003</v>
      </c>
      <c r="W271" s="1" t="s">
        <v>126</v>
      </c>
      <c r="X271" s="1"/>
      <c r="Y271" s="6"/>
      <c r="Z271" s="6"/>
      <c r="AA271" s="6"/>
      <c r="AB271">
        <v>15.235241736976</v>
      </c>
    </row>
    <row r="272" spans="1:28" ht="14.25" customHeight="1" x14ac:dyDescent="0.45">
      <c r="A272" s="2">
        <v>45925</v>
      </c>
      <c r="B272" s="18">
        <v>0.5395833333333333</v>
      </c>
      <c r="C272" s="11">
        <f t="shared" si="8"/>
        <v>45925.539583333331</v>
      </c>
      <c r="D272" s="1">
        <v>2</v>
      </c>
      <c r="E272" s="1">
        <v>2</v>
      </c>
      <c r="F272" s="1" t="s">
        <v>28</v>
      </c>
      <c r="G272" s="1">
        <v>0</v>
      </c>
      <c r="H272" s="1">
        <v>10</v>
      </c>
      <c r="I272" s="1">
        <v>12</v>
      </c>
      <c r="J272" s="1">
        <v>5</v>
      </c>
      <c r="L272" s="1" t="s">
        <v>312</v>
      </c>
      <c r="M272" s="19">
        <v>9</v>
      </c>
      <c r="N272" s="19">
        <v>9</v>
      </c>
      <c r="O272" s="1">
        <f t="shared" si="9"/>
        <v>0</v>
      </c>
      <c r="P272" s="19">
        <v>12.12</v>
      </c>
      <c r="Q272" s="19">
        <v>7.69</v>
      </c>
      <c r="R272" s="19">
        <v>0.02</v>
      </c>
      <c r="S272" s="15">
        <v>881.16645000000005</v>
      </c>
      <c r="T272" s="15">
        <v>0.13105340639999999</v>
      </c>
      <c r="U272" s="16">
        <v>957.36850340000001</v>
      </c>
      <c r="V272" s="16">
        <v>0</v>
      </c>
      <c r="W272" s="1"/>
      <c r="X272" s="1"/>
      <c r="Y272" s="6"/>
      <c r="Z272" s="6"/>
      <c r="AA272" s="6"/>
      <c r="AB272">
        <v>0.82228505198530999</v>
      </c>
    </row>
    <row r="273" spans="1:28" s="99" customFormat="1" ht="14.25" customHeight="1" x14ac:dyDescent="0.45">
      <c r="A273" s="94">
        <v>45925</v>
      </c>
      <c r="B273" s="95">
        <v>0.54097222222222219</v>
      </c>
      <c r="C273" s="96">
        <f t="shared" si="8"/>
        <v>45925.540972222225</v>
      </c>
      <c r="D273" s="97">
        <v>2</v>
      </c>
      <c r="E273" s="97">
        <v>2</v>
      </c>
      <c r="F273" s="97" t="s">
        <v>28</v>
      </c>
      <c r="G273" s="98">
        <v>1500</v>
      </c>
      <c r="H273" s="97">
        <v>10</v>
      </c>
      <c r="I273" s="97">
        <v>12</v>
      </c>
      <c r="J273" s="97">
        <v>6</v>
      </c>
      <c r="L273" s="97" t="s">
        <v>313</v>
      </c>
      <c r="M273" s="100">
        <v>9.3000000000000007</v>
      </c>
      <c r="N273" s="100">
        <v>9.3000000000000007</v>
      </c>
      <c r="O273" s="97">
        <f t="shared" si="9"/>
        <v>0</v>
      </c>
      <c r="P273" s="100">
        <v>12.69</v>
      </c>
      <c r="Q273" s="100">
        <v>9</v>
      </c>
      <c r="R273" s="100">
        <v>-0.28000000000000003</v>
      </c>
      <c r="S273" s="101">
        <v>1985.2951599999999</v>
      </c>
      <c r="T273" s="101">
        <v>1.8475329650000001</v>
      </c>
      <c r="U273" s="102">
        <v>2531.432699</v>
      </c>
      <c r="V273" s="102">
        <v>0</v>
      </c>
      <c r="W273" s="97"/>
      <c r="X273" s="97"/>
      <c r="Y273" s="103"/>
      <c r="Z273" s="103"/>
      <c r="AA273" s="103"/>
      <c r="AB273" s="99">
        <v>7.1474043681105499</v>
      </c>
    </row>
    <row r="274" spans="1:28" s="87" customFormat="1" ht="14.25" customHeight="1" x14ac:dyDescent="0.45">
      <c r="A274" s="83">
        <v>45925</v>
      </c>
      <c r="B274" s="84">
        <v>0.54236111111111107</v>
      </c>
      <c r="C274" s="85">
        <f t="shared" si="8"/>
        <v>45925.542361111111</v>
      </c>
      <c r="D274" s="86">
        <v>2</v>
      </c>
      <c r="E274" s="86">
        <v>2</v>
      </c>
      <c r="F274" s="86" t="s">
        <v>28</v>
      </c>
      <c r="G274" s="86">
        <v>2500</v>
      </c>
      <c r="H274" s="86">
        <v>10</v>
      </c>
      <c r="I274" s="86">
        <v>12</v>
      </c>
      <c r="J274" s="86">
        <v>7</v>
      </c>
      <c r="L274" s="86" t="s">
        <v>314</v>
      </c>
      <c r="M274" s="88">
        <v>9.4</v>
      </c>
      <c r="N274" s="88">
        <v>9.4</v>
      </c>
      <c r="O274" s="86">
        <f t="shared" si="9"/>
        <v>0</v>
      </c>
      <c r="P274" s="88">
        <v>12.52</v>
      </c>
      <c r="Q274" s="88">
        <v>9.27</v>
      </c>
      <c r="R274" s="88">
        <v>0.41</v>
      </c>
      <c r="S274" s="89">
        <v>2170.6811050000001</v>
      </c>
      <c r="T274" s="89">
        <v>0.54145297859999997</v>
      </c>
      <c r="U274" s="90">
        <v>3214.5301800000002</v>
      </c>
      <c r="V274" s="90">
        <v>0.86213392310000003</v>
      </c>
      <c r="W274" s="86"/>
      <c r="X274" s="86"/>
      <c r="Y274" s="91"/>
      <c r="Z274" s="91"/>
      <c r="AA274" s="91"/>
      <c r="AB274" s="87">
        <v>14.184692805392199</v>
      </c>
    </row>
    <row r="275" spans="1:28" ht="13.9" customHeight="1" x14ac:dyDescent="0.45">
      <c r="A275" s="9">
        <v>45925</v>
      </c>
      <c r="B275" s="18">
        <v>0.54374999999999996</v>
      </c>
      <c r="C275" s="11">
        <f t="shared" si="8"/>
        <v>45925.543749999997</v>
      </c>
      <c r="D275" s="12">
        <v>2</v>
      </c>
      <c r="E275" s="12">
        <v>2</v>
      </c>
      <c r="F275" s="12" t="s">
        <v>28</v>
      </c>
      <c r="G275" s="1">
        <v>3500</v>
      </c>
      <c r="H275" s="12">
        <v>10</v>
      </c>
      <c r="I275" s="12">
        <v>12</v>
      </c>
      <c r="J275" s="12">
        <v>8</v>
      </c>
      <c r="K275" s="12"/>
      <c r="L275" s="12" t="s">
        <v>315</v>
      </c>
      <c r="M275" s="19">
        <v>9.1999999999999993</v>
      </c>
      <c r="N275" s="19">
        <v>9.1999999999999993</v>
      </c>
      <c r="O275" s="1">
        <f t="shared" si="9"/>
        <v>0</v>
      </c>
      <c r="P275" s="19">
        <v>12.65</v>
      </c>
      <c r="Q275" s="19">
        <v>9.48</v>
      </c>
      <c r="R275" s="19">
        <v>0.03</v>
      </c>
      <c r="S275" s="15">
        <v>1575.1599120000001</v>
      </c>
      <c r="T275" s="15">
        <v>0.55268294669999996</v>
      </c>
      <c r="U275" s="16">
        <v>2549.3993839999998</v>
      </c>
      <c r="V275" s="16">
        <v>0.93390992480000001</v>
      </c>
      <c r="W275" s="12" t="s">
        <v>126</v>
      </c>
      <c r="X275" s="12"/>
      <c r="Y275" s="13"/>
      <c r="Z275" s="13"/>
      <c r="AA275" s="13"/>
      <c r="AB275">
        <v>12.737542205449399</v>
      </c>
    </row>
    <row r="276" spans="1:28" ht="14.25" customHeight="1" x14ac:dyDescent="0.45">
      <c r="A276" s="2">
        <v>45930</v>
      </c>
      <c r="B276" s="18">
        <v>0.39305555555555555</v>
      </c>
      <c r="C276" s="11">
        <f t="shared" si="8"/>
        <v>45930.393055555556</v>
      </c>
      <c r="D276" s="1">
        <v>2</v>
      </c>
      <c r="E276" s="1">
        <v>3</v>
      </c>
      <c r="F276" s="1" t="s">
        <v>28</v>
      </c>
      <c r="G276" s="1">
        <v>0</v>
      </c>
      <c r="H276" s="1">
        <v>10</v>
      </c>
      <c r="I276" s="1">
        <v>18</v>
      </c>
      <c r="J276" s="1">
        <v>1</v>
      </c>
      <c r="L276" s="1" t="s">
        <v>316</v>
      </c>
      <c r="M276" s="19">
        <v>10.1</v>
      </c>
      <c r="N276" s="19">
        <v>10.1</v>
      </c>
      <c r="O276" s="1">
        <f t="shared" si="9"/>
        <v>0</v>
      </c>
      <c r="P276" s="19">
        <v>18.11</v>
      </c>
      <c r="Q276" s="19">
        <v>7.69</v>
      </c>
      <c r="R276" s="19">
        <v>0.22</v>
      </c>
      <c r="S276" s="15">
        <v>1213.8770469999999</v>
      </c>
      <c r="T276" s="15">
        <v>0.64781730849999997</v>
      </c>
      <c r="U276" s="16">
        <v>1251.6050170000001</v>
      </c>
      <c r="V276" s="16">
        <v>2.2180015549999998</v>
      </c>
      <c r="W276" s="1"/>
      <c r="X276" s="1"/>
      <c r="Y276" s="6"/>
      <c r="Z276" s="6"/>
      <c r="AA276" s="6"/>
      <c r="AB276">
        <v>0.55771071918876902</v>
      </c>
    </row>
    <row r="277" spans="1:28" ht="14.25" customHeight="1" x14ac:dyDescent="0.45">
      <c r="A277" s="2">
        <v>45930</v>
      </c>
      <c r="B277" s="18">
        <v>0.4</v>
      </c>
      <c r="C277" s="11">
        <f t="shared" si="8"/>
        <v>45930.400000000001</v>
      </c>
      <c r="D277" s="1">
        <v>2</v>
      </c>
      <c r="E277" s="1">
        <v>3</v>
      </c>
      <c r="F277" s="1" t="s">
        <v>28</v>
      </c>
      <c r="G277" s="1">
        <v>0</v>
      </c>
      <c r="H277" s="1">
        <v>10</v>
      </c>
      <c r="I277" s="1">
        <v>18</v>
      </c>
      <c r="J277" s="1">
        <v>1</v>
      </c>
      <c r="L277" s="1" t="s">
        <v>317</v>
      </c>
      <c r="M277" s="19">
        <v>10.199999999999999</v>
      </c>
      <c r="N277" s="19">
        <v>10.199999999999999</v>
      </c>
      <c r="O277" s="1">
        <f t="shared" si="9"/>
        <v>0</v>
      </c>
      <c r="P277" s="19">
        <v>18.09</v>
      </c>
      <c r="Q277" s="19">
        <v>7.7</v>
      </c>
      <c r="R277" s="19">
        <v>0.25</v>
      </c>
      <c r="S277" s="15">
        <v>1217.128676</v>
      </c>
      <c r="T277" s="15">
        <v>0.8755761339</v>
      </c>
      <c r="U277" s="16">
        <v>1247.3120349999999</v>
      </c>
      <c r="V277" s="16">
        <v>0.35772979030000002</v>
      </c>
      <c r="W277" s="1"/>
      <c r="X277" s="1"/>
      <c r="Y277" s="6"/>
      <c r="Z277" s="6"/>
      <c r="AA277" s="6"/>
      <c r="AB277">
        <v>0.50389055027221796</v>
      </c>
    </row>
    <row r="278" spans="1:28" s="99" customFormat="1" ht="14.25" customHeight="1" x14ac:dyDescent="0.45">
      <c r="A278" s="94">
        <v>45930</v>
      </c>
      <c r="B278" s="95">
        <v>0.40138888888888891</v>
      </c>
      <c r="C278" s="96">
        <f t="shared" si="8"/>
        <v>45930.401388888888</v>
      </c>
      <c r="D278" s="97">
        <v>2</v>
      </c>
      <c r="E278" s="97">
        <v>3</v>
      </c>
      <c r="F278" s="97" t="s">
        <v>28</v>
      </c>
      <c r="G278" s="98">
        <v>1500</v>
      </c>
      <c r="H278" s="97">
        <v>10</v>
      </c>
      <c r="I278" s="97">
        <v>18</v>
      </c>
      <c r="J278" s="97">
        <v>2</v>
      </c>
      <c r="L278" s="97" t="s">
        <v>318</v>
      </c>
      <c r="M278" s="100">
        <v>10.199999999999999</v>
      </c>
      <c r="N278" s="100">
        <v>10.199999999999999</v>
      </c>
      <c r="O278" s="97">
        <f t="shared" si="9"/>
        <v>0</v>
      </c>
      <c r="P278" s="100">
        <v>18.420000000000002</v>
      </c>
      <c r="Q278" s="100">
        <v>10.11</v>
      </c>
      <c r="R278" s="100">
        <v>0.11</v>
      </c>
      <c r="S278" s="101">
        <v>1416.953225</v>
      </c>
      <c r="T278" s="101">
        <v>0.57961769860000001</v>
      </c>
      <c r="U278" s="102">
        <v>2784.107896</v>
      </c>
      <c r="V278" s="102">
        <v>1.0728985630000001</v>
      </c>
      <c r="W278" s="97"/>
      <c r="X278" s="97"/>
      <c r="Y278" s="103"/>
      <c r="Z278" s="103"/>
      <c r="AA278" s="103"/>
      <c r="AB278" s="99">
        <v>16.739697933933201</v>
      </c>
    </row>
    <row r="279" spans="1:28" s="87" customFormat="1" ht="14.25" customHeight="1" x14ac:dyDescent="0.45">
      <c r="A279" s="83">
        <v>45930</v>
      </c>
      <c r="B279" s="84">
        <v>0.40277777777777779</v>
      </c>
      <c r="C279" s="85">
        <f t="shared" si="8"/>
        <v>45930.402777777781</v>
      </c>
      <c r="D279" s="86">
        <v>2</v>
      </c>
      <c r="E279" s="86">
        <v>3</v>
      </c>
      <c r="F279" s="86" t="s">
        <v>28</v>
      </c>
      <c r="G279" s="86">
        <v>2500</v>
      </c>
      <c r="H279" s="86">
        <v>10</v>
      </c>
      <c r="I279" s="86">
        <v>18</v>
      </c>
      <c r="J279" s="86">
        <v>3</v>
      </c>
      <c r="L279" s="86" t="s">
        <v>319</v>
      </c>
      <c r="M279" s="88">
        <v>10.199999999999999</v>
      </c>
      <c r="N279" s="88">
        <v>10.199999999999999</v>
      </c>
      <c r="O279" s="86">
        <f t="shared" si="9"/>
        <v>0</v>
      </c>
      <c r="P279" s="88">
        <v>18.8</v>
      </c>
      <c r="Q279" s="88">
        <v>10.61</v>
      </c>
      <c r="R279" s="88">
        <v>3.1</v>
      </c>
      <c r="S279" s="89">
        <v>1571.5812470000001</v>
      </c>
      <c r="T279" s="89">
        <v>0.29411468969999999</v>
      </c>
      <c r="U279" s="90">
        <v>3654.8765119999998</v>
      </c>
      <c r="V279" s="90">
        <v>1.7161085460000001</v>
      </c>
      <c r="W279" s="86"/>
      <c r="X279" s="86"/>
      <c r="Y279" s="91"/>
      <c r="Z279" s="91"/>
      <c r="AA279" s="91"/>
      <c r="AB279" s="87">
        <v>22.866131746119599</v>
      </c>
    </row>
    <row r="280" spans="1:28" ht="14.25" customHeight="1" x14ac:dyDescent="0.45">
      <c r="A280" s="2">
        <v>45930</v>
      </c>
      <c r="B280" s="18">
        <v>0.40347222222222223</v>
      </c>
      <c r="C280" s="11">
        <f t="shared" si="8"/>
        <v>45930.40347222222</v>
      </c>
      <c r="D280" s="1">
        <v>2</v>
      </c>
      <c r="E280" s="1">
        <v>3</v>
      </c>
      <c r="F280" s="1" t="s">
        <v>28</v>
      </c>
      <c r="G280" s="1">
        <v>3500</v>
      </c>
      <c r="H280" s="1">
        <v>10</v>
      </c>
      <c r="I280" s="1">
        <v>18</v>
      </c>
      <c r="J280" s="1">
        <v>4</v>
      </c>
      <c r="L280" s="1" t="s">
        <v>320</v>
      </c>
      <c r="M280" s="19">
        <v>10.199999999999999</v>
      </c>
      <c r="N280" s="19">
        <v>10.199999999999999</v>
      </c>
      <c r="O280" s="1">
        <f t="shared" si="9"/>
        <v>0</v>
      </c>
      <c r="P280" s="19">
        <v>18.98</v>
      </c>
      <c r="Q280" s="19">
        <v>10.64</v>
      </c>
      <c r="R280" s="19">
        <v>5.25</v>
      </c>
      <c r="S280" s="15">
        <v>1669.129353</v>
      </c>
      <c r="T280" s="15">
        <v>0.54032122279999995</v>
      </c>
      <c r="U280" s="16">
        <v>3937.938396</v>
      </c>
      <c r="V280" s="16">
        <v>1.501467482</v>
      </c>
      <c r="W280" s="1"/>
      <c r="X280" s="1"/>
      <c r="Y280" s="6"/>
      <c r="Z280" s="6"/>
      <c r="AA280" s="6"/>
      <c r="AB280">
        <v>24.546920020837799</v>
      </c>
    </row>
    <row r="281" spans="1:28" ht="14.25" customHeight="1" x14ac:dyDescent="0.45">
      <c r="A281" s="2">
        <v>45930</v>
      </c>
      <c r="B281" s="18">
        <v>0.53055555555555556</v>
      </c>
      <c r="C281" s="11">
        <f t="shared" si="8"/>
        <v>45930.530555555553</v>
      </c>
      <c r="D281" s="1">
        <v>2</v>
      </c>
      <c r="E281" s="1">
        <v>3</v>
      </c>
      <c r="F281" s="1" t="s">
        <v>28</v>
      </c>
      <c r="G281" s="1">
        <v>0</v>
      </c>
      <c r="H281" s="1">
        <v>10</v>
      </c>
      <c r="I281" s="1">
        <v>18</v>
      </c>
      <c r="J281" s="1">
        <v>1</v>
      </c>
      <c r="L281" s="1" t="s">
        <v>321</v>
      </c>
      <c r="M281" s="19">
        <v>9.6999999999999993</v>
      </c>
      <c r="N281" s="19">
        <v>9.6999999999999993</v>
      </c>
      <c r="O281" s="1">
        <f t="shared" si="9"/>
        <v>0</v>
      </c>
      <c r="P281" s="19">
        <v>18.07</v>
      </c>
      <c r="Q281" s="19">
        <v>7.75</v>
      </c>
      <c r="R281" s="19">
        <v>0.22</v>
      </c>
      <c r="S281" s="15">
        <v>1225.9380200000001</v>
      </c>
      <c r="T281" s="15">
        <v>0.41770045150000001</v>
      </c>
      <c r="U281" s="16">
        <v>1511.4550919999999</v>
      </c>
      <c r="V281" s="16">
        <v>0.21464638890000001</v>
      </c>
      <c r="W281" s="1"/>
      <c r="X281" s="1"/>
      <c r="Y281" s="6"/>
      <c r="Z281" s="6"/>
      <c r="AA281" s="6"/>
      <c r="AB281">
        <v>3.0910403123029599</v>
      </c>
    </row>
    <row r="282" spans="1:28" s="99" customFormat="1" ht="14.25" customHeight="1" x14ac:dyDescent="0.45">
      <c r="A282" s="94">
        <v>45930</v>
      </c>
      <c r="B282" s="95">
        <v>0.53194444444444444</v>
      </c>
      <c r="C282" s="96">
        <f t="shared" si="8"/>
        <v>45930.531944444447</v>
      </c>
      <c r="D282" s="97">
        <v>2</v>
      </c>
      <c r="E282" s="97">
        <v>3</v>
      </c>
      <c r="F282" s="97" t="s">
        <v>28</v>
      </c>
      <c r="G282" s="98">
        <v>1500</v>
      </c>
      <c r="H282" s="97">
        <v>10</v>
      </c>
      <c r="I282" s="97">
        <v>18</v>
      </c>
      <c r="J282" s="97">
        <v>2</v>
      </c>
      <c r="L282" s="97" t="s">
        <v>322</v>
      </c>
      <c r="M282" s="100">
        <v>9.9</v>
      </c>
      <c r="N282" s="100">
        <v>9.9</v>
      </c>
      <c r="O282" s="97">
        <f t="shared" si="9"/>
        <v>0</v>
      </c>
      <c r="P282" s="100">
        <v>18.420000000000002</v>
      </c>
      <c r="Q282" s="100">
        <v>10</v>
      </c>
      <c r="R282" s="100">
        <v>0.12</v>
      </c>
      <c r="S282" s="101">
        <v>1477.1847130000001</v>
      </c>
      <c r="T282" s="101">
        <v>1.0898112550000001</v>
      </c>
      <c r="U282" s="102">
        <v>2812.1149300000002</v>
      </c>
      <c r="V282" s="102">
        <v>2.4320237499999999</v>
      </c>
      <c r="W282" s="97"/>
      <c r="X282" s="97"/>
      <c r="Y282" s="103"/>
      <c r="Z282" s="103"/>
      <c r="AA282" s="103"/>
      <c r="AB282" s="99">
        <v>16.543106634676899</v>
      </c>
    </row>
    <row r="283" spans="1:28" s="87" customFormat="1" ht="14.25" customHeight="1" x14ac:dyDescent="0.45">
      <c r="A283" s="83">
        <v>45930</v>
      </c>
      <c r="B283" s="84">
        <v>0.53333333333333333</v>
      </c>
      <c r="C283" s="85">
        <f t="shared" si="8"/>
        <v>45930.533333333333</v>
      </c>
      <c r="D283" s="86">
        <v>2</v>
      </c>
      <c r="E283" s="86">
        <v>3</v>
      </c>
      <c r="F283" s="86" t="s">
        <v>28</v>
      </c>
      <c r="G283" s="86">
        <v>2500</v>
      </c>
      <c r="H283" s="86">
        <v>10</v>
      </c>
      <c r="I283" s="86">
        <v>18</v>
      </c>
      <c r="J283" s="86">
        <v>3</v>
      </c>
      <c r="L283" s="86" t="s">
        <v>323</v>
      </c>
      <c r="M283" s="88">
        <v>9.8000000000000007</v>
      </c>
      <c r="N283" s="88">
        <v>9.8000000000000007</v>
      </c>
      <c r="O283" s="86">
        <f t="shared" si="9"/>
        <v>0</v>
      </c>
      <c r="P283" s="88">
        <v>18.79</v>
      </c>
      <c r="Q283" s="88">
        <v>10.53</v>
      </c>
      <c r="R283" s="88">
        <v>1.82</v>
      </c>
      <c r="S283" s="89">
        <v>1635.6427229999999</v>
      </c>
      <c r="T283" s="89">
        <v>0.99718809860000002</v>
      </c>
      <c r="U283" s="90">
        <v>3619.5377210000001</v>
      </c>
      <c r="V283" s="90">
        <v>1.644697549</v>
      </c>
      <c r="W283" s="86"/>
      <c r="X283" s="86"/>
      <c r="Y283" s="91"/>
      <c r="Z283" s="91"/>
      <c r="AA283" s="91"/>
      <c r="AB283" s="87">
        <v>23.1484629398837</v>
      </c>
    </row>
    <row r="284" spans="1:28" ht="14.25" customHeight="1" x14ac:dyDescent="0.45">
      <c r="A284" s="2">
        <v>45930</v>
      </c>
      <c r="B284" s="18">
        <v>0.53472222222222221</v>
      </c>
      <c r="C284" s="11">
        <f t="shared" si="8"/>
        <v>45930.534722222219</v>
      </c>
      <c r="D284" s="1">
        <v>2</v>
      </c>
      <c r="E284" s="1">
        <v>3</v>
      </c>
      <c r="F284" s="1" t="s">
        <v>28</v>
      </c>
      <c r="G284" s="1">
        <v>3500</v>
      </c>
      <c r="H284" s="1">
        <v>10</v>
      </c>
      <c r="I284" s="1">
        <v>18</v>
      </c>
      <c r="J284" s="1">
        <v>4</v>
      </c>
      <c r="L284" s="1" t="s">
        <v>324</v>
      </c>
      <c r="M284" s="19">
        <v>9.9</v>
      </c>
      <c r="N284" s="19">
        <v>9.9</v>
      </c>
      <c r="O284" s="1">
        <f t="shared" si="9"/>
        <v>0</v>
      </c>
      <c r="P284" s="19">
        <v>18.93</v>
      </c>
      <c r="Q284" s="19">
        <v>10.54</v>
      </c>
      <c r="R284" s="19">
        <v>3.59</v>
      </c>
      <c r="S284" s="15">
        <v>1705.172928</v>
      </c>
      <c r="T284" s="15">
        <v>0.54147718450000004</v>
      </c>
      <c r="U284" s="111">
        <v>3834.3145450000002</v>
      </c>
      <c r="V284" s="111">
        <v>7.0064193760000002</v>
      </c>
      <c r="W284" s="1"/>
      <c r="X284" s="1" t="s">
        <v>402</v>
      </c>
      <c r="Y284" s="6"/>
      <c r="Z284" s="6"/>
      <c r="AA284" s="6"/>
      <c r="AB284">
        <v>24.508458439034399</v>
      </c>
    </row>
    <row r="285" spans="1:28" ht="14.25" customHeight="1" x14ac:dyDescent="0.45">
      <c r="A285" s="2">
        <v>45930</v>
      </c>
      <c r="B285" s="18">
        <v>0.54652777777777772</v>
      </c>
      <c r="C285" s="11">
        <f t="shared" si="8"/>
        <v>45930.546527777777</v>
      </c>
      <c r="D285" s="1">
        <v>2</v>
      </c>
      <c r="E285" s="1">
        <v>3</v>
      </c>
      <c r="F285" s="1" t="s">
        <v>28</v>
      </c>
      <c r="G285" s="1">
        <v>0</v>
      </c>
      <c r="H285" s="1">
        <v>10</v>
      </c>
      <c r="I285" s="1">
        <v>18</v>
      </c>
      <c r="J285" s="1">
        <v>5</v>
      </c>
      <c r="L285" s="1" t="s">
        <v>325</v>
      </c>
      <c r="M285" s="19">
        <v>9.8000000000000007</v>
      </c>
      <c r="N285" s="19">
        <v>9.8000000000000007</v>
      </c>
      <c r="O285" s="1">
        <f t="shared" si="9"/>
        <v>0</v>
      </c>
      <c r="P285" s="19">
        <v>18.13</v>
      </c>
      <c r="Q285" s="19">
        <v>7.74</v>
      </c>
      <c r="R285" s="19">
        <v>0.26</v>
      </c>
      <c r="S285" s="15">
        <v>1225.78008</v>
      </c>
      <c r="T285" s="15">
        <v>0.38584411210000003</v>
      </c>
      <c r="U285" s="16">
        <v>1693.858369</v>
      </c>
      <c r="V285" s="16">
        <v>0.21464210850000001</v>
      </c>
      <c r="W285" s="1"/>
      <c r="X285" s="1"/>
      <c r="Y285" s="6"/>
      <c r="Z285" s="6"/>
      <c r="AA285" s="6"/>
      <c r="AB285">
        <v>5.2496944278690902</v>
      </c>
    </row>
    <row r="286" spans="1:28" ht="14.25" customHeight="1" x14ac:dyDescent="0.45">
      <c r="A286" s="2">
        <v>45930</v>
      </c>
      <c r="B286" s="18">
        <v>0.55347222222222225</v>
      </c>
      <c r="C286" s="11">
        <f t="shared" si="8"/>
        <v>45930.553472222222</v>
      </c>
      <c r="D286" s="1">
        <v>2</v>
      </c>
      <c r="E286" s="1">
        <v>3</v>
      </c>
      <c r="F286" s="1" t="s">
        <v>28</v>
      </c>
      <c r="G286" s="1">
        <v>0</v>
      </c>
      <c r="H286" s="1">
        <v>10</v>
      </c>
      <c r="I286" s="1">
        <v>18</v>
      </c>
      <c r="J286" s="1">
        <v>5</v>
      </c>
      <c r="L286" s="1" t="s">
        <v>326</v>
      </c>
      <c r="M286" s="19">
        <v>9.9</v>
      </c>
      <c r="N286" s="19">
        <v>9.9</v>
      </c>
      <c r="O286" s="1">
        <f t="shared" si="9"/>
        <v>0</v>
      </c>
      <c r="P286" s="19">
        <v>18.13</v>
      </c>
      <c r="Q286" s="19">
        <v>7.74</v>
      </c>
      <c r="R286" s="19">
        <v>0.27</v>
      </c>
      <c r="S286" s="15">
        <v>1219.5990549999999</v>
      </c>
      <c r="T286" s="15">
        <v>0.24587139</v>
      </c>
      <c r="U286" s="16">
        <v>1428.8295889999999</v>
      </c>
      <c r="V286" s="16">
        <v>1.359467918</v>
      </c>
      <c r="W286" s="1"/>
      <c r="X286" s="1"/>
      <c r="Y286" s="6"/>
      <c r="Z286" s="6"/>
      <c r="AA286" s="6"/>
      <c r="AB286">
        <v>2.2361183885647602</v>
      </c>
    </row>
    <row r="287" spans="1:28" s="99" customFormat="1" ht="14.25" customHeight="1" x14ac:dyDescent="0.45">
      <c r="A287" s="94">
        <v>45930</v>
      </c>
      <c r="B287" s="95">
        <v>0.55486111111111114</v>
      </c>
      <c r="C287" s="96">
        <f t="shared" si="8"/>
        <v>45930.554861111108</v>
      </c>
      <c r="D287" s="97">
        <v>2</v>
      </c>
      <c r="E287" s="97">
        <v>3</v>
      </c>
      <c r="F287" s="97" t="s">
        <v>28</v>
      </c>
      <c r="G287" s="98">
        <v>1500</v>
      </c>
      <c r="H287" s="97">
        <v>10</v>
      </c>
      <c r="I287" s="97">
        <v>18</v>
      </c>
      <c r="J287" s="97">
        <v>6</v>
      </c>
      <c r="L287" s="97" t="s">
        <v>327</v>
      </c>
      <c r="M287" s="100">
        <v>9.6999999999999993</v>
      </c>
      <c r="N287" s="100">
        <v>9.6999999999999993</v>
      </c>
      <c r="O287" s="97">
        <f t="shared" si="9"/>
        <v>0</v>
      </c>
      <c r="P287" s="100">
        <v>18.46</v>
      </c>
      <c r="Q287" s="100">
        <v>10.119999999999999</v>
      </c>
      <c r="R287" s="100">
        <v>4.5599999999999996</v>
      </c>
      <c r="S287" s="101">
        <v>1420.2085039999999</v>
      </c>
      <c r="T287" s="101">
        <v>0.53003008939999996</v>
      </c>
      <c r="U287" s="102">
        <v>2806.2966919999999</v>
      </c>
      <c r="V287" s="102">
        <v>2.2888384629999998</v>
      </c>
      <c r="W287" s="97"/>
      <c r="X287" s="97"/>
      <c r="Y287" s="103"/>
      <c r="Z287" s="103"/>
      <c r="AA287" s="103"/>
      <c r="AB287" s="99">
        <v>16.947428747727301</v>
      </c>
    </row>
    <row r="288" spans="1:28" s="87" customFormat="1" ht="14.25" customHeight="1" x14ac:dyDescent="0.45">
      <c r="A288" s="83">
        <v>45930</v>
      </c>
      <c r="B288" s="84">
        <v>0.55625000000000002</v>
      </c>
      <c r="C288" s="85">
        <f t="shared" si="8"/>
        <v>45930.556250000001</v>
      </c>
      <c r="D288" s="86">
        <v>2</v>
      </c>
      <c r="E288" s="86">
        <v>3</v>
      </c>
      <c r="F288" s="86" t="s">
        <v>28</v>
      </c>
      <c r="G288" s="86">
        <v>2500</v>
      </c>
      <c r="H288" s="86">
        <v>10</v>
      </c>
      <c r="I288" s="86">
        <v>18</v>
      </c>
      <c r="J288" s="86">
        <v>7</v>
      </c>
      <c r="L288" s="86" t="s">
        <v>328</v>
      </c>
      <c r="M288" s="88">
        <v>9.8000000000000007</v>
      </c>
      <c r="N288" s="88">
        <v>9.8000000000000007</v>
      </c>
      <c r="O288" s="86">
        <f t="shared" si="9"/>
        <v>0</v>
      </c>
      <c r="P288" s="88">
        <v>18.809999999999999</v>
      </c>
      <c r="Q288" s="88">
        <v>10.66</v>
      </c>
      <c r="R288" s="88">
        <v>2</v>
      </c>
      <c r="S288" s="89">
        <v>1581.5617279999999</v>
      </c>
      <c r="T288" s="89">
        <v>0.81652226939999994</v>
      </c>
      <c r="U288" s="90">
        <v>3719.6327580000002</v>
      </c>
      <c r="V288" s="90">
        <v>0</v>
      </c>
      <c r="W288" s="86"/>
      <c r="X288" s="86"/>
      <c r="Y288" s="91"/>
      <c r="Z288" s="91"/>
      <c r="AA288" s="91"/>
      <c r="AB288" s="87">
        <v>23.130884010481701</v>
      </c>
    </row>
    <row r="289" spans="1:28" ht="14.25" customHeight="1" x14ac:dyDescent="0.45">
      <c r="A289" s="2">
        <v>45930</v>
      </c>
      <c r="B289" s="18">
        <v>0.55763888888888891</v>
      </c>
      <c r="C289" s="11">
        <f t="shared" si="8"/>
        <v>45930.557638888888</v>
      </c>
      <c r="D289" s="1">
        <v>2</v>
      </c>
      <c r="E289" s="1">
        <v>3</v>
      </c>
      <c r="F289" s="1" t="s">
        <v>28</v>
      </c>
      <c r="G289" s="1">
        <v>3500</v>
      </c>
      <c r="H289" s="1">
        <v>10</v>
      </c>
      <c r="I289" s="1">
        <v>18</v>
      </c>
      <c r="J289" s="1">
        <v>8</v>
      </c>
      <c r="L289" s="1" t="s">
        <v>329</v>
      </c>
      <c r="M289" s="19">
        <v>9.8000000000000007</v>
      </c>
      <c r="N289" s="19">
        <v>9.8000000000000007</v>
      </c>
      <c r="O289" s="1">
        <f t="shared" si="9"/>
        <v>0</v>
      </c>
      <c r="P289" s="19">
        <v>18.850000000000001</v>
      </c>
      <c r="Q289" s="19">
        <v>10.67</v>
      </c>
      <c r="R289" s="19">
        <v>4.5</v>
      </c>
      <c r="S289" s="15">
        <v>1729.315265</v>
      </c>
      <c r="T289" s="15">
        <v>0.69043805520000001</v>
      </c>
      <c r="U289" s="16">
        <v>4074.332042</v>
      </c>
      <c r="V289" s="16">
        <v>7.1505387510000004E-2</v>
      </c>
      <c r="W289" s="1"/>
      <c r="X289" s="1"/>
      <c r="Y289" s="6"/>
      <c r="Z289" s="6"/>
      <c r="AA289" s="6"/>
      <c r="AB289">
        <v>25.467448642996899</v>
      </c>
    </row>
    <row r="290" spans="1:28" ht="14.25" customHeight="1" x14ac:dyDescent="0.45">
      <c r="A290" s="2">
        <v>45930</v>
      </c>
      <c r="B290" s="18">
        <v>0.67361111111111116</v>
      </c>
      <c r="C290" s="11">
        <f t="shared" si="8"/>
        <v>45930.673611111109</v>
      </c>
      <c r="D290" s="1">
        <v>2</v>
      </c>
      <c r="E290" s="1">
        <v>3</v>
      </c>
      <c r="F290" s="1" t="s">
        <v>28</v>
      </c>
      <c r="G290" s="1">
        <v>0</v>
      </c>
      <c r="H290" s="1">
        <v>10</v>
      </c>
      <c r="I290" s="1">
        <v>18</v>
      </c>
      <c r="J290" s="1">
        <v>5</v>
      </c>
      <c r="L290" s="1" t="s">
        <v>330</v>
      </c>
      <c r="M290" s="19">
        <v>9.4</v>
      </c>
      <c r="N290" s="19">
        <v>9.4</v>
      </c>
      <c r="O290" s="1">
        <f t="shared" si="9"/>
        <v>0</v>
      </c>
      <c r="P290" s="19">
        <v>18.11</v>
      </c>
      <c r="Q290" s="19">
        <v>7.77</v>
      </c>
      <c r="R290" s="19">
        <v>0.28999999999999998</v>
      </c>
      <c r="S290" s="15">
        <v>1229.7950080000001</v>
      </c>
      <c r="T290" s="15">
        <v>1.38869921E-2</v>
      </c>
      <c r="U290" s="16">
        <v>1662.2128150000001</v>
      </c>
      <c r="V290" s="16">
        <v>7.1548437270000001E-2</v>
      </c>
      <c r="W290" s="1"/>
      <c r="X290" s="1"/>
      <c r="Y290" s="6"/>
      <c r="Z290" s="6"/>
      <c r="AA290" s="6"/>
      <c r="AB290">
        <v>4.8135187382908304</v>
      </c>
    </row>
    <row r="291" spans="1:28" s="99" customFormat="1" ht="14.25" customHeight="1" x14ac:dyDescent="0.45">
      <c r="A291" s="94">
        <v>45930</v>
      </c>
      <c r="B291" s="95">
        <v>0.67500000000000004</v>
      </c>
      <c r="C291" s="96">
        <f t="shared" si="8"/>
        <v>45930.675000000003</v>
      </c>
      <c r="D291" s="97">
        <v>2</v>
      </c>
      <c r="E291" s="97">
        <v>3</v>
      </c>
      <c r="F291" s="97" t="s">
        <v>28</v>
      </c>
      <c r="G291" s="98">
        <v>1500</v>
      </c>
      <c r="H291" s="97">
        <v>10</v>
      </c>
      <c r="I291" s="97">
        <v>18</v>
      </c>
      <c r="J291" s="97">
        <v>6</v>
      </c>
      <c r="L291" s="97" t="s">
        <v>331</v>
      </c>
      <c r="M291" s="100">
        <v>9.5</v>
      </c>
      <c r="N291" s="100">
        <v>9.5</v>
      </c>
      <c r="O291" s="97">
        <f t="shared" si="9"/>
        <v>0</v>
      </c>
      <c r="P291" s="100">
        <v>18.43</v>
      </c>
      <c r="Q291" s="100">
        <v>10.029999999999999</v>
      </c>
      <c r="R291" s="100">
        <v>2.74</v>
      </c>
      <c r="S291" s="101">
        <v>1471.253377</v>
      </c>
      <c r="T291" s="101">
        <v>1.2954756220000001</v>
      </c>
      <c r="U291" s="102">
        <v>2819.7120650000002</v>
      </c>
      <c r="V291" s="102">
        <v>0.71527803479999996</v>
      </c>
      <c r="W291" s="97"/>
      <c r="X291" s="97"/>
      <c r="Y291" s="103"/>
      <c r="Z291" s="103"/>
      <c r="AA291" s="103"/>
      <c r="AB291" s="99">
        <v>16.677562414740599</v>
      </c>
    </row>
    <row r="292" spans="1:28" s="87" customFormat="1" ht="14.25" customHeight="1" x14ac:dyDescent="0.45">
      <c r="A292" s="83">
        <v>45930</v>
      </c>
      <c r="B292" s="84">
        <v>0.67638888888888893</v>
      </c>
      <c r="C292" s="85">
        <f t="shared" si="8"/>
        <v>45930.676388888889</v>
      </c>
      <c r="D292" s="86">
        <v>2</v>
      </c>
      <c r="E292" s="86">
        <v>3</v>
      </c>
      <c r="F292" s="86" t="s">
        <v>28</v>
      </c>
      <c r="G292" s="86">
        <v>2500</v>
      </c>
      <c r="H292" s="86">
        <v>10</v>
      </c>
      <c r="I292" s="86">
        <v>18</v>
      </c>
      <c r="J292" s="86">
        <v>7</v>
      </c>
      <c r="L292" s="86" t="s">
        <v>332</v>
      </c>
      <c r="M292" s="88">
        <v>9.4</v>
      </c>
      <c r="N292" s="88">
        <v>9.4</v>
      </c>
      <c r="O292" s="86">
        <f t="shared" si="9"/>
        <v>0</v>
      </c>
      <c r="P292" s="88">
        <v>18.809999999999999</v>
      </c>
      <c r="Q292" s="88">
        <v>10.57</v>
      </c>
      <c r="R292" s="88">
        <v>0.91</v>
      </c>
      <c r="S292" s="89">
        <v>1659.6868239999999</v>
      </c>
      <c r="T292" s="89">
        <v>0.55899674659999998</v>
      </c>
      <c r="U292" s="90">
        <v>3711.4678950000002</v>
      </c>
      <c r="V292" s="90">
        <v>0.28602300879999998</v>
      </c>
      <c r="W292" s="86"/>
      <c r="X292" s="86"/>
      <c r="Y292" s="91"/>
      <c r="Z292" s="91"/>
      <c r="AA292" s="91"/>
      <c r="AB292" s="87">
        <v>23.701476563065899</v>
      </c>
    </row>
    <row r="293" spans="1:28" ht="14.25" customHeight="1" x14ac:dyDescent="0.45">
      <c r="A293" s="2">
        <v>45930</v>
      </c>
      <c r="B293" s="18">
        <v>0.67777777777777781</v>
      </c>
      <c r="C293" s="11">
        <f t="shared" si="8"/>
        <v>45930.677777777775</v>
      </c>
      <c r="D293" s="1">
        <v>2</v>
      </c>
      <c r="E293" s="1">
        <v>3</v>
      </c>
      <c r="F293" s="1" t="s">
        <v>28</v>
      </c>
      <c r="G293" s="1">
        <v>3500</v>
      </c>
      <c r="H293" s="1">
        <v>10</v>
      </c>
      <c r="I293" s="1">
        <v>18</v>
      </c>
      <c r="J293" s="1">
        <v>8</v>
      </c>
      <c r="L293" s="1" t="s">
        <v>333</v>
      </c>
      <c r="M293" s="19">
        <v>9.5</v>
      </c>
      <c r="N293" s="19">
        <v>9.5</v>
      </c>
      <c r="O293" s="1">
        <f t="shared" si="9"/>
        <v>0</v>
      </c>
      <c r="P293" s="19">
        <v>18.850000000000001</v>
      </c>
      <c r="Q293" s="19">
        <v>10.56</v>
      </c>
      <c r="R293" s="19">
        <v>2.8</v>
      </c>
      <c r="S293" s="15">
        <v>1747.5173589999999</v>
      </c>
      <c r="T293" s="15">
        <v>1.295596285</v>
      </c>
      <c r="U293" s="16">
        <v>3962.14939</v>
      </c>
      <c r="V293" s="16">
        <v>3.7179140099999999</v>
      </c>
      <c r="W293" s="1"/>
      <c r="X293" s="1" t="s">
        <v>402</v>
      </c>
      <c r="Y293" s="6"/>
      <c r="Z293" s="6"/>
      <c r="AA293" s="6"/>
      <c r="AB293">
        <v>25.291802850207599</v>
      </c>
    </row>
    <row r="294" spans="1:28" ht="14.25" customHeight="1" x14ac:dyDescent="0.45">
      <c r="A294" s="2">
        <v>45931</v>
      </c>
      <c r="B294" s="18">
        <v>0.43611111111111112</v>
      </c>
      <c r="C294" s="11">
        <f t="shared" si="8"/>
        <v>45931.436111111114</v>
      </c>
      <c r="D294" s="1">
        <v>2</v>
      </c>
      <c r="E294" s="1">
        <v>3</v>
      </c>
      <c r="F294" s="1" t="s">
        <v>28</v>
      </c>
      <c r="G294" s="1">
        <v>0</v>
      </c>
      <c r="H294" s="1">
        <v>10</v>
      </c>
      <c r="I294" s="1">
        <v>18</v>
      </c>
      <c r="J294" s="1">
        <v>1</v>
      </c>
      <c r="L294" s="1" t="s">
        <v>334</v>
      </c>
      <c r="M294" s="19">
        <v>9.6</v>
      </c>
      <c r="N294" s="19">
        <v>9.6</v>
      </c>
      <c r="O294" s="1">
        <f t="shared" si="9"/>
        <v>0</v>
      </c>
      <c r="P294" s="19">
        <v>18.13</v>
      </c>
      <c r="Q294" s="19">
        <v>7.8</v>
      </c>
      <c r="R294" s="19">
        <v>0.2</v>
      </c>
      <c r="S294" s="15">
        <v>1231.3688990000001</v>
      </c>
      <c r="T294" s="15">
        <v>0.56241781040000005</v>
      </c>
      <c r="U294" s="16">
        <v>1404.9104950000001</v>
      </c>
      <c r="V294" s="16">
        <v>0.64389439650000002</v>
      </c>
      <c r="W294" s="1"/>
      <c r="Y294" s="6"/>
      <c r="Z294" s="6"/>
      <c r="AA294" s="6"/>
      <c r="AB294">
        <v>1.85533931581361</v>
      </c>
    </row>
    <row r="295" spans="1:28" s="99" customFormat="1" ht="14.25" customHeight="1" x14ac:dyDescent="0.45">
      <c r="A295" s="94">
        <v>45931</v>
      </c>
      <c r="B295" s="95">
        <v>0.43888888888888888</v>
      </c>
      <c r="C295" s="96">
        <f t="shared" si="8"/>
        <v>45931.438888888886</v>
      </c>
      <c r="D295" s="97">
        <v>2</v>
      </c>
      <c r="E295" s="97">
        <v>3</v>
      </c>
      <c r="F295" s="97" t="s">
        <v>28</v>
      </c>
      <c r="G295" s="98">
        <v>1500</v>
      </c>
      <c r="H295" s="97">
        <v>10</v>
      </c>
      <c r="I295" s="97">
        <v>18</v>
      </c>
      <c r="J295" s="97">
        <v>2</v>
      </c>
      <c r="L295" s="97" t="s">
        <v>335</v>
      </c>
      <c r="M295" s="100">
        <v>9.9</v>
      </c>
      <c r="N295" s="100">
        <v>9.9</v>
      </c>
      <c r="O295" s="97">
        <f t="shared" si="9"/>
        <v>0</v>
      </c>
      <c r="P295" s="100">
        <v>18.48</v>
      </c>
      <c r="Q295" s="100">
        <v>9.3699999999999992</v>
      </c>
      <c r="R295" s="100">
        <v>-0.13</v>
      </c>
      <c r="S295" s="101">
        <v>1915.5962050000001</v>
      </c>
      <c r="T295" s="101">
        <v>1.125348163</v>
      </c>
      <c r="U295" s="102">
        <v>2849.8713210000001</v>
      </c>
      <c r="V295" s="102">
        <v>0.50068835450000004</v>
      </c>
      <c r="W295" s="97"/>
      <c r="X295" s="97"/>
      <c r="Y295" s="103"/>
      <c r="Z295" s="103"/>
      <c r="AA295" s="103"/>
      <c r="AB295" s="99">
        <v>11.877528141406</v>
      </c>
    </row>
    <row r="296" spans="1:28" s="87" customFormat="1" ht="14.25" customHeight="1" x14ac:dyDescent="0.45">
      <c r="A296" s="83">
        <v>45931</v>
      </c>
      <c r="B296" s="84">
        <v>0.44027777777777777</v>
      </c>
      <c r="C296" s="85">
        <f t="shared" si="8"/>
        <v>45931.44027777778</v>
      </c>
      <c r="D296" s="86">
        <v>2</v>
      </c>
      <c r="E296" s="86">
        <v>3</v>
      </c>
      <c r="F296" s="86" t="s">
        <v>28</v>
      </c>
      <c r="G296" s="86">
        <v>2500</v>
      </c>
      <c r="H296" s="86">
        <v>10</v>
      </c>
      <c r="I296" s="86">
        <v>18</v>
      </c>
      <c r="J296" s="86">
        <v>3</v>
      </c>
      <c r="L296" s="86" t="s">
        <v>336</v>
      </c>
      <c r="M296" s="88">
        <v>10.1</v>
      </c>
      <c r="N296" s="88">
        <v>10.1</v>
      </c>
      <c r="O296" s="86">
        <f t="shared" si="9"/>
        <v>0</v>
      </c>
      <c r="P296" s="88">
        <v>18.79</v>
      </c>
      <c r="Q296" s="88">
        <v>9.73</v>
      </c>
      <c r="R296" s="88">
        <v>-0.21</v>
      </c>
      <c r="S296" s="89">
        <v>2107.4691739999998</v>
      </c>
      <c r="T296" s="89">
        <v>0.83917469860000005</v>
      </c>
      <c r="U296" s="90">
        <v>3734.0066959999999</v>
      </c>
      <c r="V296" s="90">
        <v>1.930779858</v>
      </c>
      <c r="W296" s="86"/>
      <c r="X296" s="86"/>
      <c r="Y296" s="91"/>
      <c r="Z296" s="91"/>
      <c r="AA296" s="91"/>
      <c r="AB296" s="87">
        <v>21.439987188141</v>
      </c>
    </row>
    <row r="297" spans="1:28" ht="14.25" customHeight="1" x14ac:dyDescent="0.45">
      <c r="A297" s="2">
        <v>45931</v>
      </c>
      <c r="B297" s="18">
        <v>0.44236111111111109</v>
      </c>
      <c r="C297" s="11">
        <f t="shared" si="8"/>
        <v>45931.442361111112</v>
      </c>
      <c r="D297" s="1">
        <v>2</v>
      </c>
      <c r="E297" s="1">
        <v>3</v>
      </c>
      <c r="F297" s="1" t="s">
        <v>28</v>
      </c>
      <c r="G297" s="1">
        <v>3500</v>
      </c>
      <c r="H297" s="1">
        <v>10</v>
      </c>
      <c r="I297" s="1">
        <v>18</v>
      </c>
      <c r="J297" s="1">
        <v>4</v>
      </c>
      <c r="L297" s="1" t="s">
        <v>337</v>
      </c>
      <c r="M297" s="19">
        <v>9.9</v>
      </c>
      <c r="N297" s="19">
        <v>9.9</v>
      </c>
      <c r="O297" s="1">
        <f t="shared" si="9"/>
        <v>0</v>
      </c>
      <c r="P297" s="19">
        <v>18.88</v>
      </c>
      <c r="Q297" s="19">
        <v>10.06</v>
      </c>
      <c r="R297" s="19">
        <v>2.34</v>
      </c>
      <c r="S297" s="15">
        <v>1590.3461970000001</v>
      </c>
      <c r="T297" s="15">
        <v>0.56359355639999997</v>
      </c>
      <c r="U297" s="16">
        <v>3199.9216529999999</v>
      </c>
      <c r="V297" s="16">
        <v>0.78656119889999998</v>
      </c>
      <c r="W297" s="1" t="s">
        <v>126</v>
      </c>
      <c r="X297" s="1"/>
      <c r="Y297" s="6"/>
      <c r="Z297" s="6"/>
      <c r="AA297" s="6"/>
      <c r="AB297">
        <v>19.9395949581201</v>
      </c>
    </row>
    <row r="298" spans="1:28" ht="14.25" customHeight="1" x14ac:dyDescent="0.45">
      <c r="A298" s="2">
        <v>45931</v>
      </c>
      <c r="B298" s="18">
        <v>0.43680555555555556</v>
      </c>
      <c r="C298" s="11">
        <f t="shared" si="8"/>
        <v>45931.436805555553</v>
      </c>
      <c r="D298" s="1">
        <v>2</v>
      </c>
      <c r="E298" s="1">
        <v>3</v>
      </c>
      <c r="F298" s="1" t="s">
        <v>28</v>
      </c>
      <c r="G298" s="1">
        <v>0</v>
      </c>
      <c r="H298" s="1">
        <v>10</v>
      </c>
      <c r="I298" s="1">
        <v>18</v>
      </c>
      <c r="J298" s="1">
        <v>5</v>
      </c>
      <c r="L298" s="1" t="s">
        <v>338</v>
      </c>
      <c r="M298" s="19">
        <v>9.6999999999999993</v>
      </c>
      <c r="N298" s="19">
        <v>9.6999999999999993</v>
      </c>
      <c r="O298" s="1">
        <f t="shared" si="9"/>
        <v>0</v>
      </c>
      <c r="P298" s="19">
        <v>18.11</v>
      </c>
      <c r="Q298" s="19">
        <v>7.65</v>
      </c>
      <c r="R298" s="19">
        <v>0.27</v>
      </c>
      <c r="S298" s="15">
        <v>1227.123112</v>
      </c>
      <c r="T298" s="15">
        <v>1.012239474</v>
      </c>
      <c r="U298" s="16">
        <v>1322.3687910000001</v>
      </c>
      <c r="V298" s="16">
        <v>0.64390400940000003</v>
      </c>
      <c r="W298" s="1"/>
      <c r="X298" s="1"/>
      <c r="Y298" s="6"/>
      <c r="Z298" s="6"/>
      <c r="AA298" s="6"/>
      <c r="AB298">
        <v>1.0611333539108001</v>
      </c>
    </row>
    <row r="299" spans="1:28" s="99" customFormat="1" ht="14.25" customHeight="1" x14ac:dyDescent="0.45">
      <c r="A299" s="94">
        <v>45931</v>
      </c>
      <c r="B299" s="95">
        <v>0.43888888888888888</v>
      </c>
      <c r="C299" s="96">
        <f t="shared" si="8"/>
        <v>45931.438888888886</v>
      </c>
      <c r="D299" s="97">
        <v>2</v>
      </c>
      <c r="E299" s="97">
        <v>3</v>
      </c>
      <c r="F299" s="97" t="s">
        <v>28</v>
      </c>
      <c r="G299" s="98">
        <v>1500</v>
      </c>
      <c r="H299" s="97">
        <v>10</v>
      </c>
      <c r="I299" s="97">
        <v>18</v>
      </c>
      <c r="J299" s="97">
        <v>6</v>
      </c>
      <c r="L299" s="97" t="s">
        <v>339</v>
      </c>
      <c r="M299" s="100">
        <v>10</v>
      </c>
      <c r="N299" s="100">
        <v>10</v>
      </c>
      <c r="O299" s="97">
        <f t="shared" si="9"/>
        <v>0</v>
      </c>
      <c r="P299" s="100">
        <v>18.440000000000001</v>
      </c>
      <c r="Q299" s="100">
        <v>9.44</v>
      </c>
      <c r="R299" s="100">
        <v>-0.11</v>
      </c>
      <c r="S299" s="101">
        <v>1874.9116240000001</v>
      </c>
      <c r="T299" s="101">
        <v>0.24556660059999999</v>
      </c>
      <c r="U299" s="102">
        <v>2825.6280449999999</v>
      </c>
      <c r="V299" s="102">
        <v>2.2889293689999999</v>
      </c>
      <c r="W299" s="97"/>
      <c r="X299" s="97"/>
      <c r="Y299" s="103"/>
      <c r="Z299" s="103"/>
      <c r="AA299" s="103"/>
      <c r="AB299" s="99">
        <v>12.073949591251401</v>
      </c>
    </row>
    <row r="300" spans="1:28" s="87" customFormat="1" ht="14.25" customHeight="1" x14ac:dyDescent="0.45">
      <c r="A300" s="83">
        <v>45931</v>
      </c>
      <c r="B300" s="84">
        <v>0.56527777777777777</v>
      </c>
      <c r="C300" s="85">
        <f t="shared" si="8"/>
        <v>45931.56527777778</v>
      </c>
      <c r="D300" s="86">
        <v>2</v>
      </c>
      <c r="E300" s="86">
        <v>3</v>
      </c>
      <c r="F300" s="86" t="s">
        <v>28</v>
      </c>
      <c r="G300" s="86">
        <v>2500</v>
      </c>
      <c r="H300" s="86">
        <v>10</v>
      </c>
      <c r="I300" s="86">
        <v>18</v>
      </c>
      <c r="J300" s="86">
        <v>7</v>
      </c>
      <c r="L300" s="86" t="s">
        <v>340</v>
      </c>
      <c r="M300" s="88">
        <v>10.1</v>
      </c>
      <c r="N300" s="88">
        <v>10.1</v>
      </c>
      <c r="O300" s="86">
        <f t="shared" si="9"/>
        <v>0</v>
      </c>
      <c r="P300" s="88">
        <v>18.78</v>
      </c>
      <c r="Q300" s="88">
        <v>9.73</v>
      </c>
      <c r="R300" s="88">
        <v>-0.02</v>
      </c>
      <c r="S300" s="89">
        <v>2144.6044310000002</v>
      </c>
      <c r="T300" s="89">
        <v>1.062145983</v>
      </c>
      <c r="U300" s="90">
        <v>3772.3128969999998</v>
      </c>
      <c r="V300" s="90">
        <v>0.85813078369999995</v>
      </c>
      <c r="W300" s="86"/>
      <c r="X300" s="86"/>
      <c r="Y300" s="91"/>
      <c r="Z300" s="91"/>
      <c r="AA300" s="91"/>
      <c r="AB300" s="87">
        <v>21.5099587931443</v>
      </c>
    </row>
    <row r="301" spans="1:28" ht="14.25" customHeight="1" x14ac:dyDescent="0.45">
      <c r="A301" s="2">
        <v>45931</v>
      </c>
      <c r="B301" s="18">
        <v>0.56666666666666665</v>
      </c>
      <c r="C301" s="11">
        <f t="shared" si="8"/>
        <v>45931.566666666666</v>
      </c>
      <c r="D301" s="1">
        <v>2</v>
      </c>
      <c r="E301" s="1">
        <v>3</v>
      </c>
      <c r="F301" s="1" t="s">
        <v>28</v>
      </c>
      <c r="G301" s="1">
        <v>3500</v>
      </c>
      <c r="H301" s="1">
        <v>10</v>
      </c>
      <c r="I301" s="1">
        <v>18</v>
      </c>
      <c r="J301" s="1">
        <v>8</v>
      </c>
      <c r="L301" s="1" t="s">
        <v>341</v>
      </c>
      <c r="M301" s="19">
        <v>9.8000000000000007</v>
      </c>
      <c r="N301" s="19">
        <v>9.8000000000000007</v>
      </c>
      <c r="O301" s="1">
        <f t="shared" si="9"/>
        <v>0</v>
      </c>
      <c r="P301" s="19">
        <v>18.95</v>
      </c>
      <c r="Q301" s="19">
        <v>9.9499999999999993</v>
      </c>
      <c r="R301" s="19">
        <v>2.78</v>
      </c>
      <c r="S301" s="15">
        <v>1630.122826</v>
      </c>
      <c r="T301" s="15">
        <v>0.25294899929999998</v>
      </c>
      <c r="U301" s="16">
        <v>3172.3178549999998</v>
      </c>
      <c r="V301" s="16">
        <v>1.5014268529999999</v>
      </c>
      <c r="W301" s="1" t="s">
        <v>126</v>
      </c>
      <c r="X301" s="1"/>
      <c r="Y301" s="6"/>
      <c r="Z301" s="6"/>
      <c r="AA301" s="6"/>
      <c r="AB301">
        <v>19.3392627708295</v>
      </c>
    </row>
    <row r="302" spans="1:28" ht="14.25" customHeight="1" x14ac:dyDescent="0.45">
      <c r="A302" s="2">
        <v>45932</v>
      </c>
      <c r="B302" s="18">
        <v>0.41944444444444445</v>
      </c>
      <c r="C302" s="11">
        <f t="shared" si="8"/>
        <v>45932.419444444444</v>
      </c>
      <c r="D302" s="1">
        <v>2</v>
      </c>
      <c r="E302" s="1">
        <v>3</v>
      </c>
      <c r="F302" s="1" t="s">
        <v>28</v>
      </c>
      <c r="G302" s="1">
        <v>0</v>
      </c>
      <c r="H302" s="1">
        <v>10</v>
      </c>
      <c r="I302" s="1">
        <v>18</v>
      </c>
      <c r="J302" s="1">
        <v>1</v>
      </c>
      <c r="L302" s="1" t="s">
        <v>342</v>
      </c>
      <c r="M302" s="19">
        <v>9.4</v>
      </c>
      <c r="N302" s="19">
        <v>9.4</v>
      </c>
      <c r="O302" s="1">
        <f t="shared" si="9"/>
        <v>0</v>
      </c>
      <c r="P302" s="19">
        <v>17.45</v>
      </c>
      <c r="Q302" s="19">
        <v>7.75</v>
      </c>
      <c r="R302" s="19">
        <v>0.2</v>
      </c>
      <c r="S302" s="21">
        <v>1318.623294</v>
      </c>
      <c r="T302" s="21">
        <v>0.63761655959999997</v>
      </c>
      <c r="U302" s="22">
        <v>1365.8406680000001</v>
      </c>
      <c r="V302" s="22">
        <v>0.64422136610000003</v>
      </c>
      <c r="W302" s="1" t="s">
        <v>343</v>
      </c>
      <c r="X302" s="1"/>
      <c r="Y302" s="6"/>
      <c r="Z302" s="6"/>
      <c r="AA302" s="6"/>
      <c r="AB302">
        <v>0.66876320467813</v>
      </c>
    </row>
    <row r="303" spans="1:28" s="99" customFormat="1" ht="14.25" customHeight="1" x14ac:dyDescent="0.45">
      <c r="A303" s="94">
        <v>45932</v>
      </c>
      <c r="B303" s="95">
        <v>0.42152777777777778</v>
      </c>
      <c r="C303" s="96">
        <f t="shared" si="8"/>
        <v>45932.421527777777</v>
      </c>
      <c r="D303" s="97">
        <v>2</v>
      </c>
      <c r="E303" s="97">
        <v>3</v>
      </c>
      <c r="F303" s="97" t="s">
        <v>28</v>
      </c>
      <c r="G303" s="98">
        <v>1500</v>
      </c>
      <c r="H303" s="97">
        <v>10</v>
      </c>
      <c r="I303" s="97">
        <v>18</v>
      </c>
      <c r="J303" s="97">
        <v>2</v>
      </c>
      <c r="L303" s="97" t="s">
        <v>344</v>
      </c>
      <c r="M303" s="100">
        <v>9.9</v>
      </c>
      <c r="N303" s="100">
        <v>9.9</v>
      </c>
      <c r="O303" s="97">
        <f t="shared" si="9"/>
        <v>0</v>
      </c>
      <c r="P303" s="100">
        <v>18.57</v>
      </c>
      <c r="Q303" s="100">
        <v>8.84</v>
      </c>
      <c r="R303" s="100">
        <v>-0.18</v>
      </c>
      <c r="S303" s="101">
        <v>2358.7945380000001</v>
      </c>
      <c r="T303" s="101">
        <v>2.0584212420000001</v>
      </c>
      <c r="U303" s="102">
        <v>2818.6082999999999</v>
      </c>
      <c r="V303" s="102">
        <v>0</v>
      </c>
      <c r="W303" s="97"/>
      <c r="X303" s="97"/>
      <c r="Y303" s="103"/>
      <c r="Z303" s="103"/>
      <c r="AA303" s="103"/>
      <c r="AB303" s="99">
        <v>5.8343514936426404</v>
      </c>
    </row>
    <row r="304" spans="1:28" s="87" customFormat="1" ht="14.25" customHeight="1" x14ac:dyDescent="0.45">
      <c r="A304" s="83">
        <v>45932</v>
      </c>
      <c r="B304" s="84">
        <v>0.42291666666666666</v>
      </c>
      <c r="C304" s="85">
        <f t="shared" si="8"/>
        <v>45932.42291666667</v>
      </c>
      <c r="D304" s="86">
        <v>2</v>
      </c>
      <c r="E304" s="86">
        <v>3</v>
      </c>
      <c r="F304" s="86" t="s">
        <v>28</v>
      </c>
      <c r="G304" s="86">
        <v>2500</v>
      </c>
      <c r="H304" s="86">
        <v>10</v>
      </c>
      <c r="I304" s="86">
        <v>18</v>
      </c>
      <c r="J304" s="86">
        <v>3</v>
      </c>
      <c r="L304" s="86" t="s">
        <v>345</v>
      </c>
      <c r="M304" s="88">
        <v>10.199999999999999</v>
      </c>
      <c r="N304" s="88">
        <v>10.199999999999999</v>
      </c>
      <c r="O304" s="86">
        <f t="shared" si="9"/>
        <v>0</v>
      </c>
      <c r="P304" s="88">
        <v>18.84</v>
      </c>
      <c r="Q304" s="88">
        <v>9.2100000000000009</v>
      </c>
      <c r="R304" s="88">
        <v>-0.12</v>
      </c>
      <c r="S304" s="89">
        <v>2575.1533100000001</v>
      </c>
      <c r="T304" s="89">
        <v>1.5312816570000001</v>
      </c>
      <c r="U304" s="90">
        <v>3705.666381</v>
      </c>
      <c r="V304" s="90">
        <v>1.4301006009999999</v>
      </c>
      <c r="W304" s="86"/>
      <c r="X304" s="86"/>
      <c r="Y304" s="91"/>
      <c r="Z304" s="91"/>
      <c r="AA304" s="91"/>
      <c r="AB304" s="87">
        <v>15.0200587922516</v>
      </c>
    </row>
    <row r="305" spans="1:28" ht="14.25" customHeight="1" x14ac:dyDescent="0.45">
      <c r="A305" s="2">
        <v>45932</v>
      </c>
      <c r="B305" s="18">
        <v>0.42430555555555555</v>
      </c>
      <c r="C305" s="11">
        <f t="shared" si="8"/>
        <v>45932.424305555556</v>
      </c>
      <c r="D305" s="1">
        <v>2</v>
      </c>
      <c r="E305" s="1">
        <v>3</v>
      </c>
      <c r="F305" s="1" t="s">
        <v>28</v>
      </c>
      <c r="G305" s="1">
        <v>3500</v>
      </c>
      <c r="H305" s="1">
        <v>10</v>
      </c>
      <c r="I305" s="1">
        <v>18</v>
      </c>
      <c r="J305" s="1">
        <v>4</v>
      </c>
      <c r="L305" s="1" t="s">
        <v>346</v>
      </c>
      <c r="M305" s="19">
        <v>9.6999999999999993</v>
      </c>
      <c r="N305" s="19">
        <v>9.6999999999999993</v>
      </c>
      <c r="O305" s="1">
        <f t="shared" si="9"/>
        <v>0</v>
      </c>
      <c r="P305" s="19">
        <v>19.04</v>
      </c>
      <c r="Q305" s="19">
        <v>9.5399999999999991</v>
      </c>
      <c r="R305" s="19">
        <v>0.31</v>
      </c>
      <c r="S305" s="15">
        <v>1401.8304780000001</v>
      </c>
      <c r="T305" s="15">
        <v>1.1636108979999999</v>
      </c>
      <c r="U305" s="16">
        <v>2435.5774710000001</v>
      </c>
      <c r="V305" s="16">
        <v>1.2154192610000001</v>
      </c>
      <c r="W305" s="1" t="s">
        <v>126</v>
      </c>
      <c r="X305" s="1"/>
      <c r="Y305" s="6"/>
      <c r="Z305" s="6"/>
      <c r="AA305" s="6"/>
      <c r="AB305">
        <v>12.557472399477</v>
      </c>
    </row>
    <row r="306" spans="1:28" ht="14.25" customHeight="1" x14ac:dyDescent="0.45">
      <c r="A306" s="2">
        <v>45932</v>
      </c>
      <c r="B306" s="18">
        <v>0.56597222222222221</v>
      </c>
      <c r="C306" s="11">
        <f t="shared" si="8"/>
        <v>45932.565972222219</v>
      </c>
      <c r="D306" s="1">
        <v>2</v>
      </c>
      <c r="E306" s="1">
        <v>3</v>
      </c>
      <c r="F306" s="1" t="s">
        <v>28</v>
      </c>
      <c r="G306" s="1">
        <v>0</v>
      </c>
      <c r="H306" s="1">
        <v>10</v>
      </c>
      <c r="I306" s="1">
        <v>18</v>
      </c>
      <c r="J306" s="1">
        <v>5</v>
      </c>
      <c r="L306" s="1" t="s">
        <v>347</v>
      </c>
      <c r="M306" s="19">
        <v>9.1999999999999993</v>
      </c>
      <c r="N306" s="19">
        <v>9.1999999999999993</v>
      </c>
      <c r="O306" s="1">
        <f t="shared" si="9"/>
        <v>0</v>
      </c>
      <c r="P306" s="19">
        <v>18.170000000000002</v>
      </c>
      <c r="Q306" s="19">
        <v>7.74</v>
      </c>
      <c r="R306" s="19">
        <v>0.32</v>
      </c>
      <c r="S306" s="15">
        <v>1235.5903089999999</v>
      </c>
      <c r="T306" s="15">
        <v>0.5408479598</v>
      </c>
      <c r="U306" s="16">
        <v>1267.5354600000001</v>
      </c>
      <c r="V306" s="16">
        <v>1.3593594470000001</v>
      </c>
      <c r="W306" s="1"/>
      <c r="X306" s="1"/>
      <c r="Y306" s="6"/>
      <c r="Z306" s="6"/>
      <c r="AA306" s="6"/>
      <c r="AB306">
        <v>0.51772270280177002</v>
      </c>
    </row>
    <row r="307" spans="1:28" s="99" customFormat="1" ht="14.25" customHeight="1" x14ac:dyDescent="0.45">
      <c r="A307" s="94">
        <v>45932</v>
      </c>
      <c r="B307" s="95">
        <v>0.56736111111111109</v>
      </c>
      <c r="C307" s="96">
        <f t="shared" si="8"/>
        <v>45932.567361111112</v>
      </c>
      <c r="D307" s="97">
        <v>2</v>
      </c>
      <c r="E307" s="97">
        <v>3</v>
      </c>
      <c r="F307" s="97" t="s">
        <v>28</v>
      </c>
      <c r="G307" s="98">
        <v>1500</v>
      </c>
      <c r="H307" s="97">
        <v>10</v>
      </c>
      <c r="I307" s="97">
        <v>18</v>
      </c>
      <c r="J307" s="97">
        <v>6</v>
      </c>
      <c r="L307" s="97" t="s">
        <v>348</v>
      </c>
      <c r="M307" s="100">
        <v>9.3000000000000007</v>
      </c>
      <c r="N307" s="100">
        <v>9.3000000000000007</v>
      </c>
      <c r="O307" s="97">
        <f t="shared" si="9"/>
        <v>0</v>
      </c>
      <c r="P307" s="100">
        <v>18.61</v>
      </c>
      <c r="Q307" s="100">
        <v>8.91</v>
      </c>
      <c r="R307" s="100">
        <v>-0.15</v>
      </c>
      <c r="S307" s="101">
        <v>2300.7340680000002</v>
      </c>
      <c r="T307" s="101">
        <v>0.57944468159999996</v>
      </c>
      <c r="U307" s="102">
        <v>2814.1126669999999</v>
      </c>
      <c r="V307" s="102">
        <v>0</v>
      </c>
      <c r="W307" s="97"/>
      <c r="X307" s="97"/>
      <c r="Y307" s="103"/>
      <c r="Z307" s="103"/>
      <c r="AA307" s="103"/>
      <c r="AB307" s="99">
        <v>6.4822187656957402</v>
      </c>
    </row>
    <row r="308" spans="1:28" s="87" customFormat="1" ht="14.25" customHeight="1" x14ac:dyDescent="0.45">
      <c r="A308" s="83">
        <v>45932</v>
      </c>
      <c r="B308" s="84">
        <v>0.56944444444444442</v>
      </c>
      <c r="C308" s="85">
        <f t="shared" si="8"/>
        <v>45932.569444444445</v>
      </c>
      <c r="D308" s="86">
        <v>2</v>
      </c>
      <c r="E308" s="86">
        <v>3</v>
      </c>
      <c r="F308" s="86" t="s">
        <v>28</v>
      </c>
      <c r="G308" s="86">
        <v>2500</v>
      </c>
      <c r="H308" s="86">
        <v>10</v>
      </c>
      <c r="I308" s="86">
        <v>18</v>
      </c>
      <c r="J308" s="86">
        <v>7</v>
      </c>
      <c r="L308" s="86" t="s">
        <v>349</v>
      </c>
      <c r="M308" s="88">
        <v>9.6</v>
      </c>
      <c r="N308" s="88">
        <v>9.6</v>
      </c>
      <c r="O308" s="86">
        <f t="shared" si="9"/>
        <v>0</v>
      </c>
      <c r="P308" s="88">
        <v>18.84</v>
      </c>
      <c r="Q308" s="88">
        <v>9.2100000000000009</v>
      </c>
      <c r="R308" s="88">
        <v>0.06</v>
      </c>
      <c r="S308" s="89">
        <v>2620.673374</v>
      </c>
      <c r="T308" s="89">
        <v>0.35720439120000003</v>
      </c>
      <c r="U308" s="90">
        <v>3745.3958990000001</v>
      </c>
      <c r="V308" s="90">
        <v>1.3586462530000001</v>
      </c>
      <c r="W308" s="86"/>
      <c r="X308" s="86"/>
      <c r="Y308" s="91"/>
      <c r="Z308" s="91"/>
      <c r="AA308" s="91"/>
      <c r="AB308" s="87">
        <v>14.9339757252843</v>
      </c>
    </row>
    <row r="309" spans="1:28" ht="14.25" customHeight="1" x14ac:dyDescent="0.45">
      <c r="A309" s="9">
        <v>45932</v>
      </c>
      <c r="B309" s="18">
        <v>0.5708333333333333</v>
      </c>
      <c r="C309" s="11">
        <f t="shared" si="8"/>
        <v>45932.570833333331</v>
      </c>
      <c r="D309" s="12">
        <v>2</v>
      </c>
      <c r="E309" s="12">
        <v>3</v>
      </c>
      <c r="F309" s="12" t="s">
        <v>28</v>
      </c>
      <c r="G309" s="1">
        <v>3500</v>
      </c>
      <c r="H309" s="12">
        <v>10</v>
      </c>
      <c r="I309" s="12">
        <v>18</v>
      </c>
      <c r="J309" s="12">
        <v>8</v>
      </c>
      <c r="K309" s="12"/>
      <c r="L309" s="12" t="s">
        <v>350</v>
      </c>
      <c r="M309" s="19">
        <v>9.1999999999999993</v>
      </c>
      <c r="N309" s="19">
        <v>9.1999999999999993</v>
      </c>
      <c r="O309" s="1">
        <f t="shared" si="9"/>
        <v>0</v>
      </c>
      <c r="P309" s="19">
        <v>18.920000000000002</v>
      </c>
      <c r="Q309" s="19">
        <v>9.15</v>
      </c>
      <c r="R309" s="19">
        <v>0.4</v>
      </c>
      <c r="S309" s="15">
        <v>1602.0562</v>
      </c>
      <c r="T309" s="15">
        <v>0.27829350429999999</v>
      </c>
      <c r="U309" s="16">
        <v>2327.0572560000001</v>
      </c>
      <c r="V309" s="16">
        <v>0</v>
      </c>
      <c r="W309" s="12" t="s">
        <v>126</v>
      </c>
      <c r="X309" s="12"/>
      <c r="Y309" s="13"/>
      <c r="Z309" s="13"/>
      <c r="AA309" s="13"/>
      <c r="AB309">
        <v>8.7635409536725692</v>
      </c>
    </row>
    <row r="310" spans="1:28" ht="14.25" customHeight="1" x14ac:dyDescent="0.45">
      <c r="A310" s="2">
        <v>45937</v>
      </c>
      <c r="B310" s="18">
        <v>0.4</v>
      </c>
      <c r="C310" s="11">
        <f t="shared" si="8"/>
        <v>45937.4</v>
      </c>
      <c r="D310" s="1">
        <v>2</v>
      </c>
      <c r="E310" s="1">
        <v>4</v>
      </c>
      <c r="F310" s="1" t="s">
        <v>28</v>
      </c>
      <c r="G310" s="1">
        <v>0</v>
      </c>
      <c r="H310" s="1">
        <v>10</v>
      </c>
      <c r="I310" s="1">
        <v>24</v>
      </c>
      <c r="J310" s="1">
        <v>1</v>
      </c>
      <c r="L310" s="1" t="s">
        <v>351</v>
      </c>
      <c r="M310" s="19">
        <v>10.199999999999999</v>
      </c>
      <c r="N310" s="19">
        <v>10.199999999999999</v>
      </c>
      <c r="O310" s="1">
        <f t="shared" si="9"/>
        <v>0</v>
      </c>
      <c r="P310" s="19">
        <v>24.43</v>
      </c>
      <c r="Q310" s="19">
        <v>7.73</v>
      </c>
      <c r="R310" s="19">
        <v>-0.05</v>
      </c>
      <c r="S310" s="15">
        <v>1576.1810310000001</v>
      </c>
      <c r="T310" s="15">
        <v>0.39833135819999999</v>
      </c>
      <c r="U310" s="16">
        <v>1650.2392910000001</v>
      </c>
      <c r="V310" s="16">
        <v>0.99692045569999999</v>
      </c>
      <c r="W310" s="1" t="s">
        <v>352</v>
      </c>
      <c r="X310" s="1"/>
      <c r="Y310" s="6"/>
      <c r="Z310" s="6"/>
      <c r="AA310" s="6"/>
      <c r="AB310">
        <v>0.94387913604398399</v>
      </c>
    </row>
    <row r="311" spans="1:28" ht="14.25" customHeight="1" x14ac:dyDescent="0.45">
      <c r="A311" s="2">
        <v>45937</v>
      </c>
      <c r="B311" s="18">
        <v>0.40902777777777777</v>
      </c>
      <c r="C311" s="11">
        <f t="shared" si="8"/>
        <v>45937.40902777778</v>
      </c>
      <c r="D311" s="1">
        <v>2</v>
      </c>
      <c r="E311" s="1">
        <v>4</v>
      </c>
      <c r="F311" s="1" t="s">
        <v>28</v>
      </c>
      <c r="G311" s="1">
        <v>0</v>
      </c>
      <c r="H311" s="1">
        <v>10</v>
      </c>
      <c r="I311" s="1">
        <v>24</v>
      </c>
      <c r="J311" s="1">
        <v>1</v>
      </c>
      <c r="L311" s="1" t="s">
        <v>353</v>
      </c>
      <c r="M311" s="19">
        <v>10.199999999999999</v>
      </c>
      <c r="N311" s="19">
        <v>10.199999999999999</v>
      </c>
      <c r="O311" s="1">
        <f t="shared" si="9"/>
        <v>0</v>
      </c>
      <c r="P311" s="19">
        <v>24.4</v>
      </c>
      <c r="Q311" s="19">
        <v>7.74</v>
      </c>
      <c r="R311" s="19">
        <v>-0.05</v>
      </c>
      <c r="S311" s="15">
        <v>1577.947819</v>
      </c>
      <c r="T311" s="15">
        <v>0.62298199239999996</v>
      </c>
      <c r="U311" s="16">
        <v>1652.693109</v>
      </c>
      <c r="V311" s="16">
        <v>0.28484077870000002</v>
      </c>
      <c r="W311" s="1"/>
      <c r="X311" s="1"/>
      <c r="Y311" s="6"/>
      <c r="Z311" s="6"/>
      <c r="AA311" s="6"/>
      <c r="AB311">
        <v>0.95052124608972</v>
      </c>
    </row>
    <row r="312" spans="1:28" s="99" customFormat="1" ht="14.25" customHeight="1" x14ac:dyDescent="0.45">
      <c r="A312" s="94">
        <v>45937</v>
      </c>
      <c r="B312" s="95">
        <v>0.41041666666666665</v>
      </c>
      <c r="C312" s="96">
        <f t="shared" si="8"/>
        <v>45937.410416666666</v>
      </c>
      <c r="D312" s="97">
        <v>2</v>
      </c>
      <c r="E312" s="97">
        <v>4</v>
      </c>
      <c r="F312" s="97" t="s">
        <v>28</v>
      </c>
      <c r="G312" s="98">
        <v>1500</v>
      </c>
      <c r="H312" s="97">
        <v>10</v>
      </c>
      <c r="I312" s="97">
        <v>24</v>
      </c>
      <c r="J312" s="97">
        <v>2</v>
      </c>
      <c r="L312" s="97" t="s">
        <v>354</v>
      </c>
      <c r="M312" s="100">
        <v>9.8000000000000007</v>
      </c>
      <c r="N312" s="100">
        <v>9.8000000000000007</v>
      </c>
      <c r="O312" s="97">
        <f t="shared" si="9"/>
        <v>0</v>
      </c>
      <c r="P312" s="100">
        <v>24.18</v>
      </c>
      <c r="Q312" s="100">
        <v>9.6300000000000008</v>
      </c>
      <c r="R312" s="100">
        <v>-0.03</v>
      </c>
      <c r="S312" s="101">
        <v>1818.126084</v>
      </c>
      <c r="T312" s="101">
        <v>0.38454901079999998</v>
      </c>
      <c r="U312" s="102">
        <v>3251.7388230000001</v>
      </c>
      <c r="V312" s="102">
        <v>0.2848874455</v>
      </c>
      <c r="W312" s="97"/>
      <c r="X312" s="97"/>
      <c r="Y312" s="103"/>
      <c r="Z312" s="103"/>
      <c r="AA312" s="103"/>
      <c r="AB312" s="99">
        <v>17.743281081460399</v>
      </c>
    </row>
    <row r="313" spans="1:28" s="87" customFormat="1" ht="14.25" customHeight="1" x14ac:dyDescent="0.45">
      <c r="A313" s="83">
        <v>45937</v>
      </c>
      <c r="B313" s="84">
        <v>0.41249999999999998</v>
      </c>
      <c r="C313" s="85">
        <f t="shared" si="8"/>
        <v>45937.412499999999</v>
      </c>
      <c r="D313" s="86">
        <v>2</v>
      </c>
      <c r="E313" s="86">
        <v>4</v>
      </c>
      <c r="F313" s="86" t="s">
        <v>28</v>
      </c>
      <c r="G313" s="86">
        <v>2500</v>
      </c>
      <c r="H313" s="86">
        <v>10</v>
      </c>
      <c r="I313" s="86">
        <v>24</v>
      </c>
      <c r="J313" s="86">
        <v>3</v>
      </c>
      <c r="L313" s="86" t="s">
        <v>355</v>
      </c>
      <c r="M313" s="88">
        <v>9.8000000000000007</v>
      </c>
      <c r="N313" s="88">
        <v>9.8000000000000007</v>
      </c>
      <c r="O313" s="86">
        <f t="shared" si="9"/>
        <v>0</v>
      </c>
      <c r="P313" s="88">
        <v>24.59</v>
      </c>
      <c r="Q313" s="88">
        <v>10.210000000000001</v>
      </c>
      <c r="R313" s="88">
        <v>0.69</v>
      </c>
      <c r="S313" s="89">
        <v>1957.2537560000001</v>
      </c>
      <c r="T313" s="89">
        <v>0.38376701349999998</v>
      </c>
      <c r="U313" s="90">
        <v>4300.6729500000001</v>
      </c>
      <c r="V313" s="90">
        <v>1.1392310960000001</v>
      </c>
      <c r="W313" s="86"/>
      <c r="X313" s="86"/>
      <c r="Y313" s="91"/>
      <c r="Z313" s="91"/>
      <c r="AA313" s="91"/>
      <c r="AB313" s="87">
        <v>27.724277977154902</v>
      </c>
    </row>
    <row r="314" spans="1:28" ht="14.25" customHeight="1" x14ac:dyDescent="0.45">
      <c r="A314" s="2">
        <v>45937</v>
      </c>
      <c r="B314" s="18">
        <v>0.41458333333333336</v>
      </c>
      <c r="C314" s="11">
        <f t="shared" si="8"/>
        <v>45937.414583333331</v>
      </c>
      <c r="D314" s="1">
        <v>2</v>
      </c>
      <c r="E314" s="1">
        <v>4</v>
      </c>
      <c r="F314" s="1" t="s">
        <v>28</v>
      </c>
      <c r="G314" s="1">
        <v>3500</v>
      </c>
      <c r="H314" s="1">
        <v>10</v>
      </c>
      <c r="I314" s="1">
        <v>24</v>
      </c>
      <c r="J314" s="1">
        <v>4</v>
      </c>
      <c r="L314" s="1" t="s">
        <v>356</v>
      </c>
      <c r="M314" s="19">
        <v>9.8000000000000007</v>
      </c>
      <c r="N314" s="19">
        <v>9.8000000000000007</v>
      </c>
      <c r="O314" s="1">
        <f t="shared" si="9"/>
        <v>0</v>
      </c>
      <c r="P314" s="19">
        <v>24.05</v>
      </c>
      <c r="Q314" s="19">
        <v>10.44</v>
      </c>
      <c r="R314" s="19">
        <v>2.44</v>
      </c>
      <c r="S314" s="15">
        <v>2021.952423</v>
      </c>
      <c r="T314" s="15">
        <v>3.587753873</v>
      </c>
      <c r="U314" s="111">
        <v>5127.65859</v>
      </c>
      <c r="V314" s="111">
        <v>27.27853906</v>
      </c>
      <c r="W314" s="1"/>
      <c r="X314" s="28" t="s">
        <v>404</v>
      </c>
      <c r="Y314" s="6"/>
      <c r="Z314" s="6"/>
      <c r="AA314" s="6"/>
      <c r="AB314">
        <v>30.510366627356898</v>
      </c>
    </row>
    <row r="315" spans="1:28" ht="14.25" customHeight="1" x14ac:dyDescent="0.45">
      <c r="A315" s="2">
        <v>45937</v>
      </c>
      <c r="B315" s="18">
        <v>0.52986111111111112</v>
      </c>
      <c r="C315" s="11">
        <f t="shared" si="8"/>
        <v>45937.529861111114</v>
      </c>
      <c r="D315" s="1">
        <v>2</v>
      </c>
      <c r="E315" s="1">
        <v>4</v>
      </c>
      <c r="F315" s="1" t="s">
        <v>28</v>
      </c>
      <c r="G315" s="1">
        <v>0</v>
      </c>
      <c r="H315" s="1">
        <v>10</v>
      </c>
      <c r="I315" s="1">
        <v>24</v>
      </c>
      <c r="J315" s="1">
        <v>1</v>
      </c>
      <c r="L315" s="1" t="s">
        <v>357</v>
      </c>
      <c r="M315" s="19">
        <v>9.6</v>
      </c>
      <c r="N315" s="19">
        <v>9.6</v>
      </c>
      <c r="O315" s="1">
        <f t="shared" si="9"/>
        <v>0</v>
      </c>
      <c r="P315" s="19">
        <v>24.36</v>
      </c>
      <c r="Q315" s="19">
        <v>7.81</v>
      </c>
      <c r="R315" s="19">
        <v>0.1</v>
      </c>
      <c r="S315" s="15">
        <v>1581.2652169999999</v>
      </c>
      <c r="T315" s="15">
        <v>0.86115625110000005</v>
      </c>
      <c r="U315" s="16">
        <v>1675.3944320000001</v>
      </c>
      <c r="V315" s="16">
        <v>1.068212044</v>
      </c>
      <c r="W315" s="1"/>
      <c r="X315" s="1"/>
      <c r="Y315" s="6"/>
      <c r="Z315" s="6"/>
      <c r="AA315" s="6"/>
      <c r="AB315">
        <v>1.11630560650567</v>
      </c>
    </row>
    <row r="316" spans="1:28" s="99" customFormat="1" ht="14.25" customHeight="1" x14ac:dyDescent="0.45">
      <c r="A316" s="94">
        <v>45937</v>
      </c>
      <c r="B316" s="95">
        <v>0.53263888888888888</v>
      </c>
      <c r="C316" s="96">
        <f t="shared" si="8"/>
        <v>45937.532638888886</v>
      </c>
      <c r="D316" s="97">
        <v>2</v>
      </c>
      <c r="E316" s="97">
        <v>4</v>
      </c>
      <c r="F316" s="97" t="s">
        <v>28</v>
      </c>
      <c r="G316" s="98">
        <v>1500</v>
      </c>
      <c r="H316" s="97">
        <v>10</v>
      </c>
      <c r="I316" s="97">
        <v>24</v>
      </c>
      <c r="J316" s="97">
        <v>2</v>
      </c>
      <c r="L316" s="97" t="s">
        <v>358</v>
      </c>
      <c r="M316" s="100">
        <v>9.6999999999999993</v>
      </c>
      <c r="N316" s="100">
        <v>9.6999999999999993</v>
      </c>
      <c r="O316" s="97">
        <f t="shared" si="9"/>
        <v>0</v>
      </c>
      <c r="P316" s="100">
        <v>24.21</v>
      </c>
      <c r="Q316" s="100">
        <v>9.58</v>
      </c>
      <c r="R316" s="100">
        <v>-0.05</v>
      </c>
      <c r="S316" s="101">
        <v>1871.4719190000001</v>
      </c>
      <c r="T316" s="101">
        <v>0.53944040150000006</v>
      </c>
      <c r="U316" s="102">
        <v>3251.464739</v>
      </c>
      <c r="V316" s="102">
        <v>2.136608109</v>
      </c>
      <c r="W316" s="97"/>
      <c r="X316" s="97"/>
      <c r="Y316" s="103"/>
      <c r="Z316" s="103"/>
      <c r="AA316" s="103"/>
      <c r="AB316" s="99">
        <v>17.118705792078501</v>
      </c>
    </row>
    <row r="317" spans="1:28" s="87" customFormat="1" ht="14.25" customHeight="1" x14ac:dyDescent="0.45">
      <c r="A317" s="83">
        <v>45937</v>
      </c>
      <c r="B317" s="84">
        <v>0.53472222222222221</v>
      </c>
      <c r="C317" s="85">
        <f t="shared" si="8"/>
        <v>45937.534722222219</v>
      </c>
      <c r="D317" s="86">
        <v>2</v>
      </c>
      <c r="E317" s="86">
        <v>4</v>
      </c>
      <c r="F317" s="86" t="s">
        <v>28</v>
      </c>
      <c r="G317" s="86">
        <v>2500</v>
      </c>
      <c r="H317" s="86">
        <v>10</v>
      </c>
      <c r="I317" s="86">
        <v>24</v>
      </c>
      <c r="J317" s="86">
        <v>3</v>
      </c>
      <c r="L317" s="86" t="s">
        <v>359</v>
      </c>
      <c r="M317" s="88">
        <v>9.6999999999999993</v>
      </c>
      <c r="N317" s="88">
        <v>9.6999999999999993</v>
      </c>
      <c r="O317" s="86">
        <f t="shared" si="9"/>
        <v>0</v>
      </c>
      <c r="P317" s="88">
        <v>24.57</v>
      </c>
      <c r="Q317" s="88">
        <v>10.130000000000001</v>
      </c>
      <c r="R317" s="88">
        <v>-0.26</v>
      </c>
      <c r="S317" s="89">
        <v>2008.092924</v>
      </c>
      <c r="T317" s="89">
        <v>0.66873920200000003</v>
      </c>
      <c r="U317" s="90">
        <v>4283.6936159999996</v>
      </c>
      <c r="V317" s="90">
        <v>2.278321778</v>
      </c>
      <c r="W317" s="86"/>
      <c r="X317" s="86"/>
      <c r="Y317" s="91"/>
      <c r="Z317" s="91"/>
      <c r="AA317" s="91"/>
      <c r="AB317" s="87">
        <v>27.689753926219801</v>
      </c>
    </row>
    <row r="318" spans="1:28" ht="14.25" customHeight="1" x14ac:dyDescent="0.45">
      <c r="A318" s="2">
        <v>45937</v>
      </c>
      <c r="B318" s="18">
        <v>0.53611111111111109</v>
      </c>
      <c r="C318" s="11">
        <f t="shared" si="8"/>
        <v>45937.536111111112</v>
      </c>
      <c r="D318" s="1">
        <v>2</v>
      </c>
      <c r="E318" s="1">
        <v>4</v>
      </c>
      <c r="F318" s="1" t="s">
        <v>28</v>
      </c>
      <c r="G318" s="1">
        <v>3500</v>
      </c>
      <c r="H318" s="1">
        <v>10</v>
      </c>
      <c r="I318" s="1">
        <v>24</v>
      </c>
      <c r="J318" s="1">
        <v>4</v>
      </c>
      <c r="L318" s="1" t="s">
        <v>360</v>
      </c>
      <c r="M318" s="19">
        <v>9.6999999999999993</v>
      </c>
      <c r="N318" s="19">
        <v>9.6999999999999993</v>
      </c>
      <c r="O318" s="1">
        <f t="shared" si="9"/>
        <v>0</v>
      </c>
      <c r="P318" s="19">
        <v>23.99</v>
      </c>
      <c r="Q318" s="19">
        <v>10.39</v>
      </c>
      <c r="R318" s="19">
        <v>2.13</v>
      </c>
      <c r="S318" s="15">
        <v>2102.9778590000001</v>
      </c>
      <c r="T318" s="15">
        <v>1.2245384610000001</v>
      </c>
      <c r="U318" s="111">
        <v>5002.6319830000002</v>
      </c>
      <c r="V318" s="111">
        <v>13.177573669999999</v>
      </c>
      <c r="W318" s="1"/>
      <c r="X318" s="28" t="s">
        <v>404</v>
      </c>
      <c r="Y318" s="6"/>
      <c r="Z318" s="6"/>
      <c r="AA318" s="6"/>
      <c r="AB318">
        <v>31.327101611709899</v>
      </c>
    </row>
    <row r="319" spans="1:28" ht="14.25" customHeight="1" x14ac:dyDescent="0.45">
      <c r="A319" s="2">
        <v>45937</v>
      </c>
      <c r="B319" s="18">
        <v>0.55833333333333335</v>
      </c>
      <c r="C319" s="11">
        <f t="shared" si="8"/>
        <v>45937.558333333334</v>
      </c>
      <c r="D319" s="1">
        <v>2</v>
      </c>
      <c r="E319" s="1">
        <v>4</v>
      </c>
      <c r="F319" s="1" t="s">
        <v>28</v>
      </c>
      <c r="G319" s="1">
        <v>0</v>
      </c>
      <c r="H319" s="1">
        <v>10</v>
      </c>
      <c r="I319" s="1">
        <v>24</v>
      </c>
      <c r="J319" s="1">
        <v>5</v>
      </c>
      <c r="L319" s="1" t="s">
        <v>361</v>
      </c>
      <c r="M319" s="19">
        <v>9.8000000000000007</v>
      </c>
      <c r="N319" s="19">
        <v>9.8000000000000007</v>
      </c>
      <c r="O319" s="1">
        <f t="shared" si="9"/>
        <v>0</v>
      </c>
      <c r="P319" s="19">
        <v>24.41</v>
      </c>
      <c r="Q319" s="19">
        <v>7.8</v>
      </c>
      <c r="R319" s="19">
        <v>0.02</v>
      </c>
      <c r="S319" s="15">
        <v>1588.138886</v>
      </c>
      <c r="T319" s="15">
        <v>0.18920621470000001</v>
      </c>
      <c r="U319" s="16">
        <v>1698.142486</v>
      </c>
      <c r="V319" s="16">
        <v>0</v>
      </c>
      <c r="W319" s="1"/>
      <c r="X319" s="1"/>
      <c r="Y319" s="6"/>
      <c r="Z319" s="6"/>
      <c r="AA319" s="6"/>
      <c r="AB319">
        <v>1.26471194332144</v>
      </c>
    </row>
    <row r="320" spans="1:28" ht="14.25" customHeight="1" x14ac:dyDescent="0.45">
      <c r="A320" s="2">
        <v>45937</v>
      </c>
      <c r="B320" s="18">
        <v>0.56666666666666665</v>
      </c>
      <c r="C320" s="11">
        <f t="shared" si="8"/>
        <v>45937.566666666666</v>
      </c>
      <c r="D320" s="1">
        <v>2</v>
      </c>
      <c r="E320" s="1">
        <v>4</v>
      </c>
      <c r="F320" s="1" t="s">
        <v>28</v>
      </c>
      <c r="G320" s="1">
        <v>0</v>
      </c>
      <c r="H320" s="1">
        <v>10</v>
      </c>
      <c r="I320" s="1">
        <v>24</v>
      </c>
      <c r="J320" s="1">
        <v>5</v>
      </c>
      <c r="L320" s="1" t="s">
        <v>362</v>
      </c>
      <c r="M320" s="19">
        <v>9.8000000000000007</v>
      </c>
      <c r="N320" s="19">
        <v>9.8000000000000007</v>
      </c>
      <c r="O320" s="1">
        <f t="shared" si="9"/>
        <v>0</v>
      </c>
      <c r="P320" s="19">
        <v>24.4</v>
      </c>
      <c r="Q320" s="19">
        <v>7.8</v>
      </c>
      <c r="R320" s="19">
        <v>0</v>
      </c>
      <c r="S320" s="15">
        <v>1589.647011</v>
      </c>
      <c r="T320" s="15">
        <v>0.47372430500000001</v>
      </c>
      <c r="U320" s="20">
        <v>1672.129449</v>
      </c>
      <c r="V320" s="20">
        <v>2.705987398</v>
      </c>
      <c r="W320" s="1"/>
      <c r="X320" s="1"/>
      <c r="Y320" s="6"/>
      <c r="Z320" s="6"/>
      <c r="AA320" s="6"/>
      <c r="AB320">
        <v>1.0182797091604401</v>
      </c>
    </row>
    <row r="321" spans="1:28" s="99" customFormat="1" ht="14.25" customHeight="1" x14ac:dyDescent="0.45">
      <c r="A321" s="94">
        <v>45937</v>
      </c>
      <c r="B321" s="95">
        <v>0.56805555555555554</v>
      </c>
      <c r="C321" s="96">
        <f t="shared" si="8"/>
        <v>45937.568055555559</v>
      </c>
      <c r="D321" s="97">
        <v>2</v>
      </c>
      <c r="E321" s="97">
        <v>4</v>
      </c>
      <c r="F321" s="97" t="s">
        <v>28</v>
      </c>
      <c r="G321" s="98">
        <v>1500</v>
      </c>
      <c r="H321" s="97">
        <v>10</v>
      </c>
      <c r="I321" s="97">
        <v>24</v>
      </c>
      <c r="J321" s="97">
        <v>6</v>
      </c>
      <c r="L321" s="97" t="s">
        <v>363</v>
      </c>
      <c r="M321" s="100">
        <v>9.6999999999999993</v>
      </c>
      <c r="N321" s="100">
        <v>9.6999999999999993</v>
      </c>
      <c r="O321" s="97">
        <f t="shared" si="9"/>
        <v>0</v>
      </c>
      <c r="P321" s="100">
        <v>24.2</v>
      </c>
      <c r="Q321" s="100">
        <v>9.7100000000000009</v>
      </c>
      <c r="R321" s="100">
        <v>0.84</v>
      </c>
      <c r="S321" s="101">
        <v>1794.8768239999999</v>
      </c>
      <c r="T321" s="101">
        <v>0.5544523831</v>
      </c>
      <c r="U321" s="104">
        <v>3273.9327370000001</v>
      </c>
      <c r="V321" s="104">
        <v>0</v>
      </c>
      <c r="W321" s="97"/>
      <c r="X321" s="97"/>
      <c r="Y321" s="103"/>
      <c r="Z321" s="103"/>
      <c r="AA321" s="103"/>
      <c r="AB321" s="99">
        <v>18.2825223619318</v>
      </c>
    </row>
    <row r="322" spans="1:28" s="87" customFormat="1" ht="14.25" customHeight="1" x14ac:dyDescent="0.45">
      <c r="A322" s="83">
        <v>45937</v>
      </c>
      <c r="B322" s="84">
        <v>0.56944444444444442</v>
      </c>
      <c r="C322" s="85">
        <f t="shared" ref="C322:C343" si="10">A322+B322</f>
        <v>45937.569444444445</v>
      </c>
      <c r="D322" s="86">
        <v>2</v>
      </c>
      <c r="E322" s="86">
        <v>4</v>
      </c>
      <c r="F322" s="86" t="s">
        <v>28</v>
      </c>
      <c r="G322" s="86">
        <v>2500</v>
      </c>
      <c r="H322" s="86">
        <v>10</v>
      </c>
      <c r="I322" s="86">
        <v>24</v>
      </c>
      <c r="J322" s="86">
        <v>7</v>
      </c>
      <c r="L322" s="86" t="s">
        <v>364</v>
      </c>
      <c r="M322" s="88">
        <v>9.6999999999999993</v>
      </c>
      <c r="N322" s="88">
        <v>9.6999999999999993</v>
      </c>
      <c r="O322" s="86">
        <f t="shared" ref="O322:O343" si="11">N322-M322</f>
        <v>0</v>
      </c>
      <c r="P322" s="88">
        <v>24.58</v>
      </c>
      <c r="Q322" s="88">
        <v>10.24</v>
      </c>
      <c r="R322" s="88">
        <v>0.4</v>
      </c>
      <c r="S322" s="89">
        <v>1908.029806</v>
      </c>
      <c r="T322" s="89">
        <v>1.758790471</v>
      </c>
      <c r="U322" s="90">
        <v>4300.1511410000003</v>
      </c>
      <c r="V322" s="90">
        <v>1.922466786</v>
      </c>
      <c r="W322" s="86"/>
      <c r="X322" s="86"/>
      <c r="Y322" s="91"/>
      <c r="Z322" s="91"/>
      <c r="AA322" s="91"/>
      <c r="AB322" s="87">
        <v>27.490086078749201</v>
      </c>
    </row>
    <row r="323" spans="1:28" ht="14.25" customHeight="1" x14ac:dyDescent="0.45">
      <c r="A323" s="2">
        <v>45937</v>
      </c>
      <c r="B323" s="18">
        <v>0.5708333333333333</v>
      </c>
      <c r="C323" s="11">
        <f t="shared" si="10"/>
        <v>45937.570833333331</v>
      </c>
      <c r="D323" s="1">
        <v>2</v>
      </c>
      <c r="E323" s="1">
        <v>4</v>
      </c>
      <c r="F323" s="1" t="s">
        <v>28</v>
      </c>
      <c r="G323" s="1">
        <v>3500</v>
      </c>
      <c r="H323" s="1">
        <v>10</v>
      </c>
      <c r="I323" s="1">
        <v>24</v>
      </c>
      <c r="J323" s="1">
        <v>8</v>
      </c>
      <c r="L323" s="1" t="s">
        <v>365</v>
      </c>
      <c r="M323" s="19">
        <v>9.6</v>
      </c>
      <c r="N323" s="19">
        <v>9.6</v>
      </c>
      <c r="O323" s="1">
        <f t="shared" si="11"/>
        <v>0</v>
      </c>
      <c r="P323" s="19">
        <v>24.14</v>
      </c>
      <c r="Q323" s="19">
        <v>10.48</v>
      </c>
      <c r="R323" s="19">
        <v>2.66</v>
      </c>
      <c r="S323" s="15">
        <v>2092.3180630000002</v>
      </c>
      <c r="T323" s="15">
        <v>1.0411979250000001</v>
      </c>
      <c r="U323" s="111">
        <v>5092.652282</v>
      </c>
      <c r="V323" s="111">
        <v>19.729043260000001</v>
      </c>
      <c r="W323" s="1"/>
      <c r="X323" s="28" t="s">
        <v>404</v>
      </c>
      <c r="Y323" s="6"/>
      <c r="Z323" s="6"/>
      <c r="AA323" s="6"/>
      <c r="AB323">
        <v>31.347634612532701</v>
      </c>
    </row>
    <row r="324" spans="1:28" ht="14.25" customHeight="1" x14ac:dyDescent="0.45">
      <c r="A324" s="2">
        <v>45937</v>
      </c>
      <c r="B324" s="18">
        <v>0.69791666666666663</v>
      </c>
      <c r="C324" s="11">
        <f t="shared" si="10"/>
        <v>45937.697916666664</v>
      </c>
      <c r="D324" s="1">
        <v>2</v>
      </c>
      <c r="E324" s="1">
        <v>4</v>
      </c>
      <c r="F324" s="1" t="s">
        <v>28</v>
      </c>
      <c r="G324" s="1">
        <v>0</v>
      </c>
      <c r="H324" s="1">
        <v>10</v>
      </c>
      <c r="I324" s="1">
        <v>24</v>
      </c>
      <c r="J324" s="1">
        <v>5</v>
      </c>
      <c r="L324" s="1" t="s">
        <v>366</v>
      </c>
      <c r="M324" s="19">
        <v>9.4</v>
      </c>
      <c r="N324" s="19">
        <v>9.4</v>
      </c>
      <c r="O324" s="1">
        <f t="shared" si="11"/>
        <v>0</v>
      </c>
      <c r="P324" s="19">
        <v>24.34</v>
      </c>
      <c r="Q324" s="19">
        <v>7.83</v>
      </c>
      <c r="R324" s="19">
        <v>0.2</v>
      </c>
      <c r="S324" s="15">
        <v>1589.0284819999999</v>
      </c>
      <c r="T324" s="15">
        <v>0.60264967550000004</v>
      </c>
      <c r="U324" s="16">
        <v>1687.5625729999999</v>
      </c>
      <c r="V324" s="16">
        <v>0.64092038610000002</v>
      </c>
      <c r="W324" s="1"/>
      <c r="X324" s="1"/>
      <c r="Y324" s="6"/>
      <c r="Z324" s="6"/>
      <c r="AA324" s="6"/>
      <c r="AB324">
        <v>1.1576639847866199</v>
      </c>
    </row>
    <row r="325" spans="1:28" s="99" customFormat="1" ht="14.25" customHeight="1" x14ac:dyDescent="0.45">
      <c r="A325" s="94">
        <v>45937</v>
      </c>
      <c r="B325" s="95">
        <v>0.7006944444444444</v>
      </c>
      <c r="C325" s="96">
        <f t="shared" si="10"/>
        <v>45937.700694444444</v>
      </c>
      <c r="D325" s="97">
        <v>2</v>
      </c>
      <c r="E325" s="97">
        <v>4</v>
      </c>
      <c r="F325" s="97" t="s">
        <v>28</v>
      </c>
      <c r="G325" s="98">
        <v>1500</v>
      </c>
      <c r="H325" s="97">
        <v>10</v>
      </c>
      <c r="I325" s="97">
        <v>24</v>
      </c>
      <c r="J325" s="97">
        <v>6</v>
      </c>
      <c r="L325" s="97" t="s">
        <v>367</v>
      </c>
      <c r="M325" s="100">
        <v>9.5</v>
      </c>
      <c r="N325" s="100">
        <v>9.5</v>
      </c>
      <c r="O325" s="97">
        <f t="shared" si="11"/>
        <v>0</v>
      </c>
      <c r="P325" s="100">
        <v>24.17</v>
      </c>
      <c r="Q325" s="100">
        <v>9.6300000000000008</v>
      </c>
      <c r="R325" s="100">
        <v>0.45</v>
      </c>
      <c r="S325" s="101">
        <v>1848.66446</v>
      </c>
      <c r="T325" s="101">
        <v>1.0265004310000001</v>
      </c>
      <c r="U325" s="102">
        <v>3269.7925759999998</v>
      </c>
      <c r="V325" s="102">
        <v>0</v>
      </c>
      <c r="W325" s="97"/>
      <c r="X325" s="97"/>
      <c r="Y325" s="103"/>
      <c r="Z325" s="103"/>
      <c r="AA325" s="103"/>
      <c r="AB325" s="99">
        <v>17.622650797092</v>
      </c>
    </row>
    <row r="326" spans="1:28" s="87" customFormat="1" ht="14.25" customHeight="1" x14ac:dyDescent="0.45">
      <c r="A326" s="83">
        <v>45937</v>
      </c>
      <c r="B326" s="84">
        <v>0.70277777777777772</v>
      </c>
      <c r="C326" s="85">
        <f t="shared" si="10"/>
        <v>45937.702777777777</v>
      </c>
      <c r="D326" s="86">
        <v>2</v>
      </c>
      <c r="E326" s="86">
        <v>4</v>
      </c>
      <c r="F326" s="86" t="s">
        <v>28</v>
      </c>
      <c r="G326" s="86">
        <v>2500</v>
      </c>
      <c r="H326" s="86">
        <v>10</v>
      </c>
      <c r="I326" s="86">
        <v>24</v>
      </c>
      <c r="J326" s="86">
        <v>7</v>
      </c>
      <c r="L326" s="86" t="s">
        <v>368</v>
      </c>
      <c r="M326" s="88">
        <v>9.5</v>
      </c>
      <c r="N326" s="88">
        <v>9.5</v>
      </c>
      <c r="O326" s="86">
        <f t="shared" si="11"/>
        <v>0</v>
      </c>
      <c r="P326" s="88">
        <v>24.55</v>
      </c>
      <c r="Q326" s="88">
        <v>10.11</v>
      </c>
      <c r="R326" s="88">
        <v>0.2</v>
      </c>
      <c r="S326" s="89">
        <v>2014.688844</v>
      </c>
      <c r="T326" s="89">
        <v>0.60195273179999997</v>
      </c>
      <c r="U326" s="90">
        <v>4277.9784659999996</v>
      </c>
      <c r="V326" s="90">
        <v>0.28488569990000001</v>
      </c>
      <c r="W326" s="86"/>
      <c r="X326" s="86"/>
      <c r="Y326" s="91"/>
      <c r="Z326" s="91"/>
      <c r="AA326" s="91"/>
      <c r="AB326" s="87">
        <v>27.644812047564599</v>
      </c>
    </row>
    <row r="327" spans="1:28" ht="14.25" customHeight="1" x14ac:dyDescent="0.45">
      <c r="A327" s="2">
        <v>45937</v>
      </c>
      <c r="B327" s="18">
        <v>0.70416666666666672</v>
      </c>
      <c r="C327" s="11">
        <f t="shared" si="10"/>
        <v>45937.70416666667</v>
      </c>
      <c r="D327" s="1">
        <v>2</v>
      </c>
      <c r="E327" s="1">
        <v>4</v>
      </c>
      <c r="F327" s="1" t="s">
        <v>28</v>
      </c>
      <c r="G327" s="1">
        <v>3500</v>
      </c>
      <c r="H327" s="1">
        <v>10</v>
      </c>
      <c r="I327" s="1">
        <v>24</v>
      </c>
      <c r="J327" s="1">
        <v>8</v>
      </c>
      <c r="L327" s="1" t="s">
        <v>369</v>
      </c>
      <c r="M327" s="19">
        <v>9.4</v>
      </c>
      <c r="N327" s="19">
        <v>9.4</v>
      </c>
      <c r="O327" s="1">
        <f t="shared" si="11"/>
        <v>0</v>
      </c>
      <c r="P327" s="19">
        <v>24.15</v>
      </c>
      <c r="Q327" s="19">
        <v>10.38</v>
      </c>
      <c r="R327" s="19">
        <v>2.74</v>
      </c>
      <c r="S327" s="15">
        <v>2097.1880160000001</v>
      </c>
      <c r="T327" s="15">
        <v>0.65427285810000002</v>
      </c>
      <c r="U327" s="112">
        <v>5015.5</v>
      </c>
      <c r="V327" s="112">
        <v>10.753923</v>
      </c>
      <c r="W327" s="1"/>
      <c r="X327" s="28" t="s">
        <v>404</v>
      </c>
      <c r="Y327" s="6"/>
      <c r="Z327" s="6"/>
      <c r="AA327" s="6"/>
      <c r="AB327">
        <v>31.272321751792401</v>
      </c>
    </row>
    <row r="328" spans="1:28" ht="14.25" customHeight="1" x14ac:dyDescent="0.45">
      <c r="A328" s="2">
        <v>45938</v>
      </c>
      <c r="B328" s="18">
        <v>0.40902777777777777</v>
      </c>
      <c r="C328" s="11">
        <f t="shared" si="10"/>
        <v>45938.40902777778</v>
      </c>
      <c r="D328" s="1">
        <v>2</v>
      </c>
      <c r="E328" s="1">
        <v>4</v>
      </c>
      <c r="F328" s="1" t="s">
        <v>28</v>
      </c>
      <c r="G328" s="1">
        <v>0</v>
      </c>
      <c r="H328" s="1">
        <v>10</v>
      </c>
      <c r="I328" s="1">
        <v>24</v>
      </c>
      <c r="J328" s="1">
        <v>1</v>
      </c>
      <c r="L328" s="1" t="s">
        <v>370</v>
      </c>
      <c r="M328" s="19">
        <v>9.6</v>
      </c>
      <c r="N328" s="19">
        <v>9.6</v>
      </c>
      <c r="O328" s="1">
        <f t="shared" si="11"/>
        <v>0</v>
      </c>
      <c r="P328" s="19">
        <v>21.41</v>
      </c>
      <c r="Q328" s="19">
        <v>7.75</v>
      </c>
      <c r="R328" s="19">
        <v>0</v>
      </c>
      <c r="S328" s="15">
        <v>1586.88563</v>
      </c>
      <c r="T328" s="15">
        <v>0.81228387300000005</v>
      </c>
      <c r="U328" s="16">
        <v>1672.6632990000001</v>
      </c>
      <c r="V328" s="16">
        <v>1.139383767</v>
      </c>
      <c r="W328" s="1"/>
      <c r="X328" s="1"/>
      <c r="Y328" s="6"/>
      <c r="Z328" s="6"/>
      <c r="AA328" s="6"/>
      <c r="AB328">
        <v>1.0726965969189</v>
      </c>
    </row>
    <row r="329" spans="1:28" s="99" customFormat="1" ht="14.25" customHeight="1" x14ac:dyDescent="0.45">
      <c r="A329" s="94">
        <v>45938</v>
      </c>
      <c r="B329" s="95">
        <v>0.41041666666666665</v>
      </c>
      <c r="C329" s="96">
        <f t="shared" si="10"/>
        <v>45938.410416666666</v>
      </c>
      <c r="D329" s="97">
        <v>2</v>
      </c>
      <c r="E329" s="97">
        <v>4</v>
      </c>
      <c r="F329" s="97" t="s">
        <v>28</v>
      </c>
      <c r="G329" s="98">
        <v>1500</v>
      </c>
      <c r="H329" s="97">
        <v>10</v>
      </c>
      <c r="I329" s="97">
        <v>24</v>
      </c>
      <c r="J329" s="97">
        <v>2</v>
      </c>
      <c r="L329" s="97" t="s">
        <v>371</v>
      </c>
      <c r="M329" s="100">
        <v>9.9</v>
      </c>
      <c r="N329" s="100">
        <v>9.9</v>
      </c>
      <c r="O329" s="97">
        <f t="shared" si="11"/>
        <v>0</v>
      </c>
      <c r="P329" s="100">
        <v>24.28</v>
      </c>
      <c r="Q329" s="100">
        <v>9.08</v>
      </c>
      <c r="R329" s="100">
        <v>-0.1</v>
      </c>
      <c r="S329" s="101">
        <v>2292.0969610000002</v>
      </c>
      <c r="T329" s="101">
        <v>0.67826794779999999</v>
      </c>
      <c r="U329" s="102">
        <v>3251.6804999999999</v>
      </c>
      <c r="V329" s="102">
        <v>2.848735118</v>
      </c>
      <c r="W329" s="97"/>
      <c r="X329" s="97"/>
      <c r="Y329" s="103"/>
      <c r="Z329" s="103"/>
      <c r="AA329" s="103"/>
      <c r="AB329" s="99">
        <v>11.9507720668575</v>
      </c>
    </row>
    <row r="330" spans="1:28" s="87" customFormat="1" ht="14.25" customHeight="1" x14ac:dyDescent="0.45">
      <c r="A330" s="83">
        <v>45938</v>
      </c>
      <c r="B330" s="84">
        <v>0.41249999999999998</v>
      </c>
      <c r="C330" s="85">
        <f t="shared" si="10"/>
        <v>45938.412499999999</v>
      </c>
      <c r="D330" s="86">
        <v>2</v>
      </c>
      <c r="E330" s="86">
        <v>4</v>
      </c>
      <c r="F330" s="86" t="s">
        <v>28</v>
      </c>
      <c r="G330" s="86">
        <v>2500</v>
      </c>
      <c r="H330" s="86">
        <v>10</v>
      </c>
      <c r="I330" s="86">
        <v>24</v>
      </c>
      <c r="J330" s="86">
        <v>3</v>
      </c>
      <c r="L330" s="86" t="s">
        <v>372</v>
      </c>
      <c r="M330" s="88">
        <v>10</v>
      </c>
      <c r="N330" s="88">
        <v>10</v>
      </c>
      <c r="O330" s="86">
        <f t="shared" si="11"/>
        <v>0</v>
      </c>
      <c r="P330" s="88">
        <v>24.56</v>
      </c>
      <c r="Q330" s="88">
        <v>9.4700000000000006</v>
      </c>
      <c r="R330" s="88">
        <v>-0.26</v>
      </c>
      <c r="S330" s="89">
        <v>2407.2452509999998</v>
      </c>
      <c r="T330" s="89">
        <v>0.97542290539999998</v>
      </c>
      <c r="U330" s="90">
        <v>4247.1398520000002</v>
      </c>
      <c r="V330" s="90">
        <v>0.2136051346</v>
      </c>
      <c r="W330" s="86"/>
      <c r="X330" s="86"/>
      <c r="Y330" s="91"/>
      <c r="Z330" s="91"/>
      <c r="AA330" s="91"/>
      <c r="AB330" s="87">
        <v>23.939983029630302</v>
      </c>
    </row>
    <row r="331" spans="1:28" ht="14.25" customHeight="1" x14ac:dyDescent="0.45">
      <c r="A331" s="2">
        <v>45938</v>
      </c>
      <c r="B331" s="18">
        <v>0.41458333333333336</v>
      </c>
      <c r="C331" s="11">
        <f t="shared" si="10"/>
        <v>45938.414583333331</v>
      </c>
      <c r="D331" s="1">
        <v>2</v>
      </c>
      <c r="E331" s="1">
        <v>4</v>
      </c>
      <c r="F331" s="1" t="s">
        <v>28</v>
      </c>
      <c r="G331" s="1">
        <v>3500</v>
      </c>
      <c r="H331" s="1">
        <v>10</v>
      </c>
      <c r="I331" s="1">
        <v>24</v>
      </c>
      <c r="J331" s="1">
        <v>4</v>
      </c>
      <c r="L331" s="1" t="s">
        <v>373</v>
      </c>
      <c r="M331" s="19">
        <v>9.9</v>
      </c>
      <c r="N331" s="19">
        <v>9.9</v>
      </c>
      <c r="O331" s="1">
        <f t="shared" si="11"/>
        <v>0</v>
      </c>
      <c r="P331" s="19">
        <v>24.2</v>
      </c>
      <c r="Q331" s="19">
        <v>9.91</v>
      </c>
      <c r="R331" s="19">
        <v>0.33</v>
      </c>
      <c r="S331" s="15">
        <v>2239.3635079999999</v>
      </c>
      <c r="T331" s="15">
        <v>0.78777853259999997</v>
      </c>
      <c r="U331" s="111">
        <v>4707.5069309999999</v>
      </c>
      <c r="V331" s="111">
        <v>4.6295889580000003</v>
      </c>
      <c r="W331" s="1" t="s">
        <v>126</v>
      </c>
      <c r="X331" s="1"/>
      <c r="Y331" s="6"/>
      <c r="Z331" s="6"/>
      <c r="AA331" s="6"/>
      <c r="AB331">
        <v>30.815685581860301</v>
      </c>
    </row>
    <row r="332" spans="1:28" ht="14.25" customHeight="1" x14ac:dyDescent="0.45">
      <c r="A332" s="2">
        <v>45938</v>
      </c>
      <c r="B332" s="18">
        <v>0.5756944444444444</v>
      </c>
      <c r="C332" s="11">
        <f t="shared" si="10"/>
        <v>45938.575694444444</v>
      </c>
      <c r="D332" s="1">
        <v>2</v>
      </c>
      <c r="E332" s="1">
        <v>4</v>
      </c>
      <c r="F332" s="1" t="s">
        <v>28</v>
      </c>
      <c r="G332" s="1">
        <v>0</v>
      </c>
      <c r="H332" s="1">
        <v>10</v>
      </c>
      <c r="I332" s="1">
        <v>24</v>
      </c>
      <c r="J332" s="1">
        <v>5</v>
      </c>
      <c r="L332" s="1" t="s">
        <v>374</v>
      </c>
      <c r="M332" s="19">
        <v>9.6</v>
      </c>
      <c r="N332" s="19">
        <v>9.6</v>
      </c>
      <c r="O332" s="1">
        <f t="shared" si="11"/>
        <v>0</v>
      </c>
      <c r="P332" s="19">
        <v>24.38</v>
      </c>
      <c r="Q332" s="19">
        <v>7.64</v>
      </c>
      <c r="R332" s="19">
        <v>0.35</v>
      </c>
      <c r="S332" s="15">
        <v>1600.6680080000001</v>
      </c>
      <c r="T332" s="15">
        <v>0.83768765980000004</v>
      </c>
      <c r="U332" s="16">
        <v>1679.50603</v>
      </c>
      <c r="V332" s="16">
        <v>0.56969004140000001</v>
      </c>
      <c r="W332" s="1"/>
      <c r="X332" s="1"/>
      <c r="Y332" s="6"/>
      <c r="Z332" s="6"/>
      <c r="AA332" s="6"/>
      <c r="AB332">
        <v>0.989904961398552</v>
      </c>
    </row>
    <row r="333" spans="1:28" s="99" customFormat="1" ht="14.25" customHeight="1" x14ac:dyDescent="0.45">
      <c r="A333" s="94">
        <v>45938</v>
      </c>
      <c r="B333" s="95">
        <v>0.57708333333333328</v>
      </c>
      <c r="C333" s="96">
        <f t="shared" si="10"/>
        <v>45938.57708333333</v>
      </c>
      <c r="D333" s="97">
        <v>2</v>
      </c>
      <c r="E333" s="97">
        <v>4</v>
      </c>
      <c r="F333" s="97" t="s">
        <v>28</v>
      </c>
      <c r="G333" s="98">
        <v>1500</v>
      </c>
      <c r="H333" s="97">
        <v>10</v>
      </c>
      <c r="I333" s="97">
        <v>24</v>
      </c>
      <c r="J333" s="97">
        <v>6</v>
      </c>
      <c r="L333" s="97" t="s">
        <v>375</v>
      </c>
      <c r="M333" s="100">
        <v>9.6999999999999993</v>
      </c>
      <c r="N333" s="100">
        <v>9.6999999999999993</v>
      </c>
      <c r="O333" s="97">
        <f t="shared" si="11"/>
        <v>0</v>
      </c>
      <c r="P333" s="100">
        <v>24.25</v>
      </c>
      <c r="Q333" s="100">
        <v>9.14</v>
      </c>
      <c r="R333" s="100">
        <v>0.11</v>
      </c>
      <c r="S333" s="101">
        <v>2296.6865560000001</v>
      </c>
      <c r="T333" s="101">
        <v>0.34900957069999999</v>
      </c>
      <c r="U333" s="102">
        <v>3288.448973</v>
      </c>
      <c r="V333" s="102">
        <v>0.85459602540000001</v>
      </c>
      <c r="W333" s="97"/>
      <c r="X333" s="97"/>
      <c r="Y333" s="103"/>
      <c r="Z333" s="103"/>
      <c r="AA333" s="103"/>
      <c r="AB333" s="99">
        <v>12.377854067618699</v>
      </c>
    </row>
    <row r="334" spans="1:28" s="87" customFormat="1" ht="14.25" customHeight="1" x14ac:dyDescent="0.45">
      <c r="A334" s="83">
        <v>45938</v>
      </c>
      <c r="B334" s="84">
        <v>0.57847222222222228</v>
      </c>
      <c r="C334" s="85">
        <f t="shared" si="10"/>
        <v>45938.578472222223</v>
      </c>
      <c r="D334" s="86">
        <v>2</v>
      </c>
      <c r="E334" s="86">
        <v>4</v>
      </c>
      <c r="F334" s="86" t="s">
        <v>28</v>
      </c>
      <c r="G334" s="86">
        <v>2500</v>
      </c>
      <c r="H334" s="86">
        <v>10</v>
      </c>
      <c r="I334" s="86">
        <v>24</v>
      </c>
      <c r="J334" s="86">
        <v>7</v>
      </c>
      <c r="L334" s="86" t="s">
        <v>376</v>
      </c>
      <c r="M334" s="88">
        <v>9.8000000000000007</v>
      </c>
      <c r="N334" s="88">
        <v>9.8000000000000007</v>
      </c>
      <c r="O334" s="86">
        <f t="shared" si="11"/>
        <v>0</v>
      </c>
      <c r="P334" s="88">
        <v>24.62</v>
      </c>
      <c r="Q334" s="88">
        <v>9.41</v>
      </c>
      <c r="R334" s="88">
        <v>-0.11</v>
      </c>
      <c r="S334" s="89">
        <v>2475.4265909999999</v>
      </c>
      <c r="T334" s="89">
        <v>1.877265696</v>
      </c>
      <c r="U334" s="90">
        <v>4251.7680339999997</v>
      </c>
      <c r="V334" s="90">
        <v>1.3527031780000001</v>
      </c>
      <c r="W334" s="86"/>
      <c r="X334" s="86"/>
      <c r="Y334" s="91"/>
      <c r="Z334" s="91"/>
      <c r="AA334" s="91"/>
      <c r="AB334" s="87">
        <v>23.1495663919431</v>
      </c>
    </row>
    <row r="335" spans="1:28" ht="14.25" customHeight="1" x14ac:dyDescent="0.45">
      <c r="A335" s="2">
        <v>45938</v>
      </c>
      <c r="B335" s="18">
        <v>0.57986111111111116</v>
      </c>
      <c r="C335" s="11">
        <f t="shared" si="10"/>
        <v>45938.579861111109</v>
      </c>
      <c r="D335" s="1">
        <v>2</v>
      </c>
      <c r="E335" s="1">
        <v>4</v>
      </c>
      <c r="F335" s="1" t="s">
        <v>28</v>
      </c>
      <c r="G335" s="1">
        <v>3500</v>
      </c>
      <c r="H335" s="1">
        <v>10</v>
      </c>
      <c r="I335" s="1">
        <v>24</v>
      </c>
      <c r="J335" s="1">
        <v>8</v>
      </c>
      <c r="L335" s="1" t="s">
        <v>377</v>
      </c>
      <c r="M335" s="19">
        <v>9.6999999999999993</v>
      </c>
      <c r="N335" s="19">
        <v>9.6999999999999993</v>
      </c>
      <c r="O335" s="1">
        <f t="shared" si="11"/>
        <v>0</v>
      </c>
      <c r="P335" s="19">
        <v>24.17</v>
      </c>
      <c r="Q335" s="19">
        <v>9.74</v>
      </c>
      <c r="R335" s="19">
        <v>0.31</v>
      </c>
      <c r="S335" s="15">
        <v>2411.9225379999998</v>
      </c>
      <c r="T335" s="15">
        <v>0.45284309519999999</v>
      </c>
      <c r="U335" s="16">
        <v>4639.3660030000001</v>
      </c>
      <c r="V335" s="16">
        <v>1.56673391</v>
      </c>
      <c r="W335" s="1" t="s">
        <v>378</v>
      </c>
      <c r="X335" s="1"/>
      <c r="Y335" s="6"/>
      <c r="Z335" s="6"/>
      <c r="AA335" s="6"/>
      <c r="AB335">
        <v>29.023924639057601</v>
      </c>
    </row>
    <row r="336" spans="1:28" ht="14.25" customHeight="1" x14ac:dyDescent="0.45">
      <c r="A336" s="2">
        <v>45939</v>
      </c>
      <c r="B336" s="18">
        <v>0.41805555555555557</v>
      </c>
      <c r="C336" s="11">
        <f t="shared" si="10"/>
        <v>45939.418055555558</v>
      </c>
      <c r="D336" s="1">
        <v>2</v>
      </c>
      <c r="E336" s="1">
        <v>4</v>
      </c>
      <c r="F336" s="1" t="s">
        <v>28</v>
      </c>
      <c r="G336" s="1">
        <v>0</v>
      </c>
      <c r="H336" s="1">
        <v>10</v>
      </c>
      <c r="I336" s="1">
        <v>24</v>
      </c>
      <c r="J336" s="1">
        <v>1</v>
      </c>
      <c r="L336" s="1" t="s">
        <v>379</v>
      </c>
      <c r="M336" s="19">
        <v>9.8000000000000007</v>
      </c>
      <c r="N336" s="19">
        <v>9.8000000000000007</v>
      </c>
      <c r="O336" s="1">
        <f t="shared" si="11"/>
        <v>0</v>
      </c>
      <c r="P336" s="19">
        <v>24.51</v>
      </c>
      <c r="Q336" s="19">
        <v>7.77</v>
      </c>
      <c r="R336" s="19">
        <v>-0.1</v>
      </c>
      <c r="S336" s="15">
        <v>1599.291794</v>
      </c>
      <c r="T336" s="15">
        <v>0.6947476481</v>
      </c>
      <c r="U336" s="16">
        <v>1671.833873</v>
      </c>
      <c r="V336" s="16">
        <v>1.4241236820000001</v>
      </c>
      <c r="W336" s="1"/>
      <c r="X336" s="1"/>
      <c r="Y336" s="6"/>
      <c r="Z336" s="6"/>
      <c r="AA336" s="6"/>
      <c r="AB336">
        <v>0.93647432802254404</v>
      </c>
    </row>
    <row r="337" spans="1:28" s="99" customFormat="1" ht="14.25" customHeight="1" x14ac:dyDescent="0.45">
      <c r="A337" s="94">
        <v>45939</v>
      </c>
      <c r="B337" s="95">
        <v>0.4201388888888889</v>
      </c>
      <c r="C337" s="96">
        <f t="shared" si="10"/>
        <v>45939.420138888891</v>
      </c>
      <c r="D337" s="97">
        <v>2</v>
      </c>
      <c r="E337" s="97">
        <v>4</v>
      </c>
      <c r="F337" s="97" t="s">
        <v>28</v>
      </c>
      <c r="G337" s="98">
        <v>1500</v>
      </c>
      <c r="H337" s="97">
        <v>10</v>
      </c>
      <c r="I337" s="97">
        <v>24</v>
      </c>
      <c r="J337" s="97">
        <v>2</v>
      </c>
      <c r="L337" s="97" t="s">
        <v>380</v>
      </c>
      <c r="M337" s="100">
        <v>9.9</v>
      </c>
      <c r="N337" s="100">
        <v>9.9</v>
      </c>
      <c r="O337" s="97">
        <f t="shared" si="11"/>
        <v>0</v>
      </c>
      <c r="P337" s="100">
        <v>24.4</v>
      </c>
      <c r="Q337" s="100">
        <v>8.61</v>
      </c>
      <c r="R337" s="100">
        <v>-0.15</v>
      </c>
      <c r="S337" s="101">
        <v>2760.9943239999998</v>
      </c>
      <c r="T337" s="101">
        <v>1.3199778200000001</v>
      </c>
      <c r="U337" s="102">
        <v>3272.3878340000001</v>
      </c>
      <c r="V337" s="102">
        <v>0.35606007779999999</v>
      </c>
      <c r="W337" s="97"/>
      <c r="X337" s="97"/>
      <c r="Y337" s="103"/>
      <c r="Z337" s="103"/>
      <c r="AA337" s="103"/>
      <c r="AB337" s="99">
        <v>6.3928040151322501</v>
      </c>
    </row>
    <row r="338" spans="1:28" s="87" customFormat="1" ht="14.25" customHeight="1" x14ac:dyDescent="0.45">
      <c r="A338" s="83">
        <v>45939</v>
      </c>
      <c r="B338" s="84">
        <v>0.42152777777777778</v>
      </c>
      <c r="C338" s="85">
        <f t="shared" si="10"/>
        <v>45939.421527777777</v>
      </c>
      <c r="D338" s="86">
        <v>2</v>
      </c>
      <c r="E338" s="86">
        <v>4</v>
      </c>
      <c r="F338" s="86" t="s">
        <v>28</v>
      </c>
      <c r="G338" s="86">
        <v>2500</v>
      </c>
      <c r="H338" s="86">
        <v>10</v>
      </c>
      <c r="I338" s="86">
        <v>24</v>
      </c>
      <c r="J338" s="86">
        <v>3</v>
      </c>
      <c r="L338" s="86" t="s">
        <v>381</v>
      </c>
      <c r="M338" s="88">
        <v>10</v>
      </c>
      <c r="N338" s="88">
        <v>10</v>
      </c>
      <c r="O338" s="86">
        <f t="shared" si="11"/>
        <v>0</v>
      </c>
      <c r="P338" s="88">
        <v>24.8</v>
      </c>
      <c r="Q338" s="88">
        <v>9.0500000000000007</v>
      </c>
      <c r="R338" s="88">
        <v>-0.35</v>
      </c>
      <c r="S338" s="89">
        <v>2841.0982439999998</v>
      </c>
      <c r="T338" s="89">
        <v>1.0854444729999999</v>
      </c>
      <c r="U338" s="90">
        <v>4235.8178189999999</v>
      </c>
      <c r="V338" s="90">
        <v>0.2135724407</v>
      </c>
      <c r="W338" s="86"/>
      <c r="X338" s="86"/>
      <c r="Y338" s="91"/>
      <c r="Z338" s="91"/>
      <c r="AA338" s="91"/>
      <c r="AB338" s="87">
        <v>18.216507796635899</v>
      </c>
    </row>
    <row r="339" spans="1:28" ht="14.25" customHeight="1" x14ac:dyDescent="0.45">
      <c r="A339" s="2">
        <v>45939</v>
      </c>
      <c r="B339" s="18">
        <v>0.4236111111111111</v>
      </c>
      <c r="C339" s="11">
        <f t="shared" si="10"/>
        <v>45939.423611111109</v>
      </c>
      <c r="D339" s="1">
        <v>2</v>
      </c>
      <c r="E339" s="1">
        <v>4</v>
      </c>
      <c r="F339" s="1" t="s">
        <v>28</v>
      </c>
      <c r="G339" s="1">
        <v>3500</v>
      </c>
      <c r="H339" s="1">
        <v>10</v>
      </c>
      <c r="I339" s="1">
        <v>24</v>
      </c>
      <c r="J339" s="1">
        <v>4</v>
      </c>
      <c r="L339" s="1" t="s">
        <v>382</v>
      </c>
      <c r="M339" s="19">
        <v>9.6999999999999993</v>
      </c>
      <c r="N339" s="19">
        <v>9.6999999999999993</v>
      </c>
      <c r="O339" s="1">
        <f t="shared" si="11"/>
        <v>0</v>
      </c>
      <c r="P339" s="19">
        <v>24.42</v>
      </c>
      <c r="Q339" s="19">
        <v>9.41</v>
      </c>
      <c r="R339" s="19">
        <v>-0.2</v>
      </c>
      <c r="S339" s="15">
        <v>2588.779587</v>
      </c>
      <c r="T339" s="15">
        <v>1.424579343</v>
      </c>
      <c r="U339" s="16">
        <v>4454.0652410000002</v>
      </c>
      <c r="V339" s="16">
        <v>0.28482927749999998</v>
      </c>
      <c r="W339" s="1" t="s">
        <v>383</v>
      </c>
      <c r="X339" s="1"/>
      <c r="Y339" s="6"/>
      <c r="Z339" s="6"/>
      <c r="AA339" s="6"/>
      <c r="AB339">
        <v>24.5175420738864</v>
      </c>
    </row>
    <row r="340" spans="1:28" ht="14.25" customHeight="1" x14ac:dyDescent="0.45">
      <c r="A340" s="2">
        <v>45939</v>
      </c>
      <c r="B340" s="18">
        <v>0.55138888888888893</v>
      </c>
      <c r="C340" s="11">
        <f t="shared" si="10"/>
        <v>45939.551388888889</v>
      </c>
      <c r="D340" s="1">
        <v>2</v>
      </c>
      <c r="E340" s="1">
        <v>4</v>
      </c>
      <c r="F340" s="1" t="s">
        <v>28</v>
      </c>
      <c r="G340" s="1">
        <v>0</v>
      </c>
      <c r="H340" s="1">
        <v>10</v>
      </c>
      <c r="I340" s="1">
        <v>24</v>
      </c>
      <c r="J340" s="1">
        <v>5</v>
      </c>
      <c r="L340" s="1" t="s">
        <v>384</v>
      </c>
      <c r="M340" s="19">
        <v>9.4</v>
      </c>
      <c r="N340" s="19">
        <v>9.4</v>
      </c>
      <c r="O340" s="1">
        <f t="shared" si="11"/>
        <v>0</v>
      </c>
      <c r="P340" s="19">
        <v>24.45</v>
      </c>
      <c r="Q340" s="19">
        <v>7.77</v>
      </c>
      <c r="R340" s="19">
        <v>0.2</v>
      </c>
      <c r="S340" s="15">
        <v>1612.461914</v>
      </c>
      <c r="T340" s="15">
        <v>0.18576251260000001</v>
      </c>
      <c r="U340" s="16">
        <v>1689.6974439999999</v>
      </c>
      <c r="V340" s="16">
        <v>2.9194348670000001</v>
      </c>
      <c r="W340" s="1"/>
      <c r="X340" s="1"/>
      <c r="Y340" s="6"/>
      <c r="Z340" s="6"/>
      <c r="AA340" s="6"/>
      <c r="AB340">
        <v>0.97874258655406199</v>
      </c>
    </row>
    <row r="341" spans="1:28" s="99" customFormat="1" ht="14.25" customHeight="1" x14ac:dyDescent="0.45">
      <c r="A341" s="94">
        <v>45939</v>
      </c>
      <c r="B341" s="95">
        <v>0.55347222222222225</v>
      </c>
      <c r="C341" s="96">
        <f t="shared" si="10"/>
        <v>45939.553472222222</v>
      </c>
      <c r="D341" s="97">
        <v>2</v>
      </c>
      <c r="E341" s="97">
        <v>4</v>
      </c>
      <c r="F341" s="97" t="s">
        <v>28</v>
      </c>
      <c r="G341" s="98">
        <v>1500</v>
      </c>
      <c r="H341" s="97">
        <v>10</v>
      </c>
      <c r="I341" s="97">
        <v>24</v>
      </c>
      <c r="J341" s="97">
        <v>6</v>
      </c>
      <c r="L341" s="97" t="s">
        <v>385</v>
      </c>
      <c r="M341" s="100">
        <v>9.5</v>
      </c>
      <c r="N341" s="100">
        <v>9.5</v>
      </c>
      <c r="O341" s="97">
        <f t="shared" si="11"/>
        <v>0</v>
      </c>
      <c r="P341" s="100">
        <v>24.43</v>
      </c>
      <c r="Q341" s="100">
        <v>8.66</v>
      </c>
      <c r="R341" s="100">
        <v>-0.14000000000000001</v>
      </c>
      <c r="S341" s="101">
        <v>2769.3827919999999</v>
      </c>
      <c r="T341" s="101">
        <v>1.0647277209999999</v>
      </c>
      <c r="U341" s="102">
        <v>3295.0572769999999</v>
      </c>
      <c r="V341" s="102">
        <v>0.28482715619999999</v>
      </c>
      <c r="W341" s="97"/>
      <c r="X341" s="97"/>
      <c r="Y341" s="103"/>
      <c r="Z341" s="103"/>
      <c r="AA341" s="103"/>
      <c r="AB341" s="99">
        <v>6.5654424130103903</v>
      </c>
    </row>
    <row r="342" spans="1:28" s="87" customFormat="1" ht="14.25" customHeight="1" x14ac:dyDescent="0.45">
      <c r="A342" s="83">
        <v>45939</v>
      </c>
      <c r="B342" s="84">
        <v>0.55486111111111114</v>
      </c>
      <c r="C342" s="85">
        <f t="shared" si="10"/>
        <v>45939.554861111108</v>
      </c>
      <c r="D342" s="86">
        <v>2</v>
      </c>
      <c r="E342" s="86">
        <v>4</v>
      </c>
      <c r="F342" s="86" t="s">
        <v>28</v>
      </c>
      <c r="G342" s="86">
        <v>2500</v>
      </c>
      <c r="H342" s="86">
        <v>10</v>
      </c>
      <c r="I342" s="86">
        <v>24</v>
      </c>
      <c r="J342" s="86">
        <v>7</v>
      </c>
      <c r="L342" s="86" t="s">
        <v>386</v>
      </c>
      <c r="M342" s="88">
        <v>9.5</v>
      </c>
      <c r="N342" s="88">
        <v>9.5</v>
      </c>
      <c r="O342" s="86">
        <f t="shared" si="11"/>
        <v>0</v>
      </c>
      <c r="P342" s="88">
        <v>24.69</v>
      </c>
      <c r="Q342" s="88">
        <v>9</v>
      </c>
      <c r="R342" s="88">
        <v>-0.18</v>
      </c>
      <c r="S342" s="93">
        <v>2923.6552259999999</v>
      </c>
      <c r="T342" s="93">
        <v>2.5659711700000001</v>
      </c>
      <c r="U342" s="90">
        <v>4242.8603830000002</v>
      </c>
      <c r="V342" s="90">
        <v>2.705472442</v>
      </c>
      <c r="W342" s="86"/>
      <c r="X342" s="86"/>
      <c r="Y342" s="91"/>
      <c r="Z342" s="91"/>
      <c r="AA342" s="91"/>
      <c r="AB342" s="87">
        <v>17.2205238055992</v>
      </c>
    </row>
    <row r="343" spans="1:28" ht="14.25" customHeight="1" x14ac:dyDescent="0.45">
      <c r="A343" s="9">
        <v>45939</v>
      </c>
      <c r="B343" s="18">
        <v>0.55625000000000002</v>
      </c>
      <c r="C343" s="11">
        <f t="shared" si="10"/>
        <v>45939.556250000001</v>
      </c>
      <c r="D343" s="12">
        <v>2</v>
      </c>
      <c r="E343" s="12">
        <v>4</v>
      </c>
      <c r="F343" s="12" t="s">
        <v>28</v>
      </c>
      <c r="G343" s="1">
        <v>3500</v>
      </c>
      <c r="H343" s="12">
        <v>10</v>
      </c>
      <c r="I343" s="12">
        <v>24</v>
      </c>
      <c r="J343" s="12">
        <v>8</v>
      </c>
      <c r="K343" s="12"/>
      <c r="L343" s="12" t="s">
        <v>387</v>
      </c>
      <c r="M343" s="19">
        <v>9.4</v>
      </c>
      <c r="N343" s="19">
        <v>9.4</v>
      </c>
      <c r="O343" s="1">
        <f t="shared" si="11"/>
        <v>0</v>
      </c>
      <c r="P343" s="19">
        <v>24.17</v>
      </c>
      <c r="Q343" s="19">
        <v>9.16</v>
      </c>
      <c r="R343" s="19">
        <v>0.2</v>
      </c>
      <c r="S343" s="15">
        <v>2923.7740170000002</v>
      </c>
      <c r="T343" s="15">
        <v>0.41811749850000002</v>
      </c>
      <c r="U343" s="20">
        <v>4530.1399940000001</v>
      </c>
      <c r="V343" s="20">
        <v>1.9223814619999999</v>
      </c>
      <c r="W343" s="12" t="s">
        <v>383</v>
      </c>
      <c r="X343" s="12"/>
      <c r="Y343" s="13"/>
      <c r="Z343" s="13"/>
      <c r="AA343" s="13"/>
      <c r="AB343">
        <v>21.258786513245699</v>
      </c>
    </row>
    <row r="344" spans="1:28" ht="14.25" customHeight="1" x14ac:dyDescent="0.45">
      <c r="A344" s="2"/>
      <c r="B344" s="3"/>
      <c r="C344" s="4"/>
      <c r="S344" s="5"/>
      <c r="T344" s="5"/>
      <c r="U344" s="5"/>
      <c r="V344" s="5"/>
      <c r="Y344" s="6"/>
      <c r="Z344" s="6"/>
      <c r="AA344" s="6"/>
    </row>
    <row r="345" spans="1:28" ht="14.25" customHeight="1" x14ac:dyDescent="0.45">
      <c r="A345" s="2"/>
      <c r="B345" s="3"/>
      <c r="C345" s="4"/>
      <c r="R345" s="99"/>
      <c r="S345" s="5"/>
      <c r="T345" s="5">
        <f>AVERAGE(T2:T343)</f>
        <v>0.82540954052536086</v>
      </c>
      <c r="U345" s="5"/>
      <c r="V345" s="5">
        <f>AVERAGE(V2:V343)</f>
        <v>2.6780391987136039</v>
      </c>
      <c r="Y345" s="6"/>
      <c r="Z345" s="6"/>
      <c r="AA345" s="6"/>
    </row>
    <row r="346" spans="1:28" ht="14.25" customHeight="1" x14ac:dyDescent="0.45">
      <c r="A346" s="2"/>
      <c r="B346" s="3"/>
      <c r="C346" s="4"/>
      <c r="S346" s="5"/>
      <c r="T346" s="5"/>
      <c r="U346" s="5"/>
      <c r="V346" s="5"/>
      <c r="Y346" s="6"/>
      <c r="Z346" s="6"/>
      <c r="AA346" s="6"/>
    </row>
    <row r="347" spans="1:28" ht="14.25" customHeight="1" x14ac:dyDescent="0.45">
      <c r="A347" s="2"/>
      <c r="B347" s="3"/>
      <c r="C347" s="4"/>
      <c r="S347" s="5"/>
      <c r="T347" s="5"/>
      <c r="U347" s="5"/>
      <c r="V347" s="5"/>
      <c r="Y347" s="6"/>
      <c r="Z347" s="6"/>
      <c r="AA347" s="6"/>
    </row>
    <row r="348" spans="1:28" ht="14.25" customHeight="1" x14ac:dyDescent="0.45">
      <c r="A348" s="2"/>
      <c r="B348" s="3"/>
      <c r="C348" s="4"/>
      <c r="S348" s="5"/>
      <c r="T348" s="5"/>
      <c r="U348" s="5"/>
      <c r="V348" s="5"/>
      <c r="Y348" s="6"/>
      <c r="Z348" s="6"/>
      <c r="AA348" s="6"/>
    </row>
    <row r="349" spans="1:28" ht="14.25" customHeight="1" x14ac:dyDescent="0.45">
      <c r="A349" s="2"/>
      <c r="B349" s="3"/>
      <c r="C349" s="4"/>
      <c r="S349" s="5"/>
      <c r="T349" s="5"/>
      <c r="U349" s="5"/>
      <c r="V349" s="5"/>
      <c r="Y349" s="6"/>
      <c r="Z349" s="6"/>
      <c r="AA349" s="6"/>
    </row>
    <row r="350" spans="1:28" ht="14.25" customHeight="1" x14ac:dyDescent="0.45">
      <c r="A350" s="2"/>
      <c r="B350" s="3"/>
      <c r="C350" s="4"/>
      <c r="S350" s="5"/>
      <c r="T350" s="5"/>
      <c r="U350" s="5"/>
      <c r="V350" s="5"/>
      <c r="Y350" s="6"/>
      <c r="Z350" s="6"/>
      <c r="AA350" s="6"/>
    </row>
    <row r="351" spans="1:28" ht="14.25" customHeight="1" x14ac:dyDescent="0.45">
      <c r="A351" s="2"/>
      <c r="B351" s="3"/>
      <c r="C351" s="4"/>
      <c r="S351" s="5"/>
      <c r="T351" s="5"/>
      <c r="U351" s="5"/>
      <c r="V351" s="5"/>
      <c r="Y351" s="6"/>
      <c r="Z351" s="6"/>
      <c r="AA351" s="6"/>
    </row>
    <row r="352" spans="1:28" ht="14.25" customHeight="1" x14ac:dyDescent="0.45">
      <c r="A352" s="2"/>
      <c r="B352" s="3"/>
      <c r="C352" s="4"/>
      <c r="S352" s="5"/>
      <c r="T352" s="5"/>
      <c r="U352" s="5"/>
      <c r="V352" s="5"/>
      <c r="Y352" s="6"/>
      <c r="Z352" s="6"/>
      <c r="AA352" s="6"/>
    </row>
    <row r="353" spans="1:27" ht="14.25" customHeight="1" x14ac:dyDescent="0.45">
      <c r="A353" s="2"/>
      <c r="B353" s="3"/>
      <c r="C353" s="4"/>
      <c r="S353" s="5"/>
      <c r="T353" s="5"/>
      <c r="U353" s="5"/>
      <c r="V353" s="5"/>
      <c r="Y353" s="6"/>
      <c r="Z353" s="6"/>
      <c r="AA353" s="6"/>
    </row>
    <row r="354" spans="1:27" ht="14.25" customHeight="1" x14ac:dyDescent="0.45">
      <c r="A354" s="2"/>
      <c r="B354" s="3"/>
      <c r="C354" s="4"/>
      <c r="S354" s="5"/>
      <c r="T354" s="5"/>
      <c r="U354" s="5"/>
      <c r="V354" s="5"/>
      <c r="Y354" s="6"/>
      <c r="Z354" s="6"/>
      <c r="AA354" s="6"/>
    </row>
    <row r="355" spans="1:27" ht="14.25" customHeight="1" x14ac:dyDescent="0.45">
      <c r="A355" s="2"/>
      <c r="B355" s="3"/>
      <c r="C355" s="4"/>
      <c r="S355" s="5"/>
      <c r="T355" s="5"/>
      <c r="U355" s="5"/>
      <c r="V355" s="5"/>
      <c r="Y355" s="6"/>
      <c r="Z355" s="6"/>
      <c r="AA355" s="6"/>
    </row>
    <row r="356" spans="1:27" ht="14.25" customHeight="1" x14ac:dyDescent="0.45">
      <c r="A356" s="2"/>
      <c r="B356" s="3"/>
      <c r="C356" s="4"/>
      <c r="S356" s="5"/>
      <c r="T356" s="5"/>
      <c r="U356" s="5"/>
      <c r="V356" s="5"/>
      <c r="Y356" s="6"/>
      <c r="Z356" s="6"/>
      <c r="AA356" s="6"/>
    </row>
    <row r="357" spans="1:27" ht="14.25" customHeight="1" x14ac:dyDescent="0.45">
      <c r="A357" s="2"/>
      <c r="B357" s="3"/>
      <c r="C357" s="4"/>
      <c r="S357" s="5"/>
      <c r="T357" s="5"/>
      <c r="U357" s="5"/>
      <c r="V357" s="5"/>
      <c r="Y357" s="6"/>
      <c r="Z357" s="6"/>
      <c r="AA357" s="6"/>
    </row>
    <row r="358" spans="1:27" ht="14.25" customHeight="1" x14ac:dyDescent="0.45">
      <c r="A358" s="2"/>
      <c r="B358" s="3"/>
      <c r="C358" s="4"/>
      <c r="S358" s="5"/>
      <c r="T358" s="5"/>
      <c r="U358" s="5"/>
      <c r="V358" s="5"/>
      <c r="Y358" s="6"/>
      <c r="Z358" s="6"/>
      <c r="AA358" s="6"/>
    </row>
    <row r="359" spans="1:27" ht="14.25" customHeight="1" x14ac:dyDescent="0.45">
      <c r="A359" s="2"/>
      <c r="B359" s="3"/>
      <c r="C359" s="4"/>
      <c r="S359" s="5"/>
      <c r="T359" s="5"/>
      <c r="U359" s="5"/>
      <c r="V359" s="5"/>
      <c r="Y359" s="6"/>
      <c r="Z359" s="6"/>
      <c r="AA359" s="6"/>
    </row>
    <row r="360" spans="1:27" ht="14.25" customHeight="1" x14ac:dyDescent="0.45">
      <c r="A360" s="2"/>
      <c r="B360" s="3"/>
      <c r="C360" s="4"/>
      <c r="S360" s="5"/>
      <c r="T360" s="5"/>
      <c r="U360" s="5"/>
      <c r="V360" s="5"/>
      <c r="Y360" s="6"/>
      <c r="Z360" s="6"/>
      <c r="AA360" s="6"/>
    </row>
    <row r="361" spans="1:27" ht="14.25" customHeight="1" x14ac:dyDescent="0.45">
      <c r="A361" s="2"/>
      <c r="B361" s="3"/>
      <c r="C361" s="4"/>
      <c r="S361" s="5"/>
      <c r="T361" s="5"/>
      <c r="U361" s="5"/>
      <c r="V361" s="5"/>
      <c r="Y361" s="6"/>
      <c r="Z361" s="6"/>
      <c r="AA361" s="6"/>
    </row>
    <row r="362" spans="1:27" ht="14.25" customHeight="1" x14ac:dyDescent="0.45">
      <c r="A362" s="2"/>
      <c r="B362" s="3"/>
      <c r="C362" s="4"/>
      <c r="S362" s="5"/>
      <c r="T362" s="5"/>
      <c r="U362" s="5"/>
      <c r="V362" s="5"/>
      <c r="Y362" s="6"/>
      <c r="Z362" s="6"/>
      <c r="AA362" s="6"/>
    </row>
    <row r="363" spans="1:27" ht="14.25" customHeight="1" x14ac:dyDescent="0.45">
      <c r="A363" s="2"/>
      <c r="B363" s="3"/>
      <c r="C363" s="4"/>
      <c r="S363" s="5"/>
      <c r="T363" s="5"/>
      <c r="U363" s="5"/>
      <c r="V363" s="5"/>
      <c r="Y363" s="6"/>
      <c r="Z363" s="6"/>
      <c r="AA363" s="6"/>
    </row>
    <row r="364" spans="1:27" ht="14.25" customHeight="1" x14ac:dyDescent="0.45">
      <c r="A364" s="2"/>
      <c r="B364" s="3"/>
      <c r="C364" s="4"/>
      <c r="S364" s="5"/>
      <c r="T364" s="5"/>
      <c r="U364" s="5"/>
      <c r="V364" s="5"/>
      <c r="Y364" s="6"/>
      <c r="Z364" s="6"/>
      <c r="AA364" s="6"/>
    </row>
    <row r="365" spans="1:27" ht="14.25" customHeight="1" x14ac:dyDescent="0.45">
      <c r="A365" s="2"/>
      <c r="B365" s="3"/>
      <c r="C365" s="4"/>
      <c r="S365" s="5"/>
      <c r="T365" s="5"/>
      <c r="U365" s="5"/>
      <c r="V365" s="5"/>
      <c r="Y365" s="6"/>
      <c r="Z365" s="6"/>
      <c r="AA365" s="6"/>
    </row>
    <row r="366" spans="1:27" ht="14.25" customHeight="1" x14ac:dyDescent="0.45">
      <c r="A366" s="2"/>
      <c r="B366" s="3"/>
      <c r="C366" s="4"/>
      <c r="S366" s="5"/>
      <c r="T366" s="5"/>
      <c r="U366" s="5"/>
      <c r="V366" s="5"/>
      <c r="Y366" s="6"/>
      <c r="Z366" s="6"/>
      <c r="AA366" s="6"/>
    </row>
    <row r="367" spans="1:27" ht="14.25" customHeight="1" x14ac:dyDescent="0.45">
      <c r="A367" s="2"/>
      <c r="B367" s="3"/>
      <c r="C367" s="4"/>
      <c r="S367" s="5"/>
      <c r="T367" s="5"/>
      <c r="U367" s="5"/>
      <c r="V367" s="5"/>
      <c r="Y367" s="6"/>
      <c r="Z367" s="6"/>
      <c r="AA367" s="6"/>
    </row>
    <row r="368" spans="1:27" ht="14.25" customHeight="1" x14ac:dyDescent="0.45">
      <c r="A368" s="2"/>
      <c r="B368" s="3"/>
      <c r="C368" s="4"/>
      <c r="S368" s="5"/>
      <c r="T368" s="5"/>
      <c r="U368" s="5"/>
      <c r="V368" s="5"/>
      <c r="Y368" s="6"/>
      <c r="Z368" s="6"/>
      <c r="AA368" s="6"/>
    </row>
    <row r="369" spans="1:27" ht="14.25" customHeight="1" x14ac:dyDescent="0.45">
      <c r="A369" s="2"/>
      <c r="B369" s="3"/>
      <c r="C369" s="4"/>
      <c r="S369" s="5"/>
      <c r="T369" s="5"/>
      <c r="U369" s="5"/>
      <c r="V369" s="5"/>
      <c r="Y369" s="6"/>
      <c r="Z369" s="6"/>
      <c r="AA369" s="6"/>
    </row>
    <row r="370" spans="1:27" ht="14.25" customHeight="1" x14ac:dyDescent="0.45">
      <c r="A370" s="2"/>
      <c r="B370" s="3"/>
      <c r="C370" s="4"/>
      <c r="S370" s="5"/>
      <c r="T370" s="5"/>
      <c r="U370" s="5"/>
      <c r="V370" s="5"/>
      <c r="Y370" s="6"/>
      <c r="Z370" s="6"/>
      <c r="AA370" s="6"/>
    </row>
    <row r="371" spans="1:27" ht="14.25" customHeight="1" x14ac:dyDescent="0.45">
      <c r="A371" s="2"/>
      <c r="B371" s="3"/>
      <c r="C371" s="4"/>
      <c r="S371" s="5"/>
      <c r="T371" s="5"/>
      <c r="U371" s="5"/>
      <c r="V371" s="5"/>
      <c r="Y371" s="6"/>
      <c r="Z371" s="6"/>
      <c r="AA371" s="6"/>
    </row>
    <row r="372" spans="1:27" ht="14.25" customHeight="1" x14ac:dyDescent="0.45">
      <c r="A372" s="2"/>
      <c r="B372" s="3"/>
      <c r="C372" s="4"/>
      <c r="S372" s="5"/>
      <c r="T372" s="5"/>
      <c r="U372" s="5"/>
      <c r="V372" s="5"/>
      <c r="Y372" s="6"/>
      <c r="Z372" s="6"/>
      <c r="AA372" s="6"/>
    </row>
    <row r="373" spans="1:27" ht="14.25" customHeight="1" x14ac:dyDescent="0.45">
      <c r="A373" s="2"/>
      <c r="B373" s="3"/>
      <c r="C373" s="4"/>
      <c r="S373" s="5"/>
      <c r="T373" s="5"/>
      <c r="U373" s="5"/>
      <c r="V373" s="5"/>
      <c r="Y373" s="6"/>
      <c r="Z373" s="6"/>
      <c r="AA373" s="6"/>
    </row>
    <row r="374" spans="1:27" ht="14.25" customHeight="1" x14ac:dyDescent="0.45">
      <c r="A374" s="2"/>
      <c r="B374" s="3"/>
      <c r="C374" s="4"/>
      <c r="S374" s="5"/>
      <c r="T374" s="5"/>
      <c r="U374" s="5"/>
      <c r="V374" s="5"/>
      <c r="Y374" s="6"/>
      <c r="Z374" s="6"/>
      <c r="AA374" s="6"/>
    </row>
    <row r="375" spans="1:27" ht="14.25" customHeight="1" x14ac:dyDescent="0.45">
      <c r="A375" s="2"/>
      <c r="B375" s="3"/>
      <c r="C375" s="4"/>
      <c r="S375" s="5"/>
      <c r="T375" s="5"/>
      <c r="U375" s="5"/>
      <c r="V375" s="5"/>
      <c r="Y375" s="6"/>
      <c r="Z375" s="6"/>
      <c r="AA375" s="6"/>
    </row>
    <row r="376" spans="1:27" ht="14.25" customHeight="1" x14ac:dyDescent="0.45">
      <c r="A376" s="2"/>
      <c r="B376" s="3"/>
      <c r="C376" s="4"/>
      <c r="S376" s="5"/>
      <c r="T376" s="5"/>
      <c r="U376" s="5"/>
      <c r="V376" s="5"/>
      <c r="Y376" s="6"/>
      <c r="Z376" s="6"/>
      <c r="AA376" s="6"/>
    </row>
    <row r="377" spans="1:27" ht="14.25" customHeight="1" x14ac:dyDescent="0.45">
      <c r="A377" s="2"/>
      <c r="B377" s="3"/>
      <c r="C377" s="4"/>
      <c r="S377" s="5"/>
      <c r="T377" s="5"/>
      <c r="U377" s="5"/>
      <c r="V377" s="5"/>
      <c r="Y377" s="6"/>
      <c r="Z377" s="6"/>
      <c r="AA377" s="6"/>
    </row>
    <row r="378" spans="1:27" ht="14.25" customHeight="1" x14ac:dyDescent="0.45">
      <c r="A378" s="2"/>
      <c r="B378" s="3"/>
      <c r="C378" s="4"/>
      <c r="S378" s="5"/>
      <c r="T378" s="5"/>
      <c r="U378" s="5"/>
      <c r="V378" s="5"/>
      <c r="Y378" s="6"/>
      <c r="Z378" s="6"/>
      <c r="AA378" s="6"/>
    </row>
    <row r="379" spans="1:27" ht="14.25" customHeight="1" x14ac:dyDescent="0.45">
      <c r="A379" s="2"/>
      <c r="B379" s="3"/>
      <c r="C379" s="4"/>
      <c r="S379" s="5"/>
      <c r="T379" s="5"/>
      <c r="U379" s="5"/>
      <c r="V379" s="5"/>
      <c r="Y379" s="6"/>
      <c r="Z379" s="6"/>
      <c r="AA379" s="6"/>
    </row>
    <row r="380" spans="1:27" ht="14.25" customHeight="1" x14ac:dyDescent="0.45">
      <c r="A380" s="2"/>
      <c r="B380" s="3"/>
      <c r="C380" s="4"/>
      <c r="S380" s="5"/>
      <c r="T380" s="5"/>
      <c r="U380" s="5"/>
      <c r="V380" s="5"/>
      <c r="Y380" s="6"/>
      <c r="Z380" s="6"/>
      <c r="AA380" s="6"/>
    </row>
    <row r="381" spans="1:27" ht="14.25" customHeight="1" x14ac:dyDescent="0.45">
      <c r="A381" s="2"/>
      <c r="B381" s="3"/>
      <c r="C381" s="4"/>
      <c r="S381" s="5"/>
      <c r="T381" s="5"/>
      <c r="U381" s="5"/>
      <c r="V381" s="5"/>
      <c r="Y381" s="6"/>
      <c r="Z381" s="6"/>
      <c r="AA381" s="6"/>
    </row>
    <row r="382" spans="1:27" ht="14.25" customHeight="1" x14ac:dyDescent="0.45">
      <c r="A382" s="2"/>
      <c r="B382" s="3"/>
      <c r="C382" s="4"/>
      <c r="S382" s="5"/>
      <c r="T382" s="5"/>
      <c r="U382" s="5"/>
      <c r="V382" s="5"/>
      <c r="Y382" s="6"/>
      <c r="Z382" s="6"/>
      <c r="AA382" s="6"/>
    </row>
    <row r="383" spans="1:27" ht="14.25" customHeight="1" x14ac:dyDescent="0.45">
      <c r="A383" s="2"/>
      <c r="B383" s="3"/>
      <c r="C383" s="4"/>
      <c r="S383" s="5"/>
      <c r="T383" s="5"/>
      <c r="U383" s="5"/>
      <c r="V383" s="5"/>
      <c r="Y383" s="6"/>
      <c r="Z383" s="6"/>
      <c r="AA383" s="6"/>
    </row>
    <row r="384" spans="1:27" ht="14.25" customHeight="1" x14ac:dyDescent="0.45">
      <c r="A384" s="2"/>
      <c r="B384" s="3"/>
      <c r="C384" s="4"/>
      <c r="S384" s="5"/>
      <c r="T384" s="5"/>
      <c r="U384" s="5"/>
      <c r="V384" s="5"/>
      <c r="Y384" s="6"/>
      <c r="Z384" s="6"/>
      <c r="AA384" s="6"/>
    </row>
    <row r="385" spans="1:27" ht="14.25" customHeight="1" x14ac:dyDescent="0.45">
      <c r="A385" s="2"/>
      <c r="B385" s="3"/>
      <c r="C385" s="4"/>
      <c r="S385" s="5"/>
      <c r="T385" s="5"/>
      <c r="U385" s="5"/>
      <c r="V385" s="5"/>
      <c r="Y385" s="6"/>
      <c r="Z385" s="6"/>
      <c r="AA385" s="6"/>
    </row>
    <row r="386" spans="1:27" ht="14.25" customHeight="1" x14ac:dyDescent="0.45">
      <c r="A386" s="2"/>
      <c r="B386" s="3"/>
      <c r="C386" s="4"/>
      <c r="S386" s="5"/>
      <c r="T386" s="5"/>
      <c r="U386" s="5"/>
      <c r="V386" s="5"/>
      <c r="Y386" s="6"/>
      <c r="Z386" s="6"/>
      <c r="AA386" s="6"/>
    </row>
    <row r="387" spans="1:27" ht="14.25" customHeight="1" x14ac:dyDescent="0.45">
      <c r="A387" s="2"/>
      <c r="B387" s="3"/>
      <c r="C387" s="4"/>
      <c r="S387" s="5"/>
      <c r="T387" s="5"/>
      <c r="U387" s="5"/>
      <c r="V387" s="5"/>
      <c r="Y387" s="6"/>
      <c r="Z387" s="6"/>
      <c r="AA387" s="6"/>
    </row>
    <row r="388" spans="1:27" ht="14.25" customHeight="1" x14ac:dyDescent="0.45">
      <c r="A388" s="2"/>
      <c r="B388" s="3"/>
      <c r="C388" s="4"/>
      <c r="S388" s="5"/>
      <c r="T388" s="5"/>
      <c r="U388" s="5"/>
      <c r="V388" s="5"/>
      <c r="Y388" s="6"/>
      <c r="Z388" s="6"/>
      <c r="AA388" s="6"/>
    </row>
    <row r="389" spans="1:27" ht="14.25" customHeight="1" x14ac:dyDescent="0.45">
      <c r="A389" s="2"/>
      <c r="B389" s="3"/>
      <c r="C389" s="4"/>
      <c r="S389" s="5"/>
      <c r="T389" s="5"/>
      <c r="U389" s="5"/>
      <c r="V389" s="5"/>
      <c r="Y389" s="6"/>
      <c r="Z389" s="6"/>
      <c r="AA389" s="6"/>
    </row>
    <row r="390" spans="1:27" ht="14.25" customHeight="1" x14ac:dyDescent="0.45">
      <c r="A390" s="2"/>
      <c r="B390" s="3"/>
      <c r="C390" s="4"/>
      <c r="S390" s="5"/>
      <c r="T390" s="5"/>
      <c r="U390" s="5"/>
      <c r="V390" s="5"/>
      <c r="Y390" s="6"/>
      <c r="Z390" s="6"/>
      <c r="AA390" s="6"/>
    </row>
    <row r="391" spans="1:27" ht="14.25" customHeight="1" x14ac:dyDescent="0.45">
      <c r="A391" s="2"/>
      <c r="B391" s="3"/>
      <c r="C391" s="4"/>
      <c r="S391" s="5"/>
      <c r="T391" s="5"/>
      <c r="U391" s="5"/>
      <c r="V391" s="5"/>
      <c r="Y391" s="6"/>
      <c r="Z391" s="6"/>
      <c r="AA391" s="6"/>
    </row>
    <row r="392" spans="1:27" ht="14.25" customHeight="1" x14ac:dyDescent="0.45">
      <c r="A392" s="2"/>
      <c r="B392" s="3"/>
      <c r="C392" s="4"/>
      <c r="S392" s="5"/>
      <c r="T392" s="5"/>
      <c r="U392" s="5"/>
      <c r="V392" s="5"/>
      <c r="Y392" s="6"/>
      <c r="Z392" s="6"/>
      <c r="AA392" s="6"/>
    </row>
    <row r="393" spans="1:27" ht="14.25" customHeight="1" x14ac:dyDescent="0.45">
      <c r="A393" s="2"/>
      <c r="B393" s="3"/>
      <c r="C393" s="4"/>
      <c r="S393" s="5"/>
      <c r="T393" s="5"/>
      <c r="U393" s="5"/>
      <c r="V393" s="5"/>
      <c r="Y393" s="6"/>
      <c r="Z393" s="6"/>
      <c r="AA393" s="6"/>
    </row>
    <row r="394" spans="1:27" ht="14.25" customHeight="1" x14ac:dyDescent="0.45">
      <c r="A394" s="2"/>
      <c r="B394" s="3"/>
      <c r="C394" s="4"/>
      <c r="S394" s="5"/>
      <c r="T394" s="5"/>
      <c r="U394" s="5"/>
      <c r="V394" s="5"/>
      <c r="Y394" s="6"/>
      <c r="Z394" s="6"/>
      <c r="AA394" s="6"/>
    </row>
    <row r="395" spans="1:27" ht="14.25" customHeight="1" x14ac:dyDescent="0.45">
      <c r="A395" s="2"/>
      <c r="B395" s="3"/>
      <c r="C395" s="4"/>
      <c r="S395" s="5"/>
      <c r="T395" s="5"/>
      <c r="U395" s="5"/>
      <c r="V395" s="5"/>
      <c r="Y395" s="6"/>
      <c r="Z395" s="6"/>
      <c r="AA395" s="6"/>
    </row>
    <row r="396" spans="1:27" ht="14.25" customHeight="1" x14ac:dyDescent="0.45">
      <c r="A396" s="2"/>
      <c r="B396" s="3"/>
      <c r="C396" s="4"/>
      <c r="S396" s="5"/>
      <c r="T396" s="5"/>
      <c r="U396" s="5"/>
      <c r="V396" s="5"/>
      <c r="Y396" s="6"/>
      <c r="Z396" s="6"/>
      <c r="AA396" s="6"/>
    </row>
    <row r="397" spans="1:27" ht="14.25" customHeight="1" x14ac:dyDescent="0.45">
      <c r="A397" s="2"/>
      <c r="B397" s="3"/>
      <c r="C397" s="4"/>
      <c r="S397" s="5"/>
      <c r="T397" s="5"/>
      <c r="U397" s="5"/>
      <c r="V397" s="5"/>
      <c r="Y397" s="6"/>
      <c r="Z397" s="6"/>
      <c r="AA397" s="6"/>
    </row>
    <row r="398" spans="1:27" ht="14.25" customHeight="1" x14ac:dyDescent="0.45">
      <c r="A398" s="2"/>
      <c r="B398" s="3"/>
      <c r="C398" s="4"/>
      <c r="S398" s="5"/>
      <c r="T398" s="5"/>
      <c r="U398" s="5"/>
      <c r="V398" s="5"/>
      <c r="Y398" s="6"/>
      <c r="Z398" s="6"/>
      <c r="AA398" s="6"/>
    </row>
    <row r="399" spans="1:27" ht="14.25" customHeight="1" x14ac:dyDescent="0.45">
      <c r="A399" s="2"/>
      <c r="B399" s="3"/>
      <c r="C399" s="4"/>
      <c r="S399" s="5"/>
      <c r="T399" s="5"/>
      <c r="U399" s="5"/>
      <c r="V399" s="5"/>
      <c r="Y399" s="6"/>
      <c r="Z399" s="6"/>
      <c r="AA399" s="6"/>
    </row>
    <row r="400" spans="1:27" ht="14.25" customHeight="1" x14ac:dyDescent="0.45">
      <c r="A400" s="2"/>
      <c r="B400" s="3"/>
      <c r="C400" s="4"/>
      <c r="S400" s="5"/>
      <c r="T400" s="5"/>
      <c r="U400" s="5"/>
      <c r="V400" s="5"/>
      <c r="Y400" s="6"/>
      <c r="Z400" s="6"/>
      <c r="AA400" s="6"/>
    </row>
    <row r="401" spans="1:27" ht="14.25" customHeight="1" x14ac:dyDescent="0.45">
      <c r="A401" s="2"/>
      <c r="B401" s="3"/>
      <c r="C401" s="4"/>
      <c r="S401" s="5"/>
      <c r="T401" s="5"/>
      <c r="U401" s="5"/>
      <c r="V401" s="5"/>
      <c r="Y401" s="6"/>
      <c r="Z401" s="6"/>
      <c r="AA401" s="6"/>
    </row>
    <row r="402" spans="1:27" ht="14.25" customHeight="1" x14ac:dyDescent="0.45">
      <c r="A402" s="2"/>
      <c r="B402" s="3"/>
      <c r="C402" s="4"/>
      <c r="S402" s="5"/>
      <c r="T402" s="5"/>
      <c r="U402" s="5"/>
      <c r="V402" s="5"/>
      <c r="Y402" s="6"/>
      <c r="Z402" s="6"/>
      <c r="AA402" s="6"/>
    </row>
    <row r="403" spans="1:27" ht="14.25" customHeight="1" x14ac:dyDescent="0.45">
      <c r="A403" s="2"/>
      <c r="B403" s="3"/>
      <c r="C403" s="4"/>
      <c r="S403" s="5"/>
      <c r="T403" s="5"/>
      <c r="U403" s="5"/>
      <c r="V403" s="5"/>
      <c r="Y403" s="6"/>
      <c r="Z403" s="6"/>
      <c r="AA403" s="6"/>
    </row>
    <row r="404" spans="1:27" ht="14.25" customHeight="1" x14ac:dyDescent="0.45">
      <c r="A404" s="2"/>
      <c r="B404" s="3"/>
      <c r="C404" s="4"/>
      <c r="S404" s="5"/>
      <c r="T404" s="5"/>
      <c r="U404" s="5"/>
      <c r="V404" s="5"/>
      <c r="Y404" s="6"/>
      <c r="Z404" s="6"/>
      <c r="AA404" s="6"/>
    </row>
    <row r="405" spans="1:27" ht="14.25" customHeight="1" x14ac:dyDescent="0.45">
      <c r="A405" s="2"/>
      <c r="B405" s="3"/>
      <c r="C405" s="4"/>
      <c r="S405" s="5"/>
      <c r="T405" s="5"/>
      <c r="U405" s="5"/>
      <c r="V405" s="5"/>
      <c r="Y405" s="6"/>
      <c r="Z405" s="6"/>
      <c r="AA405" s="6"/>
    </row>
    <row r="406" spans="1:27" ht="14.25" customHeight="1" x14ac:dyDescent="0.45">
      <c r="A406" s="2"/>
      <c r="B406" s="3"/>
      <c r="C406" s="4"/>
      <c r="S406" s="5"/>
      <c r="T406" s="5"/>
      <c r="U406" s="5"/>
      <c r="V406" s="5"/>
      <c r="Y406" s="6"/>
      <c r="Z406" s="6"/>
      <c r="AA406" s="6"/>
    </row>
    <row r="407" spans="1:27" ht="14.25" customHeight="1" x14ac:dyDescent="0.45">
      <c r="A407" s="2"/>
      <c r="B407" s="3"/>
      <c r="C407" s="4"/>
      <c r="S407" s="5"/>
      <c r="T407" s="5"/>
      <c r="U407" s="5"/>
      <c r="V407" s="5"/>
      <c r="Y407" s="6"/>
      <c r="Z407" s="6"/>
      <c r="AA407" s="6"/>
    </row>
    <row r="408" spans="1:27" ht="14.25" customHeight="1" x14ac:dyDescent="0.45">
      <c r="A408" s="2"/>
      <c r="B408" s="3"/>
      <c r="C408" s="4"/>
      <c r="S408" s="5"/>
      <c r="T408" s="5"/>
      <c r="U408" s="5"/>
      <c r="V408" s="5"/>
      <c r="Y408" s="6"/>
      <c r="Z408" s="6"/>
      <c r="AA408" s="6"/>
    </row>
    <row r="409" spans="1:27" ht="14.25" customHeight="1" x14ac:dyDescent="0.45">
      <c r="A409" s="2"/>
      <c r="B409" s="3"/>
      <c r="C409" s="4"/>
      <c r="S409" s="5"/>
      <c r="T409" s="5"/>
      <c r="U409" s="5"/>
      <c r="V409" s="5"/>
      <c r="Y409" s="6"/>
      <c r="Z409" s="6"/>
      <c r="AA409" s="6"/>
    </row>
    <row r="410" spans="1:27" ht="14.25" customHeight="1" x14ac:dyDescent="0.45">
      <c r="A410" s="2"/>
      <c r="B410" s="3"/>
      <c r="C410" s="4"/>
      <c r="S410" s="5"/>
      <c r="T410" s="5"/>
      <c r="U410" s="5"/>
      <c r="V410" s="5"/>
      <c r="Y410" s="6"/>
      <c r="Z410" s="6"/>
      <c r="AA410" s="6"/>
    </row>
    <row r="411" spans="1:27" ht="14.25" customHeight="1" x14ac:dyDescent="0.45">
      <c r="A411" s="2"/>
      <c r="B411" s="3"/>
      <c r="C411" s="4"/>
      <c r="S411" s="5"/>
      <c r="T411" s="5"/>
      <c r="U411" s="5"/>
      <c r="V411" s="5"/>
      <c r="Y411" s="6"/>
      <c r="Z411" s="6"/>
      <c r="AA411" s="6"/>
    </row>
    <row r="412" spans="1:27" ht="14.25" customHeight="1" x14ac:dyDescent="0.45">
      <c r="A412" s="2"/>
      <c r="B412" s="3"/>
      <c r="C412" s="4"/>
      <c r="S412" s="5"/>
      <c r="T412" s="5"/>
      <c r="U412" s="5"/>
      <c r="V412" s="5"/>
      <c r="Y412" s="6"/>
      <c r="Z412" s="6"/>
      <c r="AA412" s="6"/>
    </row>
    <row r="413" spans="1:27" ht="14.25" customHeight="1" x14ac:dyDescent="0.45">
      <c r="A413" s="2"/>
      <c r="B413" s="3"/>
      <c r="C413" s="4"/>
      <c r="S413" s="5"/>
      <c r="T413" s="5"/>
      <c r="U413" s="5"/>
      <c r="V413" s="5"/>
      <c r="Y413" s="6"/>
      <c r="Z413" s="6"/>
      <c r="AA413" s="6"/>
    </row>
    <row r="414" spans="1:27" ht="14.25" customHeight="1" x14ac:dyDescent="0.45">
      <c r="A414" s="2"/>
      <c r="B414" s="3"/>
      <c r="C414" s="4"/>
      <c r="S414" s="5"/>
      <c r="T414" s="5"/>
      <c r="U414" s="5"/>
      <c r="V414" s="5"/>
      <c r="Y414" s="6"/>
      <c r="Z414" s="6"/>
      <c r="AA414" s="6"/>
    </row>
    <row r="415" spans="1:27" ht="14.25" customHeight="1" x14ac:dyDescent="0.45">
      <c r="A415" s="2"/>
      <c r="B415" s="3"/>
      <c r="C415" s="4"/>
      <c r="S415" s="5"/>
      <c r="T415" s="5"/>
      <c r="U415" s="5"/>
      <c r="V415" s="5"/>
      <c r="Y415" s="6"/>
      <c r="Z415" s="6"/>
      <c r="AA415" s="6"/>
    </row>
    <row r="416" spans="1:27" ht="14.25" customHeight="1" x14ac:dyDescent="0.45">
      <c r="A416" s="2"/>
      <c r="B416" s="3"/>
      <c r="C416" s="4"/>
      <c r="S416" s="5"/>
      <c r="T416" s="5"/>
      <c r="U416" s="5"/>
      <c r="V416" s="5"/>
      <c r="Y416" s="6"/>
      <c r="Z416" s="6"/>
      <c r="AA416" s="6"/>
    </row>
    <row r="417" spans="1:27" ht="14.25" customHeight="1" x14ac:dyDescent="0.45">
      <c r="A417" s="2"/>
      <c r="B417" s="3"/>
      <c r="C417" s="4"/>
      <c r="S417" s="5"/>
      <c r="T417" s="5"/>
      <c r="U417" s="5"/>
      <c r="V417" s="5"/>
      <c r="Y417" s="6"/>
      <c r="Z417" s="6"/>
      <c r="AA417" s="6"/>
    </row>
    <row r="418" spans="1:27" ht="14.25" customHeight="1" x14ac:dyDescent="0.45">
      <c r="A418" s="2"/>
      <c r="B418" s="3"/>
      <c r="C418" s="4"/>
      <c r="S418" s="5"/>
      <c r="T418" s="5"/>
      <c r="U418" s="5"/>
      <c r="V418" s="5"/>
      <c r="Y418" s="6"/>
      <c r="Z418" s="6"/>
      <c r="AA418" s="6"/>
    </row>
    <row r="419" spans="1:27" ht="14.25" customHeight="1" x14ac:dyDescent="0.45">
      <c r="A419" s="2"/>
      <c r="B419" s="3"/>
      <c r="C419" s="4"/>
      <c r="S419" s="5"/>
      <c r="T419" s="5"/>
      <c r="U419" s="5"/>
      <c r="V419" s="5"/>
      <c r="Y419" s="6"/>
      <c r="Z419" s="6"/>
      <c r="AA419" s="6"/>
    </row>
    <row r="420" spans="1:27" ht="14.25" customHeight="1" x14ac:dyDescent="0.45">
      <c r="A420" s="2"/>
      <c r="B420" s="3"/>
      <c r="C420" s="4"/>
      <c r="S420" s="5"/>
      <c r="T420" s="5"/>
      <c r="U420" s="5"/>
      <c r="V420" s="5"/>
      <c r="Y420" s="6"/>
      <c r="Z420" s="6"/>
      <c r="AA420" s="6"/>
    </row>
    <row r="421" spans="1:27" ht="14.25" customHeight="1" x14ac:dyDescent="0.45">
      <c r="A421" s="2"/>
      <c r="B421" s="3"/>
      <c r="C421" s="4"/>
      <c r="S421" s="5"/>
      <c r="T421" s="5"/>
      <c r="U421" s="5"/>
      <c r="V421" s="5"/>
      <c r="Y421" s="6"/>
      <c r="Z421" s="6"/>
      <c r="AA421" s="6"/>
    </row>
    <row r="422" spans="1:27" ht="14.25" customHeight="1" x14ac:dyDescent="0.45">
      <c r="A422" s="2"/>
      <c r="B422" s="3"/>
      <c r="C422" s="4"/>
      <c r="S422" s="5"/>
      <c r="T422" s="5"/>
      <c r="U422" s="5"/>
      <c r="V422" s="5"/>
      <c r="Y422" s="6"/>
      <c r="Z422" s="6"/>
      <c r="AA422" s="6"/>
    </row>
    <row r="423" spans="1:27" ht="14.25" customHeight="1" x14ac:dyDescent="0.45">
      <c r="A423" s="2"/>
      <c r="B423" s="3"/>
      <c r="C423" s="4"/>
      <c r="S423" s="5"/>
      <c r="T423" s="5"/>
      <c r="U423" s="5"/>
      <c r="V423" s="5"/>
      <c r="Y423" s="6"/>
      <c r="Z423" s="6"/>
      <c r="AA423" s="6"/>
    </row>
    <row r="424" spans="1:27" ht="14.25" customHeight="1" x14ac:dyDescent="0.45">
      <c r="A424" s="2"/>
      <c r="B424" s="3"/>
      <c r="C424" s="4"/>
      <c r="S424" s="5"/>
      <c r="T424" s="5"/>
      <c r="U424" s="5"/>
      <c r="V424" s="5"/>
      <c r="Y424" s="6"/>
      <c r="Z424" s="6"/>
      <c r="AA424" s="6"/>
    </row>
    <row r="425" spans="1:27" ht="14.25" customHeight="1" x14ac:dyDescent="0.45">
      <c r="A425" s="2"/>
      <c r="B425" s="3"/>
      <c r="C425" s="4"/>
      <c r="S425" s="5"/>
      <c r="T425" s="5"/>
      <c r="U425" s="5"/>
      <c r="V425" s="5"/>
      <c r="Y425" s="6"/>
      <c r="Z425" s="6"/>
      <c r="AA425" s="6"/>
    </row>
    <row r="426" spans="1:27" ht="14.25" customHeight="1" x14ac:dyDescent="0.45">
      <c r="A426" s="2"/>
      <c r="B426" s="3"/>
      <c r="C426" s="4"/>
      <c r="S426" s="5"/>
      <c r="T426" s="5"/>
      <c r="U426" s="5"/>
      <c r="V426" s="5"/>
      <c r="Y426" s="6"/>
      <c r="Z426" s="6"/>
      <c r="AA426" s="6"/>
    </row>
    <row r="427" spans="1:27" ht="14.25" customHeight="1" x14ac:dyDescent="0.45">
      <c r="A427" s="2"/>
      <c r="B427" s="3"/>
      <c r="C427" s="4"/>
      <c r="S427" s="5"/>
      <c r="T427" s="5"/>
      <c r="U427" s="5"/>
      <c r="V427" s="5"/>
      <c r="Y427" s="6"/>
      <c r="Z427" s="6"/>
      <c r="AA427" s="6"/>
    </row>
    <row r="428" spans="1:27" ht="14.25" customHeight="1" x14ac:dyDescent="0.45">
      <c r="A428" s="2"/>
      <c r="B428" s="3"/>
      <c r="C428" s="4"/>
      <c r="S428" s="5"/>
      <c r="T428" s="5"/>
      <c r="U428" s="5"/>
      <c r="V428" s="5"/>
      <c r="Y428" s="6"/>
      <c r="Z428" s="6"/>
      <c r="AA428" s="6"/>
    </row>
    <row r="429" spans="1:27" ht="14.25" customHeight="1" x14ac:dyDescent="0.45">
      <c r="A429" s="2"/>
      <c r="B429" s="3"/>
      <c r="C429" s="4"/>
      <c r="S429" s="5"/>
      <c r="T429" s="5"/>
      <c r="U429" s="5"/>
      <c r="V429" s="5"/>
      <c r="Y429" s="6"/>
      <c r="Z429" s="6"/>
      <c r="AA429" s="6"/>
    </row>
    <row r="430" spans="1:27" ht="14.25" customHeight="1" x14ac:dyDescent="0.45">
      <c r="A430" s="2"/>
      <c r="B430" s="3"/>
      <c r="C430" s="4"/>
      <c r="S430" s="5"/>
      <c r="T430" s="5"/>
      <c r="U430" s="5"/>
      <c r="V430" s="5"/>
      <c r="Y430" s="6"/>
      <c r="Z430" s="6"/>
      <c r="AA430" s="6"/>
    </row>
    <row r="431" spans="1:27" ht="14.25" customHeight="1" x14ac:dyDescent="0.45">
      <c r="A431" s="2"/>
      <c r="B431" s="3"/>
      <c r="C431" s="4"/>
      <c r="S431" s="5"/>
      <c r="T431" s="5"/>
      <c r="U431" s="5"/>
      <c r="V431" s="5"/>
      <c r="Y431" s="6"/>
      <c r="Z431" s="6"/>
      <c r="AA431" s="6"/>
    </row>
    <row r="432" spans="1:27" ht="14.25" customHeight="1" x14ac:dyDescent="0.45">
      <c r="A432" s="2"/>
      <c r="B432" s="3"/>
      <c r="C432" s="4"/>
      <c r="S432" s="5"/>
      <c r="T432" s="5"/>
      <c r="U432" s="5"/>
      <c r="V432" s="5"/>
      <c r="Y432" s="6"/>
      <c r="Z432" s="6"/>
      <c r="AA432" s="6"/>
    </row>
    <row r="433" spans="1:27" ht="14.25" customHeight="1" x14ac:dyDescent="0.45">
      <c r="A433" s="2"/>
      <c r="B433" s="3"/>
      <c r="C433" s="4"/>
      <c r="S433" s="5"/>
      <c r="T433" s="5"/>
      <c r="U433" s="5"/>
      <c r="V433" s="5"/>
      <c r="Y433" s="6"/>
      <c r="Z433" s="6"/>
      <c r="AA433" s="6"/>
    </row>
    <row r="434" spans="1:27" ht="14.25" customHeight="1" x14ac:dyDescent="0.45">
      <c r="A434" s="2"/>
      <c r="B434" s="3"/>
      <c r="C434" s="4"/>
      <c r="S434" s="5"/>
      <c r="T434" s="5"/>
      <c r="U434" s="5"/>
      <c r="V434" s="5"/>
      <c r="Y434" s="6"/>
      <c r="Z434" s="6"/>
      <c r="AA434" s="6"/>
    </row>
    <row r="435" spans="1:27" ht="14.25" customHeight="1" x14ac:dyDescent="0.45">
      <c r="A435" s="2"/>
      <c r="B435" s="3"/>
      <c r="C435" s="4"/>
      <c r="S435" s="5"/>
      <c r="T435" s="5"/>
      <c r="U435" s="5"/>
      <c r="V435" s="5"/>
      <c r="Y435" s="6"/>
      <c r="Z435" s="6"/>
      <c r="AA435" s="6"/>
    </row>
    <row r="436" spans="1:27" ht="14.25" customHeight="1" x14ac:dyDescent="0.45">
      <c r="A436" s="2"/>
      <c r="B436" s="3"/>
      <c r="C436" s="4"/>
      <c r="S436" s="5"/>
      <c r="T436" s="5"/>
      <c r="U436" s="5"/>
      <c r="V436" s="5"/>
      <c r="Y436" s="6"/>
      <c r="Z436" s="6"/>
      <c r="AA436" s="6"/>
    </row>
    <row r="437" spans="1:27" ht="14.25" customHeight="1" x14ac:dyDescent="0.45">
      <c r="A437" s="2"/>
      <c r="B437" s="3"/>
      <c r="C437" s="4"/>
      <c r="S437" s="5"/>
      <c r="T437" s="5"/>
      <c r="U437" s="5"/>
      <c r="V437" s="5"/>
      <c r="Y437" s="6"/>
      <c r="Z437" s="6"/>
      <c r="AA437" s="6"/>
    </row>
    <row r="438" spans="1:27" ht="14.25" customHeight="1" x14ac:dyDescent="0.45">
      <c r="A438" s="2"/>
      <c r="B438" s="3"/>
      <c r="C438" s="4"/>
      <c r="S438" s="5"/>
      <c r="T438" s="5"/>
      <c r="U438" s="5"/>
      <c r="V438" s="5"/>
      <c r="Y438" s="6"/>
      <c r="Z438" s="6"/>
      <c r="AA438" s="6"/>
    </row>
    <row r="439" spans="1:27" ht="14.25" customHeight="1" x14ac:dyDescent="0.45">
      <c r="A439" s="2"/>
      <c r="B439" s="3"/>
      <c r="C439" s="4"/>
      <c r="S439" s="5"/>
      <c r="T439" s="5"/>
      <c r="U439" s="5"/>
      <c r="V439" s="5"/>
      <c r="Y439" s="6"/>
      <c r="Z439" s="6"/>
      <c r="AA439" s="6"/>
    </row>
    <row r="440" spans="1:27" ht="14.25" customHeight="1" x14ac:dyDescent="0.45">
      <c r="A440" s="2"/>
      <c r="B440" s="3"/>
      <c r="C440" s="4"/>
      <c r="S440" s="5"/>
      <c r="T440" s="5"/>
      <c r="U440" s="5"/>
      <c r="V440" s="5"/>
      <c r="Y440" s="6"/>
      <c r="Z440" s="6"/>
      <c r="AA440" s="6"/>
    </row>
    <row r="441" spans="1:27" ht="14.25" customHeight="1" x14ac:dyDescent="0.45">
      <c r="A441" s="2"/>
      <c r="B441" s="3"/>
      <c r="C441" s="4"/>
      <c r="S441" s="5"/>
      <c r="T441" s="5"/>
      <c r="U441" s="5"/>
      <c r="V441" s="5"/>
      <c r="Y441" s="6"/>
      <c r="Z441" s="6"/>
      <c r="AA441" s="6"/>
    </row>
    <row r="442" spans="1:27" ht="14.25" customHeight="1" x14ac:dyDescent="0.45">
      <c r="A442" s="2"/>
      <c r="B442" s="3"/>
      <c r="C442" s="4"/>
      <c r="S442" s="5"/>
      <c r="T442" s="5"/>
      <c r="U442" s="5"/>
      <c r="V442" s="5"/>
      <c r="Y442" s="6"/>
      <c r="Z442" s="6"/>
      <c r="AA442" s="6"/>
    </row>
    <row r="443" spans="1:27" ht="14.25" customHeight="1" x14ac:dyDescent="0.45">
      <c r="A443" s="2"/>
      <c r="B443" s="3"/>
      <c r="C443" s="4"/>
      <c r="S443" s="5"/>
      <c r="T443" s="5"/>
      <c r="U443" s="5"/>
      <c r="V443" s="5"/>
      <c r="Y443" s="6"/>
      <c r="Z443" s="6"/>
      <c r="AA443" s="6"/>
    </row>
    <row r="444" spans="1:27" ht="14.25" customHeight="1" x14ac:dyDescent="0.45">
      <c r="A444" s="2"/>
      <c r="B444" s="3"/>
      <c r="C444" s="4"/>
      <c r="S444" s="5"/>
      <c r="T444" s="5"/>
      <c r="U444" s="5"/>
      <c r="V444" s="5"/>
      <c r="Y444" s="6"/>
      <c r="Z444" s="6"/>
      <c r="AA444" s="6"/>
    </row>
    <row r="445" spans="1:27" ht="14.25" customHeight="1" x14ac:dyDescent="0.45">
      <c r="A445" s="2"/>
      <c r="B445" s="3"/>
      <c r="C445" s="4"/>
      <c r="S445" s="5"/>
      <c r="T445" s="5"/>
      <c r="U445" s="5"/>
      <c r="V445" s="5"/>
      <c r="Y445" s="6"/>
      <c r="Z445" s="6"/>
      <c r="AA445" s="6"/>
    </row>
    <row r="446" spans="1:27" ht="14.25" customHeight="1" x14ac:dyDescent="0.45">
      <c r="A446" s="2"/>
      <c r="B446" s="3"/>
      <c r="C446" s="4"/>
      <c r="S446" s="5"/>
      <c r="T446" s="5"/>
      <c r="U446" s="5"/>
      <c r="V446" s="5"/>
      <c r="Y446" s="6"/>
      <c r="Z446" s="6"/>
      <c r="AA446" s="6"/>
    </row>
    <row r="447" spans="1:27" ht="14.25" customHeight="1" x14ac:dyDescent="0.45">
      <c r="A447" s="2"/>
      <c r="B447" s="3"/>
      <c r="C447" s="4"/>
      <c r="S447" s="5"/>
      <c r="T447" s="5"/>
      <c r="U447" s="5"/>
      <c r="V447" s="5"/>
      <c r="Y447" s="6"/>
      <c r="Z447" s="6"/>
      <c r="AA447" s="6"/>
    </row>
    <row r="448" spans="1:27" ht="14.25" customHeight="1" x14ac:dyDescent="0.45">
      <c r="A448" s="2"/>
      <c r="B448" s="3"/>
      <c r="C448" s="4"/>
      <c r="S448" s="5"/>
      <c r="T448" s="5"/>
      <c r="U448" s="5"/>
      <c r="V448" s="5"/>
      <c r="Y448" s="6"/>
      <c r="Z448" s="6"/>
      <c r="AA448" s="6"/>
    </row>
    <row r="449" spans="1:27" ht="14.25" customHeight="1" x14ac:dyDescent="0.45">
      <c r="A449" s="2"/>
      <c r="B449" s="3"/>
      <c r="C449" s="4"/>
      <c r="S449" s="5"/>
      <c r="T449" s="5"/>
      <c r="U449" s="5"/>
      <c r="V449" s="5"/>
      <c r="Y449" s="6"/>
      <c r="Z449" s="6"/>
      <c r="AA449" s="6"/>
    </row>
    <row r="450" spans="1:27" ht="14.25" customHeight="1" x14ac:dyDescent="0.45">
      <c r="A450" s="2"/>
      <c r="B450" s="3"/>
      <c r="C450" s="4"/>
      <c r="S450" s="5"/>
      <c r="T450" s="5"/>
      <c r="U450" s="5"/>
      <c r="V450" s="5"/>
      <c r="Y450" s="6"/>
      <c r="Z450" s="6"/>
      <c r="AA450" s="6"/>
    </row>
    <row r="451" spans="1:27" ht="14.25" customHeight="1" x14ac:dyDescent="0.45">
      <c r="A451" s="2"/>
      <c r="B451" s="3"/>
      <c r="C451" s="4"/>
      <c r="S451" s="5"/>
      <c r="T451" s="5"/>
      <c r="U451" s="5"/>
      <c r="V451" s="5"/>
      <c r="Y451" s="6"/>
      <c r="Z451" s="6"/>
      <c r="AA451" s="6"/>
    </row>
    <row r="452" spans="1:27" ht="14.25" customHeight="1" x14ac:dyDescent="0.45">
      <c r="A452" s="2"/>
      <c r="B452" s="3"/>
      <c r="C452" s="4"/>
      <c r="S452" s="5"/>
      <c r="T452" s="5"/>
      <c r="U452" s="5"/>
      <c r="V452" s="5"/>
      <c r="Y452" s="6"/>
      <c r="Z452" s="6"/>
      <c r="AA452" s="6"/>
    </row>
    <row r="453" spans="1:27" ht="14.25" customHeight="1" x14ac:dyDescent="0.45">
      <c r="A453" s="2"/>
      <c r="B453" s="3"/>
      <c r="C453" s="4"/>
      <c r="S453" s="5"/>
      <c r="T453" s="5"/>
      <c r="U453" s="5"/>
      <c r="V453" s="5"/>
      <c r="Y453" s="6"/>
      <c r="Z453" s="6"/>
      <c r="AA453" s="6"/>
    </row>
    <row r="454" spans="1:27" ht="14.25" customHeight="1" x14ac:dyDescent="0.45">
      <c r="A454" s="2"/>
      <c r="B454" s="3"/>
      <c r="C454" s="4"/>
      <c r="S454" s="5"/>
      <c r="T454" s="5"/>
      <c r="U454" s="5"/>
      <c r="V454" s="5"/>
      <c r="Y454" s="6"/>
      <c r="Z454" s="6"/>
      <c r="AA454" s="6"/>
    </row>
    <row r="455" spans="1:27" ht="14.25" customHeight="1" x14ac:dyDescent="0.45">
      <c r="A455" s="2"/>
      <c r="B455" s="3"/>
      <c r="C455" s="4"/>
      <c r="S455" s="5"/>
      <c r="T455" s="5"/>
      <c r="U455" s="5"/>
      <c r="V455" s="5"/>
      <c r="Y455" s="6"/>
      <c r="Z455" s="6"/>
      <c r="AA455" s="6"/>
    </row>
    <row r="456" spans="1:27" ht="14.25" customHeight="1" x14ac:dyDescent="0.45">
      <c r="A456" s="2"/>
      <c r="B456" s="3"/>
      <c r="C456" s="4"/>
      <c r="S456" s="5"/>
      <c r="T456" s="5"/>
      <c r="U456" s="5"/>
      <c r="V456" s="5"/>
      <c r="Y456" s="6"/>
      <c r="Z456" s="6"/>
      <c r="AA456" s="6"/>
    </row>
    <row r="457" spans="1:27" ht="14.25" customHeight="1" x14ac:dyDescent="0.45">
      <c r="A457" s="2"/>
      <c r="B457" s="3"/>
      <c r="C457" s="4"/>
      <c r="S457" s="5"/>
      <c r="T457" s="5"/>
      <c r="U457" s="5"/>
      <c r="V457" s="5"/>
      <c r="Y457" s="6"/>
      <c r="Z457" s="6"/>
      <c r="AA457" s="6"/>
    </row>
    <row r="458" spans="1:27" ht="14.25" customHeight="1" x14ac:dyDescent="0.45">
      <c r="A458" s="2"/>
      <c r="B458" s="3"/>
      <c r="C458" s="4"/>
      <c r="S458" s="5"/>
      <c r="T458" s="5"/>
      <c r="U458" s="5"/>
      <c r="V458" s="5"/>
      <c r="Y458" s="6"/>
      <c r="Z458" s="6"/>
      <c r="AA458" s="6"/>
    </row>
    <row r="459" spans="1:27" ht="14.25" customHeight="1" x14ac:dyDescent="0.45">
      <c r="A459" s="2"/>
      <c r="B459" s="3"/>
      <c r="C459" s="4"/>
      <c r="S459" s="5"/>
      <c r="T459" s="5"/>
      <c r="U459" s="5"/>
      <c r="V459" s="5"/>
      <c r="Y459" s="6"/>
      <c r="Z459" s="6"/>
      <c r="AA459" s="6"/>
    </row>
    <row r="460" spans="1:27" ht="14.25" customHeight="1" x14ac:dyDescent="0.45">
      <c r="A460" s="2"/>
      <c r="B460" s="3"/>
      <c r="C460" s="4"/>
      <c r="S460" s="5"/>
      <c r="T460" s="5"/>
      <c r="U460" s="5"/>
      <c r="V460" s="5"/>
      <c r="Y460" s="6"/>
      <c r="Z460" s="6"/>
      <c r="AA460" s="6"/>
    </row>
    <row r="461" spans="1:27" ht="14.25" customHeight="1" x14ac:dyDescent="0.45">
      <c r="A461" s="2"/>
      <c r="B461" s="3"/>
      <c r="C461" s="4"/>
      <c r="S461" s="5"/>
      <c r="T461" s="5"/>
      <c r="U461" s="5"/>
      <c r="V461" s="5"/>
      <c r="Y461" s="6"/>
      <c r="Z461" s="6"/>
      <c r="AA461" s="6"/>
    </row>
    <row r="462" spans="1:27" ht="14.25" customHeight="1" x14ac:dyDescent="0.45">
      <c r="A462" s="2"/>
      <c r="B462" s="3"/>
      <c r="C462" s="4"/>
      <c r="S462" s="5"/>
      <c r="T462" s="5"/>
      <c r="U462" s="5"/>
      <c r="V462" s="5"/>
      <c r="Y462" s="6"/>
      <c r="Z462" s="6"/>
      <c r="AA462" s="6"/>
    </row>
    <row r="463" spans="1:27" ht="14.25" customHeight="1" x14ac:dyDescent="0.45">
      <c r="A463" s="2"/>
      <c r="B463" s="3"/>
      <c r="C463" s="4"/>
      <c r="S463" s="5"/>
      <c r="T463" s="5"/>
      <c r="U463" s="5"/>
      <c r="V463" s="5"/>
      <c r="Y463" s="6"/>
      <c r="Z463" s="6"/>
      <c r="AA463" s="6"/>
    </row>
    <row r="464" spans="1:27" ht="14.25" customHeight="1" x14ac:dyDescent="0.45">
      <c r="A464" s="2"/>
      <c r="B464" s="3"/>
      <c r="C464" s="4"/>
      <c r="S464" s="5"/>
      <c r="T464" s="5"/>
      <c r="U464" s="5"/>
      <c r="V464" s="5"/>
      <c r="Y464" s="6"/>
      <c r="Z464" s="6"/>
      <c r="AA464" s="6"/>
    </row>
    <row r="465" spans="1:27" ht="14.25" customHeight="1" x14ac:dyDescent="0.45">
      <c r="A465" s="2"/>
      <c r="B465" s="3"/>
      <c r="C465" s="4"/>
      <c r="S465" s="5"/>
      <c r="T465" s="5"/>
      <c r="U465" s="5"/>
      <c r="V465" s="5"/>
      <c r="Y465" s="6"/>
      <c r="Z465" s="6"/>
      <c r="AA465" s="6"/>
    </row>
    <row r="466" spans="1:27" ht="14.25" customHeight="1" x14ac:dyDescent="0.45">
      <c r="A466" s="2"/>
      <c r="B466" s="3"/>
      <c r="C466" s="4"/>
      <c r="S466" s="5"/>
      <c r="T466" s="5"/>
      <c r="U466" s="5"/>
      <c r="V466" s="5"/>
      <c r="Y466" s="6"/>
      <c r="Z466" s="6"/>
      <c r="AA466" s="6"/>
    </row>
    <row r="467" spans="1:27" ht="14.25" customHeight="1" x14ac:dyDescent="0.45">
      <c r="A467" s="2"/>
      <c r="B467" s="3"/>
      <c r="C467" s="4"/>
      <c r="S467" s="5"/>
      <c r="T467" s="5"/>
      <c r="U467" s="5"/>
      <c r="V467" s="5"/>
      <c r="Y467" s="6"/>
      <c r="Z467" s="6"/>
      <c r="AA467" s="6"/>
    </row>
    <row r="468" spans="1:27" ht="14.25" customHeight="1" x14ac:dyDescent="0.45">
      <c r="A468" s="2"/>
      <c r="B468" s="3"/>
      <c r="C468" s="4"/>
      <c r="S468" s="5"/>
      <c r="T468" s="5"/>
      <c r="U468" s="5"/>
      <c r="V468" s="5"/>
      <c r="Y468" s="6"/>
      <c r="Z468" s="6"/>
      <c r="AA468" s="6"/>
    </row>
    <row r="469" spans="1:27" ht="14.25" customHeight="1" x14ac:dyDescent="0.45">
      <c r="A469" s="2"/>
      <c r="B469" s="3"/>
      <c r="C469" s="4"/>
      <c r="S469" s="5"/>
      <c r="T469" s="5"/>
      <c r="U469" s="5"/>
      <c r="V469" s="5"/>
      <c r="Y469" s="6"/>
      <c r="Z469" s="6"/>
      <c r="AA469" s="6"/>
    </row>
    <row r="470" spans="1:27" ht="14.25" customHeight="1" x14ac:dyDescent="0.45">
      <c r="A470" s="2"/>
      <c r="B470" s="3"/>
      <c r="C470" s="4"/>
      <c r="S470" s="5"/>
      <c r="T470" s="5"/>
      <c r="U470" s="5"/>
      <c r="V470" s="5"/>
      <c r="Y470" s="6"/>
      <c r="Z470" s="6"/>
      <c r="AA470" s="6"/>
    </row>
    <row r="471" spans="1:27" ht="14.25" customHeight="1" x14ac:dyDescent="0.45">
      <c r="A471" s="2"/>
      <c r="B471" s="3"/>
      <c r="C471" s="4"/>
      <c r="S471" s="5"/>
      <c r="T471" s="5"/>
      <c r="U471" s="5"/>
      <c r="V471" s="5"/>
      <c r="Y471" s="6"/>
      <c r="Z471" s="6"/>
      <c r="AA471" s="6"/>
    </row>
    <row r="472" spans="1:27" ht="14.25" customHeight="1" x14ac:dyDescent="0.45">
      <c r="A472" s="2"/>
      <c r="B472" s="3"/>
      <c r="C472" s="4"/>
      <c r="S472" s="5"/>
      <c r="T472" s="5"/>
      <c r="U472" s="5"/>
      <c r="V472" s="5"/>
      <c r="Y472" s="6"/>
      <c r="Z472" s="6"/>
      <c r="AA472" s="6"/>
    </row>
    <row r="473" spans="1:27" ht="14.25" customHeight="1" x14ac:dyDescent="0.45">
      <c r="A473" s="2"/>
      <c r="B473" s="3"/>
      <c r="C473" s="4"/>
      <c r="S473" s="5"/>
      <c r="T473" s="5"/>
      <c r="U473" s="5"/>
      <c r="V473" s="5"/>
      <c r="Y473" s="6"/>
      <c r="Z473" s="6"/>
      <c r="AA473" s="6"/>
    </row>
    <row r="474" spans="1:27" ht="14.25" customHeight="1" x14ac:dyDescent="0.45">
      <c r="A474" s="2"/>
      <c r="B474" s="3"/>
      <c r="C474" s="4"/>
      <c r="S474" s="5"/>
      <c r="T474" s="5"/>
      <c r="U474" s="5"/>
      <c r="V474" s="5"/>
      <c r="Y474" s="6"/>
      <c r="Z474" s="6"/>
      <c r="AA474" s="6"/>
    </row>
    <row r="475" spans="1:27" ht="14.25" customHeight="1" x14ac:dyDescent="0.45">
      <c r="A475" s="2"/>
      <c r="B475" s="3"/>
      <c r="C475" s="4"/>
      <c r="S475" s="5"/>
      <c r="T475" s="5"/>
      <c r="U475" s="5"/>
      <c r="V475" s="5"/>
      <c r="Y475" s="6"/>
      <c r="Z475" s="6"/>
      <c r="AA475" s="6"/>
    </row>
    <row r="476" spans="1:27" ht="14.25" customHeight="1" x14ac:dyDescent="0.45">
      <c r="A476" s="2"/>
      <c r="B476" s="3"/>
      <c r="C476" s="4"/>
      <c r="S476" s="5"/>
      <c r="T476" s="5"/>
      <c r="U476" s="5"/>
      <c r="V476" s="5"/>
      <c r="Y476" s="6"/>
      <c r="Z476" s="6"/>
      <c r="AA476" s="6"/>
    </row>
    <row r="477" spans="1:27" ht="14.25" customHeight="1" x14ac:dyDescent="0.45">
      <c r="A477" s="2"/>
      <c r="B477" s="3"/>
      <c r="C477" s="4"/>
      <c r="S477" s="5"/>
      <c r="T477" s="5"/>
      <c r="U477" s="5"/>
      <c r="V477" s="5"/>
      <c r="Y477" s="6"/>
      <c r="Z477" s="6"/>
      <c r="AA477" s="6"/>
    </row>
    <row r="478" spans="1:27" ht="14.25" customHeight="1" x14ac:dyDescent="0.45">
      <c r="A478" s="2"/>
      <c r="B478" s="3"/>
      <c r="C478" s="4"/>
      <c r="S478" s="5"/>
      <c r="T478" s="5"/>
      <c r="U478" s="5"/>
      <c r="V478" s="5"/>
      <c r="Y478" s="6"/>
      <c r="Z478" s="6"/>
      <c r="AA478" s="6"/>
    </row>
    <row r="479" spans="1:27" ht="14.25" customHeight="1" x14ac:dyDescent="0.45">
      <c r="A479" s="2"/>
      <c r="B479" s="3"/>
      <c r="C479" s="4"/>
      <c r="S479" s="5"/>
      <c r="T479" s="5"/>
      <c r="U479" s="5"/>
      <c r="V479" s="5"/>
      <c r="Y479" s="6"/>
      <c r="Z479" s="6"/>
      <c r="AA479" s="6"/>
    </row>
    <row r="480" spans="1:27" ht="14.25" customHeight="1" x14ac:dyDescent="0.45">
      <c r="A480" s="2"/>
      <c r="B480" s="3"/>
      <c r="C480" s="4"/>
      <c r="S480" s="5"/>
      <c r="T480" s="5"/>
      <c r="U480" s="5"/>
      <c r="V480" s="5"/>
      <c r="Y480" s="6"/>
      <c r="Z480" s="6"/>
      <c r="AA480" s="6"/>
    </row>
    <row r="481" spans="1:27" ht="14.25" customHeight="1" x14ac:dyDescent="0.45">
      <c r="A481" s="2"/>
      <c r="B481" s="3"/>
      <c r="C481" s="4"/>
      <c r="S481" s="5"/>
      <c r="T481" s="5"/>
      <c r="U481" s="5"/>
      <c r="V481" s="5"/>
      <c r="Y481" s="6"/>
      <c r="Z481" s="6"/>
      <c r="AA481" s="6"/>
    </row>
    <row r="482" spans="1:27" ht="14.25" customHeight="1" x14ac:dyDescent="0.45">
      <c r="A482" s="2"/>
      <c r="B482" s="3"/>
      <c r="C482" s="4"/>
      <c r="S482" s="5"/>
      <c r="T482" s="5"/>
      <c r="U482" s="5"/>
      <c r="V482" s="5"/>
      <c r="Y482" s="6"/>
      <c r="Z482" s="6"/>
      <c r="AA482" s="6"/>
    </row>
    <row r="483" spans="1:27" ht="14.25" customHeight="1" x14ac:dyDescent="0.45">
      <c r="A483" s="2"/>
      <c r="B483" s="3"/>
      <c r="C483" s="4"/>
      <c r="S483" s="5"/>
      <c r="T483" s="5"/>
      <c r="U483" s="5"/>
      <c r="V483" s="5"/>
      <c r="Y483" s="6"/>
      <c r="Z483" s="6"/>
      <c r="AA483" s="6"/>
    </row>
    <row r="484" spans="1:27" ht="14.25" customHeight="1" x14ac:dyDescent="0.45">
      <c r="A484" s="2"/>
      <c r="B484" s="3"/>
      <c r="C484" s="4"/>
      <c r="S484" s="5"/>
      <c r="T484" s="5"/>
      <c r="U484" s="5"/>
      <c r="V484" s="5"/>
      <c r="Y484" s="6"/>
      <c r="Z484" s="6"/>
      <c r="AA484" s="6"/>
    </row>
    <row r="485" spans="1:27" ht="14.25" customHeight="1" x14ac:dyDescent="0.45">
      <c r="A485" s="2"/>
      <c r="B485" s="3"/>
      <c r="C485" s="4"/>
      <c r="S485" s="5"/>
      <c r="T485" s="5"/>
      <c r="U485" s="5"/>
      <c r="V485" s="5"/>
      <c r="Y485" s="6"/>
      <c r="Z485" s="6"/>
      <c r="AA485" s="6"/>
    </row>
    <row r="486" spans="1:27" ht="14.25" customHeight="1" x14ac:dyDescent="0.45">
      <c r="A486" s="2"/>
      <c r="B486" s="3"/>
      <c r="C486" s="4"/>
      <c r="S486" s="5"/>
      <c r="T486" s="5"/>
      <c r="U486" s="5"/>
      <c r="V486" s="5"/>
      <c r="Y486" s="6"/>
      <c r="Z486" s="6"/>
      <c r="AA486" s="6"/>
    </row>
    <row r="487" spans="1:27" ht="14.25" customHeight="1" x14ac:dyDescent="0.45">
      <c r="A487" s="2"/>
      <c r="B487" s="3"/>
      <c r="C487" s="4"/>
      <c r="S487" s="5"/>
      <c r="T487" s="5"/>
      <c r="U487" s="5"/>
      <c r="V487" s="5"/>
      <c r="Y487" s="6"/>
      <c r="Z487" s="6"/>
      <c r="AA487" s="6"/>
    </row>
    <row r="488" spans="1:27" ht="14.25" customHeight="1" x14ac:dyDescent="0.45">
      <c r="A488" s="2"/>
      <c r="B488" s="3"/>
      <c r="C488" s="4"/>
      <c r="S488" s="5"/>
      <c r="T488" s="5"/>
      <c r="U488" s="5"/>
      <c r="V488" s="5"/>
      <c r="Y488" s="6"/>
      <c r="Z488" s="6"/>
      <c r="AA488" s="6"/>
    </row>
    <row r="489" spans="1:27" ht="14.25" customHeight="1" x14ac:dyDescent="0.45">
      <c r="A489" s="2"/>
      <c r="B489" s="3"/>
      <c r="C489" s="4"/>
      <c r="S489" s="5"/>
      <c r="T489" s="5"/>
      <c r="U489" s="5"/>
      <c r="V489" s="5"/>
      <c r="Y489" s="6"/>
      <c r="Z489" s="6"/>
      <c r="AA489" s="6"/>
    </row>
    <row r="490" spans="1:27" ht="14.25" customHeight="1" x14ac:dyDescent="0.45">
      <c r="A490" s="2"/>
      <c r="B490" s="3"/>
      <c r="C490" s="4"/>
      <c r="S490" s="5"/>
      <c r="T490" s="5"/>
      <c r="U490" s="5"/>
      <c r="V490" s="5"/>
      <c r="Y490" s="6"/>
      <c r="Z490" s="6"/>
      <c r="AA490" s="6"/>
    </row>
    <row r="491" spans="1:27" ht="14.25" customHeight="1" x14ac:dyDescent="0.45">
      <c r="A491" s="2"/>
      <c r="B491" s="3"/>
      <c r="C491" s="4"/>
      <c r="S491" s="5"/>
      <c r="T491" s="5"/>
      <c r="U491" s="5"/>
      <c r="V491" s="5"/>
      <c r="Y491" s="6"/>
      <c r="Z491" s="6"/>
      <c r="AA491" s="6"/>
    </row>
    <row r="492" spans="1:27" ht="14.25" customHeight="1" x14ac:dyDescent="0.45">
      <c r="A492" s="2"/>
      <c r="B492" s="3"/>
      <c r="C492" s="4"/>
      <c r="S492" s="5"/>
      <c r="T492" s="5"/>
      <c r="U492" s="5"/>
      <c r="V492" s="5"/>
      <c r="Y492" s="6"/>
      <c r="Z492" s="6"/>
      <c r="AA492" s="6"/>
    </row>
    <row r="493" spans="1:27" ht="14.25" customHeight="1" x14ac:dyDescent="0.45">
      <c r="A493" s="2"/>
      <c r="B493" s="3"/>
      <c r="C493" s="4"/>
      <c r="S493" s="5"/>
      <c r="T493" s="5"/>
      <c r="U493" s="5"/>
      <c r="V493" s="5"/>
      <c r="Y493" s="6"/>
      <c r="Z493" s="6"/>
      <c r="AA493" s="6"/>
    </row>
    <row r="494" spans="1:27" ht="14.25" customHeight="1" x14ac:dyDescent="0.45">
      <c r="A494" s="2"/>
      <c r="B494" s="3"/>
      <c r="C494" s="4"/>
      <c r="S494" s="5"/>
      <c r="T494" s="5"/>
      <c r="U494" s="5"/>
      <c r="V494" s="5"/>
      <c r="Y494" s="6"/>
      <c r="Z494" s="6"/>
      <c r="AA494" s="6"/>
    </row>
    <row r="495" spans="1:27" ht="14.25" customHeight="1" x14ac:dyDescent="0.45">
      <c r="A495" s="2"/>
      <c r="B495" s="3"/>
      <c r="C495" s="4"/>
      <c r="S495" s="5"/>
      <c r="T495" s="5"/>
      <c r="U495" s="5"/>
      <c r="V495" s="5"/>
      <c r="Y495" s="6"/>
      <c r="Z495" s="6"/>
      <c r="AA495" s="6"/>
    </row>
    <row r="496" spans="1:27" ht="14.25" customHeight="1" x14ac:dyDescent="0.45">
      <c r="A496" s="2"/>
      <c r="B496" s="3"/>
      <c r="C496" s="4"/>
      <c r="S496" s="5"/>
      <c r="T496" s="5"/>
      <c r="U496" s="5"/>
      <c r="V496" s="5"/>
      <c r="Y496" s="6"/>
      <c r="Z496" s="6"/>
      <c r="AA496" s="6"/>
    </row>
    <row r="497" spans="1:27" ht="14.25" customHeight="1" x14ac:dyDescent="0.45">
      <c r="A497" s="2"/>
      <c r="B497" s="3"/>
      <c r="C497" s="4"/>
      <c r="S497" s="5"/>
      <c r="T497" s="5"/>
      <c r="U497" s="5"/>
      <c r="V497" s="5"/>
      <c r="Y497" s="6"/>
      <c r="Z497" s="6"/>
      <c r="AA497" s="6"/>
    </row>
    <row r="498" spans="1:27" ht="14.25" customHeight="1" x14ac:dyDescent="0.45">
      <c r="A498" s="2"/>
      <c r="B498" s="3"/>
      <c r="C498" s="4"/>
      <c r="S498" s="5"/>
      <c r="T498" s="5"/>
      <c r="U498" s="5"/>
      <c r="V498" s="5"/>
      <c r="Y498" s="6"/>
      <c r="Z498" s="6"/>
      <c r="AA498" s="6"/>
    </row>
    <row r="499" spans="1:27" ht="14.25" customHeight="1" x14ac:dyDescent="0.45">
      <c r="A499" s="2"/>
      <c r="B499" s="3"/>
      <c r="C499" s="4"/>
      <c r="S499" s="5"/>
      <c r="T499" s="5"/>
      <c r="U499" s="5"/>
      <c r="V499" s="5"/>
      <c r="Y499" s="6"/>
      <c r="Z499" s="6"/>
      <c r="AA499" s="6"/>
    </row>
    <row r="500" spans="1:27" ht="14.25" customHeight="1" x14ac:dyDescent="0.45">
      <c r="A500" s="2"/>
      <c r="B500" s="3"/>
      <c r="C500" s="4"/>
      <c r="S500" s="5"/>
      <c r="T500" s="5"/>
      <c r="U500" s="5"/>
      <c r="V500" s="5"/>
      <c r="Y500" s="6"/>
      <c r="Z500" s="6"/>
      <c r="AA500" s="6"/>
    </row>
    <row r="501" spans="1:27" ht="14.25" customHeight="1" x14ac:dyDescent="0.45">
      <c r="A501" s="2"/>
      <c r="B501" s="3"/>
      <c r="C501" s="4"/>
      <c r="S501" s="5"/>
      <c r="T501" s="5"/>
      <c r="U501" s="5"/>
      <c r="V501" s="5"/>
      <c r="Y501" s="6"/>
      <c r="Z501" s="6"/>
      <c r="AA501" s="6"/>
    </row>
    <row r="502" spans="1:27" ht="14.25" customHeight="1" x14ac:dyDescent="0.45">
      <c r="A502" s="2"/>
      <c r="B502" s="3"/>
      <c r="C502" s="4"/>
      <c r="S502" s="5"/>
      <c r="T502" s="5"/>
      <c r="U502" s="5"/>
      <c r="V502" s="5"/>
      <c r="Y502" s="6"/>
      <c r="Z502" s="6"/>
      <c r="AA502" s="6"/>
    </row>
    <row r="503" spans="1:27" ht="14.25" customHeight="1" x14ac:dyDescent="0.45">
      <c r="A503" s="2"/>
      <c r="B503" s="3"/>
      <c r="C503" s="4"/>
      <c r="S503" s="5"/>
      <c r="T503" s="5"/>
      <c r="U503" s="5"/>
      <c r="V503" s="5"/>
      <c r="Y503" s="6"/>
      <c r="Z503" s="6"/>
      <c r="AA503" s="6"/>
    </row>
    <row r="504" spans="1:27" ht="14.25" customHeight="1" x14ac:dyDescent="0.45">
      <c r="A504" s="2"/>
      <c r="B504" s="3"/>
      <c r="C504" s="4"/>
      <c r="S504" s="5"/>
      <c r="T504" s="5"/>
      <c r="U504" s="5"/>
      <c r="V504" s="5"/>
      <c r="Y504" s="6"/>
      <c r="Z504" s="6"/>
      <c r="AA504" s="6"/>
    </row>
    <row r="505" spans="1:27" ht="14.25" customHeight="1" x14ac:dyDescent="0.45">
      <c r="A505" s="2"/>
      <c r="B505" s="3"/>
      <c r="C505" s="4"/>
      <c r="S505" s="5"/>
      <c r="T505" s="5"/>
      <c r="U505" s="5"/>
      <c r="V505" s="5"/>
      <c r="Y505" s="6"/>
      <c r="Z505" s="6"/>
      <c r="AA505" s="6"/>
    </row>
    <row r="506" spans="1:27" ht="14.25" customHeight="1" x14ac:dyDescent="0.45">
      <c r="A506" s="2"/>
      <c r="B506" s="3"/>
      <c r="C506" s="4"/>
      <c r="S506" s="5"/>
      <c r="T506" s="5"/>
      <c r="U506" s="5"/>
      <c r="V506" s="5"/>
      <c r="Y506" s="6"/>
      <c r="Z506" s="6"/>
      <c r="AA506" s="6"/>
    </row>
    <row r="507" spans="1:27" ht="14.25" customHeight="1" x14ac:dyDescent="0.45">
      <c r="A507" s="2"/>
      <c r="B507" s="3"/>
      <c r="C507" s="4"/>
      <c r="S507" s="5"/>
      <c r="T507" s="5"/>
      <c r="U507" s="5"/>
      <c r="V507" s="5"/>
      <c r="Y507" s="6"/>
      <c r="Z507" s="6"/>
      <c r="AA507" s="6"/>
    </row>
    <row r="508" spans="1:27" ht="14.25" customHeight="1" x14ac:dyDescent="0.45">
      <c r="A508" s="2"/>
      <c r="B508" s="3"/>
      <c r="C508" s="4"/>
      <c r="S508" s="5"/>
      <c r="T508" s="5"/>
      <c r="U508" s="5"/>
      <c r="V508" s="5"/>
      <c r="Y508" s="6"/>
      <c r="Z508" s="6"/>
      <c r="AA508" s="6"/>
    </row>
    <row r="509" spans="1:27" ht="14.25" customHeight="1" x14ac:dyDescent="0.45">
      <c r="A509" s="2"/>
      <c r="B509" s="3"/>
      <c r="C509" s="4"/>
      <c r="S509" s="5"/>
      <c r="T509" s="5"/>
      <c r="U509" s="5"/>
      <c r="V509" s="5"/>
      <c r="Y509" s="6"/>
      <c r="Z509" s="6"/>
      <c r="AA509" s="6"/>
    </row>
    <row r="510" spans="1:27" ht="14.25" customHeight="1" x14ac:dyDescent="0.45">
      <c r="A510" s="2"/>
      <c r="B510" s="3"/>
      <c r="C510" s="4"/>
      <c r="S510" s="5"/>
      <c r="T510" s="5"/>
      <c r="U510" s="5"/>
      <c r="V510" s="5"/>
      <c r="Y510" s="6"/>
      <c r="Z510" s="6"/>
      <c r="AA510" s="6"/>
    </row>
    <row r="511" spans="1:27" ht="14.25" customHeight="1" x14ac:dyDescent="0.45">
      <c r="A511" s="2"/>
      <c r="B511" s="3"/>
      <c r="C511" s="4"/>
      <c r="S511" s="5"/>
      <c r="T511" s="5"/>
      <c r="U511" s="5"/>
      <c r="V511" s="5"/>
      <c r="Y511" s="6"/>
      <c r="Z511" s="6"/>
      <c r="AA511" s="6"/>
    </row>
    <row r="512" spans="1:27" ht="14.25" customHeight="1" x14ac:dyDescent="0.45">
      <c r="A512" s="2"/>
      <c r="B512" s="3"/>
      <c r="C512" s="4"/>
      <c r="S512" s="5"/>
      <c r="T512" s="5"/>
      <c r="U512" s="5"/>
      <c r="V512" s="5"/>
      <c r="Y512" s="6"/>
      <c r="Z512" s="6"/>
      <c r="AA512" s="6"/>
    </row>
    <row r="513" spans="1:27" ht="14.25" customHeight="1" x14ac:dyDescent="0.45">
      <c r="A513" s="2"/>
      <c r="B513" s="3"/>
      <c r="C513" s="4"/>
      <c r="S513" s="5"/>
      <c r="T513" s="5"/>
      <c r="U513" s="5"/>
      <c r="V513" s="5"/>
      <c r="Y513" s="6"/>
      <c r="Z513" s="6"/>
      <c r="AA513" s="6"/>
    </row>
    <row r="514" spans="1:27" ht="14.25" customHeight="1" x14ac:dyDescent="0.45">
      <c r="A514" s="2"/>
      <c r="B514" s="3"/>
      <c r="C514" s="4"/>
      <c r="S514" s="5"/>
      <c r="T514" s="5"/>
      <c r="U514" s="5"/>
      <c r="V514" s="5"/>
      <c r="Y514" s="6"/>
      <c r="Z514" s="6"/>
      <c r="AA514" s="6"/>
    </row>
    <row r="515" spans="1:27" ht="14.25" customHeight="1" x14ac:dyDescent="0.45">
      <c r="A515" s="2"/>
      <c r="B515" s="3"/>
      <c r="C515" s="4"/>
      <c r="S515" s="5"/>
      <c r="T515" s="5"/>
      <c r="U515" s="5"/>
      <c r="V515" s="5"/>
      <c r="Y515" s="6"/>
      <c r="Z515" s="6"/>
      <c r="AA515" s="6"/>
    </row>
    <row r="516" spans="1:27" ht="14.25" customHeight="1" x14ac:dyDescent="0.45">
      <c r="A516" s="2"/>
      <c r="B516" s="3"/>
      <c r="C516" s="4"/>
      <c r="S516" s="5"/>
      <c r="T516" s="5"/>
      <c r="U516" s="5"/>
      <c r="V516" s="5"/>
      <c r="Y516" s="6"/>
      <c r="Z516" s="6"/>
      <c r="AA516" s="6"/>
    </row>
    <row r="517" spans="1:27" ht="14.25" customHeight="1" x14ac:dyDescent="0.45">
      <c r="A517" s="2"/>
      <c r="B517" s="3"/>
      <c r="C517" s="4"/>
      <c r="S517" s="5"/>
      <c r="T517" s="5"/>
      <c r="U517" s="5"/>
      <c r="V517" s="5"/>
      <c r="Y517" s="6"/>
      <c r="Z517" s="6"/>
      <c r="AA517" s="6"/>
    </row>
    <row r="518" spans="1:27" ht="14.25" customHeight="1" x14ac:dyDescent="0.45">
      <c r="A518" s="2"/>
      <c r="B518" s="3"/>
      <c r="C518" s="4"/>
      <c r="S518" s="5"/>
      <c r="T518" s="5"/>
      <c r="U518" s="5"/>
      <c r="V518" s="5"/>
      <c r="Y518" s="6"/>
      <c r="Z518" s="6"/>
      <c r="AA518" s="6"/>
    </row>
    <row r="519" spans="1:27" ht="14.25" customHeight="1" x14ac:dyDescent="0.45">
      <c r="A519" s="2"/>
      <c r="B519" s="3"/>
      <c r="C519" s="4"/>
      <c r="S519" s="5"/>
      <c r="T519" s="5"/>
      <c r="U519" s="5"/>
      <c r="V519" s="5"/>
      <c r="Y519" s="6"/>
      <c r="Z519" s="6"/>
      <c r="AA519" s="6"/>
    </row>
    <row r="520" spans="1:27" ht="14.25" customHeight="1" x14ac:dyDescent="0.45">
      <c r="A520" s="2"/>
      <c r="B520" s="3"/>
      <c r="C520" s="4"/>
      <c r="S520" s="5"/>
      <c r="T520" s="5"/>
      <c r="U520" s="5"/>
      <c r="V520" s="5"/>
      <c r="Y520" s="6"/>
      <c r="Z520" s="6"/>
      <c r="AA520" s="6"/>
    </row>
    <row r="521" spans="1:27" ht="14.25" customHeight="1" x14ac:dyDescent="0.45">
      <c r="A521" s="2"/>
      <c r="B521" s="3"/>
      <c r="C521" s="4"/>
      <c r="S521" s="5"/>
      <c r="T521" s="5"/>
      <c r="U521" s="5"/>
      <c r="V521" s="5"/>
      <c r="Y521" s="6"/>
      <c r="Z521" s="6"/>
      <c r="AA521" s="6"/>
    </row>
    <row r="522" spans="1:27" ht="14.25" customHeight="1" x14ac:dyDescent="0.45">
      <c r="A522" s="2"/>
      <c r="B522" s="3"/>
      <c r="C522" s="4"/>
      <c r="S522" s="5"/>
      <c r="T522" s="5"/>
      <c r="U522" s="5"/>
      <c r="V522" s="5"/>
      <c r="Y522" s="6"/>
      <c r="Z522" s="6"/>
      <c r="AA522" s="6"/>
    </row>
    <row r="523" spans="1:27" ht="14.25" customHeight="1" x14ac:dyDescent="0.45">
      <c r="A523" s="2"/>
      <c r="B523" s="3"/>
      <c r="C523" s="4"/>
      <c r="S523" s="5"/>
      <c r="T523" s="5"/>
      <c r="U523" s="5"/>
      <c r="V523" s="5"/>
      <c r="Y523" s="6"/>
      <c r="Z523" s="6"/>
      <c r="AA523" s="6"/>
    </row>
    <row r="524" spans="1:27" ht="14.25" customHeight="1" x14ac:dyDescent="0.45">
      <c r="A524" s="2"/>
      <c r="B524" s="3"/>
      <c r="C524" s="4"/>
      <c r="S524" s="5"/>
      <c r="T524" s="5"/>
      <c r="U524" s="5"/>
      <c r="V524" s="5"/>
      <c r="Y524" s="6"/>
      <c r="Z524" s="6"/>
      <c r="AA524" s="6"/>
    </row>
    <row r="525" spans="1:27" ht="14.25" customHeight="1" x14ac:dyDescent="0.45">
      <c r="A525" s="2"/>
      <c r="B525" s="3"/>
      <c r="C525" s="4"/>
      <c r="S525" s="5"/>
      <c r="T525" s="5"/>
      <c r="U525" s="5"/>
      <c r="V525" s="5"/>
      <c r="Y525" s="6"/>
      <c r="Z525" s="6"/>
      <c r="AA525" s="6"/>
    </row>
    <row r="526" spans="1:27" ht="14.25" customHeight="1" x14ac:dyDescent="0.45">
      <c r="A526" s="2"/>
      <c r="B526" s="3"/>
      <c r="C526" s="4"/>
      <c r="S526" s="5"/>
      <c r="T526" s="5"/>
      <c r="U526" s="5"/>
      <c r="V526" s="5"/>
      <c r="Y526" s="6"/>
      <c r="Z526" s="6"/>
      <c r="AA526" s="6"/>
    </row>
    <row r="527" spans="1:27" ht="14.25" customHeight="1" x14ac:dyDescent="0.45">
      <c r="A527" s="2"/>
      <c r="B527" s="3"/>
      <c r="C527" s="4"/>
      <c r="S527" s="5"/>
      <c r="T527" s="5"/>
      <c r="U527" s="5"/>
      <c r="V527" s="5"/>
      <c r="Y527" s="6"/>
      <c r="Z527" s="6"/>
      <c r="AA527" s="6"/>
    </row>
    <row r="528" spans="1:27" ht="14.25" customHeight="1" x14ac:dyDescent="0.45">
      <c r="A528" s="2"/>
      <c r="B528" s="3"/>
      <c r="C528" s="4"/>
      <c r="S528" s="5"/>
      <c r="T528" s="5"/>
      <c r="U528" s="5"/>
      <c r="V528" s="5"/>
      <c r="Y528" s="6"/>
      <c r="Z528" s="6"/>
      <c r="AA528" s="6"/>
    </row>
    <row r="529" spans="1:27" ht="14.25" customHeight="1" x14ac:dyDescent="0.45">
      <c r="A529" s="2"/>
      <c r="B529" s="3"/>
      <c r="C529" s="4"/>
      <c r="S529" s="5"/>
      <c r="T529" s="5"/>
      <c r="U529" s="5"/>
      <c r="V529" s="5"/>
      <c r="Y529" s="6"/>
      <c r="Z529" s="6"/>
      <c r="AA529" s="6"/>
    </row>
    <row r="530" spans="1:27" ht="14.25" customHeight="1" x14ac:dyDescent="0.45">
      <c r="A530" s="2"/>
      <c r="B530" s="3"/>
      <c r="C530" s="4"/>
      <c r="S530" s="5"/>
      <c r="T530" s="5"/>
      <c r="U530" s="5"/>
      <c r="V530" s="5"/>
      <c r="Y530" s="6"/>
      <c r="Z530" s="6"/>
      <c r="AA530" s="6"/>
    </row>
    <row r="531" spans="1:27" ht="14.25" customHeight="1" x14ac:dyDescent="0.45">
      <c r="A531" s="2"/>
      <c r="B531" s="3"/>
      <c r="C531" s="4"/>
      <c r="S531" s="5"/>
      <c r="T531" s="5"/>
      <c r="U531" s="5"/>
      <c r="V531" s="5"/>
      <c r="Y531" s="6"/>
      <c r="Z531" s="6"/>
      <c r="AA531" s="6"/>
    </row>
    <row r="532" spans="1:27" ht="14.25" customHeight="1" x14ac:dyDescent="0.45">
      <c r="A532" s="2"/>
      <c r="B532" s="3"/>
      <c r="C532" s="4"/>
      <c r="S532" s="5"/>
      <c r="T532" s="5"/>
      <c r="U532" s="5"/>
      <c r="V532" s="5"/>
      <c r="Y532" s="6"/>
      <c r="Z532" s="6"/>
      <c r="AA532" s="6"/>
    </row>
    <row r="533" spans="1:27" ht="14.25" customHeight="1" x14ac:dyDescent="0.45">
      <c r="A533" s="2"/>
      <c r="B533" s="3"/>
      <c r="C533" s="4"/>
      <c r="S533" s="5"/>
      <c r="T533" s="5"/>
      <c r="U533" s="5"/>
      <c r="V533" s="5"/>
      <c r="Y533" s="6"/>
      <c r="Z533" s="6"/>
      <c r="AA533" s="6"/>
    </row>
    <row r="534" spans="1:27" ht="14.25" customHeight="1" x14ac:dyDescent="0.45">
      <c r="A534" s="2"/>
      <c r="B534" s="3"/>
      <c r="C534" s="4"/>
      <c r="S534" s="5"/>
      <c r="T534" s="5"/>
      <c r="U534" s="5"/>
      <c r="V534" s="5"/>
      <c r="Y534" s="6"/>
      <c r="Z534" s="6"/>
      <c r="AA534" s="6"/>
    </row>
    <row r="535" spans="1:27" ht="14.25" customHeight="1" x14ac:dyDescent="0.45">
      <c r="A535" s="2"/>
      <c r="B535" s="3"/>
      <c r="C535" s="4"/>
      <c r="S535" s="5"/>
      <c r="T535" s="5"/>
      <c r="U535" s="5"/>
      <c r="V535" s="5"/>
      <c r="Y535" s="6"/>
      <c r="Z535" s="6"/>
      <c r="AA535" s="6"/>
    </row>
    <row r="536" spans="1:27" ht="14.25" customHeight="1" x14ac:dyDescent="0.45">
      <c r="A536" s="2"/>
      <c r="B536" s="3"/>
      <c r="C536" s="4"/>
      <c r="S536" s="5"/>
      <c r="T536" s="5"/>
      <c r="U536" s="5"/>
      <c r="V536" s="5"/>
      <c r="Y536" s="6"/>
      <c r="Z536" s="6"/>
      <c r="AA536" s="6"/>
    </row>
    <row r="537" spans="1:27" ht="14.25" customHeight="1" x14ac:dyDescent="0.45">
      <c r="A537" s="2"/>
      <c r="B537" s="3"/>
      <c r="C537" s="4"/>
      <c r="S537" s="5"/>
      <c r="T537" s="5"/>
      <c r="U537" s="5"/>
      <c r="V537" s="5"/>
      <c r="Y537" s="6"/>
      <c r="Z537" s="6"/>
      <c r="AA537" s="6"/>
    </row>
    <row r="538" spans="1:27" ht="14.25" customHeight="1" x14ac:dyDescent="0.45">
      <c r="A538" s="2"/>
      <c r="B538" s="3"/>
      <c r="C538" s="4"/>
      <c r="S538" s="5"/>
      <c r="T538" s="5"/>
      <c r="U538" s="5"/>
      <c r="V538" s="5"/>
      <c r="Y538" s="6"/>
      <c r="Z538" s="6"/>
      <c r="AA538" s="6"/>
    </row>
    <row r="539" spans="1:27" ht="14.25" customHeight="1" x14ac:dyDescent="0.45">
      <c r="A539" s="2"/>
      <c r="B539" s="3"/>
      <c r="C539" s="4"/>
      <c r="S539" s="5"/>
      <c r="T539" s="5"/>
      <c r="U539" s="5"/>
      <c r="V539" s="5"/>
      <c r="Y539" s="6"/>
      <c r="Z539" s="6"/>
      <c r="AA539" s="6"/>
    </row>
    <row r="540" spans="1:27" ht="14.25" customHeight="1" x14ac:dyDescent="0.45">
      <c r="A540" s="2"/>
      <c r="B540" s="3"/>
      <c r="C540" s="4"/>
      <c r="S540" s="5"/>
      <c r="T540" s="5"/>
      <c r="U540" s="5"/>
      <c r="V540" s="5"/>
      <c r="Y540" s="6"/>
      <c r="Z540" s="6"/>
      <c r="AA540" s="6"/>
    </row>
    <row r="541" spans="1:27" ht="14.25" customHeight="1" x14ac:dyDescent="0.45">
      <c r="A541" s="2"/>
      <c r="B541" s="3"/>
      <c r="C541" s="4"/>
      <c r="S541" s="5"/>
      <c r="T541" s="5"/>
      <c r="U541" s="5"/>
      <c r="V541" s="5"/>
      <c r="Y541" s="6"/>
      <c r="Z541" s="6"/>
      <c r="AA541" s="6"/>
    </row>
    <row r="542" spans="1:27" ht="14.25" customHeight="1" x14ac:dyDescent="0.45">
      <c r="A542" s="2"/>
      <c r="B542" s="3"/>
      <c r="C542" s="4"/>
      <c r="S542" s="5"/>
      <c r="T542" s="5"/>
      <c r="U542" s="5"/>
      <c r="V542" s="5"/>
      <c r="Y542" s="6"/>
      <c r="Z542" s="6"/>
      <c r="AA542" s="6"/>
    </row>
    <row r="543" spans="1:27" ht="14.25" customHeight="1" x14ac:dyDescent="0.45">
      <c r="A543" s="2"/>
      <c r="B543" s="3"/>
      <c r="C543" s="4"/>
      <c r="S543" s="5"/>
      <c r="T543" s="5"/>
      <c r="U543" s="5"/>
      <c r="V543" s="5"/>
      <c r="Y543" s="6"/>
      <c r="Z543" s="6"/>
      <c r="AA543" s="6"/>
    </row>
    <row r="544" spans="1:27" ht="14.25" customHeight="1" x14ac:dyDescent="0.45">
      <c r="A544" s="2"/>
      <c r="B544" s="3"/>
      <c r="C544" s="4"/>
      <c r="S544" s="5"/>
      <c r="T544" s="5"/>
      <c r="U544" s="5"/>
      <c r="V544" s="5"/>
      <c r="Y544" s="6"/>
      <c r="Z544" s="6"/>
      <c r="AA544" s="6"/>
    </row>
    <row r="545" spans="1:27" ht="14.25" customHeight="1" x14ac:dyDescent="0.45">
      <c r="A545" s="2"/>
      <c r="B545" s="3"/>
      <c r="C545" s="4"/>
      <c r="S545" s="5"/>
      <c r="T545" s="5"/>
      <c r="U545" s="5"/>
      <c r="V545" s="5"/>
      <c r="Y545" s="6"/>
      <c r="Z545" s="6"/>
      <c r="AA545" s="6"/>
    </row>
    <row r="546" spans="1:27" ht="14.25" customHeight="1" x14ac:dyDescent="0.45">
      <c r="A546" s="2"/>
      <c r="B546" s="3"/>
      <c r="C546" s="4"/>
      <c r="S546" s="5"/>
      <c r="T546" s="5"/>
      <c r="U546" s="5"/>
      <c r="V546" s="5"/>
      <c r="Y546" s="6"/>
      <c r="Z546" s="6"/>
      <c r="AA546" s="6"/>
    </row>
    <row r="547" spans="1:27" ht="14.25" customHeight="1" x14ac:dyDescent="0.45">
      <c r="A547" s="2"/>
      <c r="B547" s="3"/>
      <c r="C547" s="4"/>
      <c r="S547" s="5"/>
      <c r="T547" s="5"/>
      <c r="U547" s="5"/>
      <c r="V547" s="5"/>
      <c r="Y547" s="6"/>
      <c r="Z547" s="6"/>
      <c r="AA547" s="6"/>
    </row>
    <row r="548" spans="1:27" ht="14.25" customHeight="1" x14ac:dyDescent="0.45">
      <c r="A548" s="2"/>
      <c r="B548" s="3"/>
      <c r="C548" s="4"/>
      <c r="S548" s="5"/>
      <c r="T548" s="5"/>
      <c r="U548" s="5"/>
      <c r="V548" s="5"/>
      <c r="Y548" s="6"/>
      <c r="Z548" s="6"/>
      <c r="AA548" s="6"/>
    </row>
    <row r="549" spans="1:27" ht="14.25" customHeight="1" x14ac:dyDescent="0.45">
      <c r="A549" s="2"/>
      <c r="B549" s="3"/>
      <c r="C549" s="4"/>
      <c r="S549" s="5"/>
      <c r="T549" s="5"/>
      <c r="U549" s="5"/>
      <c r="V549" s="5"/>
      <c r="Y549" s="6"/>
      <c r="Z549" s="6"/>
      <c r="AA549" s="6"/>
    </row>
    <row r="550" spans="1:27" ht="14.25" customHeight="1" x14ac:dyDescent="0.45">
      <c r="A550" s="2"/>
      <c r="B550" s="3"/>
      <c r="C550" s="4"/>
      <c r="S550" s="5"/>
      <c r="T550" s="5"/>
      <c r="U550" s="5"/>
      <c r="V550" s="5"/>
      <c r="Y550" s="6"/>
      <c r="Z550" s="6"/>
      <c r="AA550" s="6"/>
    </row>
    <row r="551" spans="1:27" ht="14.25" customHeight="1" x14ac:dyDescent="0.45">
      <c r="A551" s="2"/>
      <c r="B551" s="3"/>
      <c r="C551" s="4"/>
      <c r="S551" s="5"/>
      <c r="T551" s="5"/>
      <c r="U551" s="5"/>
      <c r="V551" s="5"/>
      <c r="Y551" s="6"/>
      <c r="Z551" s="6"/>
      <c r="AA551" s="6"/>
    </row>
    <row r="552" spans="1:27" ht="14.25" customHeight="1" x14ac:dyDescent="0.45">
      <c r="A552" s="2"/>
      <c r="B552" s="3"/>
      <c r="C552" s="4"/>
      <c r="S552" s="5"/>
      <c r="T552" s="5"/>
      <c r="U552" s="5"/>
      <c r="V552" s="5"/>
      <c r="Y552" s="6"/>
      <c r="Z552" s="6"/>
      <c r="AA552" s="6"/>
    </row>
    <row r="553" spans="1:27" ht="14.25" customHeight="1" x14ac:dyDescent="0.45">
      <c r="A553" s="2"/>
      <c r="B553" s="3"/>
      <c r="C553" s="4"/>
      <c r="S553" s="5"/>
      <c r="T553" s="5"/>
      <c r="U553" s="5"/>
      <c r="V553" s="5"/>
      <c r="Y553" s="6"/>
      <c r="Z553" s="6"/>
      <c r="AA553" s="6"/>
    </row>
    <row r="554" spans="1:27" ht="14.25" customHeight="1" x14ac:dyDescent="0.45">
      <c r="A554" s="2"/>
      <c r="B554" s="3"/>
      <c r="C554" s="4"/>
      <c r="S554" s="5"/>
      <c r="T554" s="5"/>
      <c r="U554" s="5"/>
      <c r="V554" s="5"/>
      <c r="Y554" s="6"/>
      <c r="Z554" s="6"/>
      <c r="AA554" s="6"/>
    </row>
    <row r="555" spans="1:27" ht="14.25" customHeight="1" x14ac:dyDescent="0.45">
      <c r="A555" s="2"/>
      <c r="B555" s="3"/>
      <c r="C555" s="4"/>
      <c r="S555" s="5"/>
      <c r="T555" s="5"/>
      <c r="U555" s="5"/>
      <c r="V555" s="5"/>
      <c r="Y555" s="6"/>
      <c r="Z555" s="6"/>
      <c r="AA555" s="6"/>
    </row>
    <row r="556" spans="1:27" ht="14.25" customHeight="1" x14ac:dyDescent="0.45">
      <c r="A556" s="2"/>
      <c r="B556" s="3"/>
      <c r="C556" s="4"/>
      <c r="S556" s="5"/>
      <c r="T556" s="5"/>
      <c r="U556" s="5"/>
      <c r="V556" s="5"/>
      <c r="Y556" s="6"/>
      <c r="Z556" s="6"/>
      <c r="AA556" s="6"/>
    </row>
    <row r="557" spans="1:27" ht="14.25" customHeight="1" x14ac:dyDescent="0.45">
      <c r="A557" s="2"/>
      <c r="B557" s="3"/>
      <c r="C557" s="4"/>
      <c r="S557" s="5"/>
      <c r="T557" s="5"/>
      <c r="U557" s="5"/>
      <c r="V557" s="5"/>
      <c r="Y557" s="6"/>
      <c r="Z557" s="6"/>
      <c r="AA557" s="6"/>
    </row>
    <row r="558" spans="1:27" ht="14.25" customHeight="1" x14ac:dyDescent="0.45">
      <c r="A558" s="2"/>
      <c r="B558" s="3"/>
      <c r="C558" s="4"/>
      <c r="S558" s="5"/>
      <c r="T558" s="5"/>
      <c r="U558" s="5"/>
      <c r="V558" s="5"/>
      <c r="Y558" s="6"/>
      <c r="Z558" s="6"/>
      <c r="AA558" s="6"/>
    </row>
    <row r="559" spans="1:27" ht="14.25" customHeight="1" x14ac:dyDescent="0.45">
      <c r="A559" s="2"/>
      <c r="B559" s="3"/>
      <c r="C559" s="4"/>
      <c r="S559" s="5"/>
      <c r="T559" s="5"/>
      <c r="U559" s="5"/>
      <c r="V559" s="5"/>
      <c r="Y559" s="6"/>
      <c r="Z559" s="6"/>
      <c r="AA559" s="6"/>
    </row>
    <row r="560" spans="1:27" ht="14.25" customHeight="1" x14ac:dyDescent="0.45">
      <c r="A560" s="2"/>
      <c r="B560" s="3"/>
      <c r="C560" s="4"/>
      <c r="S560" s="5"/>
      <c r="T560" s="5"/>
      <c r="U560" s="5"/>
      <c r="V560" s="5"/>
      <c r="Y560" s="6"/>
      <c r="Z560" s="6"/>
      <c r="AA560" s="6"/>
    </row>
    <row r="561" spans="1:27" ht="14.25" customHeight="1" x14ac:dyDescent="0.45">
      <c r="A561" s="2"/>
      <c r="B561" s="3"/>
      <c r="C561" s="4"/>
      <c r="S561" s="5"/>
      <c r="T561" s="5"/>
      <c r="U561" s="5"/>
      <c r="V561" s="5"/>
      <c r="Y561" s="6"/>
      <c r="Z561" s="6"/>
      <c r="AA561" s="6"/>
    </row>
    <row r="562" spans="1:27" ht="14.25" customHeight="1" x14ac:dyDescent="0.45">
      <c r="A562" s="2"/>
      <c r="B562" s="3"/>
      <c r="C562" s="4"/>
      <c r="S562" s="5"/>
      <c r="T562" s="5"/>
      <c r="U562" s="5"/>
      <c r="V562" s="5"/>
      <c r="Y562" s="6"/>
      <c r="Z562" s="6"/>
      <c r="AA562" s="6"/>
    </row>
    <row r="563" spans="1:27" ht="14.25" customHeight="1" x14ac:dyDescent="0.45">
      <c r="A563" s="2"/>
      <c r="B563" s="3"/>
      <c r="C563" s="4"/>
      <c r="S563" s="5"/>
      <c r="T563" s="5"/>
      <c r="U563" s="5"/>
      <c r="V563" s="5"/>
      <c r="Y563" s="6"/>
      <c r="Z563" s="6"/>
      <c r="AA563" s="6"/>
    </row>
    <row r="564" spans="1:27" ht="14.25" customHeight="1" x14ac:dyDescent="0.45">
      <c r="A564" s="2"/>
      <c r="B564" s="3"/>
      <c r="C564" s="4"/>
      <c r="S564" s="5"/>
      <c r="T564" s="5"/>
      <c r="U564" s="5"/>
      <c r="V564" s="5"/>
      <c r="Y564" s="6"/>
      <c r="Z564" s="6"/>
      <c r="AA564" s="6"/>
    </row>
    <row r="565" spans="1:27" ht="14.25" customHeight="1" x14ac:dyDescent="0.45">
      <c r="A565" s="2"/>
      <c r="B565" s="3"/>
      <c r="C565" s="4"/>
      <c r="S565" s="5"/>
      <c r="T565" s="5"/>
      <c r="U565" s="5"/>
      <c r="V565" s="5"/>
      <c r="Y565" s="6"/>
      <c r="Z565" s="6"/>
      <c r="AA565" s="6"/>
    </row>
    <row r="566" spans="1:27" ht="14.25" customHeight="1" x14ac:dyDescent="0.45">
      <c r="A566" s="2"/>
      <c r="B566" s="3"/>
      <c r="C566" s="4"/>
      <c r="S566" s="5"/>
      <c r="T566" s="5"/>
      <c r="U566" s="5"/>
      <c r="V566" s="5"/>
      <c r="Y566" s="6"/>
      <c r="Z566" s="6"/>
      <c r="AA566" s="6"/>
    </row>
    <row r="567" spans="1:27" ht="14.25" customHeight="1" x14ac:dyDescent="0.45">
      <c r="A567" s="2"/>
      <c r="B567" s="3"/>
      <c r="C567" s="4"/>
      <c r="S567" s="5"/>
      <c r="T567" s="5"/>
      <c r="U567" s="5"/>
      <c r="V567" s="5"/>
      <c r="Y567" s="6"/>
      <c r="Z567" s="6"/>
      <c r="AA567" s="6"/>
    </row>
    <row r="568" spans="1:27" ht="14.25" customHeight="1" x14ac:dyDescent="0.45">
      <c r="A568" s="2"/>
      <c r="B568" s="3"/>
      <c r="C568" s="4"/>
      <c r="S568" s="5"/>
      <c r="T568" s="5"/>
      <c r="U568" s="5"/>
      <c r="V568" s="5"/>
      <c r="Y568" s="6"/>
      <c r="Z568" s="6"/>
      <c r="AA568" s="6"/>
    </row>
    <row r="569" spans="1:27" ht="14.25" customHeight="1" x14ac:dyDescent="0.45">
      <c r="A569" s="2"/>
      <c r="B569" s="3"/>
      <c r="C569" s="4"/>
      <c r="S569" s="5"/>
      <c r="T569" s="5"/>
      <c r="U569" s="5"/>
      <c r="V569" s="5"/>
      <c r="Y569" s="6"/>
      <c r="Z569" s="6"/>
      <c r="AA569" s="6"/>
    </row>
    <row r="570" spans="1:27" ht="14.25" customHeight="1" x14ac:dyDescent="0.45">
      <c r="A570" s="2"/>
      <c r="B570" s="3"/>
      <c r="C570" s="4"/>
      <c r="S570" s="5"/>
      <c r="T570" s="5"/>
      <c r="U570" s="5"/>
      <c r="V570" s="5"/>
      <c r="Y570" s="6"/>
      <c r="Z570" s="6"/>
      <c r="AA570" s="6"/>
    </row>
    <row r="571" spans="1:27" ht="14.25" customHeight="1" x14ac:dyDescent="0.45">
      <c r="A571" s="2"/>
      <c r="B571" s="3"/>
      <c r="C571" s="4"/>
      <c r="S571" s="5"/>
      <c r="T571" s="5"/>
      <c r="U571" s="5"/>
      <c r="V571" s="5"/>
      <c r="Y571" s="6"/>
      <c r="Z571" s="6"/>
      <c r="AA571" s="6"/>
    </row>
    <row r="572" spans="1:27" ht="14.25" customHeight="1" x14ac:dyDescent="0.45">
      <c r="A572" s="2"/>
      <c r="B572" s="3"/>
      <c r="C572" s="4"/>
      <c r="S572" s="5"/>
      <c r="T572" s="5"/>
      <c r="U572" s="5"/>
      <c r="V572" s="5"/>
      <c r="Y572" s="6"/>
      <c r="Z572" s="6"/>
      <c r="AA572" s="6"/>
    </row>
    <row r="573" spans="1:27" ht="14.25" customHeight="1" x14ac:dyDescent="0.45">
      <c r="A573" s="2"/>
      <c r="B573" s="3"/>
      <c r="C573" s="4"/>
      <c r="S573" s="5"/>
      <c r="T573" s="5"/>
      <c r="U573" s="5"/>
      <c r="V573" s="5"/>
      <c r="Y573" s="6"/>
      <c r="Z573" s="6"/>
      <c r="AA573" s="6"/>
    </row>
    <row r="574" spans="1:27" ht="14.25" customHeight="1" x14ac:dyDescent="0.45">
      <c r="A574" s="2"/>
      <c r="B574" s="3"/>
      <c r="C574" s="4"/>
      <c r="S574" s="5"/>
      <c r="T574" s="5"/>
      <c r="U574" s="5"/>
      <c r="V574" s="5"/>
      <c r="Y574" s="6"/>
      <c r="Z574" s="6"/>
      <c r="AA574" s="6"/>
    </row>
    <row r="575" spans="1:27" ht="14.25" customHeight="1" x14ac:dyDescent="0.45">
      <c r="A575" s="2"/>
      <c r="B575" s="3"/>
      <c r="C575" s="4"/>
      <c r="S575" s="5"/>
      <c r="T575" s="5"/>
      <c r="U575" s="5"/>
      <c r="V575" s="5"/>
      <c r="Y575" s="6"/>
      <c r="Z575" s="6"/>
      <c r="AA575" s="6"/>
    </row>
    <row r="576" spans="1:27" ht="14.25" customHeight="1" x14ac:dyDescent="0.45">
      <c r="A576" s="2"/>
      <c r="B576" s="3"/>
      <c r="C576" s="4"/>
      <c r="S576" s="5"/>
      <c r="T576" s="5"/>
      <c r="U576" s="5"/>
      <c r="V576" s="5"/>
      <c r="Y576" s="6"/>
      <c r="Z576" s="6"/>
      <c r="AA576" s="6"/>
    </row>
    <row r="577" spans="1:27" ht="14.25" customHeight="1" x14ac:dyDescent="0.45">
      <c r="A577" s="2"/>
      <c r="B577" s="3"/>
      <c r="C577" s="4"/>
      <c r="S577" s="5"/>
      <c r="T577" s="5"/>
      <c r="U577" s="5"/>
      <c r="V577" s="5"/>
      <c r="Y577" s="6"/>
      <c r="Z577" s="6"/>
      <c r="AA577" s="6"/>
    </row>
    <row r="578" spans="1:27" ht="14.25" customHeight="1" x14ac:dyDescent="0.45">
      <c r="A578" s="2"/>
      <c r="B578" s="3"/>
      <c r="C578" s="4"/>
      <c r="S578" s="5"/>
      <c r="T578" s="5"/>
      <c r="U578" s="5"/>
      <c r="V578" s="5"/>
      <c r="Y578" s="6"/>
      <c r="Z578" s="6"/>
      <c r="AA578" s="6"/>
    </row>
    <row r="579" spans="1:27" ht="14.25" customHeight="1" x14ac:dyDescent="0.45">
      <c r="A579" s="2"/>
      <c r="B579" s="3"/>
      <c r="C579" s="4"/>
      <c r="S579" s="5"/>
      <c r="T579" s="5"/>
      <c r="U579" s="5"/>
      <c r="V579" s="5"/>
      <c r="Y579" s="6"/>
      <c r="Z579" s="6"/>
      <c r="AA579" s="6"/>
    </row>
    <row r="580" spans="1:27" ht="14.25" customHeight="1" x14ac:dyDescent="0.45">
      <c r="A580" s="2"/>
      <c r="B580" s="3"/>
      <c r="C580" s="4"/>
      <c r="S580" s="5"/>
      <c r="T580" s="5"/>
      <c r="U580" s="5"/>
      <c r="V580" s="5"/>
      <c r="Y580" s="6"/>
      <c r="Z580" s="6"/>
      <c r="AA580" s="6"/>
    </row>
    <row r="581" spans="1:27" ht="14.25" customHeight="1" x14ac:dyDescent="0.45">
      <c r="A581" s="2"/>
      <c r="B581" s="3"/>
      <c r="C581" s="4"/>
      <c r="S581" s="5"/>
      <c r="T581" s="5"/>
      <c r="U581" s="5"/>
      <c r="V581" s="5"/>
      <c r="Y581" s="6"/>
      <c r="Z581" s="6"/>
      <c r="AA581" s="6"/>
    </row>
    <row r="582" spans="1:27" ht="14.25" customHeight="1" x14ac:dyDescent="0.45">
      <c r="A582" s="2"/>
      <c r="B582" s="3"/>
      <c r="C582" s="4"/>
      <c r="S582" s="5"/>
      <c r="T582" s="5"/>
      <c r="U582" s="5"/>
      <c r="V582" s="5"/>
      <c r="Y582" s="6"/>
      <c r="Z582" s="6"/>
      <c r="AA582" s="6"/>
    </row>
    <row r="583" spans="1:27" ht="14.25" customHeight="1" x14ac:dyDescent="0.45">
      <c r="A583" s="2"/>
      <c r="B583" s="3"/>
      <c r="C583" s="4"/>
      <c r="S583" s="5"/>
      <c r="T583" s="5"/>
      <c r="U583" s="5"/>
      <c r="V583" s="5"/>
      <c r="Y583" s="6"/>
      <c r="Z583" s="6"/>
      <c r="AA583" s="6"/>
    </row>
    <row r="584" spans="1:27" ht="14.25" customHeight="1" x14ac:dyDescent="0.45">
      <c r="A584" s="2"/>
      <c r="B584" s="3"/>
      <c r="C584" s="4"/>
      <c r="S584" s="5"/>
      <c r="T584" s="5"/>
      <c r="U584" s="5"/>
      <c r="V584" s="5"/>
      <c r="Y584" s="6"/>
      <c r="Z584" s="6"/>
      <c r="AA584" s="6"/>
    </row>
    <row r="585" spans="1:27" ht="14.25" customHeight="1" x14ac:dyDescent="0.45">
      <c r="A585" s="2"/>
      <c r="B585" s="3"/>
      <c r="C585" s="4"/>
      <c r="S585" s="5"/>
      <c r="T585" s="5"/>
      <c r="U585" s="5"/>
      <c r="V585" s="5"/>
      <c r="Y585" s="6"/>
      <c r="Z585" s="6"/>
      <c r="AA585" s="6"/>
    </row>
    <row r="586" spans="1:27" ht="14.25" customHeight="1" x14ac:dyDescent="0.45">
      <c r="A586" s="2"/>
      <c r="B586" s="3"/>
      <c r="C586" s="4"/>
      <c r="S586" s="5"/>
      <c r="T586" s="5"/>
      <c r="U586" s="5"/>
      <c r="V586" s="5"/>
      <c r="Y586" s="6"/>
      <c r="Z586" s="6"/>
      <c r="AA586" s="6"/>
    </row>
    <row r="587" spans="1:27" ht="14.25" customHeight="1" x14ac:dyDescent="0.45">
      <c r="A587" s="2"/>
      <c r="B587" s="3"/>
      <c r="C587" s="4"/>
      <c r="S587" s="5"/>
      <c r="T587" s="5"/>
      <c r="U587" s="5"/>
      <c r="V587" s="5"/>
      <c r="Y587" s="6"/>
      <c r="Z587" s="6"/>
      <c r="AA587" s="6"/>
    </row>
    <row r="588" spans="1:27" ht="14.25" customHeight="1" x14ac:dyDescent="0.45">
      <c r="A588" s="2"/>
      <c r="B588" s="3"/>
      <c r="C588" s="4"/>
      <c r="S588" s="5"/>
      <c r="T588" s="5"/>
      <c r="U588" s="5"/>
      <c r="V588" s="5"/>
      <c r="Y588" s="6"/>
      <c r="Z588" s="6"/>
      <c r="AA588" s="6"/>
    </row>
    <row r="589" spans="1:27" ht="14.25" customHeight="1" x14ac:dyDescent="0.45">
      <c r="A589" s="2"/>
      <c r="B589" s="3"/>
      <c r="C589" s="4"/>
      <c r="S589" s="5"/>
      <c r="T589" s="5"/>
      <c r="U589" s="5"/>
      <c r="V589" s="5"/>
      <c r="Y589" s="6"/>
      <c r="Z589" s="6"/>
      <c r="AA589" s="6"/>
    </row>
    <row r="590" spans="1:27" ht="14.25" customHeight="1" x14ac:dyDescent="0.45">
      <c r="A590" s="2"/>
      <c r="B590" s="3"/>
      <c r="C590" s="4"/>
      <c r="S590" s="5"/>
      <c r="T590" s="5"/>
      <c r="U590" s="5"/>
      <c r="V590" s="5"/>
      <c r="Y590" s="6"/>
      <c r="Z590" s="6"/>
      <c r="AA590" s="6"/>
    </row>
    <row r="591" spans="1:27" ht="14.25" customHeight="1" x14ac:dyDescent="0.45">
      <c r="A591" s="2"/>
      <c r="B591" s="3"/>
      <c r="C591" s="4"/>
      <c r="S591" s="5"/>
      <c r="T591" s="5"/>
      <c r="U591" s="5"/>
      <c r="V591" s="5"/>
      <c r="Y591" s="6"/>
      <c r="Z591" s="6"/>
      <c r="AA591" s="6"/>
    </row>
    <row r="592" spans="1:27" ht="14.25" customHeight="1" x14ac:dyDescent="0.45">
      <c r="A592" s="2"/>
      <c r="B592" s="3"/>
      <c r="C592" s="4"/>
      <c r="S592" s="5"/>
      <c r="T592" s="5"/>
      <c r="U592" s="5"/>
      <c r="V592" s="5"/>
      <c r="Y592" s="6"/>
      <c r="Z592" s="6"/>
      <c r="AA592" s="6"/>
    </row>
    <row r="593" spans="1:27" ht="14.25" customHeight="1" x14ac:dyDescent="0.45">
      <c r="A593" s="2"/>
      <c r="B593" s="3"/>
      <c r="C593" s="4"/>
      <c r="S593" s="5"/>
      <c r="T593" s="5"/>
      <c r="U593" s="5"/>
      <c r="V593" s="5"/>
      <c r="Y593" s="6"/>
      <c r="Z593" s="6"/>
      <c r="AA593" s="6"/>
    </row>
    <row r="594" spans="1:27" ht="14.25" customHeight="1" x14ac:dyDescent="0.45">
      <c r="A594" s="2"/>
      <c r="B594" s="3"/>
      <c r="C594" s="4"/>
      <c r="S594" s="5"/>
      <c r="T594" s="5"/>
      <c r="U594" s="5"/>
      <c r="V594" s="5"/>
      <c r="Y594" s="6"/>
      <c r="Z594" s="6"/>
      <c r="AA594" s="6"/>
    </row>
    <row r="595" spans="1:27" ht="14.25" customHeight="1" x14ac:dyDescent="0.45">
      <c r="A595" s="2"/>
      <c r="B595" s="3"/>
      <c r="C595" s="4"/>
      <c r="S595" s="5"/>
      <c r="T595" s="5"/>
      <c r="U595" s="5"/>
      <c r="V595" s="5"/>
      <c r="Y595" s="6"/>
      <c r="Z595" s="6"/>
      <c r="AA595" s="6"/>
    </row>
    <row r="596" spans="1:27" ht="14.25" customHeight="1" x14ac:dyDescent="0.45">
      <c r="A596" s="2"/>
      <c r="B596" s="3"/>
      <c r="C596" s="4"/>
      <c r="S596" s="5"/>
      <c r="T596" s="5"/>
      <c r="U596" s="5"/>
      <c r="V596" s="5"/>
      <c r="Y596" s="6"/>
      <c r="Z596" s="6"/>
      <c r="AA596" s="6"/>
    </row>
    <row r="597" spans="1:27" ht="14.25" customHeight="1" x14ac:dyDescent="0.45">
      <c r="A597" s="2"/>
      <c r="B597" s="3"/>
      <c r="C597" s="4"/>
      <c r="S597" s="5"/>
      <c r="T597" s="5"/>
      <c r="U597" s="5"/>
      <c r="V597" s="5"/>
      <c r="Y597" s="6"/>
      <c r="Z597" s="6"/>
      <c r="AA597" s="6"/>
    </row>
    <row r="598" spans="1:27" ht="14.25" customHeight="1" x14ac:dyDescent="0.45">
      <c r="A598" s="2"/>
      <c r="B598" s="3"/>
      <c r="C598" s="4"/>
      <c r="S598" s="5"/>
      <c r="T598" s="5"/>
      <c r="U598" s="5"/>
      <c r="V598" s="5"/>
      <c r="Y598" s="6"/>
      <c r="Z598" s="6"/>
      <c r="AA598" s="6"/>
    </row>
    <row r="599" spans="1:27" ht="14.25" customHeight="1" x14ac:dyDescent="0.45">
      <c r="A599" s="2"/>
      <c r="B599" s="3"/>
      <c r="C599" s="4"/>
      <c r="S599" s="5"/>
      <c r="T599" s="5"/>
      <c r="U599" s="5"/>
      <c r="V599" s="5"/>
      <c r="Y599" s="6"/>
      <c r="Z599" s="6"/>
      <c r="AA599" s="6"/>
    </row>
    <row r="600" spans="1:27" ht="14.25" customHeight="1" x14ac:dyDescent="0.45">
      <c r="A600" s="2"/>
      <c r="B600" s="3"/>
      <c r="C600" s="4"/>
      <c r="S600" s="5"/>
      <c r="T600" s="5"/>
      <c r="U600" s="5"/>
      <c r="V600" s="5"/>
      <c r="Y600" s="6"/>
      <c r="Z600" s="6"/>
      <c r="AA600" s="6"/>
    </row>
    <row r="601" spans="1:27" ht="14.25" customHeight="1" x14ac:dyDescent="0.45">
      <c r="A601" s="2"/>
      <c r="B601" s="3"/>
      <c r="C601" s="4"/>
      <c r="S601" s="5"/>
      <c r="T601" s="5"/>
      <c r="U601" s="5"/>
      <c r="V601" s="5"/>
      <c r="Y601" s="6"/>
      <c r="Z601" s="6"/>
      <c r="AA601" s="6"/>
    </row>
    <row r="602" spans="1:27" ht="14.25" customHeight="1" x14ac:dyDescent="0.45">
      <c r="A602" s="2"/>
      <c r="B602" s="3"/>
      <c r="C602" s="4"/>
      <c r="S602" s="5"/>
      <c r="T602" s="5"/>
      <c r="U602" s="5"/>
      <c r="V602" s="5"/>
      <c r="Y602" s="6"/>
      <c r="Z602" s="6"/>
      <c r="AA602" s="6"/>
    </row>
    <row r="603" spans="1:27" ht="14.25" customHeight="1" x14ac:dyDescent="0.45">
      <c r="A603" s="2"/>
      <c r="B603" s="3"/>
      <c r="C603" s="4"/>
      <c r="S603" s="5"/>
      <c r="T603" s="5"/>
      <c r="U603" s="5"/>
      <c r="V603" s="5"/>
      <c r="Y603" s="6"/>
      <c r="Z603" s="6"/>
      <c r="AA603" s="6"/>
    </row>
    <row r="604" spans="1:27" ht="14.25" customHeight="1" x14ac:dyDescent="0.45">
      <c r="A604" s="2"/>
      <c r="B604" s="3"/>
      <c r="C604" s="4"/>
      <c r="S604" s="5"/>
      <c r="T604" s="5"/>
      <c r="U604" s="5"/>
      <c r="V604" s="5"/>
      <c r="Y604" s="6"/>
      <c r="Z604" s="6"/>
      <c r="AA604" s="6"/>
    </row>
    <row r="605" spans="1:27" ht="14.25" customHeight="1" x14ac:dyDescent="0.45">
      <c r="A605" s="2"/>
      <c r="B605" s="3"/>
      <c r="C605" s="4"/>
      <c r="S605" s="5"/>
      <c r="T605" s="5"/>
      <c r="U605" s="5"/>
      <c r="V605" s="5"/>
      <c r="Y605" s="6"/>
      <c r="Z605" s="6"/>
      <c r="AA605" s="6"/>
    </row>
    <row r="606" spans="1:27" ht="14.25" customHeight="1" x14ac:dyDescent="0.45">
      <c r="A606" s="2"/>
      <c r="B606" s="3"/>
      <c r="C606" s="4"/>
      <c r="S606" s="5"/>
      <c r="T606" s="5"/>
      <c r="U606" s="5"/>
      <c r="V606" s="5"/>
      <c r="Y606" s="6"/>
      <c r="Z606" s="6"/>
      <c r="AA606" s="6"/>
    </row>
    <row r="607" spans="1:27" ht="14.25" customHeight="1" x14ac:dyDescent="0.45">
      <c r="A607" s="2"/>
      <c r="B607" s="3"/>
      <c r="C607" s="4"/>
      <c r="S607" s="5"/>
      <c r="T607" s="5"/>
      <c r="U607" s="5"/>
      <c r="V607" s="5"/>
      <c r="Y607" s="6"/>
      <c r="Z607" s="6"/>
      <c r="AA607" s="6"/>
    </row>
    <row r="608" spans="1:27" ht="14.25" customHeight="1" x14ac:dyDescent="0.45">
      <c r="A608" s="2"/>
      <c r="B608" s="3"/>
      <c r="C608" s="4"/>
      <c r="S608" s="5"/>
      <c r="T608" s="5"/>
      <c r="U608" s="5"/>
      <c r="V608" s="5"/>
      <c r="Y608" s="6"/>
      <c r="Z608" s="6"/>
      <c r="AA608" s="6"/>
    </row>
    <row r="609" spans="1:27" ht="14.25" customHeight="1" x14ac:dyDescent="0.45">
      <c r="A609" s="2"/>
      <c r="B609" s="3"/>
      <c r="C609" s="4"/>
      <c r="S609" s="5"/>
      <c r="T609" s="5"/>
      <c r="U609" s="5"/>
      <c r="V609" s="5"/>
      <c r="Y609" s="6"/>
      <c r="Z609" s="6"/>
      <c r="AA609" s="6"/>
    </row>
    <row r="610" spans="1:27" ht="14.25" customHeight="1" x14ac:dyDescent="0.45">
      <c r="A610" s="2"/>
      <c r="B610" s="3"/>
      <c r="C610" s="4"/>
      <c r="S610" s="5"/>
      <c r="T610" s="5"/>
      <c r="U610" s="5"/>
      <c r="V610" s="5"/>
      <c r="Y610" s="6"/>
      <c r="Z610" s="6"/>
      <c r="AA610" s="6"/>
    </row>
    <row r="611" spans="1:27" ht="14.25" customHeight="1" x14ac:dyDescent="0.45">
      <c r="A611" s="2"/>
      <c r="B611" s="3"/>
      <c r="C611" s="4"/>
      <c r="S611" s="5"/>
      <c r="T611" s="5"/>
      <c r="U611" s="5"/>
      <c r="V611" s="5"/>
      <c r="Y611" s="6"/>
      <c r="Z611" s="6"/>
      <c r="AA611" s="6"/>
    </row>
    <row r="612" spans="1:27" ht="14.25" customHeight="1" x14ac:dyDescent="0.45">
      <c r="A612" s="2"/>
      <c r="B612" s="3"/>
      <c r="C612" s="4"/>
      <c r="S612" s="5"/>
      <c r="T612" s="5"/>
      <c r="U612" s="5"/>
      <c r="V612" s="5"/>
      <c r="Y612" s="6"/>
      <c r="Z612" s="6"/>
      <c r="AA612" s="6"/>
    </row>
    <row r="613" spans="1:27" ht="14.25" customHeight="1" x14ac:dyDescent="0.45">
      <c r="A613" s="2"/>
      <c r="B613" s="3"/>
      <c r="C613" s="4"/>
      <c r="S613" s="5"/>
      <c r="T613" s="5"/>
      <c r="U613" s="5"/>
      <c r="V613" s="5"/>
      <c r="Y613" s="6"/>
      <c r="Z613" s="6"/>
      <c r="AA613" s="6"/>
    </row>
    <row r="614" spans="1:27" ht="14.25" customHeight="1" x14ac:dyDescent="0.45">
      <c r="A614" s="2"/>
      <c r="B614" s="3"/>
      <c r="C614" s="4"/>
      <c r="S614" s="5"/>
      <c r="T614" s="5"/>
      <c r="U614" s="5"/>
      <c r="V614" s="5"/>
      <c r="Y614" s="6"/>
      <c r="Z614" s="6"/>
      <c r="AA614" s="6"/>
    </row>
    <row r="615" spans="1:27" ht="14.25" customHeight="1" x14ac:dyDescent="0.45">
      <c r="A615" s="2"/>
      <c r="B615" s="3"/>
      <c r="C615" s="4"/>
      <c r="S615" s="5"/>
      <c r="T615" s="5"/>
      <c r="U615" s="5"/>
      <c r="V615" s="5"/>
      <c r="Y615" s="6"/>
      <c r="Z615" s="6"/>
      <c r="AA615" s="6"/>
    </row>
    <row r="616" spans="1:27" ht="14.25" customHeight="1" x14ac:dyDescent="0.45">
      <c r="A616" s="2"/>
      <c r="B616" s="3"/>
      <c r="C616" s="4"/>
      <c r="S616" s="5"/>
      <c r="T616" s="5"/>
      <c r="U616" s="5"/>
      <c r="V616" s="5"/>
      <c r="Y616" s="6"/>
      <c r="Z616" s="6"/>
      <c r="AA616" s="6"/>
    </row>
    <row r="617" spans="1:27" ht="14.25" customHeight="1" x14ac:dyDescent="0.45">
      <c r="A617" s="2"/>
      <c r="B617" s="3"/>
      <c r="C617" s="4"/>
      <c r="S617" s="5"/>
      <c r="T617" s="5"/>
      <c r="U617" s="5"/>
      <c r="V617" s="5"/>
      <c r="Y617" s="6"/>
      <c r="Z617" s="6"/>
      <c r="AA617" s="6"/>
    </row>
    <row r="618" spans="1:27" ht="14.25" customHeight="1" x14ac:dyDescent="0.45">
      <c r="A618" s="2"/>
      <c r="B618" s="3"/>
      <c r="C618" s="4"/>
      <c r="S618" s="5"/>
      <c r="T618" s="5"/>
      <c r="U618" s="5"/>
      <c r="V618" s="5"/>
      <c r="Y618" s="6"/>
      <c r="Z618" s="6"/>
      <c r="AA618" s="6"/>
    </row>
    <row r="619" spans="1:27" ht="14.25" customHeight="1" x14ac:dyDescent="0.45">
      <c r="A619" s="2"/>
      <c r="B619" s="3"/>
      <c r="C619" s="4"/>
      <c r="S619" s="5"/>
      <c r="T619" s="5"/>
      <c r="U619" s="5"/>
      <c r="V619" s="5"/>
      <c r="Y619" s="6"/>
      <c r="Z619" s="6"/>
      <c r="AA619" s="6"/>
    </row>
    <row r="620" spans="1:27" ht="14.25" customHeight="1" x14ac:dyDescent="0.45">
      <c r="A620" s="2"/>
      <c r="B620" s="3"/>
      <c r="C620" s="4"/>
      <c r="S620" s="5"/>
      <c r="T620" s="5"/>
      <c r="U620" s="5"/>
      <c r="V620" s="5"/>
      <c r="Y620" s="6"/>
      <c r="Z620" s="6"/>
      <c r="AA620" s="6"/>
    </row>
    <row r="621" spans="1:27" ht="14.25" customHeight="1" x14ac:dyDescent="0.45">
      <c r="A621" s="2"/>
      <c r="B621" s="3"/>
      <c r="C621" s="4"/>
      <c r="S621" s="5"/>
      <c r="T621" s="5"/>
      <c r="U621" s="5"/>
      <c r="V621" s="5"/>
      <c r="Y621" s="6"/>
      <c r="Z621" s="6"/>
      <c r="AA621" s="6"/>
    </row>
    <row r="622" spans="1:27" ht="14.25" customHeight="1" x14ac:dyDescent="0.45">
      <c r="A622" s="2"/>
      <c r="B622" s="3"/>
      <c r="C622" s="4"/>
      <c r="S622" s="5"/>
      <c r="T622" s="5"/>
      <c r="U622" s="5"/>
      <c r="V622" s="5"/>
      <c r="Y622" s="6"/>
      <c r="Z622" s="6"/>
      <c r="AA622" s="6"/>
    </row>
    <row r="623" spans="1:27" ht="14.25" customHeight="1" x14ac:dyDescent="0.45">
      <c r="A623" s="2"/>
      <c r="B623" s="3"/>
      <c r="C623" s="4"/>
      <c r="S623" s="5"/>
      <c r="T623" s="5"/>
      <c r="U623" s="5"/>
      <c r="V623" s="5"/>
      <c r="Y623" s="6"/>
      <c r="Z623" s="6"/>
      <c r="AA623" s="6"/>
    </row>
    <row r="624" spans="1:27" ht="14.25" customHeight="1" x14ac:dyDescent="0.45">
      <c r="A624" s="2"/>
      <c r="B624" s="3"/>
      <c r="C624" s="4"/>
      <c r="S624" s="5"/>
      <c r="T624" s="5"/>
      <c r="U624" s="5"/>
      <c r="V624" s="5"/>
      <c r="Y624" s="6"/>
      <c r="Z624" s="6"/>
      <c r="AA624" s="6"/>
    </row>
    <row r="625" spans="1:27" ht="14.25" customHeight="1" x14ac:dyDescent="0.45">
      <c r="A625" s="2"/>
      <c r="B625" s="3"/>
      <c r="C625" s="4"/>
      <c r="S625" s="5"/>
      <c r="T625" s="5"/>
      <c r="U625" s="5"/>
      <c r="V625" s="5"/>
      <c r="Y625" s="6"/>
      <c r="Z625" s="6"/>
      <c r="AA625" s="6"/>
    </row>
    <row r="626" spans="1:27" ht="14.25" customHeight="1" x14ac:dyDescent="0.45">
      <c r="A626" s="2"/>
      <c r="B626" s="3"/>
      <c r="C626" s="4"/>
      <c r="S626" s="5"/>
      <c r="T626" s="5"/>
      <c r="U626" s="5"/>
      <c r="V626" s="5"/>
      <c r="Y626" s="6"/>
      <c r="Z626" s="6"/>
      <c r="AA626" s="6"/>
    </row>
    <row r="627" spans="1:27" ht="14.25" customHeight="1" x14ac:dyDescent="0.45">
      <c r="A627" s="2"/>
      <c r="B627" s="3"/>
      <c r="C627" s="4"/>
      <c r="S627" s="5"/>
      <c r="T627" s="5"/>
      <c r="U627" s="5"/>
      <c r="V627" s="5"/>
      <c r="Y627" s="6"/>
      <c r="Z627" s="6"/>
      <c r="AA627" s="6"/>
    </row>
    <row r="628" spans="1:27" ht="14.25" customHeight="1" x14ac:dyDescent="0.45">
      <c r="A628" s="2"/>
      <c r="B628" s="3"/>
      <c r="C628" s="4"/>
      <c r="S628" s="5"/>
      <c r="T628" s="5"/>
      <c r="U628" s="5"/>
      <c r="V628" s="5"/>
      <c r="Y628" s="6"/>
      <c r="Z628" s="6"/>
      <c r="AA628" s="6"/>
    </row>
    <row r="629" spans="1:27" ht="14.25" customHeight="1" x14ac:dyDescent="0.45">
      <c r="A629" s="2"/>
      <c r="B629" s="3"/>
      <c r="C629" s="4"/>
      <c r="S629" s="5"/>
      <c r="T629" s="5"/>
      <c r="U629" s="5"/>
      <c r="V629" s="5"/>
      <c r="Y629" s="6"/>
      <c r="Z629" s="6"/>
      <c r="AA629" s="6"/>
    </row>
    <row r="630" spans="1:27" ht="14.25" customHeight="1" x14ac:dyDescent="0.45">
      <c r="A630" s="2"/>
      <c r="B630" s="3"/>
      <c r="C630" s="4"/>
      <c r="S630" s="5"/>
      <c r="T630" s="5"/>
      <c r="U630" s="5"/>
      <c r="V630" s="5"/>
      <c r="Y630" s="6"/>
      <c r="Z630" s="6"/>
      <c r="AA630" s="6"/>
    </row>
    <row r="631" spans="1:27" ht="14.25" customHeight="1" x14ac:dyDescent="0.45">
      <c r="A631" s="2"/>
      <c r="B631" s="3"/>
      <c r="C631" s="4"/>
      <c r="S631" s="5"/>
      <c r="T631" s="5"/>
      <c r="U631" s="5"/>
      <c r="V631" s="5"/>
      <c r="Y631" s="6"/>
      <c r="Z631" s="6"/>
      <c r="AA631" s="6"/>
    </row>
    <row r="632" spans="1:27" ht="14.25" customHeight="1" x14ac:dyDescent="0.45">
      <c r="A632" s="2"/>
      <c r="B632" s="3"/>
      <c r="C632" s="4"/>
      <c r="S632" s="5"/>
      <c r="T632" s="5"/>
      <c r="U632" s="5"/>
      <c r="V632" s="5"/>
      <c r="Y632" s="6"/>
      <c r="Z632" s="6"/>
      <c r="AA632" s="6"/>
    </row>
    <row r="633" spans="1:27" ht="14.25" customHeight="1" x14ac:dyDescent="0.45">
      <c r="A633" s="2"/>
      <c r="B633" s="3"/>
      <c r="C633" s="4"/>
      <c r="S633" s="5"/>
      <c r="T633" s="5"/>
      <c r="U633" s="5"/>
      <c r="V633" s="5"/>
      <c r="Y633" s="6"/>
      <c r="Z633" s="6"/>
      <c r="AA633" s="6"/>
    </row>
    <row r="634" spans="1:27" ht="14.25" customHeight="1" x14ac:dyDescent="0.45">
      <c r="A634" s="2"/>
      <c r="B634" s="3"/>
      <c r="C634" s="4"/>
      <c r="S634" s="5"/>
      <c r="T634" s="5"/>
      <c r="U634" s="5"/>
      <c r="V634" s="5"/>
      <c r="Y634" s="6"/>
      <c r="Z634" s="6"/>
      <c r="AA634" s="6"/>
    </row>
    <row r="635" spans="1:27" ht="14.25" customHeight="1" x14ac:dyDescent="0.45">
      <c r="A635" s="2"/>
      <c r="B635" s="3"/>
      <c r="C635" s="4"/>
      <c r="S635" s="5"/>
      <c r="T635" s="5"/>
      <c r="U635" s="5"/>
      <c r="V635" s="5"/>
      <c r="Y635" s="6"/>
      <c r="Z635" s="6"/>
      <c r="AA635" s="6"/>
    </row>
    <row r="636" spans="1:27" ht="14.25" customHeight="1" x14ac:dyDescent="0.45">
      <c r="A636" s="2"/>
      <c r="B636" s="3"/>
      <c r="C636" s="4"/>
      <c r="S636" s="5"/>
      <c r="T636" s="5"/>
      <c r="U636" s="5"/>
      <c r="V636" s="5"/>
      <c r="Y636" s="6"/>
      <c r="Z636" s="6"/>
      <c r="AA636" s="6"/>
    </row>
    <row r="637" spans="1:27" ht="14.25" customHeight="1" x14ac:dyDescent="0.45">
      <c r="A637" s="2"/>
      <c r="B637" s="3"/>
      <c r="C637" s="4"/>
      <c r="S637" s="5"/>
      <c r="T637" s="5"/>
      <c r="U637" s="5"/>
      <c r="V637" s="5"/>
      <c r="Y637" s="6"/>
      <c r="Z637" s="6"/>
      <c r="AA637" s="6"/>
    </row>
    <row r="638" spans="1:27" ht="14.25" customHeight="1" x14ac:dyDescent="0.45">
      <c r="A638" s="2"/>
      <c r="B638" s="3"/>
      <c r="C638" s="4"/>
      <c r="S638" s="5"/>
      <c r="T638" s="5"/>
      <c r="U638" s="5"/>
      <c r="V638" s="5"/>
      <c r="Y638" s="6"/>
      <c r="Z638" s="6"/>
      <c r="AA638" s="6"/>
    </row>
    <row r="639" spans="1:27" ht="14.25" customHeight="1" x14ac:dyDescent="0.45">
      <c r="A639" s="2"/>
      <c r="B639" s="3"/>
      <c r="C639" s="4"/>
      <c r="S639" s="5"/>
      <c r="T639" s="5"/>
      <c r="U639" s="5"/>
      <c r="V639" s="5"/>
      <c r="Y639" s="6"/>
      <c r="Z639" s="6"/>
      <c r="AA639" s="6"/>
    </row>
    <row r="640" spans="1:27" ht="14.25" customHeight="1" x14ac:dyDescent="0.45">
      <c r="A640" s="2"/>
      <c r="B640" s="3"/>
      <c r="C640" s="4"/>
      <c r="S640" s="5"/>
      <c r="T640" s="5"/>
      <c r="U640" s="5"/>
      <c r="V640" s="5"/>
      <c r="Y640" s="6"/>
      <c r="Z640" s="6"/>
      <c r="AA640" s="6"/>
    </row>
    <row r="641" spans="1:27" ht="14.25" customHeight="1" x14ac:dyDescent="0.45">
      <c r="A641" s="2"/>
      <c r="B641" s="3"/>
      <c r="C641" s="4"/>
      <c r="S641" s="5"/>
      <c r="T641" s="5"/>
      <c r="U641" s="5"/>
      <c r="V641" s="5"/>
      <c r="Y641" s="6"/>
      <c r="Z641" s="6"/>
      <c r="AA641" s="6"/>
    </row>
    <row r="642" spans="1:27" ht="14.25" customHeight="1" x14ac:dyDescent="0.45">
      <c r="A642" s="2"/>
      <c r="B642" s="3"/>
      <c r="C642" s="4"/>
      <c r="S642" s="5"/>
      <c r="T642" s="5"/>
      <c r="U642" s="5"/>
      <c r="V642" s="5"/>
      <c r="Y642" s="6"/>
      <c r="Z642" s="6"/>
      <c r="AA642" s="6"/>
    </row>
    <row r="643" spans="1:27" ht="14.25" customHeight="1" x14ac:dyDescent="0.45">
      <c r="A643" s="2"/>
      <c r="B643" s="3"/>
      <c r="C643" s="4"/>
      <c r="S643" s="5"/>
      <c r="T643" s="5"/>
      <c r="U643" s="5"/>
      <c r="V643" s="5"/>
      <c r="Y643" s="6"/>
      <c r="Z643" s="6"/>
      <c r="AA643" s="6"/>
    </row>
    <row r="644" spans="1:27" ht="14.25" customHeight="1" x14ac:dyDescent="0.45">
      <c r="A644" s="2"/>
      <c r="B644" s="3"/>
      <c r="C644" s="4"/>
      <c r="S644" s="5"/>
      <c r="T644" s="5"/>
      <c r="U644" s="5"/>
      <c r="V644" s="5"/>
      <c r="Y644" s="6"/>
      <c r="Z644" s="6"/>
      <c r="AA644" s="6"/>
    </row>
    <row r="645" spans="1:27" ht="14.25" customHeight="1" x14ac:dyDescent="0.45">
      <c r="A645" s="2"/>
      <c r="B645" s="3"/>
      <c r="C645" s="4"/>
      <c r="S645" s="5"/>
      <c r="T645" s="5"/>
      <c r="U645" s="5"/>
      <c r="V645" s="5"/>
      <c r="Y645" s="6"/>
      <c r="Z645" s="6"/>
      <c r="AA645" s="6"/>
    </row>
    <row r="646" spans="1:27" ht="14.25" customHeight="1" x14ac:dyDescent="0.45">
      <c r="A646" s="2"/>
      <c r="B646" s="3"/>
      <c r="C646" s="4"/>
      <c r="S646" s="5"/>
      <c r="T646" s="5"/>
      <c r="U646" s="5"/>
      <c r="V646" s="5"/>
      <c r="Y646" s="6"/>
      <c r="Z646" s="6"/>
      <c r="AA646" s="6"/>
    </row>
    <row r="647" spans="1:27" ht="14.25" customHeight="1" x14ac:dyDescent="0.45">
      <c r="A647" s="2"/>
      <c r="B647" s="3"/>
      <c r="C647" s="4"/>
      <c r="S647" s="5"/>
      <c r="T647" s="5"/>
      <c r="U647" s="5"/>
      <c r="V647" s="5"/>
      <c r="Y647" s="6"/>
      <c r="Z647" s="6"/>
      <c r="AA647" s="6"/>
    </row>
    <row r="648" spans="1:27" ht="14.25" customHeight="1" x14ac:dyDescent="0.45">
      <c r="A648" s="2"/>
      <c r="B648" s="3"/>
      <c r="C648" s="4"/>
      <c r="S648" s="5"/>
      <c r="T648" s="5"/>
      <c r="U648" s="5"/>
      <c r="V648" s="5"/>
      <c r="Y648" s="6"/>
      <c r="Z648" s="6"/>
      <c r="AA648" s="6"/>
    </row>
    <row r="649" spans="1:27" ht="14.25" customHeight="1" x14ac:dyDescent="0.45">
      <c r="A649" s="2"/>
      <c r="B649" s="3"/>
      <c r="C649" s="4"/>
      <c r="S649" s="5"/>
      <c r="T649" s="5"/>
      <c r="U649" s="5"/>
      <c r="V649" s="5"/>
      <c r="Y649" s="6"/>
      <c r="Z649" s="6"/>
      <c r="AA649" s="6"/>
    </row>
    <row r="650" spans="1:27" ht="14.25" customHeight="1" x14ac:dyDescent="0.45">
      <c r="A650" s="2"/>
      <c r="B650" s="3"/>
      <c r="C650" s="4"/>
      <c r="S650" s="5"/>
      <c r="T650" s="5"/>
      <c r="U650" s="5"/>
      <c r="V650" s="5"/>
      <c r="Y650" s="6"/>
      <c r="Z650" s="6"/>
      <c r="AA650" s="6"/>
    </row>
    <row r="651" spans="1:27" ht="14.25" customHeight="1" x14ac:dyDescent="0.45">
      <c r="A651" s="2"/>
      <c r="B651" s="3"/>
      <c r="C651" s="4"/>
      <c r="S651" s="5"/>
      <c r="T651" s="5"/>
      <c r="U651" s="5"/>
      <c r="V651" s="5"/>
      <c r="Y651" s="6"/>
      <c r="Z651" s="6"/>
      <c r="AA651" s="6"/>
    </row>
    <row r="652" spans="1:27" ht="14.25" customHeight="1" x14ac:dyDescent="0.45">
      <c r="A652" s="2"/>
      <c r="B652" s="3"/>
      <c r="C652" s="4"/>
      <c r="S652" s="5"/>
      <c r="T652" s="5"/>
      <c r="U652" s="5"/>
      <c r="V652" s="5"/>
      <c r="Y652" s="6"/>
      <c r="Z652" s="6"/>
      <c r="AA652" s="6"/>
    </row>
    <row r="653" spans="1:27" ht="14.25" customHeight="1" x14ac:dyDescent="0.45">
      <c r="A653" s="2"/>
      <c r="B653" s="3"/>
      <c r="C653" s="4"/>
      <c r="S653" s="5"/>
      <c r="T653" s="5"/>
      <c r="U653" s="5"/>
      <c r="V653" s="5"/>
      <c r="Y653" s="6"/>
      <c r="Z653" s="6"/>
      <c r="AA653" s="6"/>
    </row>
    <row r="654" spans="1:27" ht="14.25" customHeight="1" x14ac:dyDescent="0.45">
      <c r="A654" s="2"/>
      <c r="B654" s="3"/>
      <c r="C654" s="4"/>
      <c r="S654" s="5"/>
      <c r="T654" s="5"/>
      <c r="U654" s="5"/>
      <c r="V654" s="5"/>
      <c r="Y654" s="6"/>
      <c r="Z654" s="6"/>
      <c r="AA654" s="6"/>
    </row>
    <row r="655" spans="1:27" ht="14.25" customHeight="1" x14ac:dyDescent="0.45">
      <c r="A655" s="2"/>
      <c r="B655" s="3"/>
      <c r="C655" s="4"/>
      <c r="S655" s="5"/>
      <c r="T655" s="5"/>
      <c r="U655" s="5"/>
      <c r="V655" s="5"/>
      <c r="Y655" s="6"/>
      <c r="Z655" s="6"/>
      <c r="AA655" s="6"/>
    </row>
    <row r="656" spans="1:27" ht="14.25" customHeight="1" x14ac:dyDescent="0.45">
      <c r="A656" s="2"/>
      <c r="B656" s="3"/>
      <c r="C656" s="4"/>
      <c r="S656" s="5"/>
      <c r="T656" s="5"/>
      <c r="U656" s="5"/>
      <c r="V656" s="5"/>
      <c r="Y656" s="6"/>
      <c r="Z656" s="6"/>
      <c r="AA656" s="6"/>
    </row>
    <row r="657" spans="1:27" ht="14.25" customHeight="1" x14ac:dyDescent="0.45">
      <c r="A657" s="2"/>
      <c r="B657" s="3"/>
      <c r="C657" s="4"/>
      <c r="S657" s="5"/>
      <c r="T657" s="5"/>
      <c r="U657" s="5"/>
      <c r="V657" s="5"/>
      <c r="Y657" s="6"/>
      <c r="Z657" s="6"/>
      <c r="AA657" s="6"/>
    </row>
    <row r="658" spans="1:27" ht="14.25" customHeight="1" x14ac:dyDescent="0.45">
      <c r="A658" s="2"/>
      <c r="B658" s="3"/>
      <c r="C658" s="4"/>
      <c r="S658" s="5"/>
      <c r="T658" s="5"/>
      <c r="U658" s="5"/>
      <c r="V658" s="5"/>
      <c r="Y658" s="6"/>
      <c r="Z658" s="6"/>
      <c r="AA658" s="6"/>
    </row>
    <row r="659" spans="1:27" ht="14.25" customHeight="1" x14ac:dyDescent="0.45">
      <c r="A659" s="2"/>
      <c r="B659" s="3"/>
      <c r="C659" s="4"/>
      <c r="S659" s="5"/>
      <c r="T659" s="5"/>
      <c r="U659" s="5"/>
      <c r="V659" s="5"/>
      <c r="Y659" s="6"/>
      <c r="Z659" s="6"/>
      <c r="AA659" s="6"/>
    </row>
    <row r="660" spans="1:27" ht="14.25" customHeight="1" x14ac:dyDescent="0.45">
      <c r="A660" s="2"/>
      <c r="B660" s="3"/>
      <c r="C660" s="4"/>
      <c r="S660" s="5"/>
      <c r="T660" s="5"/>
      <c r="U660" s="5"/>
      <c r="V660" s="5"/>
      <c r="Y660" s="6"/>
      <c r="Z660" s="6"/>
      <c r="AA660" s="6"/>
    </row>
    <row r="661" spans="1:27" ht="14.25" customHeight="1" x14ac:dyDescent="0.45">
      <c r="A661" s="2"/>
      <c r="B661" s="3"/>
      <c r="C661" s="4"/>
      <c r="S661" s="5"/>
      <c r="T661" s="5"/>
      <c r="U661" s="5"/>
      <c r="V661" s="5"/>
      <c r="Y661" s="6"/>
      <c r="Z661" s="6"/>
      <c r="AA661" s="6"/>
    </row>
    <row r="662" spans="1:27" ht="14.25" customHeight="1" x14ac:dyDescent="0.45">
      <c r="A662" s="2"/>
      <c r="B662" s="3"/>
      <c r="C662" s="4"/>
      <c r="S662" s="5"/>
      <c r="T662" s="5"/>
      <c r="U662" s="5"/>
      <c r="V662" s="5"/>
      <c r="Y662" s="6"/>
      <c r="Z662" s="6"/>
      <c r="AA662" s="6"/>
    </row>
    <row r="663" spans="1:27" ht="14.25" customHeight="1" x14ac:dyDescent="0.45">
      <c r="A663" s="2"/>
      <c r="B663" s="3"/>
      <c r="C663" s="4"/>
      <c r="S663" s="5"/>
      <c r="T663" s="5"/>
      <c r="U663" s="5"/>
      <c r="V663" s="5"/>
      <c r="Y663" s="6"/>
      <c r="Z663" s="6"/>
      <c r="AA663" s="6"/>
    </row>
    <row r="664" spans="1:27" ht="14.25" customHeight="1" x14ac:dyDescent="0.45">
      <c r="A664" s="2"/>
      <c r="B664" s="3"/>
      <c r="C664" s="4"/>
      <c r="S664" s="5"/>
      <c r="T664" s="5"/>
      <c r="U664" s="5"/>
      <c r="V664" s="5"/>
      <c r="Y664" s="6"/>
      <c r="Z664" s="6"/>
      <c r="AA664" s="6"/>
    </row>
    <row r="665" spans="1:27" ht="14.25" customHeight="1" x14ac:dyDescent="0.45">
      <c r="A665" s="2"/>
      <c r="B665" s="3"/>
      <c r="C665" s="4"/>
      <c r="S665" s="5"/>
      <c r="T665" s="5"/>
      <c r="U665" s="5"/>
      <c r="V665" s="5"/>
      <c r="Y665" s="6"/>
      <c r="Z665" s="6"/>
      <c r="AA665" s="6"/>
    </row>
    <row r="666" spans="1:27" ht="14.25" customHeight="1" x14ac:dyDescent="0.45">
      <c r="A666" s="2"/>
      <c r="B666" s="3"/>
      <c r="C666" s="4"/>
      <c r="S666" s="5"/>
      <c r="T666" s="5"/>
      <c r="U666" s="5"/>
      <c r="V666" s="5"/>
      <c r="Y666" s="6"/>
      <c r="Z666" s="6"/>
      <c r="AA666" s="6"/>
    </row>
    <row r="667" spans="1:27" ht="14.25" customHeight="1" x14ac:dyDescent="0.45">
      <c r="A667" s="2"/>
      <c r="B667" s="3"/>
      <c r="C667" s="4"/>
      <c r="S667" s="5"/>
      <c r="T667" s="5"/>
      <c r="U667" s="5"/>
      <c r="V667" s="5"/>
      <c r="Y667" s="6"/>
      <c r="Z667" s="6"/>
      <c r="AA667" s="6"/>
    </row>
    <row r="668" spans="1:27" ht="14.25" customHeight="1" x14ac:dyDescent="0.45">
      <c r="A668" s="2"/>
      <c r="B668" s="3"/>
      <c r="C668" s="4"/>
      <c r="S668" s="5"/>
      <c r="T668" s="5"/>
      <c r="U668" s="5"/>
      <c r="V668" s="5"/>
      <c r="Y668" s="6"/>
      <c r="Z668" s="6"/>
      <c r="AA668" s="6"/>
    </row>
    <row r="669" spans="1:27" ht="14.25" customHeight="1" x14ac:dyDescent="0.45">
      <c r="A669" s="2"/>
      <c r="B669" s="3"/>
      <c r="C669" s="4"/>
      <c r="S669" s="5"/>
      <c r="T669" s="5"/>
      <c r="U669" s="5"/>
      <c r="V669" s="5"/>
      <c r="Y669" s="6"/>
      <c r="Z669" s="6"/>
      <c r="AA669" s="6"/>
    </row>
    <row r="670" spans="1:27" ht="14.25" customHeight="1" x14ac:dyDescent="0.45">
      <c r="A670" s="2"/>
      <c r="B670" s="3"/>
      <c r="C670" s="4"/>
      <c r="S670" s="5"/>
      <c r="T670" s="5"/>
      <c r="U670" s="5"/>
      <c r="V670" s="5"/>
      <c r="Y670" s="6"/>
      <c r="Z670" s="6"/>
      <c r="AA670" s="6"/>
    </row>
    <row r="671" spans="1:27" ht="14.25" customHeight="1" x14ac:dyDescent="0.45">
      <c r="A671" s="2"/>
      <c r="B671" s="3"/>
      <c r="C671" s="4"/>
      <c r="S671" s="5"/>
      <c r="T671" s="5"/>
      <c r="U671" s="5"/>
      <c r="V671" s="5"/>
      <c r="Y671" s="6"/>
      <c r="Z671" s="6"/>
      <c r="AA671" s="6"/>
    </row>
    <row r="672" spans="1:27" ht="14.25" customHeight="1" x14ac:dyDescent="0.45">
      <c r="A672" s="2"/>
      <c r="B672" s="3"/>
      <c r="C672" s="4"/>
      <c r="S672" s="5"/>
      <c r="T672" s="5"/>
      <c r="U672" s="5"/>
      <c r="V672" s="5"/>
      <c r="Y672" s="6"/>
      <c r="Z672" s="6"/>
      <c r="AA672" s="6"/>
    </row>
    <row r="673" spans="1:27" ht="14.25" customHeight="1" x14ac:dyDescent="0.45">
      <c r="A673" s="2"/>
      <c r="B673" s="3"/>
      <c r="C673" s="4"/>
      <c r="S673" s="5"/>
      <c r="T673" s="5"/>
      <c r="U673" s="5"/>
      <c r="V673" s="5"/>
      <c r="Y673" s="6"/>
      <c r="Z673" s="6"/>
      <c r="AA673" s="6"/>
    </row>
    <row r="674" spans="1:27" ht="14.25" customHeight="1" x14ac:dyDescent="0.45">
      <c r="A674" s="2"/>
      <c r="B674" s="3"/>
      <c r="C674" s="4"/>
      <c r="S674" s="5"/>
      <c r="T674" s="5"/>
      <c r="U674" s="5"/>
      <c r="V674" s="5"/>
      <c r="Y674" s="6"/>
      <c r="Z674" s="6"/>
      <c r="AA674" s="6"/>
    </row>
    <row r="675" spans="1:27" ht="14.25" customHeight="1" x14ac:dyDescent="0.45">
      <c r="A675" s="2"/>
      <c r="B675" s="3"/>
      <c r="C675" s="4"/>
      <c r="S675" s="5"/>
      <c r="T675" s="5"/>
      <c r="U675" s="5"/>
      <c r="V675" s="5"/>
      <c r="Y675" s="6"/>
      <c r="Z675" s="6"/>
      <c r="AA675" s="6"/>
    </row>
    <row r="676" spans="1:27" ht="14.25" customHeight="1" x14ac:dyDescent="0.45">
      <c r="A676" s="2"/>
      <c r="B676" s="3"/>
      <c r="C676" s="4"/>
      <c r="S676" s="5"/>
      <c r="T676" s="5"/>
      <c r="U676" s="5"/>
      <c r="V676" s="5"/>
      <c r="Y676" s="6"/>
      <c r="Z676" s="6"/>
      <c r="AA676" s="6"/>
    </row>
    <row r="677" spans="1:27" ht="14.25" customHeight="1" x14ac:dyDescent="0.45">
      <c r="A677" s="2"/>
      <c r="B677" s="3"/>
      <c r="C677" s="4"/>
      <c r="S677" s="5"/>
      <c r="T677" s="5"/>
      <c r="U677" s="5"/>
      <c r="V677" s="5"/>
      <c r="Y677" s="6"/>
      <c r="Z677" s="6"/>
      <c r="AA677" s="6"/>
    </row>
    <row r="678" spans="1:27" ht="14.25" customHeight="1" x14ac:dyDescent="0.45">
      <c r="A678" s="2"/>
      <c r="B678" s="3"/>
      <c r="C678" s="4"/>
      <c r="S678" s="5"/>
      <c r="T678" s="5"/>
      <c r="U678" s="5"/>
      <c r="V678" s="5"/>
      <c r="Y678" s="6"/>
      <c r="Z678" s="6"/>
      <c r="AA678" s="6"/>
    </row>
    <row r="679" spans="1:27" ht="14.25" customHeight="1" x14ac:dyDescent="0.45">
      <c r="A679" s="2"/>
      <c r="B679" s="3"/>
      <c r="C679" s="4"/>
      <c r="S679" s="5"/>
      <c r="T679" s="5"/>
      <c r="U679" s="5"/>
      <c r="V679" s="5"/>
      <c r="Y679" s="6"/>
      <c r="Z679" s="6"/>
      <c r="AA679" s="6"/>
    </row>
    <row r="680" spans="1:27" ht="14.25" customHeight="1" x14ac:dyDescent="0.45">
      <c r="A680" s="2"/>
      <c r="B680" s="3"/>
      <c r="C680" s="4"/>
      <c r="S680" s="5"/>
      <c r="T680" s="5"/>
      <c r="U680" s="5"/>
      <c r="V680" s="5"/>
      <c r="Y680" s="6"/>
      <c r="Z680" s="6"/>
      <c r="AA680" s="6"/>
    </row>
    <row r="681" spans="1:27" ht="14.25" customHeight="1" x14ac:dyDescent="0.45">
      <c r="A681" s="2"/>
      <c r="B681" s="3"/>
      <c r="C681" s="4"/>
      <c r="S681" s="5"/>
      <c r="T681" s="5"/>
      <c r="U681" s="5"/>
      <c r="V681" s="5"/>
      <c r="Y681" s="6"/>
      <c r="Z681" s="6"/>
      <c r="AA681" s="6"/>
    </row>
    <row r="682" spans="1:27" ht="14.25" customHeight="1" x14ac:dyDescent="0.45">
      <c r="A682" s="2"/>
      <c r="B682" s="3"/>
      <c r="C682" s="4"/>
      <c r="S682" s="5"/>
      <c r="T682" s="5"/>
      <c r="U682" s="5"/>
      <c r="V682" s="5"/>
      <c r="Y682" s="6"/>
      <c r="Z682" s="6"/>
      <c r="AA682" s="6"/>
    </row>
    <row r="683" spans="1:27" ht="14.25" customHeight="1" x14ac:dyDescent="0.45">
      <c r="A683" s="2"/>
      <c r="B683" s="3"/>
      <c r="C683" s="4"/>
      <c r="S683" s="5"/>
      <c r="T683" s="5"/>
      <c r="U683" s="5"/>
      <c r="V683" s="5"/>
      <c r="Y683" s="6"/>
      <c r="Z683" s="6"/>
      <c r="AA683" s="6"/>
    </row>
    <row r="684" spans="1:27" ht="14.25" customHeight="1" x14ac:dyDescent="0.45">
      <c r="A684" s="2"/>
      <c r="B684" s="3"/>
      <c r="C684" s="4"/>
      <c r="S684" s="5"/>
      <c r="T684" s="5"/>
      <c r="U684" s="5"/>
      <c r="V684" s="5"/>
      <c r="Y684" s="6"/>
      <c r="Z684" s="6"/>
      <c r="AA684" s="6"/>
    </row>
    <row r="685" spans="1:27" ht="14.25" customHeight="1" x14ac:dyDescent="0.45">
      <c r="A685" s="2"/>
      <c r="B685" s="3"/>
      <c r="C685" s="4"/>
      <c r="S685" s="5"/>
      <c r="T685" s="5"/>
      <c r="U685" s="5"/>
      <c r="V685" s="5"/>
      <c r="Y685" s="6"/>
      <c r="Z685" s="6"/>
      <c r="AA685" s="6"/>
    </row>
    <row r="686" spans="1:27" ht="14.25" customHeight="1" x14ac:dyDescent="0.45">
      <c r="A686" s="2"/>
      <c r="B686" s="3"/>
      <c r="C686" s="4"/>
      <c r="S686" s="5"/>
      <c r="T686" s="5"/>
      <c r="U686" s="5"/>
      <c r="V686" s="5"/>
      <c r="Y686" s="6"/>
      <c r="Z686" s="6"/>
      <c r="AA686" s="6"/>
    </row>
    <row r="687" spans="1:27" ht="14.25" customHeight="1" x14ac:dyDescent="0.45">
      <c r="A687" s="2"/>
      <c r="B687" s="3"/>
      <c r="C687" s="4"/>
      <c r="S687" s="5"/>
      <c r="T687" s="5"/>
      <c r="U687" s="5"/>
      <c r="V687" s="5"/>
      <c r="Y687" s="6"/>
      <c r="Z687" s="6"/>
      <c r="AA687" s="6"/>
    </row>
    <row r="688" spans="1:27" ht="14.25" customHeight="1" x14ac:dyDescent="0.45">
      <c r="A688" s="2"/>
      <c r="B688" s="3"/>
      <c r="C688" s="4"/>
      <c r="S688" s="5"/>
      <c r="T688" s="5"/>
      <c r="U688" s="5"/>
      <c r="V688" s="5"/>
      <c r="Y688" s="6"/>
      <c r="Z688" s="6"/>
      <c r="AA688" s="6"/>
    </row>
    <row r="689" spans="1:27" ht="14.25" customHeight="1" x14ac:dyDescent="0.45">
      <c r="A689" s="2"/>
      <c r="B689" s="3"/>
      <c r="C689" s="4"/>
      <c r="S689" s="5"/>
      <c r="T689" s="5"/>
      <c r="U689" s="5"/>
      <c r="V689" s="5"/>
      <c r="Y689" s="6"/>
      <c r="Z689" s="6"/>
      <c r="AA689" s="6"/>
    </row>
    <row r="690" spans="1:27" ht="14.25" customHeight="1" x14ac:dyDescent="0.45">
      <c r="A690" s="2"/>
      <c r="B690" s="3"/>
      <c r="C690" s="4"/>
      <c r="S690" s="5"/>
      <c r="T690" s="5"/>
      <c r="U690" s="5"/>
      <c r="V690" s="5"/>
      <c r="Y690" s="6"/>
      <c r="Z690" s="6"/>
      <c r="AA690" s="6"/>
    </row>
    <row r="691" spans="1:27" ht="14.25" customHeight="1" x14ac:dyDescent="0.45">
      <c r="A691" s="2"/>
      <c r="B691" s="3"/>
      <c r="C691" s="4"/>
      <c r="S691" s="5"/>
      <c r="T691" s="5"/>
      <c r="U691" s="5"/>
      <c r="V691" s="5"/>
      <c r="Y691" s="6"/>
      <c r="Z691" s="6"/>
      <c r="AA691" s="6"/>
    </row>
    <row r="692" spans="1:27" ht="14.25" customHeight="1" x14ac:dyDescent="0.45">
      <c r="A692" s="2"/>
      <c r="B692" s="3"/>
      <c r="C692" s="4"/>
      <c r="S692" s="5"/>
      <c r="T692" s="5"/>
      <c r="U692" s="5"/>
      <c r="V692" s="5"/>
      <c r="Y692" s="6"/>
      <c r="Z692" s="6"/>
      <c r="AA692" s="6"/>
    </row>
    <row r="693" spans="1:27" ht="14.25" customHeight="1" x14ac:dyDescent="0.45">
      <c r="A693" s="2"/>
      <c r="B693" s="3"/>
      <c r="C693" s="4"/>
      <c r="S693" s="5"/>
      <c r="T693" s="5"/>
      <c r="U693" s="5"/>
      <c r="V693" s="5"/>
      <c r="Y693" s="6"/>
      <c r="Z693" s="6"/>
      <c r="AA693" s="6"/>
    </row>
    <row r="694" spans="1:27" ht="14.25" customHeight="1" x14ac:dyDescent="0.45">
      <c r="A694" s="2"/>
      <c r="B694" s="3"/>
      <c r="C694" s="4"/>
      <c r="S694" s="5"/>
      <c r="T694" s="5"/>
      <c r="U694" s="5"/>
      <c r="V694" s="5"/>
      <c r="Y694" s="6"/>
      <c r="Z694" s="6"/>
      <c r="AA694" s="6"/>
    </row>
    <row r="695" spans="1:27" ht="14.25" customHeight="1" x14ac:dyDescent="0.45">
      <c r="A695" s="2"/>
      <c r="B695" s="3"/>
      <c r="C695" s="4"/>
      <c r="S695" s="5"/>
      <c r="T695" s="5"/>
      <c r="U695" s="5"/>
      <c r="V695" s="5"/>
      <c r="Y695" s="6"/>
      <c r="Z695" s="6"/>
      <c r="AA695" s="6"/>
    </row>
    <row r="696" spans="1:27" ht="14.25" customHeight="1" x14ac:dyDescent="0.45">
      <c r="A696" s="2"/>
      <c r="B696" s="3"/>
      <c r="C696" s="4"/>
      <c r="S696" s="5"/>
      <c r="T696" s="5"/>
      <c r="U696" s="5"/>
      <c r="V696" s="5"/>
      <c r="Y696" s="6"/>
      <c r="Z696" s="6"/>
      <c r="AA696" s="6"/>
    </row>
    <row r="697" spans="1:27" ht="14.25" customHeight="1" x14ac:dyDescent="0.45">
      <c r="A697" s="2"/>
      <c r="B697" s="3"/>
      <c r="C697" s="4"/>
      <c r="S697" s="5"/>
      <c r="T697" s="5"/>
      <c r="U697" s="5"/>
      <c r="V697" s="5"/>
      <c r="Y697" s="6"/>
      <c r="Z697" s="6"/>
      <c r="AA697" s="6"/>
    </row>
    <row r="698" spans="1:27" ht="14.25" customHeight="1" x14ac:dyDescent="0.45">
      <c r="A698" s="2"/>
      <c r="B698" s="3"/>
      <c r="C698" s="4"/>
      <c r="S698" s="5"/>
      <c r="T698" s="5"/>
      <c r="U698" s="5"/>
      <c r="V698" s="5"/>
      <c r="Y698" s="6"/>
      <c r="Z698" s="6"/>
      <c r="AA698" s="6"/>
    </row>
    <row r="699" spans="1:27" ht="14.25" customHeight="1" x14ac:dyDescent="0.45">
      <c r="A699" s="2"/>
      <c r="B699" s="3"/>
      <c r="C699" s="4"/>
      <c r="S699" s="5"/>
      <c r="T699" s="5"/>
      <c r="U699" s="5"/>
      <c r="V699" s="5"/>
      <c r="Y699" s="6"/>
      <c r="Z699" s="6"/>
      <c r="AA699" s="6"/>
    </row>
    <row r="700" spans="1:27" ht="14.25" customHeight="1" x14ac:dyDescent="0.45">
      <c r="A700" s="2"/>
      <c r="B700" s="3"/>
      <c r="C700" s="4"/>
      <c r="S700" s="5"/>
      <c r="T700" s="5"/>
      <c r="U700" s="5"/>
      <c r="V700" s="5"/>
      <c r="Y700" s="6"/>
      <c r="Z700" s="6"/>
      <c r="AA700" s="6"/>
    </row>
    <row r="701" spans="1:27" ht="14.25" customHeight="1" x14ac:dyDescent="0.45">
      <c r="A701" s="2"/>
      <c r="B701" s="3"/>
      <c r="C701" s="4"/>
      <c r="S701" s="5"/>
      <c r="T701" s="5"/>
      <c r="U701" s="5"/>
      <c r="V701" s="5"/>
      <c r="Y701" s="6"/>
      <c r="Z701" s="6"/>
      <c r="AA701" s="6"/>
    </row>
    <row r="702" spans="1:27" ht="14.25" customHeight="1" x14ac:dyDescent="0.45">
      <c r="A702" s="2"/>
      <c r="B702" s="3"/>
      <c r="C702" s="4"/>
      <c r="S702" s="5"/>
      <c r="T702" s="5"/>
      <c r="U702" s="5"/>
      <c r="V702" s="5"/>
      <c r="Y702" s="6"/>
      <c r="Z702" s="6"/>
      <c r="AA702" s="6"/>
    </row>
    <row r="703" spans="1:27" ht="14.25" customHeight="1" x14ac:dyDescent="0.45">
      <c r="A703" s="2"/>
      <c r="B703" s="3"/>
      <c r="C703" s="4"/>
      <c r="S703" s="5"/>
      <c r="T703" s="5"/>
      <c r="U703" s="5"/>
      <c r="V703" s="5"/>
      <c r="Y703" s="6"/>
      <c r="Z703" s="6"/>
      <c r="AA703" s="6"/>
    </row>
    <row r="704" spans="1:27" ht="14.25" customHeight="1" x14ac:dyDescent="0.45">
      <c r="A704" s="2"/>
      <c r="B704" s="3"/>
      <c r="C704" s="4"/>
      <c r="S704" s="5"/>
      <c r="T704" s="5"/>
      <c r="U704" s="5"/>
      <c r="V704" s="5"/>
      <c r="Y704" s="6"/>
      <c r="Z704" s="6"/>
      <c r="AA704" s="6"/>
    </row>
    <row r="705" spans="1:27" ht="14.25" customHeight="1" x14ac:dyDescent="0.45">
      <c r="A705" s="2"/>
      <c r="B705" s="3"/>
      <c r="C705" s="4"/>
      <c r="S705" s="5"/>
      <c r="T705" s="5"/>
      <c r="U705" s="5"/>
      <c r="V705" s="5"/>
      <c r="Y705" s="6"/>
      <c r="Z705" s="6"/>
      <c r="AA705" s="6"/>
    </row>
    <row r="706" spans="1:27" ht="14.25" customHeight="1" x14ac:dyDescent="0.45">
      <c r="A706" s="2"/>
      <c r="B706" s="3"/>
      <c r="C706" s="4"/>
      <c r="S706" s="5"/>
      <c r="T706" s="5"/>
      <c r="U706" s="5"/>
      <c r="V706" s="5"/>
      <c r="Y706" s="6"/>
      <c r="Z706" s="6"/>
      <c r="AA706" s="6"/>
    </row>
    <row r="707" spans="1:27" ht="14.25" customHeight="1" x14ac:dyDescent="0.45">
      <c r="A707" s="2"/>
      <c r="B707" s="3"/>
      <c r="C707" s="4"/>
      <c r="S707" s="5"/>
      <c r="T707" s="5"/>
      <c r="U707" s="5"/>
      <c r="V707" s="5"/>
      <c r="Y707" s="6"/>
      <c r="Z707" s="6"/>
      <c r="AA707" s="6"/>
    </row>
    <row r="708" spans="1:27" ht="14.25" customHeight="1" x14ac:dyDescent="0.45">
      <c r="A708" s="2"/>
      <c r="B708" s="3"/>
      <c r="C708" s="4"/>
      <c r="S708" s="5"/>
      <c r="T708" s="5"/>
      <c r="U708" s="5"/>
      <c r="V708" s="5"/>
      <c r="Y708" s="6"/>
      <c r="Z708" s="6"/>
      <c r="AA708" s="6"/>
    </row>
    <row r="709" spans="1:27" ht="14.25" customHeight="1" x14ac:dyDescent="0.45">
      <c r="A709" s="2"/>
      <c r="B709" s="3"/>
      <c r="C709" s="4"/>
      <c r="S709" s="5"/>
      <c r="T709" s="5"/>
      <c r="U709" s="5"/>
      <c r="V709" s="5"/>
      <c r="Y709" s="6"/>
      <c r="Z709" s="6"/>
      <c r="AA709" s="6"/>
    </row>
    <row r="710" spans="1:27" ht="14.25" customHeight="1" x14ac:dyDescent="0.45">
      <c r="A710" s="2"/>
      <c r="B710" s="3"/>
      <c r="C710" s="4"/>
      <c r="S710" s="5"/>
      <c r="T710" s="5"/>
      <c r="U710" s="5"/>
      <c r="V710" s="5"/>
      <c r="Y710" s="6"/>
      <c r="Z710" s="6"/>
      <c r="AA710" s="6"/>
    </row>
    <row r="711" spans="1:27" ht="14.25" customHeight="1" x14ac:dyDescent="0.45">
      <c r="A711" s="2"/>
      <c r="B711" s="3"/>
      <c r="C711" s="4"/>
      <c r="S711" s="5"/>
      <c r="T711" s="5"/>
      <c r="U711" s="5"/>
      <c r="V711" s="5"/>
      <c r="Y711" s="6"/>
      <c r="Z711" s="6"/>
      <c r="AA711" s="6"/>
    </row>
    <row r="712" spans="1:27" ht="14.25" customHeight="1" x14ac:dyDescent="0.45">
      <c r="A712" s="2"/>
      <c r="B712" s="3"/>
      <c r="C712" s="4"/>
      <c r="S712" s="5"/>
      <c r="T712" s="5"/>
      <c r="U712" s="5"/>
      <c r="V712" s="5"/>
      <c r="Y712" s="6"/>
      <c r="Z712" s="6"/>
      <c r="AA712" s="6"/>
    </row>
    <row r="713" spans="1:27" ht="14.25" customHeight="1" x14ac:dyDescent="0.45">
      <c r="A713" s="2"/>
      <c r="B713" s="3"/>
      <c r="C713" s="4"/>
      <c r="S713" s="5"/>
      <c r="T713" s="5"/>
      <c r="U713" s="5"/>
      <c r="V713" s="5"/>
      <c r="Y713" s="6"/>
      <c r="Z713" s="6"/>
      <c r="AA713" s="6"/>
    </row>
    <row r="714" spans="1:27" ht="14.25" customHeight="1" x14ac:dyDescent="0.45">
      <c r="A714" s="2"/>
      <c r="B714" s="3"/>
      <c r="C714" s="4"/>
      <c r="S714" s="5"/>
      <c r="T714" s="5"/>
      <c r="U714" s="5"/>
      <c r="V714" s="5"/>
      <c r="Y714" s="6"/>
      <c r="Z714" s="6"/>
      <c r="AA714" s="6"/>
    </row>
    <row r="715" spans="1:27" ht="14.25" customHeight="1" x14ac:dyDescent="0.45">
      <c r="A715" s="2"/>
      <c r="B715" s="3"/>
      <c r="C715" s="4"/>
      <c r="S715" s="5"/>
      <c r="T715" s="5"/>
      <c r="U715" s="5"/>
      <c r="V715" s="5"/>
      <c r="Y715" s="6"/>
      <c r="Z715" s="6"/>
      <c r="AA715" s="6"/>
    </row>
    <row r="716" spans="1:27" ht="14.25" customHeight="1" x14ac:dyDescent="0.45">
      <c r="A716" s="2"/>
      <c r="B716" s="3"/>
      <c r="C716" s="4"/>
      <c r="S716" s="5"/>
      <c r="T716" s="5"/>
      <c r="U716" s="5"/>
      <c r="V716" s="5"/>
      <c r="Y716" s="6"/>
      <c r="Z716" s="6"/>
      <c r="AA716" s="6"/>
    </row>
    <row r="717" spans="1:27" ht="14.25" customHeight="1" x14ac:dyDescent="0.45">
      <c r="A717" s="2"/>
      <c r="B717" s="3"/>
      <c r="C717" s="4"/>
      <c r="S717" s="5"/>
      <c r="T717" s="5"/>
      <c r="U717" s="5"/>
      <c r="V717" s="5"/>
      <c r="Y717" s="6"/>
      <c r="Z717" s="6"/>
      <c r="AA717" s="6"/>
    </row>
    <row r="718" spans="1:27" ht="14.25" customHeight="1" x14ac:dyDescent="0.45">
      <c r="A718" s="2"/>
      <c r="B718" s="3"/>
      <c r="C718" s="4"/>
      <c r="S718" s="5"/>
      <c r="T718" s="5"/>
      <c r="U718" s="5"/>
      <c r="V718" s="5"/>
      <c r="Y718" s="6"/>
      <c r="Z718" s="6"/>
      <c r="AA718" s="6"/>
    </row>
    <row r="719" spans="1:27" ht="14.25" customHeight="1" x14ac:dyDescent="0.45">
      <c r="A719" s="2"/>
      <c r="B719" s="3"/>
      <c r="C719" s="4"/>
      <c r="S719" s="5"/>
      <c r="T719" s="5"/>
      <c r="U719" s="5"/>
      <c r="V719" s="5"/>
      <c r="Y719" s="6"/>
      <c r="Z719" s="6"/>
      <c r="AA719" s="6"/>
    </row>
    <row r="720" spans="1:27" ht="14.25" customHeight="1" x14ac:dyDescent="0.45">
      <c r="A720" s="2"/>
      <c r="B720" s="3"/>
      <c r="C720" s="4"/>
      <c r="S720" s="5"/>
      <c r="T720" s="5"/>
      <c r="U720" s="5"/>
      <c r="V720" s="5"/>
      <c r="Y720" s="6"/>
      <c r="Z720" s="6"/>
      <c r="AA720" s="6"/>
    </row>
    <row r="721" spans="1:27" ht="14.25" customHeight="1" x14ac:dyDescent="0.45">
      <c r="A721" s="2"/>
      <c r="B721" s="3"/>
      <c r="C721" s="4"/>
      <c r="S721" s="5"/>
      <c r="T721" s="5"/>
      <c r="U721" s="5"/>
      <c r="V721" s="5"/>
      <c r="Y721" s="6"/>
      <c r="Z721" s="6"/>
      <c r="AA721" s="6"/>
    </row>
    <row r="722" spans="1:27" ht="14.25" customHeight="1" x14ac:dyDescent="0.45">
      <c r="A722" s="2"/>
      <c r="B722" s="3"/>
      <c r="C722" s="4"/>
      <c r="S722" s="5"/>
      <c r="T722" s="5"/>
      <c r="U722" s="5"/>
      <c r="V722" s="5"/>
      <c r="Y722" s="6"/>
      <c r="Z722" s="6"/>
      <c r="AA722" s="6"/>
    </row>
    <row r="723" spans="1:27" ht="14.25" customHeight="1" x14ac:dyDescent="0.45">
      <c r="A723" s="2"/>
      <c r="B723" s="3"/>
      <c r="C723" s="4"/>
      <c r="S723" s="5"/>
      <c r="T723" s="5"/>
      <c r="U723" s="5"/>
      <c r="V723" s="5"/>
      <c r="Y723" s="6"/>
      <c r="Z723" s="6"/>
      <c r="AA723" s="6"/>
    </row>
    <row r="724" spans="1:27" ht="14.25" customHeight="1" x14ac:dyDescent="0.45">
      <c r="A724" s="2"/>
      <c r="B724" s="3"/>
      <c r="C724" s="4"/>
      <c r="S724" s="5"/>
      <c r="T724" s="5"/>
      <c r="U724" s="5"/>
      <c r="V724" s="5"/>
      <c r="Y724" s="6"/>
      <c r="Z724" s="6"/>
      <c r="AA724" s="6"/>
    </row>
    <row r="725" spans="1:27" ht="14.25" customHeight="1" x14ac:dyDescent="0.45">
      <c r="A725" s="2"/>
      <c r="B725" s="3"/>
      <c r="C725" s="4"/>
      <c r="S725" s="5"/>
      <c r="T725" s="5"/>
      <c r="U725" s="5"/>
      <c r="V725" s="5"/>
      <c r="Y725" s="6"/>
      <c r="Z725" s="6"/>
      <c r="AA725" s="6"/>
    </row>
    <row r="726" spans="1:27" ht="14.25" customHeight="1" x14ac:dyDescent="0.45">
      <c r="A726" s="2"/>
      <c r="B726" s="3"/>
      <c r="C726" s="4"/>
      <c r="S726" s="5"/>
      <c r="T726" s="5"/>
      <c r="U726" s="5"/>
      <c r="V726" s="5"/>
      <c r="Y726" s="6"/>
      <c r="Z726" s="6"/>
      <c r="AA726" s="6"/>
    </row>
    <row r="727" spans="1:27" ht="14.25" customHeight="1" x14ac:dyDescent="0.45">
      <c r="A727" s="2"/>
      <c r="B727" s="3"/>
      <c r="C727" s="4"/>
      <c r="S727" s="5"/>
      <c r="T727" s="5"/>
      <c r="U727" s="5"/>
      <c r="V727" s="5"/>
      <c r="Y727" s="6"/>
      <c r="Z727" s="6"/>
      <c r="AA727" s="6"/>
    </row>
    <row r="728" spans="1:27" ht="14.25" customHeight="1" x14ac:dyDescent="0.45">
      <c r="A728" s="2"/>
      <c r="B728" s="3"/>
      <c r="C728" s="4"/>
      <c r="S728" s="5"/>
      <c r="T728" s="5"/>
      <c r="U728" s="5"/>
      <c r="V728" s="5"/>
      <c r="Y728" s="6"/>
      <c r="Z728" s="6"/>
      <c r="AA728" s="6"/>
    </row>
    <row r="729" spans="1:27" ht="14.25" customHeight="1" x14ac:dyDescent="0.45">
      <c r="A729" s="2"/>
      <c r="B729" s="3"/>
      <c r="C729" s="4"/>
      <c r="S729" s="5"/>
      <c r="T729" s="5"/>
      <c r="U729" s="5"/>
      <c r="V729" s="5"/>
      <c r="Y729" s="6"/>
      <c r="Z729" s="6"/>
      <c r="AA729" s="6"/>
    </row>
    <row r="730" spans="1:27" ht="14.25" customHeight="1" x14ac:dyDescent="0.45">
      <c r="A730" s="2"/>
      <c r="B730" s="3"/>
      <c r="C730" s="4"/>
      <c r="S730" s="5"/>
      <c r="T730" s="5"/>
      <c r="U730" s="5"/>
      <c r="V730" s="5"/>
      <c r="Y730" s="6"/>
      <c r="Z730" s="6"/>
      <c r="AA730" s="6"/>
    </row>
    <row r="731" spans="1:27" ht="14.25" customHeight="1" x14ac:dyDescent="0.45">
      <c r="A731" s="2"/>
      <c r="B731" s="3"/>
      <c r="C731" s="4"/>
      <c r="S731" s="5"/>
      <c r="T731" s="5"/>
      <c r="U731" s="5"/>
      <c r="V731" s="5"/>
      <c r="Y731" s="6"/>
      <c r="Z731" s="6"/>
      <c r="AA731" s="6"/>
    </row>
    <row r="732" spans="1:27" ht="14.25" customHeight="1" x14ac:dyDescent="0.45">
      <c r="A732" s="2"/>
      <c r="B732" s="3"/>
      <c r="C732" s="4"/>
      <c r="S732" s="5"/>
      <c r="T732" s="5"/>
      <c r="U732" s="5"/>
      <c r="V732" s="5"/>
      <c r="Y732" s="6"/>
      <c r="Z732" s="6"/>
      <c r="AA732" s="6"/>
    </row>
    <row r="733" spans="1:27" ht="14.25" customHeight="1" x14ac:dyDescent="0.45">
      <c r="A733" s="2"/>
      <c r="B733" s="3"/>
      <c r="C733" s="4"/>
      <c r="S733" s="5"/>
      <c r="T733" s="5"/>
      <c r="U733" s="5"/>
      <c r="V733" s="5"/>
      <c r="Y733" s="6"/>
      <c r="Z733" s="6"/>
      <c r="AA733" s="6"/>
    </row>
    <row r="734" spans="1:27" ht="14.25" customHeight="1" x14ac:dyDescent="0.45">
      <c r="A734" s="2"/>
      <c r="B734" s="3"/>
      <c r="C734" s="4"/>
      <c r="S734" s="5"/>
      <c r="T734" s="5"/>
      <c r="U734" s="5"/>
      <c r="V734" s="5"/>
      <c r="Y734" s="6"/>
      <c r="Z734" s="6"/>
      <c r="AA734" s="6"/>
    </row>
    <row r="735" spans="1:27" ht="14.25" customHeight="1" x14ac:dyDescent="0.45">
      <c r="A735" s="2"/>
      <c r="B735" s="3"/>
      <c r="C735" s="4"/>
      <c r="S735" s="5"/>
      <c r="T735" s="5"/>
      <c r="U735" s="5"/>
      <c r="V735" s="5"/>
      <c r="Y735" s="6"/>
      <c r="Z735" s="6"/>
      <c r="AA735" s="6"/>
    </row>
    <row r="736" spans="1:27" ht="14.25" customHeight="1" x14ac:dyDescent="0.45">
      <c r="A736" s="2"/>
      <c r="B736" s="3"/>
      <c r="C736" s="4"/>
      <c r="S736" s="5"/>
      <c r="T736" s="5"/>
      <c r="U736" s="5"/>
      <c r="V736" s="5"/>
      <c r="Y736" s="6"/>
      <c r="Z736" s="6"/>
      <c r="AA736" s="6"/>
    </row>
    <row r="737" spans="1:27" ht="14.25" customHeight="1" x14ac:dyDescent="0.45">
      <c r="A737" s="2"/>
      <c r="B737" s="3"/>
      <c r="C737" s="4"/>
      <c r="S737" s="5"/>
      <c r="T737" s="5"/>
      <c r="U737" s="5"/>
      <c r="V737" s="5"/>
      <c r="Y737" s="6"/>
      <c r="Z737" s="6"/>
      <c r="AA737" s="6"/>
    </row>
    <row r="738" spans="1:27" ht="14.25" customHeight="1" x14ac:dyDescent="0.45">
      <c r="A738" s="2"/>
      <c r="B738" s="3"/>
      <c r="C738" s="4"/>
      <c r="S738" s="5"/>
      <c r="T738" s="5"/>
      <c r="U738" s="5"/>
      <c r="V738" s="5"/>
      <c r="Y738" s="6"/>
      <c r="Z738" s="6"/>
      <c r="AA738" s="6"/>
    </row>
    <row r="739" spans="1:27" ht="14.25" customHeight="1" x14ac:dyDescent="0.45">
      <c r="A739" s="2"/>
      <c r="B739" s="3"/>
      <c r="C739" s="4"/>
      <c r="S739" s="5"/>
      <c r="T739" s="5"/>
      <c r="U739" s="5"/>
      <c r="V739" s="5"/>
      <c r="Y739" s="6"/>
      <c r="Z739" s="6"/>
      <c r="AA739" s="6"/>
    </row>
    <row r="740" spans="1:27" ht="14.25" customHeight="1" x14ac:dyDescent="0.45">
      <c r="A740" s="2"/>
      <c r="B740" s="3"/>
      <c r="C740" s="4"/>
      <c r="S740" s="5"/>
      <c r="T740" s="5"/>
      <c r="U740" s="5"/>
      <c r="V740" s="5"/>
      <c r="Y740" s="6"/>
      <c r="Z740" s="6"/>
      <c r="AA740" s="6"/>
    </row>
    <row r="741" spans="1:27" ht="14.25" customHeight="1" x14ac:dyDescent="0.45">
      <c r="A741" s="2"/>
      <c r="B741" s="3"/>
      <c r="C741" s="4"/>
      <c r="S741" s="5"/>
      <c r="T741" s="5"/>
      <c r="U741" s="5"/>
      <c r="V741" s="5"/>
      <c r="Y741" s="6"/>
      <c r="Z741" s="6"/>
      <c r="AA741" s="6"/>
    </row>
    <row r="742" spans="1:27" ht="14.25" customHeight="1" x14ac:dyDescent="0.45">
      <c r="A742" s="2"/>
      <c r="B742" s="3"/>
      <c r="C742" s="4"/>
      <c r="S742" s="5"/>
      <c r="T742" s="5"/>
      <c r="U742" s="5"/>
      <c r="V742" s="5"/>
      <c r="Y742" s="6"/>
      <c r="Z742" s="6"/>
      <c r="AA742" s="6"/>
    </row>
    <row r="743" spans="1:27" ht="14.25" customHeight="1" x14ac:dyDescent="0.45">
      <c r="A743" s="2"/>
      <c r="B743" s="3"/>
      <c r="C743" s="4"/>
      <c r="S743" s="5"/>
      <c r="T743" s="5"/>
      <c r="U743" s="5"/>
      <c r="V743" s="5"/>
      <c r="Y743" s="6"/>
      <c r="Z743" s="6"/>
      <c r="AA743" s="6"/>
    </row>
    <row r="744" spans="1:27" ht="14.25" customHeight="1" x14ac:dyDescent="0.45">
      <c r="A744" s="2"/>
      <c r="B744" s="3"/>
      <c r="C744" s="4"/>
      <c r="S744" s="5"/>
      <c r="T744" s="5"/>
      <c r="U744" s="5"/>
      <c r="V744" s="5"/>
      <c r="Y744" s="6"/>
      <c r="Z744" s="6"/>
      <c r="AA744" s="6"/>
    </row>
    <row r="745" spans="1:27" ht="14.25" customHeight="1" x14ac:dyDescent="0.45">
      <c r="A745" s="2"/>
      <c r="B745" s="3"/>
      <c r="C745" s="4"/>
      <c r="S745" s="5"/>
      <c r="T745" s="5"/>
      <c r="U745" s="5"/>
      <c r="V745" s="5"/>
      <c r="Y745" s="6"/>
      <c r="Z745" s="6"/>
      <c r="AA745" s="6"/>
    </row>
    <row r="746" spans="1:27" ht="14.25" customHeight="1" x14ac:dyDescent="0.45">
      <c r="A746" s="2"/>
      <c r="B746" s="3"/>
      <c r="C746" s="4"/>
      <c r="S746" s="5"/>
      <c r="T746" s="5"/>
      <c r="U746" s="5"/>
      <c r="V746" s="5"/>
      <c r="Y746" s="6"/>
      <c r="Z746" s="6"/>
      <c r="AA746" s="6"/>
    </row>
    <row r="747" spans="1:27" ht="14.25" customHeight="1" x14ac:dyDescent="0.45">
      <c r="A747" s="2"/>
      <c r="B747" s="3"/>
      <c r="C747" s="4"/>
      <c r="S747" s="5"/>
      <c r="T747" s="5"/>
      <c r="U747" s="5"/>
      <c r="V747" s="5"/>
      <c r="Y747" s="6"/>
      <c r="Z747" s="6"/>
      <c r="AA747" s="6"/>
    </row>
    <row r="748" spans="1:27" ht="14.25" customHeight="1" x14ac:dyDescent="0.45">
      <c r="A748" s="2"/>
      <c r="B748" s="3"/>
      <c r="C748" s="4"/>
      <c r="S748" s="5"/>
      <c r="T748" s="5"/>
      <c r="U748" s="5"/>
      <c r="V748" s="5"/>
      <c r="Y748" s="6"/>
      <c r="Z748" s="6"/>
      <c r="AA748" s="6"/>
    </row>
    <row r="749" spans="1:27" ht="14.25" customHeight="1" x14ac:dyDescent="0.45">
      <c r="A749" s="2"/>
      <c r="B749" s="3"/>
      <c r="C749" s="4"/>
      <c r="S749" s="5"/>
      <c r="T749" s="5"/>
      <c r="U749" s="5"/>
      <c r="V749" s="5"/>
      <c r="Y749" s="6"/>
      <c r="Z749" s="6"/>
      <c r="AA749" s="6"/>
    </row>
    <row r="750" spans="1:27" ht="14.25" customHeight="1" x14ac:dyDescent="0.45">
      <c r="A750" s="2"/>
      <c r="B750" s="3"/>
      <c r="C750" s="4"/>
      <c r="S750" s="5"/>
      <c r="T750" s="5"/>
      <c r="U750" s="5"/>
      <c r="V750" s="5"/>
      <c r="Y750" s="6"/>
      <c r="Z750" s="6"/>
      <c r="AA750" s="6"/>
    </row>
    <row r="751" spans="1:27" ht="14.25" customHeight="1" x14ac:dyDescent="0.45">
      <c r="A751" s="2"/>
      <c r="B751" s="3"/>
      <c r="C751" s="4"/>
      <c r="S751" s="5"/>
      <c r="T751" s="5"/>
      <c r="U751" s="5"/>
      <c r="V751" s="5"/>
      <c r="Y751" s="6"/>
      <c r="Z751" s="6"/>
      <c r="AA751" s="6"/>
    </row>
    <row r="752" spans="1:27" ht="14.25" customHeight="1" x14ac:dyDescent="0.45">
      <c r="A752" s="2"/>
      <c r="B752" s="3"/>
      <c r="C752" s="4"/>
      <c r="S752" s="5"/>
      <c r="T752" s="5"/>
      <c r="U752" s="5"/>
      <c r="V752" s="5"/>
      <c r="Y752" s="6"/>
      <c r="Z752" s="6"/>
      <c r="AA752" s="6"/>
    </row>
    <row r="753" spans="1:27" ht="14.25" customHeight="1" x14ac:dyDescent="0.45">
      <c r="A753" s="2"/>
      <c r="B753" s="3"/>
      <c r="C753" s="4"/>
      <c r="S753" s="5"/>
      <c r="T753" s="5"/>
      <c r="U753" s="5"/>
      <c r="V753" s="5"/>
      <c r="Y753" s="6"/>
      <c r="Z753" s="6"/>
      <c r="AA753" s="6"/>
    </row>
    <row r="754" spans="1:27" ht="14.25" customHeight="1" x14ac:dyDescent="0.45">
      <c r="A754" s="2"/>
      <c r="B754" s="3"/>
      <c r="C754" s="4"/>
      <c r="S754" s="5"/>
      <c r="T754" s="5"/>
      <c r="U754" s="5"/>
      <c r="V754" s="5"/>
      <c r="Y754" s="6"/>
      <c r="Z754" s="6"/>
      <c r="AA754" s="6"/>
    </row>
    <row r="755" spans="1:27" ht="14.25" customHeight="1" x14ac:dyDescent="0.45">
      <c r="A755" s="2"/>
      <c r="B755" s="3"/>
      <c r="C755" s="4"/>
      <c r="S755" s="5"/>
      <c r="T755" s="5"/>
      <c r="U755" s="5"/>
      <c r="V755" s="5"/>
      <c r="Y755" s="6"/>
      <c r="Z755" s="6"/>
      <c r="AA755" s="6"/>
    </row>
    <row r="756" spans="1:27" ht="14.25" customHeight="1" x14ac:dyDescent="0.45">
      <c r="A756" s="2"/>
      <c r="B756" s="3"/>
      <c r="C756" s="4"/>
      <c r="S756" s="5"/>
      <c r="T756" s="5"/>
      <c r="U756" s="5"/>
      <c r="V756" s="5"/>
      <c r="Y756" s="6"/>
      <c r="Z756" s="6"/>
      <c r="AA756" s="6"/>
    </row>
    <row r="757" spans="1:27" ht="14.25" customHeight="1" x14ac:dyDescent="0.45">
      <c r="A757" s="2"/>
      <c r="B757" s="3"/>
      <c r="C757" s="4"/>
      <c r="S757" s="5"/>
      <c r="T757" s="5"/>
      <c r="U757" s="5"/>
      <c r="V757" s="5"/>
      <c r="Y757" s="6"/>
      <c r="Z757" s="6"/>
      <c r="AA757" s="6"/>
    </row>
    <row r="758" spans="1:27" ht="14.25" customHeight="1" x14ac:dyDescent="0.45">
      <c r="A758" s="2"/>
      <c r="B758" s="3"/>
      <c r="C758" s="4"/>
      <c r="S758" s="5"/>
      <c r="T758" s="5"/>
      <c r="U758" s="5"/>
      <c r="V758" s="5"/>
      <c r="Y758" s="6"/>
      <c r="Z758" s="6"/>
      <c r="AA758" s="6"/>
    </row>
    <row r="759" spans="1:27" ht="14.25" customHeight="1" x14ac:dyDescent="0.45">
      <c r="A759" s="2"/>
      <c r="B759" s="3"/>
      <c r="C759" s="4"/>
      <c r="S759" s="5"/>
      <c r="T759" s="5"/>
      <c r="U759" s="5"/>
      <c r="V759" s="5"/>
      <c r="Y759" s="6"/>
      <c r="Z759" s="6"/>
      <c r="AA759" s="6"/>
    </row>
    <row r="760" spans="1:27" ht="14.25" customHeight="1" x14ac:dyDescent="0.45">
      <c r="A760" s="2"/>
      <c r="B760" s="3"/>
      <c r="C760" s="4"/>
      <c r="S760" s="5"/>
      <c r="T760" s="5"/>
      <c r="U760" s="5"/>
      <c r="V760" s="5"/>
      <c r="Y760" s="6"/>
      <c r="Z760" s="6"/>
      <c r="AA760" s="6"/>
    </row>
    <row r="761" spans="1:27" ht="14.25" customHeight="1" x14ac:dyDescent="0.45">
      <c r="A761" s="2"/>
      <c r="B761" s="3"/>
      <c r="C761" s="4"/>
      <c r="S761" s="5"/>
      <c r="T761" s="5"/>
      <c r="U761" s="5"/>
      <c r="V761" s="5"/>
      <c r="Y761" s="6"/>
      <c r="Z761" s="6"/>
      <c r="AA761" s="6"/>
    </row>
    <row r="762" spans="1:27" ht="14.25" customHeight="1" x14ac:dyDescent="0.45">
      <c r="A762" s="2"/>
      <c r="B762" s="3"/>
      <c r="C762" s="4"/>
      <c r="S762" s="5"/>
      <c r="T762" s="5"/>
      <c r="U762" s="5"/>
      <c r="V762" s="5"/>
      <c r="Y762" s="6"/>
      <c r="Z762" s="6"/>
      <c r="AA762" s="6"/>
    </row>
    <row r="763" spans="1:27" ht="14.25" customHeight="1" x14ac:dyDescent="0.45">
      <c r="A763" s="2"/>
      <c r="B763" s="3"/>
      <c r="C763" s="4"/>
      <c r="S763" s="5"/>
      <c r="T763" s="5"/>
      <c r="U763" s="5"/>
      <c r="V763" s="5"/>
      <c r="Y763" s="6"/>
      <c r="Z763" s="6"/>
      <c r="AA763" s="6"/>
    </row>
    <row r="764" spans="1:27" ht="14.25" customHeight="1" x14ac:dyDescent="0.45">
      <c r="A764" s="2"/>
      <c r="B764" s="3"/>
      <c r="C764" s="4"/>
      <c r="S764" s="5"/>
      <c r="T764" s="5"/>
      <c r="U764" s="5"/>
      <c r="V764" s="5"/>
      <c r="Y764" s="6"/>
      <c r="Z764" s="6"/>
      <c r="AA764" s="6"/>
    </row>
    <row r="765" spans="1:27" ht="14.25" customHeight="1" x14ac:dyDescent="0.45">
      <c r="A765" s="2"/>
      <c r="B765" s="3"/>
      <c r="C765" s="4"/>
      <c r="S765" s="5"/>
      <c r="T765" s="5"/>
      <c r="U765" s="5"/>
      <c r="V765" s="5"/>
      <c r="Y765" s="6"/>
      <c r="Z765" s="6"/>
      <c r="AA765" s="6"/>
    </row>
    <row r="766" spans="1:27" ht="14.25" customHeight="1" x14ac:dyDescent="0.45">
      <c r="A766" s="2"/>
      <c r="B766" s="3"/>
      <c r="C766" s="4"/>
      <c r="S766" s="5"/>
      <c r="T766" s="5"/>
      <c r="U766" s="5"/>
      <c r="V766" s="5"/>
      <c r="Y766" s="6"/>
      <c r="Z766" s="6"/>
      <c r="AA766" s="6"/>
    </row>
    <row r="767" spans="1:27" ht="14.25" customHeight="1" x14ac:dyDescent="0.45">
      <c r="A767" s="2"/>
      <c r="B767" s="3"/>
      <c r="C767" s="4"/>
      <c r="S767" s="5"/>
      <c r="T767" s="5"/>
      <c r="U767" s="5"/>
      <c r="V767" s="5"/>
      <c r="Y767" s="6"/>
      <c r="Z767" s="6"/>
      <c r="AA767" s="6"/>
    </row>
    <row r="768" spans="1:27" ht="14.25" customHeight="1" x14ac:dyDescent="0.45">
      <c r="A768" s="2"/>
      <c r="B768" s="3"/>
      <c r="C768" s="4"/>
      <c r="S768" s="5"/>
      <c r="T768" s="5"/>
      <c r="U768" s="5"/>
      <c r="V768" s="5"/>
      <c r="Y768" s="6"/>
      <c r="Z768" s="6"/>
      <c r="AA768" s="6"/>
    </row>
    <row r="769" spans="1:27" ht="14.25" customHeight="1" x14ac:dyDescent="0.45">
      <c r="A769" s="2"/>
      <c r="B769" s="3"/>
      <c r="C769" s="4"/>
      <c r="S769" s="5"/>
      <c r="T769" s="5"/>
      <c r="U769" s="5"/>
      <c r="V769" s="5"/>
      <c r="Y769" s="6"/>
      <c r="Z769" s="6"/>
      <c r="AA769" s="6"/>
    </row>
    <row r="770" spans="1:27" ht="14.25" customHeight="1" x14ac:dyDescent="0.45">
      <c r="A770" s="2"/>
      <c r="B770" s="3"/>
      <c r="C770" s="4"/>
      <c r="S770" s="5"/>
      <c r="T770" s="5"/>
      <c r="U770" s="5"/>
      <c r="V770" s="5"/>
      <c r="Y770" s="6"/>
      <c r="Z770" s="6"/>
      <c r="AA770" s="6"/>
    </row>
    <row r="771" spans="1:27" ht="14.25" customHeight="1" x14ac:dyDescent="0.45">
      <c r="A771" s="2"/>
      <c r="B771" s="3"/>
      <c r="C771" s="4"/>
      <c r="S771" s="5"/>
      <c r="T771" s="5"/>
      <c r="U771" s="5"/>
      <c r="V771" s="5"/>
      <c r="Y771" s="6"/>
      <c r="Z771" s="6"/>
      <c r="AA771" s="6"/>
    </row>
    <row r="772" spans="1:27" ht="14.25" customHeight="1" x14ac:dyDescent="0.45">
      <c r="A772" s="2"/>
      <c r="B772" s="3"/>
      <c r="C772" s="4"/>
      <c r="S772" s="5"/>
      <c r="T772" s="5"/>
      <c r="U772" s="5"/>
      <c r="V772" s="5"/>
      <c r="Y772" s="6"/>
      <c r="Z772" s="6"/>
      <c r="AA772" s="6"/>
    </row>
    <row r="773" spans="1:27" ht="14.25" customHeight="1" x14ac:dyDescent="0.45">
      <c r="A773" s="2"/>
      <c r="B773" s="3"/>
      <c r="C773" s="4"/>
      <c r="S773" s="5"/>
      <c r="T773" s="5"/>
      <c r="U773" s="5"/>
      <c r="V773" s="5"/>
      <c r="Y773" s="6"/>
      <c r="Z773" s="6"/>
      <c r="AA773" s="6"/>
    </row>
    <row r="774" spans="1:27" ht="14.25" customHeight="1" x14ac:dyDescent="0.45">
      <c r="A774" s="2"/>
      <c r="B774" s="3"/>
      <c r="C774" s="4"/>
      <c r="S774" s="5"/>
      <c r="T774" s="5"/>
      <c r="U774" s="5"/>
      <c r="V774" s="5"/>
      <c r="Y774" s="6"/>
      <c r="Z774" s="6"/>
      <c r="AA774" s="6"/>
    </row>
    <row r="775" spans="1:27" ht="14.25" customHeight="1" x14ac:dyDescent="0.45">
      <c r="A775" s="2"/>
      <c r="B775" s="3"/>
      <c r="C775" s="4"/>
      <c r="S775" s="5"/>
      <c r="T775" s="5"/>
      <c r="U775" s="5"/>
      <c r="V775" s="5"/>
      <c r="Y775" s="6"/>
      <c r="Z775" s="6"/>
      <c r="AA775" s="6"/>
    </row>
    <row r="776" spans="1:27" ht="14.25" customHeight="1" x14ac:dyDescent="0.45">
      <c r="A776" s="2"/>
      <c r="B776" s="3"/>
      <c r="C776" s="4"/>
      <c r="S776" s="5"/>
      <c r="T776" s="5"/>
      <c r="U776" s="5"/>
      <c r="V776" s="5"/>
      <c r="Y776" s="6"/>
      <c r="Z776" s="6"/>
      <c r="AA776" s="6"/>
    </row>
    <row r="777" spans="1:27" ht="14.25" customHeight="1" x14ac:dyDescent="0.45">
      <c r="A777" s="2"/>
      <c r="B777" s="3"/>
      <c r="C777" s="4"/>
      <c r="S777" s="5"/>
      <c r="T777" s="5"/>
      <c r="U777" s="5"/>
      <c r="V777" s="5"/>
      <c r="Y777" s="6"/>
      <c r="Z777" s="6"/>
      <c r="AA777" s="6"/>
    </row>
    <row r="778" spans="1:27" ht="14.25" customHeight="1" x14ac:dyDescent="0.45">
      <c r="A778" s="2"/>
      <c r="B778" s="3"/>
      <c r="C778" s="4"/>
      <c r="S778" s="5"/>
      <c r="T778" s="5"/>
      <c r="U778" s="5"/>
      <c r="V778" s="5"/>
      <c r="Y778" s="6"/>
      <c r="Z778" s="6"/>
      <c r="AA778" s="6"/>
    </row>
    <row r="779" spans="1:27" ht="14.25" customHeight="1" x14ac:dyDescent="0.45">
      <c r="A779" s="2"/>
      <c r="B779" s="3"/>
      <c r="C779" s="4"/>
      <c r="S779" s="5"/>
      <c r="T779" s="5"/>
      <c r="U779" s="5"/>
      <c r="V779" s="5"/>
      <c r="Y779" s="6"/>
      <c r="Z779" s="6"/>
      <c r="AA779" s="6"/>
    </row>
    <row r="780" spans="1:27" ht="14.25" customHeight="1" x14ac:dyDescent="0.45">
      <c r="A780" s="2"/>
      <c r="B780" s="3"/>
      <c r="C780" s="4"/>
      <c r="S780" s="5"/>
      <c r="T780" s="5"/>
      <c r="U780" s="5"/>
      <c r="V780" s="5"/>
      <c r="Y780" s="6"/>
      <c r="Z780" s="6"/>
      <c r="AA780" s="6"/>
    </row>
    <row r="781" spans="1:27" ht="14.25" customHeight="1" x14ac:dyDescent="0.45">
      <c r="A781" s="2"/>
      <c r="B781" s="3"/>
      <c r="C781" s="4"/>
      <c r="S781" s="5"/>
      <c r="T781" s="5"/>
      <c r="U781" s="5"/>
      <c r="V781" s="5"/>
      <c r="Y781" s="6"/>
      <c r="Z781" s="6"/>
      <c r="AA781" s="6"/>
    </row>
    <row r="782" spans="1:27" ht="14.25" customHeight="1" x14ac:dyDescent="0.45">
      <c r="A782" s="2"/>
      <c r="B782" s="3"/>
      <c r="C782" s="4"/>
      <c r="S782" s="5"/>
      <c r="T782" s="5"/>
      <c r="U782" s="5"/>
      <c r="V782" s="5"/>
      <c r="Y782" s="6"/>
      <c r="Z782" s="6"/>
      <c r="AA782" s="6"/>
    </row>
    <row r="783" spans="1:27" ht="14.25" customHeight="1" x14ac:dyDescent="0.45">
      <c r="A783" s="2"/>
      <c r="B783" s="3"/>
      <c r="C783" s="4"/>
      <c r="S783" s="5"/>
      <c r="T783" s="5"/>
      <c r="U783" s="5"/>
      <c r="V783" s="5"/>
      <c r="Y783" s="6"/>
      <c r="Z783" s="6"/>
      <c r="AA783" s="6"/>
    </row>
    <row r="784" spans="1:27" ht="14.25" customHeight="1" x14ac:dyDescent="0.45">
      <c r="A784" s="2"/>
      <c r="B784" s="3"/>
      <c r="C784" s="4"/>
      <c r="S784" s="5"/>
      <c r="T784" s="5"/>
      <c r="U784" s="5"/>
      <c r="V784" s="5"/>
      <c r="Y784" s="6"/>
      <c r="Z784" s="6"/>
      <c r="AA784" s="6"/>
    </row>
    <row r="785" spans="1:27" ht="14.25" customHeight="1" x14ac:dyDescent="0.45">
      <c r="A785" s="2"/>
      <c r="B785" s="3"/>
      <c r="C785" s="4"/>
      <c r="S785" s="5"/>
      <c r="T785" s="5"/>
      <c r="U785" s="5"/>
      <c r="V785" s="5"/>
      <c r="Y785" s="6"/>
      <c r="Z785" s="6"/>
      <c r="AA785" s="6"/>
    </row>
    <row r="786" spans="1:27" ht="14.25" customHeight="1" x14ac:dyDescent="0.45">
      <c r="A786" s="2"/>
      <c r="B786" s="3"/>
      <c r="C786" s="4"/>
      <c r="S786" s="5"/>
      <c r="T786" s="5"/>
      <c r="U786" s="5"/>
      <c r="V786" s="5"/>
      <c r="Y786" s="6"/>
      <c r="Z786" s="6"/>
      <c r="AA786" s="6"/>
    </row>
    <row r="787" spans="1:27" ht="14.25" customHeight="1" x14ac:dyDescent="0.45">
      <c r="A787" s="2"/>
      <c r="B787" s="3"/>
      <c r="C787" s="4"/>
      <c r="S787" s="5"/>
      <c r="T787" s="5"/>
      <c r="U787" s="5"/>
      <c r="V787" s="5"/>
      <c r="Y787" s="6"/>
      <c r="Z787" s="6"/>
      <c r="AA787" s="6"/>
    </row>
    <row r="788" spans="1:27" ht="14.25" customHeight="1" x14ac:dyDescent="0.45">
      <c r="A788" s="2"/>
      <c r="B788" s="3"/>
      <c r="C788" s="4"/>
      <c r="S788" s="5"/>
      <c r="T788" s="5"/>
      <c r="U788" s="5"/>
      <c r="V788" s="5"/>
      <c r="Y788" s="6"/>
      <c r="Z788" s="6"/>
      <c r="AA788" s="6"/>
    </row>
    <row r="789" spans="1:27" ht="14.25" customHeight="1" x14ac:dyDescent="0.45">
      <c r="A789" s="2"/>
      <c r="B789" s="3"/>
      <c r="C789" s="4"/>
      <c r="S789" s="5"/>
      <c r="T789" s="5"/>
      <c r="U789" s="5"/>
      <c r="V789" s="5"/>
      <c r="Y789" s="6"/>
      <c r="Z789" s="6"/>
      <c r="AA789" s="6"/>
    </row>
    <row r="790" spans="1:27" ht="14.25" customHeight="1" x14ac:dyDescent="0.45">
      <c r="A790" s="2"/>
      <c r="B790" s="3"/>
      <c r="C790" s="4"/>
      <c r="S790" s="5"/>
      <c r="T790" s="5"/>
      <c r="U790" s="5"/>
      <c r="V790" s="5"/>
      <c r="Y790" s="6"/>
      <c r="Z790" s="6"/>
      <c r="AA790" s="6"/>
    </row>
    <row r="791" spans="1:27" ht="14.25" customHeight="1" x14ac:dyDescent="0.45">
      <c r="A791" s="2"/>
      <c r="B791" s="3"/>
      <c r="C791" s="4"/>
      <c r="S791" s="5"/>
      <c r="T791" s="5"/>
      <c r="U791" s="5"/>
      <c r="V791" s="5"/>
      <c r="Y791" s="6"/>
      <c r="Z791" s="6"/>
      <c r="AA791" s="6"/>
    </row>
    <row r="792" spans="1:27" ht="14.25" customHeight="1" x14ac:dyDescent="0.45">
      <c r="A792" s="2"/>
      <c r="B792" s="3"/>
      <c r="C792" s="4"/>
      <c r="S792" s="5"/>
      <c r="T792" s="5"/>
      <c r="U792" s="5"/>
      <c r="V792" s="5"/>
      <c r="Y792" s="6"/>
      <c r="Z792" s="6"/>
      <c r="AA792" s="6"/>
    </row>
    <row r="793" spans="1:27" ht="14.25" customHeight="1" x14ac:dyDescent="0.45">
      <c r="A793" s="2"/>
      <c r="B793" s="3"/>
      <c r="C793" s="4"/>
      <c r="S793" s="5"/>
      <c r="T793" s="5"/>
      <c r="U793" s="5"/>
      <c r="V793" s="5"/>
      <c r="Y793" s="6"/>
      <c r="Z793" s="6"/>
      <c r="AA793" s="6"/>
    </row>
    <row r="794" spans="1:27" ht="14.25" customHeight="1" x14ac:dyDescent="0.45">
      <c r="A794" s="2"/>
      <c r="B794" s="3"/>
      <c r="C794" s="4"/>
      <c r="S794" s="5"/>
      <c r="T794" s="5"/>
      <c r="U794" s="5"/>
      <c r="V794" s="5"/>
      <c r="Y794" s="6"/>
      <c r="Z794" s="6"/>
      <c r="AA794" s="6"/>
    </row>
    <row r="795" spans="1:27" ht="14.25" customHeight="1" x14ac:dyDescent="0.45">
      <c r="A795" s="2"/>
      <c r="B795" s="3"/>
      <c r="C795" s="4"/>
      <c r="S795" s="5"/>
      <c r="T795" s="5"/>
      <c r="U795" s="5"/>
      <c r="V795" s="5"/>
      <c r="Y795" s="6"/>
      <c r="Z795" s="6"/>
      <c r="AA795" s="6"/>
    </row>
    <row r="796" spans="1:27" ht="14.25" customHeight="1" x14ac:dyDescent="0.45">
      <c r="A796" s="2"/>
      <c r="B796" s="3"/>
      <c r="C796" s="4"/>
      <c r="S796" s="5"/>
      <c r="T796" s="5"/>
      <c r="U796" s="5"/>
      <c r="V796" s="5"/>
      <c r="Y796" s="6"/>
      <c r="Z796" s="6"/>
      <c r="AA796" s="6"/>
    </row>
    <row r="797" spans="1:27" ht="14.25" customHeight="1" x14ac:dyDescent="0.45">
      <c r="A797" s="2"/>
      <c r="B797" s="3"/>
      <c r="C797" s="4"/>
      <c r="S797" s="5"/>
      <c r="T797" s="5"/>
      <c r="U797" s="5"/>
      <c r="V797" s="5"/>
      <c r="Y797" s="6"/>
      <c r="Z797" s="6"/>
      <c r="AA797" s="6"/>
    </row>
    <row r="798" spans="1:27" ht="14.25" customHeight="1" x14ac:dyDescent="0.45">
      <c r="A798" s="2"/>
      <c r="B798" s="3"/>
      <c r="C798" s="4"/>
      <c r="S798" s="5"/>
      <c r="T798" s="5"/>
      <c r="U798" s="5"/>
      <c r="V798" s="5"/>
      <c r="Y798" s="6"/>
      <c r="Z798" s="6"/>
      <c r="AA798" s="6"/>
    </row>
    <row r="799" spans="1:27" ht="14.25" customHeight="1" x14ac:dyDescent="0.45">
      <c r="A799" s="2"/>
      <c r="B799" s="3"/>
      <c r="C799" s="4"/>
      <c r="S799" s="5"/>
      <c r="T799" s="5"/>
      <c r="U799" s="5"/>
      <c r="V799" s="5"/>
      <c r="Y799" s="6"/>
      <c r="Z799" s="6"/>
      <c r="AA799" s="6"/>
    </row>
    <row r="800" spans="1:27" ht="14.25" customHeight="1" x14ac:dyDescent="0.45">
      <c r="A800" s="2"/>
      <c r="B800" s="3"/>
      <c r="C800" s="4"/>
      <c r="S800" s="5"/>
      <c r="T800" s="5"/>
      <c r="U800" s="5"/>
      <c r="V800" s="5"/>
      <c r="Y800" s="6"/>
      <c r="Z800" s="6"/>
      <c r="AA800" s="6"/>
    </row>
    <row r="801" spans="1:27" ht="14.25" customHeight="1" x14ac:dyDescent="0.45">
      <c r="A801" s="2"/>
      <c r="B801" s="3"/>
      <c r="C801" s="4"/>
      <c r="S801" s="5"/>
      <c r="T801" s="5"/>
      <c r="U801" s="5"/>
      <c r="V801" s="5"/>
      <c r="Y801" s="6"/>
      <c r="Z801" s="6"/>
      <c r="AA801" s="6"/>
    </row>
    <row r="802" spans="1:27" ht="14.25" customHeight="1" x14ac:dyDescent="0.45">
      <c r="A802" s="2"/>
      <c r="B802" s="3"/>
      <c r="C802" s="4"/>
      <c r="S802" s="5"/>
      <c r="T802" s="5"/>
      <c r="U802" s="5"/>
      <c r="V802" s="5"/>
      <c r="Y802" s="6"/>
      <c r="Z802" s="6"/>
      <c r="AA802" s="6"/>
    </row>
    <row r="803" spans="1:27" ht="14.25" customHeight="1" x14ac:dyDescent="0.45">
      <c r="A803" s="2"/>
      <c r="B803" s="3"/>
      <c r="C803" s="4"/>
      <c r="S803" s="5"/>
      <c r="T803" s="5"/>
      <c r="U803" s="5"/>
      <c r="V803" s="5"/>
      <c r="Y803" s="6"/>
      <c r="Z803" s="6"/>
      <c r="AA803" s="6"/>
    </row>
    <row r="804" spans="1:27" ht="14.25" customHeight="1" x14ac:dyDescent="0.45">
      <c r="A804" s="2"/>
      <c r="B804" s="3"/>
      <c r="C804" s="4"/>
      <c r="S804" s="5"/>
      <c r="T804" s="5"/>
      <c r="U804" s="5"/>
      <c r="V804" s="5"/>
      <c r="Y804" s="6"/>
      <c r="Z804" s="6"/>
      <c r="AA804" s="6"/>
    </row>
    <row r="805" spans="1:27" ht="14.25" customHeight="1" x14ac:dyDescent="0.45">
      <c r="A805" s="2"/>
      <c r="B805" s="3"/>
      <c r="C805" s="4"/>
      <c r="S805" s="5"/>
      <c r="T805" s="5"/>
      <c r="U805" s="5"/>
      <c r="V805" s="5"/>
      <c r="Y805" s="6"/>
      <c r="Z805" s="6"/>
      <c r="AA805" s="6"/>
    </row>
    <row r="806" spans="1:27" ht="14.25" customHeight="1" x14ac:dyDescent="0.45">
      <c r="A806" s="2"/>
      <c r="B806" s="3"/>
      <c r="C806" s="4"/>
      <c r="S806" s="5"/>
      <c r="T806" s="5"/>
      <c r="U806" s="5"/>
      <c r="V806" s="5"/>
      <c r="Y806" s="6"/>
      <c r="Z806" s="6"/>
      <c r="AA806" s="6"/>
    </row>
    <row r="807" spans="1:27" ht="14.25" customHeight="1" x14ac:dyDescent="0.45">
      <c r="A807" s="2"/>
      <c r="B807" s="3"/>
      <c r="C807" s="4"/>
      <c r="S807" s="5"/>
      <c r="T807" s="5"/>
      <c r="U807" s="5"/>
      <c r="V807" s="5"/>
      <c r="Y807" s="6"/>
      <c r="Z807" s="6"/>
      <c r="AA807" s="6"/>
    </row>
    <row r="808" spans="1:27" ht="14.25" customHeight="1" x14ac:dyDescent="0.45">
      <c r="A808" s="2"/>
      <c r="B808" s="3"/>
      <c r="C808" s="4"/>
      <c r="S808" s="5"/>
      <c r="T808" s="5"/>
      <c r="U808" s="5"/>
      <c r="V808" s="5"/>
      <c r="Y808" s="6"/>
      <c r="Z808" s="6"/>
      <c r="AA808" s="6"/>
    </row>
    <row r="809" spans="1:27" ht="14.25" customHeight="1" x14ac:dyDescent="0.45">
      <c r="A809" s="2"/>
      <c r="B809" s="3"/>
      <c r="C809" s="4"/>
      <c r="S809" s="5"/>
      <c r="T809" s="5"/>
      <c r="U809" s="5"/>
      <c r="V809" s="5"/>
      <c r="Y809" s="6"/>
      <c r="Z809" s="6"/>
      <c r="AA809" s="6"/>
    </row>
    <row r="810" spans="1:27" ht="14.25" customHeight="1" x14ac:dyDescent="0.45">
      <c r="A810" s="2"/>
      <c r="B810" s="3"/>
      <c r="C810" s="4"/>
      <c r="S810" s="5"/>
      <c r="T810" s="5"/>
      <c r="U810" s="5"/>
      <c r="V810" s="5"/>
      <c r="Y810" s="6"/>
      <c r="Z810" s="6"/>
      <c r="AA810" s="6"/>
    </row>
    <row r="811" spans="1:27" ht="14.25" customHeight="1" x14ac:dyDescent="0.45">
      <c r="A811" s="2"/>
      <c r="B811" s="3"/>
      <c r="C811" s="4"/>
      <c r="S811" s="5"/>
      <c r="T811" s="5"/>
      <c r="U811" s="5"/>
      <c r="V811" s="5"/>
      <c r="Y811" s="6"/>
      <c r="Z811" s="6"/>
      <c r="AA811" s="6"/>
    </row>
    <row r="812" spans="1:27" ht="14.25" customHeight="1" x14ac:dyDescent="0.45">
      <c r="A812" s="2"/>
      <c r="B812" s="3"/>
      <c r="C812" s="4"/>
      <c r="S812" s="5"/>
      <c r="T812" s="5"/>
      <c r="U812" s="5"/>
      <c r="V812" s="5"/>
      <c r="Y812" s="6"/>
      <c r="Z812" s="6"/>
      <c r="AA812" s="6"/>
    </row>
    <row r="813" spans="1:27" ht="14.25" customHeight="1" x14ac:dyDescent="0.45">
      <c r="A813" s="2"/>
      <c r="B813" s="3"/>
      <c r="C813" s="4"/>
      <c r="S813" s="5"/>
      <c r="T813" s="5"/>
      <c r="U813" s="5"/>
      <c r="V813" s="5"/>
      <c r="Y813" s="6"/>
      <c r="Z813" s="6"/>
      <c r="AA813" s="6"/>
    </row>
    <row r="814" spans="1:27" ht="14.25" customHeight="1" x14ac:dyDescent="0.45">
      <c r="A814" s="2"/>
      <c r="B814" s="3"/>
      <c r="C814" s="4"/>
      <c r="S814" s="5"/>
      <c r="T814" s="5"/>
      <c r="U814" s="5"/>
      <c r="V814" s="5"/>
      <c r="Y814" s="6"/>
      <c r="Z814" s="6"/>
      <c r="AA814" s="6"/>
    </row>
    <row r="815" spans="1:27" ht="14.25" customHeight="1" x14ac:dyDescent="0.45">
      <c r="A815" s="2"/>
      <c r="B815" s="3"/>
      <c r="C815" s="4"/>
      <c r="S815" s="5"/>
      <c r="T815" s="5"/>
      <c r="U815" s="5"/>
      <c r="V815" s="5"/>
      <c r="Y815" s="6"/>
      <c r="Z815" s="6"/>
      <c r="AA815" s="6"/>
    </row>
    <row r="816" spans="1:27" ht="14.25" customHeight="1" x14ac:dyDescent="0.45">
      <c r="A816" s="2"/>
      <c r="B816" s="3"/>
      <c r="C816" s="4"/>
      <c r="S816" s="5"/>
      <c r="T816" s="5"/>
      <c r="U816" s="5"/>
      <c r="V816" s="5"/>
      <c r="Y816" s="6"/>
      <c r="Z816" s="6"/>
      <c r="AA816" s="6"/>
    </row>
    <row r="817" spans="1:27" ht="14.25" customHeight="1" x14ac:dyDescent="0.45">
      <c r="A817" s="2"/>
      <c r="B817" s="3"/>
      <c r="C817" s="4"/>
      <c r="S817" s="5"/>
      <c r="T817" s="5"/>
      <c r="U817" s="5"/>
      <c r="V817" s="5"/>
      <c r="Y817" s="6"/>
      <c r="Z817" s="6"/>
      <c r="AA817" s="6"/>
    </row>
    <row r="818" spans="1:27" ht="14.25" customHeight="1" x14ac:dyDescent="0.45">
      <c r="A818" s="2"/>
      <c r="B818" s="3"/>
      <c r="C818" s="4"/>
      <c r="S818" s="5"/>
      <c r="T818" s="5"/>
      <c r="U818" s="5"/>
      <c r="V818" s="5"/>
      <c r="Y818" s="6"/>
      <c r="Z818" s="6"/>
      <c r="AA818" s="6"/>
    </row>
    <row r="819" spans="1:27" ht="14.25" customHeight="1" x14ac:dyDescent="0.45">
      <c r="A819" s="2"/>
      <c r="B819" s="3"/>
      <c r="C819" s="4"/>
      <c r="S819" s="5"/>
      <c r="T819" s="5"/>
      <c r="U819" s="5"/>
      <c r="V819" s="5"/>
      <c r="Y819" s="6"/>
      <c r="Z819" s="6"/>
      <c r="AA819" s="6"/>
    </row>
    <row r="820" spans="1:27" ht="14.25" customHeight="1" x14ac:dyDescent="0.45">
      <c r="A820" s="2"/>
      <c r="B820" s="3"/>
      <c r="C820" s="4"/>
      <c r="S820" s="5"/>
      <c r="T820" s="5"/>
      <c r="U820" s="5"/>
      <c r="V820" s="5"/>
      <c r="Y820" s="6"/>
      <c r="Z820" s="6"/>
      <c r="AA820" s="6"/>
    </row>
    <row r="821" spans="1:27" ht="14.25" customHeight="1" x14ac:dyDescent="0.45">
      <c r="A821" s="2"/>
      <c r="B821" s="3"/>
      <c r="C821" s="4"/>
      <c r="S821" s="5"/>
      <c r="T821" s="5"/>
      <c r="U821" s="5"/>
      <c r="V821" s="5"/>
      <c r="Y821" s="6"/>
      <c r="Z821" s="6"/>
      <c r="AA821" s="6"/>
    </row>
    <row r="822" spans="1:27" ht="14.25" customHeight="1" x14ac:dyDescent="0.45">
      <c r="A822" s="2"/>
      <c r="B822" s="3"/>
      <c r="C822" s="4"/>
      <c r="S822" s="5"/>
      <c r="T822" s="5"/>
      <c r="U822" s="5"/>
      <c r="V822" s="5"/>
      <c r="Y822" s="6"/>
      <c r="Z822" s="6"/>
      <c r="AA822" s="6"/>
    </row>
    <row r="823" spans="1:27" ht="14.25" customHeight="1" x14ac:dyDescent="0.45">
      <c r="A823" s="2"/>
      <c r="B823" s="3"/>
      <c r="C823" s="4"/>
      <c r="S823" s="5"/>
      <c r="T823" s="5"/>
      <c r="U823" s="5"/>
      <c r="V823" s="5"/>
      <c r="Y823" s="6"/>
      <c r="Z823" s="6"/>
      <c r="AA823" s="6"/>
    </row>
    <row r="824" spans="1:27" ht="14.25" customHeight="1" x14ac:dyDescent="0.45">
      <c r="A824" s="2"/>
      <c r="B824" s="3"/>
      <c r="C824" s="4"/>
      <c r="S824" s="5"/>
      <c r="T824" s="5"/>
      <c r="U824" s="5"/>
      <c r="V824" s="5"/>
      <c r="Y824" s="6"/>
      <c r="Z824" s="6"/>
      <c r="AA824" s="6"/>
    </row>
    <row r="825" spans="1:27" ht="14.25" customHeight="1" x14ac:dyDescent="0.45">
      <c r="A825" s="2"/>
      <c r="B825" s="3"/>
      <c r="C825" s="4"/>
      <c r="S825" s="5"/>
      <c r="T825" s="5"/>
      <c r="U825" s="5"/>
      <c r="V825" s="5"/>
      <c r="Y825" s="6"/>
      <c r="Z825" s="6"/>
      <c r="AA825" s="6"/>
    </row>
    <row r="826" spans="1:27" ht="14.25" customHeight="1" x14ac:dyDescent="0.45">
      <c r="A826" s="2"/>
      <c r="B826" s="3"/>
      <c r="C826" s="4"/>
      <c r="S826" s="5"/>
      <c r="T826" s="5"/>
      <c r="U826" s="5"/>
      <c r="V826" s="5"/>
      <c r="Y826" s="6"/>
      <c r="Z826" s="6"/>
      <c r="AA826" s="6"/>
    </row>
    <row r="827" spans="1:27" ht="14.25" customHeight="1" x14ac:dyDescent="0.45">
      <c r="A827" s="2"/>
      <c r="B827" s="3"/>
      <c r="C827" s="4"/>
      <c r="S827" s="5"/>
      <c r="T827" s="5"/>
      <c r="U827" s="5"/>
      <c r="V827" s="5"/>
      <c r="Y827" s="6"/>
      <c r="Z827" s="6"/>
      <c r="AA827" s="6"/>
    </row>
    <row r="828" spans="1:27" ht="14.25" customHeight="1" x14ac:dyDescent="0.45">
      <c r="A828" s="2"/>
      <c r="B828" s="3"/>
      <c r="C828" s="4"/>
      <c r="S828" s="5"/>
      <c r="T828" s="5"/>
      <c r="U828" s="5"/>
      <c r="V828" s="5"/>
      <c r="Y828" s="6"/>
      <c r="Z828" s="6"/>
      <c r="AA828" s="6"/>
    </row>
    <row r="829" spans="1:27" ht="14.25" customHeight="1" x14ac:dyDescent="0.45">
      <c r="A829" s="2"/>
      <c r="B829" s="3"/>
      <c r="C829" s="4"/>
      <c r="S829" s="5"/>
      <c r="T829" s="5"/>
      <c r="U829" s="5"/>
      <c r="V829" s="5"/>
      <c r="Y829" s="6"/>
      <c r="Z829" s="6"/>
      <c r="AA829" s="6"/>
    </row>
    <row r="830" spans="1:27" ht="14.25" customHeight="1" x14ac:dyDescent="0.45">
      <c r="A830" s="2"/>
      <c r="B830" s="3"/>
      <c r="C830" s="4"/>
      <c r="S830" s="5"/>
      <c r="T830" s="5"/>
      <c r="U830" s="5"/>
      <c r="V830" s="5"/>
      <c r="Y830" s="6"/>
      <c r="Z830" s="6"/>
      <c r="AA830" s="6"/>
    </row>
    <row r="831" spans="1:27" ht="14.25" customHeight="1" x14ac:dyDescent="0.45">
      <c r="A831" s="2"/>
      <c r="B831" s="3"/>
      <c r="C831" s="4"/>
      <c r="S831" s="5"/>
      <c r="T831" s="5"/>
      <c r="U831" s="5"/>
      <c r="V831" s="5"/>
      <c r="Y831" s="6"/>
      <c r="Z831" s="6"/>
      <c r="AA831" s="6"/>
    </row>
    <row r="832" spans="1:27" ht="14.25" customHeight="1" x14ac:dyDescent="0.45">
      <c r="A832" s="2"/>
      <c r="B832" s="3"/>
      <c r="C832" s="4"/>
      <c r="S832" s="5"/>
      <c r="T832" s="5"/>
      <c r="U832" s="5"/>
      <c r="V832" s="5"/>
      <c r="Y832" s="6"/>
      <c r="Z832" s="6"/>
      <c r="AA832" s="6"/>
    </row>
    <row r="833" spans="1:27" ht="14.25" customHeight="1" x14ac:dyDescent="0.45">
      <c r="A833" s="2"/>
      <c r="B833" s="3"/>
      <c r="C833" s="4"/>
      <c r="S833" s="5"/>
      <c r="T833" s="5"/>
      <c r="U833" s="5"/>
      <c r="V833" s="5"/>
      <c r="Y833" s="6"/>
      <c r="Z833" s="6"/>
      <c r="AA833" s="6"/>
    </row>
    <row r="834" spans="1:27" ht="14.25" customHeight="1" x14ac:dyDescent="0.45">
      <c r="A834" s="2"/>
      <c r="B834" s="3"/>
      <c r="C834" s="4"/>
      <c r="S834" s="5"/>
      <c r="T834" s="5"/>
      <c r="U834" s="5"/>
      <c r="V834" s="5"/>
      <c r="Y834" s="6"/>
      <c r="Z834" s="6"/>
      <c r="AA834" s="6"/>
    </row>
    <row r="835" spans="1:27" ht="14.25" customHeight="1" x14ac:dyDescent="0.45">
      <c r="A835" s="2"/>
      <c r="B835" s="3"/>
      <c r="C835" s="4"/>
      <c r="S835" s="5"/>
      <c r="T835" s="5"/>
      <c r="U835" s="5"/>
      <c r="V835" s="5"/>
      <c r="Y835" s="6"/>
      <c r="Z835" s="6"/>
      <c r="AA835" s="6"/>
    </row>
    <row r="836" spans="1:27" ht="14.25" customHeight="1" x14ac:dyDescent="0.45">
      <c r="A836" s="2"/>
      <c r="B836" s="3"/>
      <c r="C836" s="4"/>
      <c r="S836" s="5"/>
      <c r="T836" s="5"/>
      <c r="U836" s="5"/>
      <c r="V836" s="5"/>
      <c r="Y836" s="6"/>
      <c r="Z836" s="6"/>
      <c r="AA836" s="6"/>
    </row>
    <row r="837" spans="1:27" ht="14.25" customHeight="1" x14ac:dyDescent="0.45">
      <c r="A837" s="2"/>
      <c r="B837" s="3"/>
      <c r="C837" s="4"/>
      <c r="S837" s="5"/>
      <c r="T837" s="5"/>
      <c r="U837" s="5"/>
      <c r="V837" s="5"/>
      <c r="Y837" s="6"/>
      <c r="Z837" s="6"/>
      <c r="AA837" s="6"/>
    </row>
    <row r="838" spans="1:27" ht="14.25" customHeight="1" x14ac:dyDescent="0.45">
      <c r="A838" s="2"/>
      <c r="B838" s="3"/>
      <c r="C838" s="4"/>
      <c r="S838" s="5"/>
      <c r="T838" s="5"/>
      <c r="U838" s="5"/>
      <c r="V838" s="5"/>
      <c r="Y838" s="6"/>
      <c r="Z838" s="6"/>
      <c r="AA838" s="6"/>
    </row>
    <row r="839" spans="1:27" ht="14.25" customHeight="1" x14ac:dyDescent="0.45">
      <c r="A839" s="2"/>
      <c r="B839" s="3"/>
      <c r="C839" s="4"/>
      <c r="S839" s="5"/>
      <c r="T839" s="5"/>
      <c r="U839" s="5"/>
      <c r="V839" s="5"/>
      <c r="Y839" s="6"/>
      <c r="Z839" s="6"/>
      <c r="AA839" s="6"/>
    </row>
    <row r="840" spans="1:27" ht="14.25" customHeight="1" x14ac:dyDescent="0.45">
      <c r="A840" s="2"/>
      <c r="B840" s="3"/>
      <c r="C840" s="4"/>
      <c r="S840" s="5"/>
      <c r="T840" s="5"/>
      <c r="U840" s="5"/>
      <c r="V840" s="5"/>
      <c r="Y840" s="6"/>
      <c r="Z840" s="6"/>
      <c r="AA840" s="6"/>
    </row>
    <row r="841" spans="1:27" ht="14.25" customHeight="1" x14ac:dyDescent="0.45">
      <c r="A841" s="2"/>
      <c r="B841" s="3"/>
      <c r="C841" s="4"/>
      <c r="S841" s="5"/>
      <c r="T841" s="5"/>
      <c r="U841" s="5"/>
      <c r="V841" s="5"/>
      <c r="Y841" s="6"/>
      <c r="Z841" s="6"/>
      <c r="AA841" s="6"/>
    </row>
    <row r="842" spans="1:27" ht="14.25" customHeight="1" x14ac:dyDescent="0.45">
      <c r="A842" s="2"/>
      <c r="B842" s="3"/>
      <c r="C842" s="4"/>
      <c r="S842" s="5"/>
      <c r="T842" s="5"/>
      <c r="U842" s="5"/>
      <c r="V842" s="5"/>
      <c r="Y842" s="6"/>
      <c r="Z842" s="6"/>
      <c r="AA842" s="6"/>
    </row>
    <row r="843" spans="1:27" ht="14.25" customHeight="1" x14ac:dyDescent="0.45">
      <c r="A843" s="2"/>
      <c r="B843" s="3"/>
      <c r="C843" s="4"/>
      <c r="S843" s="5"/>
      <c r="T843" s="5"/>
      <c r="U843" s="5"/>
      <c r="V843" s="5"/>
      <c r="Y843" s="6"/>
      <c r="Z843" s="6"/>
      <c r="AA843" s="6"/>
    </row>
    <row r="844" spans="1:27" ht="14.25" customHeight="1" x14ac:dyDescent="0.45">
      <c r="A844" s="2"/>
      <c r="B844" s="3"/>
      <c r="C844" s="4"/>
      <c r="S844" s="5"/>
      <c r="T844" s="5"/>
      <c r="U844" s="5"/>
      <c r="V844" s="5"/>
      <c r="Y844" s="6"/>
      <c r="Z844" s="6"/>
      <c r="AA844" s="6"/>
    </row>
    <row r="845" spans="1:27" ht="14.25" customHeight="1" x14ac:dyDescent="0.45">
      <c r="A845" s="2"/>
      <c r="B845" s="3"/>
      <c r="C845" s="4"/>
      <c r="S845" s="5"/>
      <c r="T845" s="5"/>
      <c r="U845" s="5"/>
      <c r="V845" s="5"/>
      <c r="Y845" s="6"/>
      <c r="Z845" s="6"/>
      <c r="AA845" s="6"/>
    </row>
    <row r="846" spans="1:27" ht="14.25" customHeight="1" x14ac:dyDescent="0.45">
      <c r="A846" s="2"/>
      <c r="B846" s="3"/>
      <c r="C846" s="4"/>
      <c r="S846" s="5"/>
      <c r="T846" s="5"/>
      <c r="U846" s="5"/>
      <c r="V846" s="5"/>
      <c r="Y846" s="6"/>
      <c r="Z846" s="6"/>
      <c r="AA846" s="6"/>
    </row>
    <row r="847" spans="1:27" ht="14.25" customHeight="1" x14ac:dyDescent="0.45">
      <c r="A847" s="2"/>
      <c r="B847" s="3"/>
      <c r="C847" s="4"/>
      <c r="S847" s="5"/>
      <c r="T847" s="5"/>
      <c r="U847" s="5"/>
      <c r="V847" s="5"/>
      <c r="Y847" s="6"/>
      <c r="Z847" s="6"/>
      <c r="AA847" s="6"/>
    </row>
    <row r="848" spans="1:27" ht="14.25" customHeight="1" x14ac:dyDescent="0.45">
      <c r="A848" s="2"/>
      <c r="B848" s="3"/>
      <c r="C848" s="4"/>
      <c r="S848" s="5"/>
      <c r="T848" s="5"/>
      <c r="U848" s="5"/>
      <c r="V848" s="5"/>
      <c r="Y848" s="6"/>
      <c r="Z848" s="6"/>
      <c r="AA848" s="6"/>
    </row>
    <row r="849" spans="1:27" ht="14.25" customHeight="1" x14ac:dyDescent="0.45">
      <c r="A849" s="2"/>
      <c r="B849" s="3"/>
      <c r="C849" s="4"/>
      <c r="S849" s="5"/>
      <c r="T849" s="5"/>
      <c r="U849" s="5"/>
      <c r="V849" s="5"/>
      <c r="Y849" s="6"/>
      <c r="Z849" s="6"/>
      <c r="AA849" s="6"/>
    </row>
    <row r="850" spans="1:27" ht="14.25" customHeight="1" x14ac:dyDescent="0.45">
      <c r="A850" s="2"/>
      <c r="B850" s="3"/>
      <c r="C850" s="4"/>
      <c r="S850" s="5"/>
      <c r="T850" s="5"/>
      <c r="U850" s="5"/>
      <c r="V850" s="5"/>
      <c r="Y850" s="6"/>
      <c r="Z850" s="6"/>
      <c r="AA850" s="6"/>
    </row>
    <row r="851" spans="1:27" ht="14.25" customHeight="1" x14ac:dyDescent="0.45">
      <c r="A851" s="2"/>
      <c r="B851" s="3"/>
      <c r="C851" s="4"/>
      <c r="S851" s="5"/>
      <c r="T851" s="5"/>
      <c r="U851" s="5"/>
      <c r="V851" s="5"/>
      <c r="Y851" s="6"/>
      <c r="Z851" s="6"/>
      <c r="AA851" s="6"/>
    </row>
    <row r="852" spans="1:27" ht="14.25" customHeight="1" x14ac:dyDescent="0.45">
      <c r="A852" s="2"/>
      <c r="B852" s="3"/>
      <c r="C852" s="4"/>
      <c r="S852" s="5"/>
      <c r="T852" s="5"/>
      <c r="U852" s="5"/>
      <c r="V852" s="5"/>
      <c r="Y852" s="6"/>
      <c r="Z852" s="6"/>
      <c r="AA852" s="6"/>
    </row>
    <row r="853" spans="1:27" ht="14.25" customHeight="1" x14ac:dyDescent="0.45">
      <c r="A853" s="2"/>
      <c r="B853" s="3"/>
      <c r="C853" s="4"/>
      <c r="S853" s="5"/>
      <c r="T853" s="5"/>
      <c r="U853" s="5"/>
      <c r="V853" s="5"/>
      <c r="Y853" s="6"/>
      <c r="Z853" s="6"/>
      <c r="AA853" s="6"/>
    </row>
    <row r="854" spans="1:27" ht="14.25" customHeight="1" x14ac:dyDescent="0.45">
      <c r="A854" s="2"/>
      <c r="B854" s="3"/>
      <c r="C854" s="4"/>
      <c r="S854" s="5"/>
      <c r="T854" s="5"/>
      <c r="U854" s="5"/>
      <c r="V854" s="5"/>
      <c r="Y854" s="6"/>
      <c r="Z854" s="6"/>
      <c r="AA854" s="6"/>
    </row>
    <row r="855" spans="1:27" ht="14.25" customHeight="1" x14ac:dyDescent="0.45">
      <c r="A855" s="2"/>
      <c r="B855" s="3"/>
      <c r="C855" s="4"/>
      <c r="S855" s="5"/>
      <c r="T855" s="5"/>
      <c r="U855" s="5"/>
      <c r="V855" s="5"/>
      <c r="Y855" s="6"/>
      <c r="Z855" s="6"/>
      <c r="AA855" s="6"/>
    </row>
    <row r="856" spans="1:27" ht="14.25" customHeight="1" x14ac:dyDescent="0.45">
      <c r="A856" s="2"/>
      <c r="B856" s="3"/>
      <c r="C856" s="4"/>
      <c r="S856" s="5"/>
      <c r="T856" s="5"/>
      <c r="U856" s="5"/>
      <c r="V856" s="5"/>
      <c r="Y856" s="6"/>
      <c r="Z856" s="6"/>
      <c r="AA856" s="6"/>
    </row>
    <row r="857" spans="1:27" ht="14.25" customHeight="1" x14ac:dyDescent="0.45">
      <c r="A857" s="2"/>
      <c r="B857" s="3"/>
      <c r="C857" s="4"/>
      <c r="S857" s="5"/>
      <c r="T857" s="5"/>
      <c r="U857" s="5"/>
      <c r="V857" s="5"/>
      <c r="Y857" s="6"/>
      <c r="Z857" s="6"/>
      <c r="AA857" s="6"/>
    </row>
    <row r="858" spans="1:27" ht="14.25" customHeight="1" x14ac:dyDescent="0.45">
      <c r="A858" s="2"/>
      <c r="B858" s="3"/>
      <c r="C858" s="4"/>
      <c r="S858" s="5"/>
      <c r="T858" s="5"/>
      <c r="U858" s="5"/>
      <c r="V858" s="5"/>
      <c r="Y858" s="6"/>
      <c r="Z858" s="6"/>
      <c r="AA858" s="6"/>
    </row>
    <row r="859" spans="1:27" ht="14.25" customHeight="1" x14ac:dyDescent="0.45">
      <c r="A859" s="2"/>
      <c r="B859" s="3"/>
      <c r="C859" s="4"/>
      <c r="S859" s="5"/>
      <c r="T859" s="5"/>
      <c r="U859" s="5"/>
      <c r="V859" s="5"/>
      <c r="Y859" s="6"/>
      <c r="Z859" s="6"/>
      <c r="AA859" s="6"/>
    </row>
    <row r="860" spans="1:27" ht="14.25" customHeight="1" x14ac:dyDescent="0.45">
      <c r="A860" s="2"/>
      <c r="B860" s="3"/>
      <c r="C860" s="4"/>
      <c r="S860" s="5"/>
      <c r="T860" s="5"/>
      <c r="U860" s="5"/>
      <c r="V860" s="5"/>
      <c r="Y860" s="6"/>
      <c r="Z860" s="6"/>
      <c r="AA860" s="6"/>
    </row>
    <row r="861" spans="1:27" ht="14.25" customHeight="1" x14ac:dyDescent="0.45">
      <c r="A861" s="2"/>
      <c r="B861" s="3"/>
      <c r="C861" s="4"/>
      <c r="S861" s="5"/>
      <c r="T861" s="5"/>
      <c r="U861" s="5"/>
      <c r="V861" s="5"/>
      <c r="Y861" s="6"/>
      <c r="Z861" s="6"/>
      <c r="AA861" s="6"/>
    </row>
    <row r="862" spans="1:27" ht="14.25" customHeight="1" x14ac:dyDescent="0.45">
      <c r="A862" s="2"/>
      <c r="B862" s="3"/>
      <c r="C862" s="4"/>
      <c r="S862" s="5"/>
      <c r="T862" s="5"/>
      <c r="U862" s="5"/>
      <c r="V862" s="5"/>
      <c r="Y862" s="6"/>
      <c r="Z862" s="6"/>
      <c r="AA862" s="6"/>
    </row>
    <row r="863" spans="1:27" ht="14.25" customHeight="1" x14ac:dyDescent="0.45">
      <c r="A863" s="2"/>
      <c r="B863" s="3"/>
      <c r="C863" s="4"/>
      <c r="S863" s="5"/>
      <c r="T863" s="5"/>
      <c r="U863" s="5"/>
      <c r="V863" s="5"/>
      <c r="Y863" s="6"/>
      <c r="Z863" s="6"/>
      <c r="AA863" s="6"/>
    </row>
    <row r="864" spans="1:27" ht="14.25" customHeight="1" x14ac:dyDescent="0.45">
      <c r="A864" s="2"/>
      <c r="B864" s="3"/>
      <c r="C864" s="4"/>
      <c r="S864" s="5"/>
      <c r="T864" s="5"/>
      <c r="U864" s="5"/>
      <c r="V864" s="5"/>
      <c r="Y864" s="6"/>
      <c r="Z864" s="6"/>
      <c r="AA864" s="6"/>
    </row>
    <row r="865" spans="1:27" ht="14.25" customHeight="1" x14ac:dyDescent="0.45">
      <c r="A865" s="2"/>
      <c r="B865" s="3"/>
      <c r="C865" s="4"/>
      <c r="S865" s="5"/>
      <c r="T865" s="5"/>
      <c r="U865" s="5"/>
      <c r="V865" s="5"/>
      <c r="Y865" s="6"/>
      <c r="Z865" s="6"/>
      <c r="AA865" s="6"/>
    </row>
    <row r="866" spans="1:27" ht="14.25" customHeight="1" x14ac:dyDescent="0.45">
      <c r="A866" s="2"/>
      <c r="B866" s="3"/>
      <c r="C866" s="4"/>
      <c r="S866" s="5"/>
      <c r="T866" s="5"/>
      <c r="U866" s="5"/>
      <c r="V866" s="5"/>
      <c r="Y866" s="6"/>
      <c r="Z866" s="6"/>
      <c r="AA866" s="6"/>
    </row>
    <row r="867" spans="1:27" ht="14.25" customHeight="1" x14ac:dyDescent="0.45">
      <c r="A867" s="2"/>
      <c r="B867" s="3"/>
      <c r="C867" s="4"/>
      <c r="S867" s="5"/>
      <c r="T867" s="5"/>
      <c r="U867" s="5"/>
      <c r="V867" s="5"/>
      <c r="Y867" s="6"/>
      <c r="Z867" s="6"/>
      <c r="AA867" s="6"/>
    </row>
    <row r="868" spans="1:27" ht="14.25" customHeight="1" x14ac:dyDescent="0.45">
      <c r="A868" s="2"/>
      <c r="B868" s="3"/>
      <c r="C868" s="4"/>
      <c r="S868" s="5"/>
      <c r="T868" s="5"/>
      <c r="U868" s="5"/>
      <c r="V868" s="5"/>
      <c r="Y868" s="6"/>
      <c r="Z868" s="6"/>
      <c r="AA868" s="6"/>
    </row>
    <row r="869" spans="1:27" ht="14.25" customHeight="1" x14ac:dyDescent="0.45">
      <c r="A869" s="2"/>
      <c r="B869" s="3"/>
      <c r="C869" s="4"/>
      <c r="S869" s="5"/>
      <c r="T869" s="5"/>
      <c r="U869" s="5"/>
      <c r="V869" s="5"/>
      <c r="Y869" s="6"/>
      <c r="Z869" s="6"/>
      <c r="AA869" s="6"/>
    </row>
    <row r="870" spans="1:27" ht="14.25" customHeight="1" x14ac:dyDescent="0.45">
      <c r="A870" s="2"/>
      <c r="B870" s="3"/>
      <c r="C870" s="4"/>
      <c r="S870" s="5"/>
      <c r="T870" s="5"/>
      <c r="U870" s="5"/>
      <c r="V870" s="5"/>
      <c r="Y870" s="6"/>
      <c r="Z870" s="6"/>
      <c r="AA870" s="6"/>
    </row>
    <row r="871" spans="1:27" ht="14.25" customHeight="1" x14ac:dyDescent="0.45">
      <c r="A871" s="2"/>
      <c r="B871" s="3"/>
      <c r="C871" s="4"/>
      <c r="S871" s="5"/>
      <c r="T871" s="5"/>
      <c r="U871" s="5"/>
      <c r="V871" s="5"/>
      <c r="Y871" s="6"/>
      <c r="Z871" s="6"/>
      <c r="AA871" s="6"/>
    </row>
    <row r="872" spans="1:27" ht="14.25" customHeight="1" x14ac:dyDescent="0.45">
      <c r="A872" s="2"/>
      <c r="B872" s="3"/>
      <c r="C872" s="4"/>
      <c r="S872" s="5"/>
      <c r="T872" s="5"/>
      <c r="U872" s="5"/>
      <c r="V872" s="5"/>
      <c r="Y872" s="6"/>
      <c r="Z872" s="6"/>
      <c r="AA872" s="6"/>
    </row>
    <row r="873" spans="1:27" ht="14.25" customHeight="1" x14ac:dyDescent="0.45">
      <c r="A873" s="2"/>
      <c r="B873" s="3"/>
      <c r="C873" s="4"/>
      <c r="S873" s="5"/>
      <c r="T873" s="5"/>
      <c r="U873" s="5"/>
      <c r="V873" s="5"/>
      <c r="Y873" s="6"/>
      <c r="Z873" s="6"/>
      <c r="AA873" s="6"/>
    </row>
    <row r="874" spans="1:27" ht="14.25" customHeight="1" x14ac:dyDescent="0.45">
      <c r="A874" s="2"/>
      <c r="B874" s="3"/>
      <c r="C874" s="4"/>
      <c r="S874" s="5"/>
      <c r="T874" s="5"/>
      <c r="U874" s="5"/>
      <c r="V874" s="5"/>
      <c r="Y874" s="6"/>
      <c r="Z874" s="6"/>
      <c r="AA874" s="6"/>
    </row>
    <row r="875" spans="1:27" ht="14.25" customHeight="1" x14ac:dyDescent="0.45">
      <c r="A875" s="2"/>
      <c r="B875" s="3"/>
      <c r="C875" s="4"/>
      <c r="S875" s="5"/>
      <c r="T875" s="5"/>
      <c r="U875" s="5"/>
      <c r="V875" s="5"/>
      <c r="Y875" s="6"/>
      <c r="Z875" s="6"/>
      <c r="AA875" s="6"/>
    </row>
    <row r="876" spans="1:27" ht="14.25" customHeight="1" x14ac:dyDescent="0.45">
      <c r="A876" s="2"/>
      <c r="B876" s="3"/>
      <c r="C876" s="4"/>
      <c r="S876" s="5"/>
      <c r="T876" s="5"/>
      <c r="U876" s="5"/>
      <c r="V876" s="5"/>
      <c r="Y876" s="6"/>
      <c r="Z876" s="6"/>
      <c r="AA876" s="6"/>
    </row>
    <row r="877" spans="1:27" ht="14.25" customHeight="1" x14ac:dyDescent="0.45">
      <c r="A877" s="2"/>
      <c r="B877" s="3"/>
      <c r="C877" s="4"/>
      <c r="S877" s="5"/>
      <c r="T877" s="5"/>
      <c r="U877" s="5"/>
      <c r="V877" s="5"/>
      <c r="Y877" s="6"/>
      <c r="Z877" s="6"/>
      <c r="AA877" s="6"/>
    </row>
    <row r="878" spans="1:27" ht="14.25" customHeight="1" x14ac:dyDescent="0.45">
      <c r="A878" s="2"/>
      <c r="B878" s="3"/>
      <c r="C878" s="4"/>
      <c r="S878" s="5"/>
      <c r="T878" s="5"/>
      <c r="U878" s="5"/>
      <c r="V878" s="5"/>
      <c r="Y878" s="6"/>
      <c r="Z878" s="6"/>
      <c r="AA878" s="6"/>
    </row>
    <row r="879" spans="1:27" ht="14.25" customHeight="1" x14ac:dyDescent="0.45">
      <c r="A879" s="2"/>
      <c r="B879" s="3"/>
      <c r="C879" s="4"/>
      <c r="S879" s="5"/>
      <c r="T879" s="5"/>
      <c r="U879" s="5"/>
      <c r="V879" s="5"/>
      <c r="Y879" s="6"/>
      <c r="Z879" s="6"/>
      <c r="AA879" s="6"/>
    </row>
    <row r="880" spans="1:27" ht="14.25" customHeight="1" x14ac:dyDescent="0.45">
      <c r="A880" s="2"/>
      <c r="B880" s="3"/>
      <c r="C880" s="4"/>
      <c r="S880" s="5"/>
      <c r="T880" s="5"/>
      <c r="U880" s="5"/>
      <c r="V880" s="5"/>
      <c r="Y880" s="6"/>
      <c r="Z880" s="6"/>
      <c r="AA880" s="6"/>
    </row>
    <row r="881" spans="1:27" ht="14.25" customHeight="1" x14ac:dyDescent="0.45">
      <c r="A881" s="2"/>
      <c r="B881" s="3"/>
      <c r="C881" s="4"/>
      <c r="S881" s="5"/>
      <c r="T881" s="5"/>
      <c r="U881" s="5"/>
      <c r="V881" s="5"/>
      <c r="Y881" s="6"/>
      <c r="Z881" s="6"/>
      <c r="AA881" s="6"/>
    </row>
    <row r="882" spans="1:27" ht="14.25" customHeight="1" x14ac:dyDescent="0.45">
      <c r="A882" s="2"/>
      <c r="B882" s="3"/>
      <c r="C882" s="4"/>
      <c r="S882" s="5"/>
      <c r="T882" s="5"/>
      <c r="U882" s="5"/>
      <c r="V882" s="5"/>
      <c r="Y882" s="6"/>
      <c r="Z882" s="6"/>
      <c r="AA882" s="6"/>
    </row>
    <row r="883" spans="1:27" ht="14.25" customHeight="1" x14ac:dyDescent="0.45">
      <c r="A883" s="2"/>
      <c r="B883" s="3"/>
      <c r="C883" s="4"/>
      <c r="S883" s="5"/>
      <c r="T883" s="5"/>
      <c r="U883" s="5"/>
      <c r="V883" s="5"/>
      <c r="Y883" s="6"/>
      <c r="Z883" s="6"/>
      <c r="AA883" s="6"/>
    </row>
    <row r="884" spans="1:27" ht="14.25" customHeight="1" x14ac:dyDescent="0.45">
      <c r="A884" s="2"/>
      <c r="B884" s="3"/>
      <c r="C884" s="4"/>
      <c r="S884" s="5"/>
      <c r="T884" s="5"/>
      <c r="U884" s="5"/>
      <c r="V884" s="5"/>
      <c r="Y884" s="6"/>
      <c r="Z884" s="6"/>
      <c r="AA884" s="6"/>
    </row>
    <row r="885" spans="1:27" ht="14.25" customHeight="1" x14ac:dyDescent="0.45">
      <c r="A885" s="2"/>
      <c r="B885" s="3"/>
      <c r="C885" s="4"/>
      <c r="S885" s="5"/>
      <c r="T885" s="5"/>
      <c r="U885" s="5"/>
      <c r="V885" s="5"/>
      <c r="Y885" s="6"/>
      <c r="Z885" s="6"/>
      <c r="AA885" s="6"/>
    </row>
    <row r="886" spans="1:27" ht="14.25" customHeight="1" x14ac:dyDescent="0.45">
      <c r="A886" s="2"/>
      <c r="B886" s="3"/>
      <c r="C886" s="4"/>
      <c r="S886" s="5"/>
      <c r="T886" s="5"/>
      <c r="U886" s="5"/>
      <c r="V886" s="5"/>
      <c r="Y886" s="6"/>
      <c r="Z886" s="6"/>
      <c r="AA886" s="6"/>
    </row>
    <row r="887" spans="1:27" ht="14.25" customHeight="1" x14ac:dyDescent="0.45">
      <c r="A887" s="2"/>
      <c r="B887" s="3"/>
      <c r="C887" s="4"/>
      <c r="S887" s="5"/>
      <c r="T887" s="5"/>
      <c r="U887" s="5"/>
      <c r="V887" s="5"/>
      <c r="Y887" s="6"/>
      <c r="Z887" s="6"/>
      <c r="AA887" s="6"/>
    </row>
    <row r="888" spans="1:27" ht="14.25" customHeight="1" x14ac:dyDescent="0.45">
      <c r="A888" s="2"/>
      <c r="B888" s="3"/>
      <c r="C888" s="4"/>
      <c r="S888" s="5"/>
      <c r="T888" s="5"/>
      <c r="U888" s="5"/>
      <c r="V888" s="5"/>
      <c r="Y888" s="6"/>
      <c r="Z888" s="6"/>
      <c r="AA888" s="6"/>
    </row>
    <row r="889" spans="1:27" ht="14.25" customHeight="1" x14ac:dyDescent="0.45">
      <c r="A889" s="2"/>
      <c r="B889" s="3"/>
      <c r="C889" s="4"/>
      <c r="S889" s="5"/>
      <c r="T889" s="5"/>
      <c r="U889" s="5"/>
      <c r="V889" s="5"/>
      <c r="Y889" s="6"/>
      <c r="Z889" s="6"/>
      <c r="AA889" s="6"/>
    </row>
    <row r="890" spans="1:27" ht="14.25" customHeight="1" x14ac:dyDescent="0.45">
      <c r="A890" s="2"/>
      <c r="B890" s="3"/>
      <c r="C890" s="4"/>
      <c r="S890" s="5"/>
      <c r="T890" s="5"/>
      <c r="U890" s="5"/>
      <c r="V890" s="5"/>
      <c r="Y890" s="6"/>
      <c r="Z890" s="6"/>
      <c r="AA890" s="6"/>
    </row>
    <row r="891" spans="1:27" ht="14.25" customHeight="1" x14ac:dyDescent="0.45">
      <c r="A891" s="2"/>
      <c r="B891" s="3"/>
      <c r="C891" s="4"/>
      <c r="S891" s="5"/>
      <c r="T891" s="5"/>
      <c r="U891" s="5"/>
      <c r="V891" s="5"/>
      <c r="Y891" s="6"/>
      <c r="Z891" s="6"/>
      <c r="AA891" s="6"/>
    </row>
    <row r="892" spans="1:27" ht="14.25" customHeight="1" x14ac:dyDescent="0.45">
      <c r="A892" s="2"/>
      <c r="B892" s="3"/>
      <c r="C892" s="4"/>
      <c r="S892" s="5"/>
      <c r="T892" s="5"/>
      <c r="U892" s="5"/>
      <c r="V892" s="5"/>
      <c r="Y892" s="6"/>
      <c r="Z892" s="6"/>
      <c r="AA892" s="6"/>
    </row>
    <row r="893" spans="1:27" ht="14.25" customHeight="1" x14ac:dyDescent="0.45">
      <c r="A893" s="2"/>
      <c r="B893" s="3"/>
      <c r="C893" s="4"/>
      <c r="S893" s="5"/>
      <c r="T893" s="5"/>
      <c r="U893" s="5"/>
      <c r="V893" s="5"/>
      <c r="Y893" s="6"/>
      <c r="Z893" s="6"/>
      <c r="AA893" s="6"/>
    </row>
    <row r="894" spans="1:27" ht="14.25" customHeight="1" x14ac:dyDescent="0.45">
      <c r="A894" s="2"/>
      <c r="B894" s="3"/>
      <c r="C894" s="4"/>
      <c r="S894" s="5"/>
      <c r="T894" s="5"/>
      <c r="U894" s="5"/>
      <c r="V894" s="5"/>
      <c r="Y894" s="6"/>
      <c r="Z894" s="6"/>
      <c r="AA894" s="6"/>
    </row>
    <row r="895" spans="1:27" ht="14.25" customHeight="1" x14ac:dyDescent="0.45">
      <c r="A895" s="2"/>
      <c r="B895" s="3"/>
      <c r="C895" s="4"/>
      <c r="S895" s="5"/>
      <c r="T895" s="5"/>
      <c r="U895" s="5"/>
      <c r="V895" s="5"/>
      <c r="Y895" s="6"/>
      <c r="Z895" s="6"/>
      <c r="AA895" s="6"/>
    </row>
    <row r="896" spans="1:27" ht="14.25" customHeight="1" x14ac:dyDescent="0.45">
      <c r="A896" s="2"/>
      <c r="B896" s="3"/>
      <c r="C896" s="4"/>
      <c r="S896" s="5"/>
      <c r="T896" s="5"/>
      <c r="U896" s="5"/>
      <c r="V896" s="5"/>
      <c r="Y896" s="6"/>
      <c r="Z896" s="6"/>
      <c r="AA896" s="6"/>
    </row>
    <row r="897" spans="1:27" ht="14.25" customHeight="1" x14ac:dyDescent="0.45">
      <c r="A897" s="2"/>
      <c r="B897" s="3"/>
      <c r="C897" s="4"/>
      <c r="S897" s="5"/>
      <c r="T897" s="5"/>
      <c r="U897" s="5"/>
      <c r="V897" s="5"/>
      <c r="Y897" s="6"/>
      <c r="Z897" s="6"/>
      <c r="AA897" s="6"/>
    </row>
    <row r="898" spans="1:27" ht="14.25" customHeight="1" x14ac:dyDescent="0.45">
      <c r="A898" s="2"/>
      <c r="B898" s="3"/>
      <c r="C898" s="4"/>
      <c r="S898" s="5"/>
      <c r="T898" s="5"/>
      <c r="U898" s="5"/>
      <c r="V898" s="5"/>
      <c r="Y898" s="6"/>
      <c r="Z898" s="6"/>
      <c r="AA898" s="6"/>
    </row>
    <row r="899" spans="1:27" ht="14.25" customHeight="1" x14ac:dyDescent="0.45">
      <c r="A899" s="2"/>
      <c r="B899" s="3"/>
      <c r="C899" s="4"/>
      <c r="S899" s="5"/>
      <c r="T899" s="5"/>
      <c r="U899" s="5"/>
      <c r="V899" s="5"/>
      <c r="Y899" s="6"/>
      <c r="Z899" s="6"/>
      <c r="AA899" s="6"/>
    </row>
    <row r="900" spans="1:27" ht="14.25" customHeight="1" x14ac:dyDescent="0.45">
      <c r="A900" s="2"/>
      <c r="B900" s="3"/>
      <c r="C900" s="4"/>
      <c r="S900" s="5"/>
      <c r="T900" s="5"/>
      <c r="U900" s="5"/>
      <c r="V900" s="5"/>
      <c r="Y900" s="6"/>
      <c r="Z900" s="6"/>
      <c r="AA900" s="6"/>
    </row>
    <row r="901" spans="1:27" ht="14.25" customHeight="1" x14ac:dyDescent="0.45">
      <c r="A901" s="2"/>
      <c r="B901" s="3"/>
      <c r="C901" s="4"/>
      <c r="S901" s="5"/>
      <c r="T901" s="5"/>
      <c r="U901" s="5"/>
      <c r="V901" s="5"/>
      <c r="Y901" s="6"/>
      <c r="Z901" s="6"/>
      <c r="AA901" s="6"/>
    </row>
    <row r="902" spans="1:27" ht="14.25" customHeight="1" x14ac:dyDescent="0.45">
      <c r="A902" s="2"/>
      <c r="B902" s="3"/>
      <c r="C902" s="4"/>
      <c r="S902" s="5"/>
      <c r="T902" s="5"/>
      <c r="U902" s="5"/>
      <c r="V902" s="5"/>
      <c r="Y902" s="6"/>
      <c r="Z902" s="6"/>
      <c r="AA902" s="6"/>
    </row>
    <row r="903" spans="1:27" ht="14.25" customHeight="1" x14ac:dyDescent="0.45">
      <c r="A903" s="2"/>
      <c r="B903" s="3"/>
      <c r="C903" s="4"/>
      <c r="S903" s="5"/>
      <c r="T903" s="5"/>
      <c r="U903" s="5"/>
      <c r="V903" s="5"/>
      <c r="Y903" s="6"/>
      <c r="Z903" s="6"/>
      <c r="AA903" s="6"/>
    </row>
    <row r="904" spans="1:27" ht="14.25" customHeight="1" x14ac:dyDescent="0.45">
      <c r="A904" s="2"/>
      <c r="B904" s="3"/>
      <c r="C904" s="4"/>
      <c r="S904" s="5"/>
      <c r="T904" s="5"/>
      <c r="U904" s="5"/>
      <c r="V904" s="5"/>
      <c r="Y904" s="6"/>
      <c r="Z904" s="6"/>
      <c r="AA904" s="6"/>
    </row>
    <row r="905" spans="1:27" ht="14.25" customHeight="1" x14ac:dyDescent="0.45">
      <c r="A905" s="2"/>
      <c r="B905" s="3"/>
      <c r="C905" s="4"/>
      <c r="S905" s="5"/>
      <c r="T905" s="5"/>
      <c r="U905" s="5"/>
      <c r="V905" s="5"/>
      <c r="Y905" s="6"/>
      <c r="Z905" s="6"/>
      <c r="AA905" s="6"/>
    </row>
    <row r="906" spans="1:27" ht="14.25" customHeight="1" x14ac:dyDescent="0.45">
      <c r="A906" s="2"/>
      <c r="B906" s="3"/>
      <c r="C906" s="4"/>
      <c r="S906" s="5"/>
      <c r="T906" s="5"/>
      <c r="U906" s="5"/>
      <c r="V906" s="5"/>
      <c r="Y906" s="6"/>
      <c r="Z906" s="6"/>
      <c r="AA906" s="6"/>
    </row>
    <row r="907" spans="1:27" ht="14.25" customHeight="1" x14ac:dyDescent="0.45">
      <c r="A907" s="2"/>
      <c r="B907" s="3"/>
      <c r="C907" s="4"/>
      <c r="S907" s="5"/>
      <c r="T907" s="5"/>
      <c r="U907" s="5"/>
      <c r="V907" s="5"/>
      <c r="Y907" s="6"/>
      <c r="Z907" s="6"/>
      <c r="AA907" s="6"/>
    </row>
    <row r="908" spans="1:27" ht="14.25" customHeight="1" x14ac:dyDescent="0.45">
      <c r="A908" s="2"/>
      <c r="B908" s="3"/>
      <c r="C908" s="4"/>
      <c r="S908" s="5"/>
      <c r="T908" s="5"/>
      <c r="U908" s="5"/>
      <c r="V908" s="5"/>
      <c r="Y908" s="6"/>
      <c r="Z908" s="6"/>
      <c r="AA908" s="6"/>
    </row>
    <row r="909" spans="1:27" ht="14.25" customHeight="1" x14ac:dyDescent="0.45">
      <c r="A909" s="2"/>
      <c r="B909" s="3"/>
      <c r="C909" s="4"/>
      <c r="S909" s="5"/>
      <c r="T909" s="5"/>
      <c r="U909" s="5"/>
      <c r="V909" s="5"/>
      <c r="Y909" s="6"/>
      <c r="Z909" s="6"/>
      <c r="AA909" s="6"/>
    </row>
    <row r="910" spans="1:27" ht="14.25" customHeight="1" x14ac:dyDescent="0.45">
      <c r="A910" s="2"/>
      <c r="B910" s="3"/>
      <c r="C910" s="4"/>
      <c r="S910" s="5"/>
      <c r="T910" s="5"/>
      <c r="U910" s="5"/>
      <c r="V910" s="5"/>
      <c r="Y910" s="6"/>
      <c r="Z910" s="6"/>
      <c r="AA910" s="6"/>
    </row>
    <row r="911" spans="1:27" ht="14.25" customHeight="1" x14ac:dyDescent="0.45">
      <c r="A911" s="2"/>
      <c r="B911" s="3"/>
      <c r="C911" s="4"/>
      <c r="S911" s="5"/>
      <c r="T911" s="5"/>
      <c r="U911" s="5"/>
      <c r="V911" s="5"/>
      <c r="Y911" s="6"/>
      <c r="Z911" s="6"/>
      <c r="AA911" s="6"/>
    </row>
    <row r="912" spans="1:27" ht="14.25" customHeight="1" x14ac:dyDescent="0.45">
      <c r="A912" s="2"/>
      <c r="B912" s="3"/>
      <c r="C912" s="4"/>
      <c r="S912" s="5"/>
      <c r="T912" s="5"/>
      <c r="U912" s="5"/>
      <c r="V912" s="5"/>
      <c r="Y912" s="6"/>
      <c r="Z912" s="6"/>
      <c r="AA912" s="6"/>
    </row>
    <row r="913" spans="1:27" ht="14.25" customHeight="1" x14ac:dyDescent="0.45">
      <c r="A913" s="2"/>
      <c r="B913" s="3"/>
      <c r="C913" s="4"/>
      <c r="S913" s="5"/>
      <c r="T913" s="5"/>
      <c r="U913" s="5"/>
      <c r="V913" s="5"/>
      <c r="Y913" s="6"/>
      <c r="Z913" s="6"/>
      <c r="AA913" s="6"/>
    </row>
    <row r="914" spans="1:27" ht="14.25" customHeight="1" x14ac:dyDescent="0.45">
      <c r="A914" s="2"/>
      <c r="B914" s="3"/>
      <c r="C914" s="4"/>
      <c r="S914" s="5"/>
      <c r="T914" s="5"/>
      <c r="U914" s="5"/>
      <c r="V914" s="5"/>
      <c r="Y914" s="6"/>
      <c r="Z914" s="6"/>
      <c r="AA914" s="6"/>
    </row>
    <row r="915" spans="1:27" ht="14.25" customHeight="1" x14ac:dyDescent="0.45">
      <c r="A915" s="2"/>
      <c r="B915" s="3"/>
      <c r="C915" s="4"/>
      <c r="S915" s="5"/>
      <c r="T915" s="5"/>
      <c r="U915" s="5"/>
      <c r="V915" s="5"/>
      <c r="Y915" s="6"/>
      <c r="Z915" s="6"/>
      <c r="AA915" s="6"/>
    </row>
    <row r="916" spans="1:27" ht="14.25" customHeight="1" x14ac:dyDescent="0.45">
      <c r="A916" s="2"/>
      <c r="B916" s="3"/>
      <c r="C916" s="4"/>
      <c r="S916" s="5"/>
      <c r="T916" s="5"/>
      <c r="U916" s="5"/>
      <c r="V916" s="5"/>
      <c r="Y916" s="6"/>
      <c r="Z916" s="6"/>
      <c r="AA916" s="6"/>
    </row>
    <row r="917" spans="1:27" ht="14.25" customHeight="1" x14ac:dyDescent="0.45">
      <c r="A917" s="2"/>
      <c r="B917" s="3"/>
      <c r="C917" s="4"/>
      <c r="S917" s="5"/>
      <c r="T917" s="5"/>
      <c r="U917" s="5"/>
      <c r="V917" s="5"/>
      <c r="Y917" s="6"/>
      <c r="Z917" s="6"/>
      <c r="AA917" s="6"/>
    </row>
    <row r="918" spans="1:27" ht="14.25" customHeight="1" x14ac:dyDescent="0.45">
      <c r="A918" s="2"/>
      <c r="B918" s="3"/>
      <c r="C918" s="4"/>
      <c r="S918" s="5"/>
      <c r="T918" s="5"/>
      <c r="U918" s="5"/>
      <c r="V918" s="5"/>
      <c r="Y918" s="6"/>
      <c r="Z918" s="6"/>
      <c r="AA918" s="6"/>
    </row>
    <row r="919" spans="1:27" ht="14.25" customHeight="1" x14ac:dyDescent="0.45">
      <c r="A919" s="2"/>
      <c r="B919" s="3"/>
      <c r="C919" s="4"/>
      <c r="S919" s="5"/>
      <c r="T919" s="5"/>
      <c r="U919" s="5"/>
      <c r="V919" s="5"/>
      <c r="Y919" s="6"/>
      <c r="Z919" s="6"/>
      <c r="AA919" s="6"/>
    </row>
    <row r="920" spans="1:27" ht="14.25" customHeight="1" x14ac:dyDescent="0.45">
      <c r="A920" s="2"/>
      <c r="B920" s="3"/>
      <c r="C920" s="4"/>
      <c r="S920" s="5"/>
      <c r="T920" s="5"/>
      <c r="U920" s="5"/>
      <c r="V920" s="5"/>
      <c r="Y920" s="6"/>
      <c r="Z920" s="6"/>
      <c r="AA920" s="6"/>
    </row>
    <row r="921" spans="1:27" ht="14.25" customHeight="1" x14ac:dyDescent="0.45">
      <c r="A921" s="2"/>
      <c r="B921" s="3"/>
      <c r="C921" s="4"/>
      <c r="S921" s="5"/>
      <c r="T921" s="5"/>
      <c r="U921" s="5"/>
      <c r="V921" s="5"/>
      <c r="Y921" s="6"/>
      <c r="Z921" s="6"/>
      <c r="AA921" s="6"/>
    </row>
    <row r="922" spans="1:27" ht="14.25" customHeight="1" x14ac:dyDescent="0.45">
      <c r="A922" s="2"/>
      <c r="B922" s="3"/>
      <c r="C922" s="4"/>
      <c r="S922" s="5"/>
      <c r="T922" s="5"/>
      <c r="U922" s="5"/>
      <c r="V922" s="5"/>
      <c r="Y922" s="6"/>
      <c r="Z922" s="6"/>
      <c r="AA922" s="6"/>
    </row>
    <row r="923" spans="1:27" ht="14.25" customHeight="1" x14ac:dyDescent="0.45">
      <c r="A923" s="2"/>
      <c r="B923" s="3"/>
      <c r="C923" s="4"/>
      <c r="S923" s="5"/>
      <c r="T923" s="5"/>
      <c r="U923" s="5"/>
      <c r="V923" s="5"/>
      <c r="Y923" s="6"/>
      <c r="Z923" s="6"/>
      <c r="AA923" s="6"/>
    </row>
    <row r="924" spans="1:27" ht="14.25" customHeight="1" x14ac:dyDescent="0.45">
      <c r="A924" s="2"/>
      <c r="B924" s="3"/>
      <c r="C924" s="4"/>
      <c r="S924" s="5"/>
      <c r="T924" s="5"/>
      <c r="U924" s="5"/>
      <c r="V924" s="5"/>
      <c r="Y924" s="6"/>
      <c r="Z924" s="6"/>
      <c r="AA924" s="6"/>
    </row>
    <row r="925" spans="1:27" ht="14.25" customHeight="1" x14ac:dyDescent="0.45">
      <c r="A925" s="2"/>
      <c r="B925" s="3"/>
      <c r="C925" s="4"/>
      <c r="S925" s="5"/>
      <c r="T925" s="5"/>
      <c r="U925" s="5"/>
      <c r="V925" s="5"/>
      <c r="Y925" s="6"/>
      <c r="Z925" s="6"/>
      <c r="AA925" s="6"/>
    </row>
    <row r="926" spans="1:27" ht="14.25" customHeight="1" x14ac:dyDescent="0.45">
      <c r="A926" s="2"/>
      <c r="B926" s="3"/>
      <c r="C926" s="4"/>
      <c r="S926" s="5"/>
      <c r="T926" s="5"/>
      <c r="U926" s="5"/>
      <c r="V926" s="5"/>
      <c r="Y926" s="6"/>
      <c r="Z926" s="6"/>
      <c r="AA926" s="6"/>
    </row>
    <row r="927" spans="1:27" ht="14.25" customHeight="1" x14ac:dyDescent="0.45">
      <c r="A927" s="2"/>
      <c r="B927" s="3"/>
      <c r="C927" s="4"/>
      <c r="S927" s="5"/>
      <c r="T927" s="5"/>
      <c r="U927" s="5"/>
      <c r="V927" s="5"/>
      <c r="Y927" s="6"/>
      <c r="Z927" s="6"/>
      <c r="AA927" s="6"/>
    </row>
    <row r="928" spans="1:27" ht="14.25" customHeight="1" x14ac:dyDescent="0.45">
      <c r="A928" s="2"/>
      <c r="B928" s="3"/>
      <c r="C928" s="4"/>
      <c r="S928" s="5"/>
      <c r="T928" s="5"/>
      <c r="U928" s="5"/>
      <c r="V928" s="5"/>
      <c r="Y928" s="6"/>
      <c r="Z928" s="6"/>
      <c r="AA928" s="6"/>
    </row>
    <row r="929" spans="1:27" ht="14.25" customHeight="1" x14ac:dyDescent="0.45">
      <c r="A929" s="2"/>
      <c r="B929" s="3"/>
      <c r="C929" s="4"/>
      <c r="S929" s="5"/>
      <c r="T929" s="5"/>
      <c r="U929" s="5"/>
      <c r="V929" s="5"/>
      <c r="Y929" s="6"/>
      <c r="Z929" s="6"/>
      <c r="AA929" s="6"/>
    </row>
    <row r="930" spans="1:27" ht="14.25" customHeight="1" x14ac:dyDescent="0.45">
      <c r="A930" s="2"/>
      <c r="B930" s="3"/>
      <c r="C930" s="4"/>
      <c r="S930" s="5"/>
      <c r="T930" s="5"/>
      <c r="U930" s="5"/>
      <c r="V930" s="5"/>
      <c r="Y930" s="6"/>
      <c r="Z930" s="6"/>
      <c r="AA930" s="6"/>
    </row>
    <row r="931" spans="1:27" ht="14.25" customHeight="1" x14ac:dyDescent="0.45">
      <c r="A931" s="2"/>
      <c r="B931" s="3"/>
      <c r="C931" s="4"/>
      <c r="S931" s="5"/>
      <c r="T931" s="5"/>
      <c r="U931" s="5"/>
      <c r="V931" s="5"/>
      <c r="Y931" s="6"/>
      <c r="Z931" s="6"/>
      <c r="AA931" s="6"/>
    </row>
    <row r="932" spans="1:27" ht="14.25" customHeight="1" x14ac:dyDescent="0.45">
      <c r="A932" s="2"/>
      <c r="B932" s="3"/>
      <c r="C932" s="4"/>
      <c r="S932" s="5"/>
      <c r="T932" s="5"/>
      <c r="U932" s="5"/>
      <c r="V932" s="5"/>
      <c r="Y932" s="6"/>
      <c r="Z932" s="6"/>
      <c r="AA932" s="6"/>
    </row>
    <row r="933" spans="1:27" ht="14.25" customHeight="1" x14ac:dyDescent="0.45">
      <c r="A933" s="2"/>
      <c r="B933" s="3"/>
      <c r="C933" s="4"/>
      <c r="S933" s="5"/>
      <c r="T933" s="5"/>
      <c r="U933" s="5"/>
      <c r="V933" s="5"/>
      <c r="Y933" s="6"/>
      <c r="Z933" s="6"/>
      <c r="AA933" s="6"/>
    </row>
    <row r="934" spans="1:27" ht="14.25" customHeight="1" x14ac:dyDescent="0.45">
      <c r="A934" s="2"/>
      <c r="B934" s="3"/>
      <c r="C934" s="4"/>
      <c r="S934" s="5"/>
      <c r="T934" s="5"/>
      <c r="U934" s="5"/>
      <c r="V934" s="5"/>
      <c r="Y934" s="6"/>
      <c r="Z934" s="6"/>
      <c r="AA934" s="6"/>
    </row>
    <row r="935" spans="1:27" ht="14.25" customHeight="1" x14ac:dyDescent="0.45">
      <c r="A935" s="2"/>
      <c r="B935" s="3"/>
      <c r="C935" s="4"/>
      <c r="S935" s="5"/>
      <c r="T935" s="5"/>
      <c r="U935" s="5"/>
      <c r="V935" s="5"/>
      <c r="Y935" s="6"/>
      <c r="Z935" s="6"/>
      <c r="AA935" s="6"/>
    </row>
    <row r="936" spans="1:27" ht="14.25" customHeight="1" x14ac:dyDescent="0.45">
      <c r="A936" s="2"/>
      <c r="B936" s="3"/>
      <c r="C936" s="4"/>
      <c r="S936" s="5"/>
      <c r="T936" s="5"/>
      <c r="U936" s="5"/>
      <c r="V936" s="5"/>
      <c r="Y936" s="6"/>
      <c r="Z936" s="6"/>
      <c r="AA936" s="6"/>
    </row>
    <row r="937" spans="1:27" ht="14.25" customHeight="1" x14ac:dyDescent="0.45">
      <c r="A937" s="2"/>
      <c r="B937" s="3"/>
      <c r="C937" s="4"/>
      <c r="S937" s="5"/>
      <c r="T937" s="5"/>
      <c r="U937" s="5"/>
      <c r="V937" s="5"/>
      <c r="Y937" s="6"/>
      <c r="Z937" s="6"/>
      <c r="AA937" s="6"/>
    </row>
    <row r="938" spans="1:27" ht="14.25" customHeight="1" x14ac:dyDescent="0.45">
      <c r="A938" s="2"/>
      <c r="B938" s="3"/>
      <c r="C938" s="4"/>
      <c r="S938" s="5"/>
      <c r="T938" s="5"/>
      <c r="U938" s="5"/>
      <c r="V938" s="5"/>
      <c r="Y938" s="6"/>
      <c r="Z938" s="6"/>
      <c r="AA938" s="6"/>
    </row>
    <row r="939" spans="1:27" ht="14.25" customHeight="1" x14ac:dyDescent="0.45">
      <c r="A939" s="2"/>
      <c r="B939" s="3"/>
      <c r="C939" s="4"/>
      <c r="S939" s="5"/>
      <c r="T939" s="5"/>
      <c r="U939" s="5"/>
      <c r="V939" s="5"/>
      <c r="Y939" s="6"/>
      <c r="Z939" s="6"/>
      <c r="AA939" s="6"/>
    </row>
    <row r="940" spans="1:27" ht="14.25" customHeight="1" x14ac:dyDescent="0.45">
      <c r="A940" s="2"/>
      <c r="B940" s="3"/>
      <c r="C940" s="4"/>
      <c r="S940" s="5"/>
      <c r="T940" s="5"/>
      <c r="U940" s="5"/>
      <c r="V940" s="5"/>
      <c r="Y940" s="6"/>
      <c r="Z940" s="6"/>
      <c r="AA940" s="6"/>
    </row>
    <row r="941" spans="1:27" ht="14.25" customHeight="1" x14ac:dyDescent="0.45">
      <c r="A941" s="2"/>
      <c r="B941" s="3"/>
      <c r="C941" s="4"/>
      <c r="S941" s="5"/>
      <c r="T941" s="5"/>
      <c r="U941" s="5"/>
      <c r="V941" s="5"/>
      <c r="Y941" s="6"/>
      <c r="Z941" s="6"/>
      <c r="AA941" s="6"/>
    </row>
    <row r="942" spans="1:27" ht="14.25" customHeight="1" x14ac:dyDescent="0.45">
      <c r="A942" s="2"/>
      <c r="B942" s="3"/>
      <c r="C942" s="4"/>
      <c r="S942" s="5"/>
      <c r="T942" s="5"/>
      <c r="U942" s="5"/>
      <c r="V942" s="5"/>
      <c r="Y942" s="6"/>
      <c r="Z942" s="6"/>
      <c r="AA942" s="6"/>
    </row>
    <row r="943" spans="1:27" ht="14.25" customHeight="1" x14ac:dyDescent="0.45">
      <c r="A943" s="2"/>
      <c r="B943" s="3"/>
      <c r="C943" s="4"/>
      <c r="S943" s="5"/>
      <c r="T943" s="5"/>
      <c r="U943" s="5"/>
      <c r="V943" s="5"/>
      <c r="Y943" s="6"/>
      <c r="Z943" s="6"/>
      <c r="AA943" s="6"/>
    </row>
    <row r="944" spans="1:27" ht="14.25" customHeight="1" x14ac:dyDescent="0.45">
      <c r="A944" s="2"/>
      <c r="B944" s="3"/>
      <c r="C944" s="4"/>
      <c r="S944" s="5"/>
      <c r="T944" s="5"/>
      <c r="U944" s="5"/>
      <c r="V944" s="5"/>
      <c r="Y944" s="6"/>
      <c r="Z944" s="6"/>
      <c r="AA944" s="6"/>
    </row>
    <row r="945" spans="1:27" ht="14.25" customHeight="1" x14ac:dyDescent="0.45">
      <c r="A945" s="2"/>
      <c r="B945" s="3"/>
      <c r="C945" s="4"/>
      <c r="S945" s="5"/>
      <c r="T945" s="5"/>
      <c r="U945" s="5"/>
      <c r="V945" s="5"/>
      <c r="Y945" s="6"/>
      <c r="Z945" s="6"/>
      <c r="AA945" s="6"/>
    </row>
    <row r="946" spans="1:27" ht="14.25" customHeight="1" x14ac:dyDescent="0.45">
      <c r="A946" s="2"/>
      <c r="B946" s="3"/>
      <c r="C946" s="4"/>
      <c r="S946" s="5"/>
      <c r="T946" s="5"/>
      <c r="U946" s="5"/>
      <c r="V946" s="5"/>
      <c r="Y946" s="6"/>
      <c r="Z946" s="6"/>
      <c r="AA946" s="6"/>
    </row>
    <row r="947" spans="1:27" ht="14.25" customHeight="1" x14ac:dyDescent="0.45">
      <c r="A947" s="2"/>
      <c r="B947" s="3"/>
      <c r="C947" s="4"/>
      <c r="S947" s="5"/>
      <c r="T947" s="5"/>
      <c r="U947" s="5"/>
      <c r="V947" s="5"/>
      <c r="Y947" s="6"/>
      <c r="Z947" s="6"/>
      <c r="AA947" s="6"/>
    </row>
    <row r="948" spans="1:27" ht="14.25" customHeight="1" x14ac:dyDescent="0.45">
      <c r="A948" s="2"/>
      <c r="B948" s="3"/>
      <c r="C948" s="4"/>
      <c r="S948" s="5"/>
      <c r="T948" s="5"/>
      <c r="U948" s="5"/>
      <c r="V948" s="5"/>
      <c r="Y948" s="6"/>
      <c r="Z948" s="6"/>
      <c r="AA948" s="6"/>
    </row>
    <row r="949" spans="1:27" ht="14.25" customHeight="1" x14ac:dyDescent="0.45">
      <c r="A949" s="2"/>
      <c r="B949" s="3"/>
      <c r="C949" s="4"/>
      <c r="S949" s="5"/>
      <c r="T949" s="5"/>
      <c r="U949" s="5"/>
      <c r="V949" s="5"/>
      <c r="Y949" s="6"/>
      <c r="Z949" s="6"/>
      <c r="AA949" s="6"/>
    </row>
    <row r="950" spans="1:27" ht="14.25" customHeight="1" x14ac:dyDescent="0.45">
      <c r="A950" s="2"/>
      <c r="B950" s="3"/>
      <c r="C950" s="4"/>
      <c r="S950" s="5"/>
      <c r="T950" s="5"/>
      <c r="U950" s="5"/>
      <c r="V950" s="5"/>
      <c r="Y950" s="6"/>
      <c r="Z950" s="6"/>
      <c r="AA950" s="6"/>
    </row>
    <row r="951" spans="1:27" ht="14.25" customHeight="1" x14ac:dyDescent="0.45">
      <c r="A951" s="2"/>
      <c r="B951" s="3"/>
      <c r="C951" s="4"/>
      <c r="S951" s="5"/>
      <c r="T951" s="5"/>
      <c r="U951" s="5"/>
      <c r="V951" s="5"/>
      <c r="Y951" s="6"/>
      <c r="Z951" s="6"/>
      <c r="AA951" s="6"/>
    </row>
    <row r="952" spans="1:27" ht="14.25" customHeight="1" x14ac:dyDescent="0.45">
      <c r="A952" s="2"/>
      <c r="B952" s="3"/>
      <c r="C952" s="4"/>
      <c r="S952" s="5"/>
      <c r="T952" s="5"/>
      <c r="U952" s="5"/>
      <c r="V952" s="5"/>
      <c r="Y952" s="6"/>
      <c r="Z952" s="6"/>
      <c r="AA952" s="6"/>
    </row>
    <row r="953" spans="1:27" ht="14.25" customHeight="1" x14ac:dyDescent="0.45">
      <c r="A953" s="2"/>
      <c r="B953" s="3"/>
      <c r="C953" s="4"/>
      <c r="S953" s="5"/>
      <c r="T953" s="5"/>
      <c r="U953" s="5"/>
      <c r="V953" s="5"/>
      <c r="Y953" s="6"/>
      <c r="Z953" s="6"/>
      <c r="AA953" s="6"/>
    </row>
    <row r="954" spans="1:27" ht="14.25" customHeight="1" x14ac:dyDescent="0.45">
      <c r="A954" s="2"/>
      <c r="B954" s="3"/>
      <c r="C954" s="4"/>
      <c r="S954" s="5"/>
      <c r="T954" s="5"/>
      <c r="U954" s="5"/>
      <c r="V954" s="5"/>
      <c r="Y954" s="6"/>
      <c r="Z954" s="6"/>
      <c r="AA954" s="6"/>
    </row>
    <row r="955" spans="1:27" ht="14.25" customHeight="1" x14ac:dyDescent="0.45">
      <c r="A955" s="2"/>
      <c r="B955" s="3"/>
      <c r="C955" s="4"/>
      <c r="S955" s="5"/>
      <c r="T955" s="5"/>
      <c r="U955" s="5"/>
      <c r="V955" s="5"/>
      <c r="Y955" s="6"/>
      <c r="Z955" s="6"/>
      <c r="AA955" s="6"/>
    </row>
    <row r="956" spans="1:27" ht="14.25" customHeight="1" x14ac:dyDescent="0.45">
      <c r="A956" s="2"/>
      <c r="B956" s="3"/>
      <c r="C956" s="4"/>
      <c r="S956" s="5"/>
      <c r="T956" s="5"/>
      <c r="U956" s="5"/>
      <c r="V956" s="5"/>
      <c r="Y956" s="6"/>
      <c r="Z956" s="6"/>
      <c r="AA956" s="6"/>
    </row>
    <row r="957" spans="1:27" ht="14.25" customHeight="1" x14ac:dyDescent="0.45">
      <c r="A957" s="2"/>
      <c r="B957" s="3"/>
      <c r="C957" s="4"/>
      <c r="S957" s="5"/>
      <c r="T957" s="5"/>
      <c r="U957" s="5"/>
      <c r="V957" s="5"/>
      <c r="Y957" s="6"/>
      <c r="Z957" s="6"/>
      <c r="AA957" s="6"/>
    </row>
    <row r="958" spans="1:27" ht="14.25" customHeight="1" x14ac:dyDescent="0.45">
      <c r="A958" s="2"/>
      <c r="B958" s="3"/>
      <c r="C958" s="4"/>
      <c r="S958" s="5"/>
      <c r="T958" s="5"/>
      <c r="U958" s="5"/>
      <c r="V958" s="5"/>
      <c r="Y958" s="6"/>
      <c r="Z958" s="6"/>
      <c r="AA958" s="6"/>
    </row>
    <row r="959" spans="1:27" ht="14.25" customHeight="1" x14ac:dyDescent="0.45">
      <c r="A959" s="2"/>
      <c r="B959" s="3"/>
      <c r="C959" s="4"/>
      <c r="S959" s="5"/>
      <c r="T959" s="5"/>
      <c r="U959" s="5"/>
      <c r="V959" s="5"/>
      <c r="Y959" s="6"/>
      <c r="Z959" s="6"/>
      <c r="AA959" s="6"/>
    </row>
    <row r="960" spans="1:27" ht="14.25" customHeight="1" x14ac:dyDescent="0.45">
      <c r="A960" s="2"/>
      <c r="B960" s="3"/>
      <c r="C960" s="4"/>
      <c r="S960" s="5"/>
      <c r="T960" s="5"/>
      <c r="U960" s="5"/>
      <c r="V960" s="5"/>
      <c r="Y960" s="6"/>
      <c r="Z960" s="6"/>
      <c r="AA960" s="6"/>
    </row>
    <row r="961" spans="1:27" ht="14.25" customHeight="1" x14ac:dyDescent="0.45">
      <c r="A961" s="2"/>
      <c r="B961" s="3"/>
      <c r="C961" s="4"/>
      <c r="S961" s="5"/>
      <c r="T961" s="5"/>
      <c r="U961" s="5"/>
      <c r="V961" s="5"/>
      <c r="Y961" s="6"/>
      <c r="Z961" s="6"/>
      <c r="AA961" s="6"/>
    </row>
    <row r="962" spans="1:27" ht="14.25" customHeight="1" x14ac:dyDescent="0.45">
      <c r="A962" s="2"/>
      <c r="B962" s="3"/>
      <c r="C962" s="4"/>
      <c r="S962" s="5"/>
      <c r="T962" s="5"/>
      <c r="U962" s="5"/>
      <c r="V962" s="5"/>
      <c r="Y962" s="6"/>
      <c r="Z962" s="6"/>
      <c r="AA962" s="6"/>
    </row>
    <row r="963" spans="1:27" ht="14.25" customHeight="1" x14ac:dyDescent="0.45">
      <c r="A963" s="2"/>
      <c r="B963" s="3"/>
      <c r="C963" s="4"/>
      <c r="S963" s="5"/>
      <c r="T963" s="5"/>
      <c r="U963" s="5"/>
      <c r="V963" s="5"/>
      <c r="Y963" s="6"/>
      <c r="Z963" s="6"/>
      <c r="AA963" s="6"/>
    </row>
    <row r="964" spans="1:27" ht="14.25" customHeight="1" x14ac:dyDescent="0.45">
      <c r="A964" s="2"/>
      <c r="B964" s="3"/>
      <c r="C964" s="4"/>
      <c r="S964" s="5"/>
      <c r="T964" s="5"/>
      <c r="U964" s="5"/>
      <c r="V964" s="5"/>
      <c r="Y964" s="6"/>
      <c r="Z964" s="6"/>
      <c r="AA964" s="6"/>
    </row>
    <row r="965" spans="1:27" ht="14.25" customHeight="1" x14ac:dyDescent="0.45">
      <c r="A965" s="2"/>
      <c r="B965" s="3"/>
      <c r="C965" s="4"/>
      <c r="S965" s="5"/>
      <c r="T965" s="5"/>
      <c r="U965" s="5"/>
      <c r="V965" s="5"/>
      <c r="Y965" s="6"/>
      <c r="Z965" s="6"/>
      <c r="AA965" s="6"/>
    </row>
    <row r="966" spans="1:27" ht="14.25" customHeight="1" x14ac:dyDescent="0.45">
      <c r="A966" s="2"/>
      <c r="B966" s="3"/>
      <c r="C966" s="4"/>
      <c r="S966" s="5"/>
      <c r="T966" s="5"/>
      <c r="U966" s="5"/>
      <c r="V966" s="5"/>
      <c r="Y966" s="6"/>
      <c r="Z966" s="6"/>
      <c r="AA966" s="6"/>
    </row>
    <row r="967" spans="1:27" ht="14.25" customHeight="1" x14ac:dyDescent="0.45">
      <c r="A967" s="2"/>
      <c r="B967" s="3"/>
      <c r="C967" s="4"/>
      <c r="S967" s="5"/>
      <c r="T967" s="5"/>
      <c r="U967" s="5"/>
      <c r="V967" s="5"/>
      <c r="Y967" s="6"/>
      <c r="Z967" s="6"/>
      <c r="AA967" s="6"/>
    </row>
    <row r="968" spans="1:27" ht="14.25" customHeight="1" x14ac:dyDescent="0.45">
      <c r="A968" s="2"/>
      <c r="B968" s="3"/>
      <c r="C968" s="4"/>
      <c r="S968" s="5"/>
      <c r="T968" s="5"/>
      <c r="U968" s="5"/>
      <c r="V968" s="5"/>
      <c r="Y968" s="6"/>
      <c r="Z968" s="6"/>
      <c r="AA968" s="6"/>
    </row>
    <row r="969" spans="1:27" ht="14.25" customHeight="1" x14ac:dyDescent="0.45">
      <c r="A969" s="2"/>
      <c r="B969" s="3"/>
      <c r="C969" s="4"/>
      <c r="S969" s="5"/>
      <c r="T969" s="5"/>
      <c r="U969" s="5"/>
      <c r="V969" s="5"/>
      <c r="Y969" s="6"/>
      <c r="Z969" s="6"/>
      <c r="AA969" s="6"/>
    </row>
    <row r="970" spans="1:27" ht="14.25" customHeight="1" x14ac:dyDescent="0.45">
      <c r="A970" s="2"/>
      <c r="B970" s="3"/>
      <c r="C970" s="4"/>
      <c r="S970" s="5"/>
      <c r="T970" s="5"/>
      <c r="U970" s="5"/>
      <c r="V970" s="5"/>
      <c r="Y970" s="6"/>
      <c r="Z970" s="6"/>
      <c r="AA970" s="6"/>
    </row>
    <row r="971" spans="1:27" ht="14.25" customHeight="1" x14ac:dyDescent="0.45">
      <c r="A971" s="2"/>
      <c r="B971" s="3"/>
      <c r="C971" s="4"/>
      <c r="S971" s="5"/>
      <c r="T971" s="5"/>
      <c r="U971" s="5"/>
      <c r="V971" s="5"/>
      <c r="Y971" s="6"/>
      <c r="Z971" s="6"/>
      <c r="AA971" s="6"/>
    </row>
    <row r="972" spans="1:27" ht="14.25" customHeight="1" x14ac:dyDescent="0.45">
      <c r="A972" s="2"/>
      <c r="B972" s="3"/>
      <c r="C972" s="4"/>
      <c r="S972" s="5"/>
      <c r="T972" s="5"/>
      <c r="U972" s="5"/>
      <c r="V972" s="5"/>
      <c r="Y972" s="6"/>
      <c r="Z972" s="6"/>
      <c r="AA972" s="6"/>
    </row>
    <row r="973" spans="1:27" ht="14.25" customHeight="1" x14ac:dyDescent="0.45">
      <c r="A973" s="2"/>
      <c r="B973" s="3"/>
      <c r="C973" s="4"/>
      <c r="S973" s="5"/>
      <c r="T973" s="5"/>
      <c r="U973" s="5"/>
      <c r="V973" s="5"/>
      <c r="Y973" s="6"/>
      <c r="Z973" s="6"/>
      <c r="AA973" s="6"/>
    </row>
    <row r="974" spans="1:27" ht="14.25" customHeight="1" x14ac:dyDescent="0.45">
      <c r="A974" s="2"/>
      <c r="B974" s="3"/>
      <c r="C974" s="4"/>
      <c r="S974" s="5"/>
      <c r="T974" s="5"/>
      <c r="U974" s="5"/>
      <c r="V974" s="5"/>
      <c r="Y974" s="6"/>
      <c r="Z974" s="6"/>
      <c r="AA974" s="6"/>
    </row>
    <row r="975" spans="1:27" ht="14.25" customHeight="1" x14ac:dyDescent="0.45">
      <c r="A975" s="2"/>
      <c r="B975" s="3"/>
      <c r="C975" s="4"/>
      <c r="S975" s="5"/>
      <c r="T975" s="5"/>
      <c r="U975" s="5"/>
      <c r="V975" s="5"/>
      <c r="Y975" s="6"/>
      <c r="Z975" s="6"/>
      <c r="AA975" s="6"/>
    </row>
    <row r="976" spans="1:27" ht="14.25" customHeight="1" x14ac:dyDescent="0.45">
      <c r="A976" s="2"/>
      <c r="B976" s="3"/>
      <c r="C976" s="4"/>
      <c r="S976" s="5"/>
      <c r="T976" s="5"/>
      <c r="U976" s="5"/>
      <c r="V976" s="5"/>
      <c r="Y976" s="6"/>
      <c r="Z976" s="6"/>
      <c r="AA976" s="6"/>
    </row>
    <row r="977" spans="1:27" ht="14.25" customHeight="1" x14ac:dyDescent="0.45">
      <c r="A977" s="2"/>
      <c r="B977" s="3"/>
      <c r="C977" s="4"/>
      <c r="S977" s="5"/>
      <c r="T977" s="5"/>
      <c r="U977" s="5"/>
      <c r="V977" s="5"/>
      <c r="Y977" s="6"/>
      <c r="Z977" s="6"/>
      <c r="AA977" s="6"/>
    </row>
    <row r="978" spans="1:27" ht="14.25" customHeight="1" x14ac:dyDescent="0.45">
      <c r="A978" s="2"/>
      <c r="B978" s="3"/>
      <c r="C978" s="4"/>
      <c r="S978" s="5"/>
      <c r="T978" s="5"/>
      <c r="U978" s="5"/>
      <c r="V978" s="5"/>
      <c r="Y978" s="6"/>
      <c r="Z978" s="6"/>
      <c r="AA978" s="6"/>
    </row>
    <row r="979" spans="1:27" ht="14.25" customHeight="1" x14ac:dyDescent="0.45">
      <c r="A979" s="2"/>
      <c r="B979" s="3"/>
      <c r="C979" s="4"/>
      <c r="S979" s="5"/>
      <c r="T979" s="5"/>
      <c r="U979" s="5"/>
      <c r="V979" s="5"/>
      <c r="Y979" s="6"/>
      <c r="Z979" s="6"/>
      <c r="AA979" s="6"/>
    </row>
    <row r="980" spans="1:27" ht="14.25" customHeight="1" x14ac:dyDescent="0.45">
      <c r="A980" s="2"/>
      <c r="B980" s="3"/>
      <c r="C980" s="4"/>
      <c r="S980" s="5"/>
      <c r="T980" s="5"/>
      <c r="U980" s="5"/>
      <c r="V980" s="5"/>
      <c r="Y980" s="6"/>
      <c r="Z980" s="6"/>
      <c r="AA980" s="6"/>
    </row>
    <row r="981" spans="1:27" ht="14.25" customHeight="1" x14ac:dyDescent="0.45">
      <c r="A981" s="2"/>
      <c r="B981" s="3"/>
      <c r="C981" s="4"/>
      <c r="S981" s="5"/>
      <c r="T981" s="5"/>
      <c r="U981" s="5"/>
      <c r="V981" s="5"/>
      <c r="Y981" s="6"/>
      <c r="Z981" s="6"/>
      <c r="AA981" s="6"/>
    </row>
    <row r="982" spans="1:27" ht="14.25" customHeight="1" x14ac:dyDescent="0.45">
      <c r="A982" s="2"/>
      <c r="B982" s="3"/>
      <c r="C982" s="4"/>
      <c r="S982" s="5"/>
      <c r="T982" s="5"/>
      <c r="U982" s="5"/>
      <c r="V982" s="5"/>
      <c r="Y982" s="6"/>
      <c r="Z982" s="6"/>
      <c r="AA982" s="6"/>
    </row>
    <row r="983" spans="1:27" ht="14.25" customHeight="1" x14ac:dyDescent="0.45">
      <c r="A983" s="2"/>
      <c r="B983" s="3"/>
      <c r="C983" s="4"/>
      <c r="S983" s="5"/>
      <c r="T983" s="5"/>
      <c r="U983" s="5"/>
      <c r="V983" s="5"/>
      <c r="Y983" s="6"/>
      <c r="Z983" s="6"/>
      <c r="AA983" s="6"/>
    </row>
    <row r="984" spans="1:27" ht="14.25" customHeight="1" x14ac:dyDescent="0.45">
      <c r="A984" s="2"/>
      <c r="B984" s="3"/>
      <c r="C984" s="4"/>
      <c r="S984" s="5"/>
      <c r="T984" s="5"/>
      <c r="U984" s="5"/>
      <c r="V984" s="5"/>
      <c r="Y984" s="6"/>
      <c r="Z984" s="6"/>
      <c r="AA984" s="6"/>
    </row>
    <row r="985" spans="1:27" ht="14.25" customHeight="1" x14ac:dyDescent="0.45">
      <c r="A985" s="2"/>
      <c r="B985" s="3"/>
      <c r="C985" s="4"/>
      <c r="S985" s="5"/>
      <c r="T985" s="5"/>
      <c r="U985" s="5"/>
      <c r="V985" s="5"/>
      <c r="Y985" s="6"/>
      <c r="Z985" s="6"/>
      <c r="AA985" s="6"/>
    </row>
    <row r="986" spans="1:27" ht="14.25" customHeight="1" x14ac:dyDescent="0.45">
      <c r="A986" s="2"/>
      <c r="B986" s="3"/>
      <c r="C986" s="4"/>
      <c r="S986" s="5"/>
      <c r="T986" s="5"/>
      <c r="U986" s="5"/>
      <c r="V986" s="5"/>
      <c r="Y986" s="6"/>
      <c r="Z986" s="6"/>
      <c r="AA986" s="6"/>
    </row>
    <row r="987" spans="1:27" ht="14.25" customHeight="1" x14ac:dyDescent="0.45">
      <c r="A987" s="2"/>
      <c r="B987" s="3"/>
      <c r="C987" s="4"/>
      <c r="S987" s="5"/>
      <c r="T987" s="5"/>
      <c r="U987" s="5"/>
      <c r="V987" s="5"/>
      <c r="Y987" s="6"/>
      <c r="Z987" s="6"/>
      <c r="AA987" s="6"/>
    </row>
    <row r="988" spans="1:27" ht="14.25" customHeight="1" x14ac:dyDescent="0.45">
      <c r="A988" s="2"/>
      <c r="B988" s="3"/>
      <c r="C988" s="4"/>
      <c r="S988" s="5"/>
      <c r="T988" s="5"/>
      <c r="U988" s="5"/>
      <c r="V988" s="5"/>
      <c r="Y988" s="6"/>
      <c r="Z988" s="6"/>
      <c r="AA988" s="6"/>
    </row>
    <row r="989" spans="1:27" ht="14.25" customHeight="1" x14ac:dyDescent="0.45">
      <c r="A989" s="2"/>
      <c r="B989" s="3"/>
      <c r="C989" s="4"/>
      <c r="S989" s="5"/>
      <c r="T989" s="5"/>
      <c r="U989" s="5"/>
      <c r="V989" s="5"/>
      <c r="Y989" s="6"/>
      <c r="Z989" s="6"/>
      <c r="AA989" s="6"/>
    </row>
    <row r="990" spans="1:27" ht="14.25" customHeight="1" x14ac:dyDescent="0.45">
      <c r="A990" s="2"/>
      <c r="B990" s="3"/>
      <c r="C990" s="4"/>
      <c r="S990" s="5"/>
      <c r="T990" s="5"/>
      <c r="U990" s="5"/>
      <c r="V990" s="5"/>
      <c r="Y990" s="6"/>
      <c r="Z990" s="6"/>
      <c r="AA990" s="6"/>
    </row>
    <row r="991" spans="1:27" ht="14.25" customHeight="1" x14ac:dyDescent="0.45">
      <c r="A991" s="2"/>
      <c r="B991" s="3"/>
      <c r="C991" s="4"/>
      <c r="S991" s="5"/>
      <c r="T991" s="5"/>
      <c r="U991" s="5"/>
      <c r="V991" s="5"/>
      <c r="Y991" s="6"/>
      <c r="Z991" s="6"/>
      <c r="AA991" s="6"/>
    </row>
    <row r="992" spans="1:27" ht="14.25" customHeight="1" x14ac:dyDescent="0.45">
      <c r="A992" s="2"/>
      <c r="B992" s="3"/>
      <c r="C992" s="4"/>
      <c r="S992" s="5"/>
      <c r="T992" s="5"/>
      <c r="U992" s="5"/>
      <c r="V992" s="5"/>
      <c r="Y992" s="6"/>
      <c r="Z992" s="6"/>
      <c r="AA992" s="6"/>
    </row>
    <row r="993" spans="1:27" ht="14.25" customHeight="1" x14ac:dyDescent="0.45">
      <c r="A993" s="2"/>
      <c r="B993" s="3"/>
      <c r="C993" s="4"/>
      <c r="S993" s="5"/>
      <c r="T993" s="5"/>
      <c r="U993" s="5"/>
      <c r="V993" s="5"/>
      <c r="Y993" s="6"/>
      <c r="Z993" s="6"/>
      <c r="AA993" s="6"/>
    </row>
    <row r="994" spans="1:27" ht="14.25" customHeight="1" x14ac:dyDescent="0.45">
      <c r="A994" s="2"/>
      <c r="B994" s="3"/>
      <c r="C994" s="4"/>
      <c r="S994" s="5"/>
      <c r="T994" s="5"/>
      <c r="U994" s="5"/>
      <c r="V994" s="5"/>
      <c r="Y994" s="6"/>
      <c r="Z994" s="6"/>
      <c r="AA994" s="6"/>
    </row>
    <row r="995" spans="1:27" ht="14.25" customHeight="1" x14ac:dyDescent="0.45">
      <c r="A995" s="2"/>
      <c r="B995" s="3"/>
      <c r="C995" s="4"/>
      <c r="S995" s="5"/>
      <c r="T995" s="5"/>
      <c r="U995" s="5"/>
      <c r="V995" s="5"/>
      <c r="Y995" s="6"/>
      <c r="Z995" s="6"/>
      <c r="AA995" s="6"/>
    </row>
    <row r="996" spans="1:27" ht="14.25" customHeight="1" x14ac:dyDescent="0.45">
      <c r="A996" s="2"/>
      <c r="B996" s="3"/>
      <c r="C996" s="4"/>
      <c r="S996" s="5"/>
      <c r="T996" s="5"/>
      <c r="U996" s="5"/>
      <c r="V996" s="5"/>
      <c r="Y996" s="6"/>
      <c r="Z996" s="6"/>
      <c r="AA996" s="6"/>
    </row>
    <row r="997" spans="1:27" ht="14.25" customHeight="1" x14ac:dyDescent="0.45">
      <c r="A997" s="2"/>
      <c r="B997" s="3"/>
      <c r="C997" s="4"/>
      <c r="S997" s="5"/>
      <c r="T997" s="5"/>
      <c r="U997" s="5"/>
      <c r="V997" s="5"/>
      <c r="Y997" s="6"/>
      <c r="Z997" s="6"/>
      <c r="AA997" s="6"/>
    </row>
    <row r="998" spans="1:27" ht="14.25" customHeight="1" x14ac:dyDescent="0.45">
      <c r="A998" s="2"/>
      <c r="B998" s="3"/>
      <c r="C998" s="4"/>
      <c r="S998" s="5"/>
      <c r="T998" s="5"/>
      <c r="U998" s="5"/>
      <c r="V998" s="5"/>
      <c r="Y998" s="6"/>
      <c r="Z998" s="6"/>
      <c r="AA998" s="6"/>
    </row>
    <row r="999" spans="1:27" ht="14.25" customHeight="1" x14ac:dyDescent="0.45">
      <c r="A999" s="2"/>
      <c r="B999" s="3"/>
      <c r="C999" s="4"/>
      <c r="S999" s="5"/>
      <c r="T999" s="5"/>
      <c r="U999" s="5"/>
      <c r="V999" s="5"/>
      <c r="Y999" s="6"/>
      <c r="Z999" s="6"/>
      <c r="AA999" s="6"/>
    </row>
    <row r="1000" spans="1:27" ht="14.25" customHeight="1" x14ac:dyDescent="0.45">
      <c r="A1000" s="2"/>
      <c r="B1000" s="3"/>
      <c r="C1000" s="4"/>
      <c r="S1000" s="5"/>
      <c r="T1000" s="5"/>
      <c r="U1000" s="5"/>
      <c r="V1000" s="5"/>
      <c r="Y1000" s="6"/>
      <c r="Z1000" s="6"/>
      <c r="AA1000" s="6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E96C-8C01-4EDF-A91B-F3CA9A110C6F}">
  <dimension ref="A1:AO698"/>
  <sheetViews>
    <sheetView zoomScale="61" zoomScaleNormal="61" workbookViewId="0">
      <selection activeCell="AE1" sqref="AE1"/>
    </sheetView>
  </sheetViews>
  <sheetFormatPr defaultColWidth="12.59765625" defaultRowHeight="14.25" x14ac:dyDescent="0.45"/>
  <cols>
    <col min="1" max="1" width="15" customWidth="1"/>
    <col min="2" max="2" width="20.1328125" customWidth="1"/>
    <col min="3" max="3" width="17.3984375" customWidth="1"/>
    <col min="4" max="4" width="22" customWidth="1"/>
    <col min="5" max="5" width="15.86328125" customWidth="1"/>
    <col min="6" max="6" width="11.59765625" customWidth="1"/>
    <col min="7" max="7" width="26" customWidth="1"/>
    <col min="8" max="8" width="22.59765625" customWidth="1"/>
    <col min="9" max="9" width="22.86328125" customWidth="1"/>
    <col min="10" max="10" width="17.1328125" customWidth="1"/>
    <col min="11" max="11" width="32.1328125" customWidth="1"/>
    <col min="12" max="12" width="19.265625" customWidth="1"/>
    <col min="13" max="13" width="8.59765625" customWidth="1"/>
    <col min="14" max="15" width="18.46484375" customWidth="1"/>
    <col min="16" max="18" width="8.59765625" customWidth="1"/>
    <col min="19" max="20" width="13.86328125" customWidth="1"/>
    <col min="21" max="22" width="12.265625" customWidth="1"/>
    <col min="23" max="24" width="8.59765625" customWidth="1"/>
    <col min="25" max="25" width="11.33203125" customWidth="1"/>
    <col min="26" max="30" width="8.59765625" customWidth="1"/>
    <col min="31" max="31" width="13" customWidth="1"/>
    <col min="32" max="32" width="18.73046875" customWidth="1"/>
    <col min="33" max="37" width="13" customWidth="1"/>
    <col min="38" max="38" width="22.59765625" customWidth="1"/>
    <col min="39" max="39" width="22.86328125" customWidth="1"/>
    <col min="40" max="40" width="17.1328125" customWidth="1"/>
  </cols>
  <sheetData>
    <row r="1" spans="1:41" ht="14.25" customHeight="1" x14ac:dyDescent="0.45">
      <c r="A1" s="2" t="s">
        <v>2</v>
      </c>
      <c r="B1" s="3" t="s">
        <v>3</v>
      </c>
      <c r="C1" s="4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/>
      <c r="P1" s="1" t="s">
        <v>16</v>
      </c>
      <c r="Q1" s="1" t="s">
        <v>17</v>
      </c>
      <c r="R1" s="1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1" t="s">
        <v>23</v>
      </c>
      <c r="X1" s="50" t="s">
        <v>397</v>
      </c>
      <c r="Y1" s="23" t="s">
        <v>391</v>
      </c>
      <c r="Z1" s="23" t="s">
        <v>393</v>
      </c>
      <c r="AA1" s="80" t="s">
        <v>392</v>
      </c>
      <c r="AB1" s="80" t="s">
        <v>396</v>
      </c>
      <c r="AC1" s="23" t="s">
        <v>395</v>
      </c>
      <c r="AD1" s="73" t="s">
        <v>394</v>
      </c>
      <c r="AE1" s="6" t="s">
        <v>397</v>
      </c>
      <c r="AF1" s="23" t="s">
        <v>391</v>
      </c>
      <c r="AG1" s="23" t="s">
        <v>393</v>
      </c>
      <c r="AH1" s="80" t="s">
        <v>392</v>
      </c>
      <c r="AI1" s="80" t="s">
        <v>396</v>
      </c>
      <c r="AJ1" s="23" t="s">
        <v>395</v>
      </c>
      <c r="AK1" s="73" t="s">
        <v>394</v>
      </c>
      <c r="AL1" s="1" t="s">
        <v>9</v>
      </c>
      <c r="AM1" s="1" t="s">
        <v>10</v>
      </c>
      <c r="AN1" s="1" t="s">
        <v>11</v>
      </c>
      <c r="AO1" s="6"/>
    </row>
    <row r="2" spans="1:41" s="44" customFormat="1" ht="14.25" customHeight="1" x14ac:dyDescent="0.45">
      <c r="A2" s="47">
        <v>45832</v>
      </c>
      <c r="B2" s="48">
        <v>0.57499999999999996</v>
      </c>
      <c r="C2" s="49">
        <f t="shared" ref="C2:C21" si="0">A2+B2</f>
        <v>45832.574999999997</v>
      </c>
      <c r="D2" s="50">
        <v>1</v>
      </c>
      <c r="E2" s="50">
        <v>1</v>
      </c>
      <c r="F2" s="50" t="s">
        <v>28</v>
      </c>
      <c r="G2" s="50">
        <v>3500</v>
      </c>
      <c r="H2" s="50">
        <v>8</v>
      </c>
      <c r="I2" s="50">
        <v>30</v>
      </c>
      <c r="J2" s="50">
        <v>8</v>
      </c>
      <c r="K2" s="50" t="s">
        <v>39</v>
      </c>
      <c r="L2" s="50" t="s">
        <v>44</v>
      </c>
      <c r="M2" s="50">
        <v>7.5</v>
      </c>
      <c r="N2" s="50">
        <f t="shared" ref="N2:N9" si="1">M2+0.3</f>
        <v>7.8</v>
      </c>
      <c r="O2" s="50">
        <f t="shared" ref="O2:O21" si="2">N2-M2</f>
        <v>0.29999999999999982</v>
      </c>
      <c r="P2" s="50">
        <v>32.869999999999997</v>
      </c>
      <c r="Q2" s="50">
        <v>10.67</v>
      </c>
      <c r="R2" s="50">
        <v>6.65</v>
      </c>
      <c r="S2" s="73">
        <v>2412.09268505315</v>
      </c>
      <c r="T2" s="73">
        <v>1.0175542378608038</v>
      </c>
      <c r="U2" s="74">
        <v>5678.850727037232</v>
      </c>
      <c r="V2" s="74">
        <v>27.172282400061292</v>
      </c>
      <c r="W2" s="50"/>
      <c r="X2" s="50"/>
      <c r="Y2" s="50"/>
      <c r="Z2" s="50"/>
      <c r="AA2" s="50"/>
      <c r="AB2" s="50"/>
      <c r="AC2" s="50"/>
      <c r="AD2" s="50"/>
      <c r="AE2">
        <v>35.3860703647401</v>
      </c>
      <c r="AF2"/>
      <c r="AG2"/>
      <c r="AH2"/>
      <c r="AI2"/>
      <c r="AJ2"/>
      <c r="AK2"/>
      <c r="AL2" s="50">
        <v>8</v>
      </c>
      <c r="AM2" s="50">
        <v>30</v>
      </c>
      <c r="AN2" s="50">
        <v>8</v>
      </c>
    </row>
    <row r="3" spans="1:41" s="44" customFormat="1" ht="14.25" customHeight="1" x14ac:dyDescent="0.45">
      <c r="A3" s="47">
        <v>45832</v>
      </c>
      <c r="B3" s="48">
        <v>0.68194444444444446</v>
      </c>
      <c r="C3" s="49">
        <f t="shared" si="0"/>
        <v>45832.681944444441</v>
      </c>
      <c r="D3" s="50">
        <v>1</v>
      </c>
      <c r="E3" s="50">
        <v>1</v>
      </c>
      <c r="F3" s="50" t="s">
        <v>28</v>
      </c>
      <c r="G3" s="50">
        <v>3500</v>
      </c>
      <c r="H3" s="50">
        <v>8</v>
      </c>
      <c r="I3" s="50">
        <v>30</v>
      </c>
      <c r="J3" s="50">
        <v>8</v>
      </c>
      <c r="K3" s="50" t="s">
        <v>39</v>
      </c>
      <c r="L3" s="50" t="s">
        <v>48</v>
      </c>
      <c r="M3" s="50">
        <v>7.5</v>
      </c>
      <c r="N3" s="50">
        <f t="shared" si="1"/>
        <v>7.8</v>
      </c>
      <c r="O3" s="50">
        <f t="shared" si="2"/>
        <v>0.29999999999999982</v>
      </c>
      <c r="P3" s="50">
        <v>32.909999999999997</v>
      </c>
      <c r="Q3" s="50">
        <v>10.61</v>
      </c>
      <c r="R3" s="50">
        <v>68.67</v>
      </c>
      <c r="S3" s="73">
        <v>2486.6294997964019</v>
      </c>
      <c r="T3" s="73">
        <v>0.356855254390952</v>
      </c>
      <c r="U3" s="74">
        <v>5732.4186737455311</v>
      </c>
      <c r="V3" s="74">
        <v>0.84910858691992375</v>
      </c>
      <c r="W3" s="74"/>
      <c r="X3" s="74"/>
      <c r="Y3" s="24">
        <f>C3-C2</f>
        <v>0.10694444444379769</v>
      </c>
      <c r="Z3" s="5">
        <f>HOUR(Y3)</f>
        <v>2</v>
      </c>
      <c r="AA3" s="5">
        <f>MINUTE(Y3)</f>
        <v>34</v>
      </c>
      <c r="AB3" s="5">
        <f>AA3/60</f>
        <v>0.56666666666666665</v>
      </c>
      <c r="AC3" s="5">
        <f>Z3+AB3</f>
        <v>2.5666666666666664</v>
      </c>
      <c r="AD3" s="73">
        <f>(U3-U2)/(2*(AC3))</f>
        <v>10.435314293824508</v>
      </c>
      <c r="AE3">
        <v>36.252497753171099</v>
      </c>
      <c r="AF3"/>
      <c r="AG3"/>
      <c r="AH3"/>
      <c r="AI3"/>
      <c r="AJ3"/>
      <c r="AK3"/>
      <c r="AL3" s="50">
        <v>8</v>
      </c>
      <c r="AM3" s="50">
        <v>30</v>
      </c>
      <c r="AN3" s="50">
        <v>8</v>
      </c>
    </row>
    <row r="4" spans="1:41" s="44" customFormat="1" ht="14.25" customHeight="1" x14ac:dyDescent="0.45">
      <c r="A4" s="47">
        <v>45833</v>
      </c>
      <c r="B4" s="48">
        <v>0.68541666666666667</v>
      </c>
      <c r="C4" s="49">
        <f t="shared" si="0"/>
        <v>45833.685416666667</v>
      </c>
      <c r="D4" s="50">
        <v>1</v>
      </c>
      <c r="E4" s="50">
        <v>1</v>
      </c>
      <c r="F4" s="50" t="s">
        <v>28</v>
      </c>
      <c r="G4" s="50">
        <v>3500</v>
      </c>
      <c r="H4" s="50">
        <v>8</v>
      </c>
      <c r="I4" s="50">
        <v>30</v>
      </c>
      <c r="J4" s="50">
        <v>8</v>
      </c>
      <c r="K4" s="50" t="s">
        <v>39</v>
      </c>
      <c r="L4" s="50" t="s">
        <v>58</v>
      </c>
      <c r="M4" s="50">
        <v>7.3</v>
      </c>
      <c r="N4" s="50">
        <f t="shared" si="1"/>
        <v>7.6</v>
      </c>
      <c r="O4" s="50">
        <f t="shared" si="2"/>
        <v>0.29999999999999982</v>
      </c>
      <c r="P4" s="50">
        <v>32.76</v>
      </c>
      <c r="Q4" s="50">
        <v>9.7200000000000006</v>
      </c>
      <c r="R4" s="50">
        <v>0.15</v>
      </c>
      <c r="S4" s="73">
        <v>2839.3504916101397</v>
      </c>
      <c r="T4" s="73">
        <v>1.4690183308480245</v>
      </c>
      <c r="U4" s="74">
        <v>5156.9273465573388</v>
      </c>
      <c r="V4" s="74">
        <v>1.1322111495866281</v>
      </c>
      <c r="W4" s="50"/>
      <c r="X4" s="50"/>
      <c r="Y4" s="24">
        <f t="shared" ref="Y4" si="3">C4-C3</f>
        <v>1.0034722222262644</v>
      </c>
      <c r="Z4" s="5">
        <v>24</v>
      </c>
      <c r="AA4" s="5">
        <f t="shared" ref="AA4:AA5" si="4">MINUTE(Y4)</f>
        <v>5</v>
      </c>
      <c r="AB4" s="5">
        <f>AA4/60</f>
        <v>8.3333333333333329E-2</v>
      </c>
      <c r="AC4" s="5">
        <f t="shared" ref="AC4:AC5" si="5">Z4+AB4</f>
        <v>24.083333333333332</v>
      </c>
      <c r="AD4" s="73">
        <f>(U4-U3)/(2*AC4)</f>
        <v>-11.94791682743652</v>
      </c>
      <c r="AE4">
        <v>29.3574286717555</v>
      </c>
      <c r="AF4"/>
      <c r="AG4"/>
      <c r="AH4"/>
      <c r="AI4"/>
      <c r="AJ4"/>
      <c r="AK4"/>
      <c r="AL4" s="50">
        <v>8</v>
      </c>
      <c r="AM4" s="50">
        <v>30</v>
      </c>
      <c r="AN4" s="50">
        <v>8</v>
      </c>
    </row>
    <row r="5" spans="1:41" s="45" customFormat="1" ht="14.25" customHeight="1" x14ac:dyDescent="0.45">
      <c r="A5" s="62">
        <v>45834</v>
      </c>
      <c r="B5" s="63">
        <v>0.61736111111111114</v>
      </c>
      <c r="C5" s="64">
        <f t="shared" si="0"/>
        <v>45834.617361111108</v>
      </c>
      <c r="D5" s="65">
        <v>1</v>
      </c>
      <c r="E5" s="65">
        <v>1</v>
      </c>
      <c r="F5" s="65" t="s">
        <v>28</v>
      </c>
      <c r="G5" s="65">
        <v>3500</v>
      </c>
      <c r="H5" s="65">
        <v>8</v>
      </c>
      <c r="I5" s="65">
        <v>30</v>
      </c>
      <c r="J5" s="65">
        <v>8</v>
      </c>
      <c r="K5" s="65" t="s">
        <v>39</v>
      </c>
      <c r="L5" s="65" t="s">
        <v>67</v>
      </c>
      <c r="M5" s="65">
        <v>7.4</v>
      </c>
      <c r="N5" s="65">
        <f t="shared" si="1"/>
        <v>7.7</v>
      </c>
      <c r="O5" s="65">
        <f t="shared" si="2"/>
        <v>0.29999999999999982</v>
      </c>
      <c r="P5" s="65">
        <v>32.619999999999997</v>
      </c>
      <c r="Q5" s="65">
        <v>9.14</v>
      </c>
      <c r="R5" s="65">
        <v>-7.0000000000000007E-2</v>
      </c>
      <c r="S5" s="75">
        <v>3222.1543188509472</v>
      </c>
      <c r="T5" s="75">
        <v>2.5764706501908199</v>
      </c>
      <c r="U5" s="76">
        <v>4749.1436342992638</v>
      </c>
      <c r="V5" s="76">
        <v>0.84926912589554227</v>
      </c>
      <c r="W5" s="65"/>
      <c r="X5" s="50"/>
      <c r="Y5" s="24">
        <f>C5-C4</f>
        <v>0.93194444444088731</v>
      </c>
      <c r="Z5" s="5">
        <f t="shared" ref="Z5" si="6">HOUR(Y5)</f>
        <v>22</v>
      </c>
      <c r="AA5" s="5">
        <f t="shared" si="4"/>
        <v>22</v>
      </c>
      <c r="AB5" s="5">
        <f t="shared" ref="AB5" si="7">AA5/60</f>
        <v>0.36666666666666664</v>
      </c>
      <c r="AC5" s="5">
        <f t="shared" si="5"/>
        <v>22.366666666666667</v>
      </c>
      <c r="AD5" s="73">
        <f>(U5-U4)/(2*AC5)</f>
        <v>-9.1158803038317799</v>
      </c>
      <c r="AE5">
        <v>19.1341787127181</v>
      </c>
      <c r="AF5" s="24">
        <f>C5-C3</f>
        <v>1.9354166666671517</v>
      </c>
      <c r="AG5" s="5">
        <v>46</v>
      </c>
      <c r="AH5" s="5">
        <f t="shared" ref="AH5" si="8">MINUTE(AF5)</f>
        <v>27</v>
      </c>
      <c r="AI5" s="5">
        <f t="shared" ref="AI5" si="9">AH5/60</f>
        <v>0.45</v>
      </c>
      <c r="AJ5" s="5">
        <f t="shared" ref="AJ5" si="10">AG5+AI5</f>
        <v>46.45</v>
      </c>
      <c r="AK5" s="73">
        <f>(U5-U3)/(2*AJ5)</f>
        <v>-10.584230779830648</v>
      </c>
      <c r="AL5" s="65">
        <v>8</v>
      </c>
      <c r="AM5" s="65">
        <v>30</v>
      </c>
      <c r="AN5" s="65">
        <v>8</v>
      </c>
    </row>
    <row r="6" spans="1:41" s="46" customFormat="1" ht="14.25" customHeight="1" x14ac:dyDescent="0.45">
      <c r="A6" s="55">
        <v>45839</v>
      </c>
      <c r="B6" s="56">
        <v>0.56597222222222221</v>
      </c>
      <c r="C6" s="57">
        <f t="shared" si="0"/>
        <v>45839.565972222219</v>
      </c>
      <c r="D6" s="58">
        <v>1</v>
      </c>
      <c r="E6" s="58">
        <v>2</v>
      </c>
      <c r="F6" s="58" t="s">
        <v>28</v>
      </c>
      <c r="G6" s="58">
        <v>3500</v>
      </c>
      <c r="H6" s="58">
        <v>11</v>
      </c>
      <c r="I6" s="58">
        <v>30</v>
      </c>
      <c r="J6" s="58">
        <v>8</v>
      </c>
      <c r="K6" s="58" t="s">
        <v>39</v>
      </c>
      <c r="L6" s="58" t="s">
        <v>81</v>
      </c>
      <c r="M6" s="58">
        <v>10.7</v>
      </c>
      <c r="N6" s="58">
        <f t="shared" si="1"/>
        <v>11</v>
      </c>
      <c r="O6" s="58">
        <f t="shared" si="2"/>
        <v>0.30000000000000071</v>
      </c>
      <c r="P6" s="58">
        <v>32.64</v>
      </c>
      <c r="Q6" s="58">
        <v>10.61</v>
      </c>
      <c r="R6" s="58">
        <v>4.16</v>
      </c>
      <c r="S6" s="77">
        <v>2427.2794738490797</v>
      </c>
      <c r="T6" s="77">
        <v>0.19651780526975543</v>
      </c>
      <c r="U6" s="78">
        <v>5759.3394952658537</v>
      </c>
      <c r="V6" s="78">
        <v>19.532899544403683</v>
      </c>
      <c r="W6" s="58"/>
      <c r="X6" s="58"/>
      <c r="Y6" s="58"/>
      <c r="Z6" s="58"/>
      <c r="AA6" s="58"/>
      <c r="AB6" s="58"/>
      <c r="AC6" s="58"/>
      <c r="AD6" s="58"/>
      <c r="AE6">
        <v>35.699236193916001</v>
      </c>
      <c r="AF6"/>
      <c r="AG6"/>
      <c r="AH6"/>
      <c r="AI6"/>
      <c r="AJ6"/>
      <c r="AK6"/>
      <c r="AL6" s="58">
        <v>11</v>
      </c>
      <c r="AM6" s="58">
        <v>30</v>
      </c>
      <c r="AN6" s="58">
        <v>8</v>
      </c>
    </row>
    <row r="7" spans="1:41" s="44" customFormat="1" ht="14.25" customHeight="1" x14ac:dyDescent="0.45">
      <c r="A7" s="47">
        <v>45839</v>
      </c>
      <c r="B7" s="48">
        <v>0.68125000000000002</v>
      </c>
      <c r="C7" s="49">
        <f t="shared" si="0"/>
        <v>45839.681250000001</v>
      </c>
      <c r="D7" s="50">
        <v>1</v>
      </c>
      <c r="E7" s="50">
        <v>2</v>
      </c>
      <c r="F7" s="50" t="s">
        <v>28</v>
      </c>
      <c r="G7" s="50">
        <v>3500</v>
      </c>
      <c r="H7" s="50">
        <v>11</v>
      </c>
      <c r="I7" s="50">
        <v>30</v>
      </c>
      <c r="J7" s="50">
        <v>8</v>
      </c>
      <c r="K7" s="50" t="s">
        <v>39</v>
      </c>
      <c r="L7" s="50" t="s">
        <v>85</v>
      </c>
      <c r="M7" s="50">
        <v>10.7</v>
      </c>
      <c r="N7" s="50">
        <f t="shared" si="1"/>
        <v>11</v>
      </c>
      <c r="O7" s="50">
        <f t="shared" si="2"/>
        <v>0.30000000000000071</v>
      </c>
      <c r="P7" s="50">
        <v>32.68</v>
      </c>
      <c r="Q7" s="50">
        <v>10.52</v>
      </c>
      <c r="R7" s="50">
        <v>8</v>
      </c>
      <c r="S7" s="73">
        <v>2494.462761127359</v>
      </c>
      <c r="T7" s="73">
        <v>0.44296469551103773</v>
      </c>
      <c r="U7" s="74">
        <v>5782.3875024491081</v>
      </c>
      <c r="V7" s="74">
        <v>8.3507740048247765</v>
      </c>
      <c r="W7" s="50"/>
      <c r="X7" s="50"/>
      <c r="Y7" s="24">
        <f>C7-C6</f>
        <v>0.11527777778246673</v>
      </c>
      <c r="Z7" s="5">
        <f>HOUR(Y7)</f>
        <v>2</v>
      </c>
      <c r="AA7" s="5">
        <f>MINUTE(Y7)</f>
        <v>46</v>
      </c>
      <c r="AB7" s="5">
        <f>AA7/60</f>
        <v>0.76666666666666672</v>
      </c>
      <c r="AC7" s="5">
        <f>Z7+AB7</f>
        <v>2.7666666666666666</v>
      </c>
      <c r="AD7" s="73">
        <f>(U7-U6)/(2*AC7)</f>
        <v>4.1653025029977853</v>
      </c>
      <c r="AE7">
        <v>36.422381385644101</v>
      </c>
      <c r="AF7"/>
      <c r="AG7"/>
      <c r="AH7"/>
      <c r="AI7"/>
      <c r="AJ7"/>
      <c r="AK7"/>
      <c r="AL7" s="50">
        <v>11</v>
      </c>
      <c r="AM7" s="50">
        <v>30</v>
      </c>
      <c r="AN7" s="50">
        <v>8</v>
      </c>
    </row>
    <row r="8" spans="1:41" s="44" customFormat="1" ht="14.25" customHeight="1" x14ac:dyDescent="0.45">
      <c r="A8" s="47">
        <v>45840</v>
      </c>
      <c r="B8" s="48">
        <v>0.57986111111111116</v>
      </c>
      <c r="C8" s="49">
        <f t="shared" si="0"/>
        <v>45840.579861111109</v>
      </c>
      <c r="D8" s="50">
        <v>1</v>
      </c>
      <c r="E8" s="50">
        <v>2</v>
      </c>
      <c r="F8" s="50" t="s">
        <v>28</v>
      </c>
      <c r="G8" s="50">
        <v>3500</v>
      </c>
      <c r="H8" s="50">
        <v>11</v>
      </c>
      <c r="I8" s="50">
        <v>30</v>
      </c>
      <c r="J8" s="50">
        <v>8</v>
      </c>
      <c r="K8" s="50" t="s">
        <v>39</v>
      </c>
      <c r="L8" s="50" t="s">
        <v>93</v>
      </c>
      <c r="M8" s="50">
        <v>10.6</v>
      </c>
      <c r="N8" s="50">
        <f t="shared" si="1"/>
        <v>10.9</v>
      </c>
      <c r="O8" s="50">
        <f t="shared" si="2"/>
        <v>0.30000000000000071</v>
      </c>
      <c r="P8" s="50">
        <v>32.74</v>
      </c>
      <c r="Q8" s="50">
        <v>9.76</v>
      </c>
      <c r="R8" s="50">
        <v>0.38</v>
      </c>
      <c r="S8" s="73">
        <v>2950.3652462317682</v>
      </c>
      <c r="T8" s="73">
        <v>1.2942032768684306</v>
      </c>
      <c r="U8" s="74">
        <v>5477.9530465296029</v>
      </c>
      <c r="V8" s="74">
        <v>1.627534927486145</v>
      </c>
      <c r="W8" s="50"/>
      <c r="X8" s="50"/>
      <c r="Y8" s="24">
        <f t="shared" ref="Y8:Y9" si="11">C8-C7</f>
        <v>0.89861111110803904</v>
      </c>
      <c r="Z8" s="5">
        <f t="shared" ref="Z8" si="12">HOUR(Y8)</f>
        <v>21</v>
      </c>
      <c r="AA8" s="5">
        <f t="shared" ref="AA8:AA9" si="13">MINUTE(Y8)</f>
        <v>34</v>
      </c>
      <c r="AB8" s="5">
        <f t="shared" ref="AB8:AB9" si="14">AA8/60</f>
        <v>0.56666666666666665</v>
      </c>
      <c r="AC8" s="5">
        <f t="shared" ref="AC8:AC9" si="15">Z8+AB8</f>
        <v>21.566666666666666</v>
      </c>
      <c r="AD8" s="73">
        <f t="shared" ref="AD8:AD9" si="16">(U8-U7)/(2*AC8)</f>
        <v>-7.0579858404831173</v>
      </c>
      <c r="AE8">
        <v>32.327617808212501</v>
      </c>
      <c r="AF8"/>
      <c r="AG8"/>
      <c r="AH8"/>
      <c r="AI8"/>
      <c r="AJ8"/>
      <c r="AK8"/>
      <c r="AL8" s="50">
        <v>11</v>
      </c>
      <c r="AM8" s="50">
        <v>30</v>
      </c>
      <c r="AN8" s="50">
        <v>8</v>
      </c>
    </row>
    <row r="9" spans="1:41" s="45" customFormat="1" ht="14.25" customHeight="1" x14ac:dyDescent="0.45">
      <c r="A9" s="62">
        <v>45841</v>
      </c>
      <c r="B9" s="63">
        <v>0.59236111111111112</v>
      </c>
      <c r="C9" s="64">
        <f t="shared" si="0"/>
        <v>45841.592361111114</v>
      </c>
      <c r="D9" s="65">
        <v>1</v>
      </c>
      <c r="E9" s="65">
        <v>2</v>
      </c>
      <c r="F9" s="65" t="s">
        <v>28</v>
      </c>
      <c r="G9" s="65">
        <v>3500</v>
      </c>
      <c r="H9" s="65">
        <v>11</v>
      </c>
      <c r="I9" s="65">
        <v>30</v>
      </c>
      <c r="J9" s="65">
        <v>8</v>
      </c>
      <c r="K9" s="65" t="s">
        <v>39</v>
      </c>
      <c r="L9" s="65" t="s">
        <v>101</v>
      </c>
      <c r="M9" s="65">
        <v>10.5</v>
      </c>
      <c r="N9" s="65">
        <f t="shared" si="1"/>
        <v>10.8</v>
      </c>
      <c r="O9" s="65">
        <f t="shared" si="2"/>
        <v>0.30000000000000071</v>
      </c>
      <c r="P9" s="65">
        <v>32.94</v>
      </c>
      <c r="Q9" s="65">
        <v>9.1300000000000008</v>
      </c>
      <c r="R9" s="65">
        <v>0.65</v>
      </c>
      <c r="S9" s="75">
        <v>3544.7680109142179</v>
      </c>
      <c r="T9" s="75">
        <v>1.1346216722923057</v>
      </c>
      <c r="U9" s="76">
        <v>5225.632364474367</v>
      </c>
      <c r="V9" s="76">
        <v>0</v>
      </c>
      <c r="W9" s="65"/>
      <c r="X9" s="50"/>
      <c r="Y9" s="24">
        <f t="shared" si="11"/>
        <v>1.0125000000043656</v>
      </c>
      <c r="Z9" s="5">
        <v>24</v>
      </c>
      <c r="AA9" s="5">
        <f t="shared" si="13"/>
        <v>18</v>
      </c>
      <c r="AB9" s="5">
        <f t="shared" si="14"/>
        <v>0.3</v>
      </c>
      <c r="AC9" s="5">
        <f t="shared" si="15"/>
        <v>24.3</v>
      </c>
      <c r="AD9" s="73">
        <f t="shared" si="16"/>
        <v>-5.1917835813834552</v>
      </c>
      <c r="AE9">
        <v>21.486313944539202</v>
      </c>
      <c r="AF9" s="24">
        <f>C9-C7</f>
        <v>1.9111111111124046</v>
      </c>
      <c r="AG9" s="5">
        <v>45</v>
      </c>
      <c r="AH9" s="5">
        <f t="shared" ref="AH9" si="17">MINUTE(AF9)</f>
        <v>52</v>
      </c>
      <c r="AI9" s="5">
        <f t="shared" ref="AI9" si="18">AH9/60</f>
        <v>0.8666666666666667</v>
      </c>
      <c r="AJ9" s="5">
        <f t="shared" ref="AJ9" si="19">AG9+AI9</f>
        <v>45.866666666666667</v>
      </c>
      <c r="AK9" s="73">
        <f>(U9-U7)/(2*AJ9)</f>
        <v>-6.0692783936199968</v>
      </c>
      <c r="AL9" s="65">
        <v>11</v>
      </c>
      <c r="AM9" s="65">
        <v>30</v>
      </c>
      <c r="AN9" s="65">
        <v>8</v>
      </c>
    </row>
    <row r="10" spans="1:41" s="46" customFormat="1" ht="14.25" customHeight="1" x14ac:dyDescent="0.45">
      <c r="A10" s="55">
        <v>45846</v>
      </c>
      <c r="B10" s="56">
        <v>0.57499999999999996</v>
      </c>
      <c r="C10" s="57">
        <f t="shared" si="0"/>
        <v>45846.574999999997</v>
      </c>
      <c r="D10" s="58">
        <v>1</v>
      </c>
      <c r="E10" s="58">
        <v>3</v>
      </c>
      <c r="F10" s="58" t="s">
        <v>28</v>
      </c>
      <c r="G10" s="58">
        <v>3500</v>
      </c>
      <c r="H10" s="58">
        <v>16</v>
      </c>
      <c r="I10" s="58">
        <v>30</v>
      </c>
      <c r="J10" s="58">
        <v>8</v>
      </c>
      <c r="K10" s="58" t="s">
        <v>39</v>
      </c>
      <c r="L10" s="58" t="s">
        <v>115</v>
      </c>
      <c r="M10" s="58">
        <v>15.9</v>
      </c>
      <c r="N10" s="58">
        <f>M10+0.5</f>
        <v>16.399999999999999</v>
      </c>
      <c r="O10" s="58">
        <f t="shared" si="2"/>
        <v>0.49999999999999822</v>
      </c>
      <c r="P10" s="58">
        <v>31.26</v>
      </c>
      <c r="Q10" s="58">
        <v>10.3</v>
      </c>
      <c r="R10" s="58">
        <v>28.95</v>
      </c>
      <c r="S10" s="77">
        <v>2374.7119779436302</v>
      </c>
      <c r="T10" s="77">
        <v>1.1707892473862385</v>
      </c>
      <c r="U10" s="78">
        <v>5385.3183682239924</v>
      </c>
      <c r="V10" s="78">
        <v>15.444807156790059</v>
      </c>
      <c r="W10" s="58"/>
      <c r="X10" s="58"/>
      <c r="Y10" s="58"/>
      <c r="Z10" s="58"/>
      <c r="AA10" s="58"/>
      <c r="AB10" s="58"/>
      <c r="AC10" s="58"/>
      <c r="AD10" s="58"/>
      <c r="AE10">
        <v>34.330939293168498</v>
      </c>
      <c r="AF10"/>
      <c r="AG10"/>
      <c r="AH10"/>
      <c r="AI10"/>
      <c r="AJ10"/>
      <c r="AK10"/>
      <c r="AL10" s="58">
        <v>16</v>
      </c>
      <c r="AM10" s="58">
        <v>30</v>
      </c>
      <c r="AN10" s="58">
        <v>8</v>
      </c>
    </row>
    <row r="11" spans="1:41" s="44" customFormat="1" ht="14.25" customHeight="1" x14ac:dyDescent="0.45">
      <c r="A11" s="47">
        <v>45846</v>
      </c>
      <c r="B11" s="48">
        <v>0.69236111111111109</v>
      </c>
      <c r="C11" s="49">
        <f t="shared" si="0"/>
        <v>45846.692361111112</v>
      </c>
      <c r="D11" s="50">
        <v>1</v>
      </c>
      <c r="E11" s="50">
        <v>3</v>
      </c>
      <c r="F11" s="50" t="s">
        <v>28</v>
      </c>
      <c r="G11" s="50">
        <v>3500</v>
      </c>
      <c r="H11" s="50">
        <v>16</v>
      </c>
      <c r="I11" s="50">
        <v>30</v>
      </c>
      <c r="J11" s="50">
        <v>8</v>
      </c>
      <c r="K11" s="50" t="s">
        <v>39</v>
      </c>
      <c r="L11" s="50" t="s">
        <v>121</v>
      </c>
      <c r="M11" s="50">
        <v>16</v>
      </c>
      <c r="N11" s="50">
        <f>M11+0.5</f>
        <v>16.5</v>
      </c>
      <c r="O11" s="50">
        <f t="shared" si="2"/>
        <v>0.5</v>
      </c>
      <c r="P11" s="50">
        <v>31.3</v>
      </c>
      <c r="Q11" s="50">
        <v>10.18</v>
      </c>
      <c r="R11" s="50">
        <v>17.57</v>
      </c>
      <c r="S11" s="73">
        <v>2351.3548702383118</v>
      </c>
      <c r="T11" s="73">
        <v>0.24990839713642327</v>
      </c>
      <c r="U11" s="74">
        <v>5110.6854274084126</v>
      </c>
      <c r="V11" s="74">
        <v>51.504775272497987</v>
      </c>
      <c r="W11" s="50"/>
      <c r="X11" s="50"/>
      <c r="Y11" s="24">
        <f>C11-C10</f>
        <v>0.117361111115315</v>
      </c>
      <c r="Z11" s="5">
        <f>HOUR(Y11)</f>
        <v>2</v>
      </c>
      <c r="AA11" s="5">
        <f>MINUTE(Y11)</f>
        <v>49</v>
      </c>
      <c r="AB11" s="5">
        <f>AA11/60</f>
        <v>0.81666666666666665</v>
      </c>
      <c r="AC11" s="5">
        <f>Z11+AB11</f>
        <v>2.8166666666666664</v>
      </c>
      <c r="AD11" s="73">
        <f>(U11-U10)/(2*AC11)</f>
        <v>-48.751409612233104</v>
      </c>
      <c r="AE11">
        <v>32.762193034640802</v>
      </c>
      <c r="AF11"/>
      <c r="AG11"/>
      <c r="AH11"/>
      <c r="AI11"/>
      <c r="AJ11"/>
      <c r="AK11"/>
      <c r="AL11" s="50">
        <v>16</v>
      </c>
      <c r="AM11" s="50">
        <v>30</v>
      </c>
      <c r="AN11" s="50">
        <v>8</v>
      </c>
    </row>
    <row r="12" spans="1:41" s="44" customFormat="1" ht="14.25" customHeight="1" x14ac:dyDescent="0.45">
      <c r="A12" s="47">
        <v>45847</v>
      </c>
      <c r="B12" s="48">
        <v>0.56666666666666665</v>
      </c>
      <c r="C12" s="49">
        <f t="shared" si="0"/>
        <v>45847.566666666666</v>
      </c>
      <c r="D12" s="50">
        <v>1</v>
      </c>
      <c r="E12" s="50">
        <v>3</v>
      </c>
      <c r="F12" s="50" t="s">
        <v>28</v>
      </c>
      <c r="G12" s="50">
        <v>3500</v>
      </c>
      <c r="H12" s="50">
        <v>16</v>
      </c>
      <c r="I12" s="50">
        <v>30</v>
      </c>
      <c r="J12" s="50">
        <v>8</v>
      </c>
      <c r="K12" s="50" t="s">
        <v>39</v>
      </c>
      <c r="L12" s="50" t="s">
        <v>130</v>
      </c>
      <c r="M12" s="50">
        <v>16</v>
      </c>
      <c r="N12" s="50">
        <f>M12+0.5</f>
        <v>16.5</v>
      </c>
      <c r="O12" s="50">
        <f t="shared" si="2"/>
        <v>0.5</v>
      </c>
      <c r="P12" s="50">
        <v>31.35</v>
      </c>
      <c r="Q12" s="50">
        <v>9.16</v>
      </c>
      <c r="R12" s="50">
        <v>0.32</v>
      </c>
      <c r="S12" s="73">
        <v>1039.5753146114278</v>
      </c>
      <c r="T12" s="73">
        <v>0.27435767133890121</v>
      </c>
      <c r="U12" s="74">
        <v>1865.5865420515795</v>
      </c>
      <c r="V12" s="74">
        <v>2.4085351961311949</v>
      </c>
      <c r="W12" s="50" t="s">
        <v>126</v>
      </c>
      <c r="X12" s="50"/>
      <c r="Y12" s="24">
        <f t="shared" ref="Y12:Y13" si="20">C12-C11</f>
        <v>0.87430555555329192</v>
      </c>
      <c r="Z12" s="5">
        <f t="shared" ref="Z12:Z13" si="21">HOUR(Y12)</f>
        <v>20</v>
      </c>
      <c r="AA12" s="5">
        <f t="shared" ref="AA12:AA13" si="22">MINUTE(Y12)</f>
        <v>59</v>
      </c>
      <c r="AB12" s="5">
        <f t="shared" ref="AB12:AB13" si="23">AA12/60</f>
        <v>0.98333333333333328</v>
      </c>
      <c r="AC12" s="5">
        <f t="shared" ref="AC12:AC13" si="24">Z12+AB12</f>
        <v>20.983333333333334</v>
      </c>
      <c r="AD12" s="73">
        <f t="shared" ref="AD12:AD13" si="25">(U12-U11)/(2*AC12)</f>
        <v>-77.325628721767274</v>
      </c>
      <c r="AE12">
        <v>8.0066943622980702</v>
      </c>
      <c r="AF12"/>
      <c r="AG12"/>
      <c r="AH12"/>
      <c r="AI12"/>
      <c r="AJ12"/>
      <c r="AK12"/>
      <c r="AL12" s="50">
        <v>16</v>
      </c>
      <c r="AM12" s="50">
        <v>30</v>
      </c>
      <c r="AN12" s="50">
        <v>8</v>
      </c>
    </row>
    <row r="13" spans="1:41" s="45" customFormat="1" ht="14.25" customHeight="1" x14ac:dyDescent="0.45">
      <c r="A13" s="62">
        <v>45848</v>
      </c>
      <c r="B13" s="63">
        <v>0.56458333333333333</v>
      </c>
      <c r="C13" s="64">
        <f t="shared" si="0"/>
        <v>45848.564583333333</v>
      </c>
      <c r="D13" s="65">
        <v>1</v>
      </c>
      <c r="E13" s="65">
        <v>3</v>
      </c>
      <c r="F13" s="65" t="s">
        <v>28</v>
      </c>
      <c r="G13" s="65">
        <v>3500</v>
      </c>
      <c r="H13" s="65">
        <v>16</v>
      </c>
      <c r="I13" s="65">
        <v>30</v>
      </c>
      <c r="J13" s="65">
        <v>8</v>
      </c>
      <c r="K13" s="65" t="s">
        <v>39</v>
      </c>
      <c r="L13" s="65" t="s">
        <v>138</v>
      </c>
      <c r="M13" s="65">
        <v>15.5</v>
      </c>
      <c r="N13" s="65">
        <f>M13+0.5</f>
        <v>16</v>
      </c>
      <c r="O13" s="65">
        <f t="shared" si="2"/>
        <v>0.5</v>
      </c>
      <c r="P13" s="65">
        <v>31.69</v>
      </c>
      <c r="Q13" s="65">
        <v>8.4499999999999993</v>
      </c>
      <c r="R13" s="65">
        <v>-0.05</v>
      </c>
      <c r="S13" s="75">
        <v>1555.8304291816273</v>
      </c>
      <c r="T13" s="75">
        <v>0.62350797728688978</v>
      </c>
      <c r="U13" s="76">
        <v>1944.0873497096525</v>
      </c>
      <c r="V13" s="76">
        <v>1.7708980859489512</v>
      </c>
      <c r="W13" s="65" t="s">
        <v>126</v>
      </c>
      <c r="X13" s="50"/>
      <c r="Y13" s="24">
        <f t="shared" si="20"/>
        <v>0.99791666666715173</v>
      </c>
      <c r="Z13" s="5">
        <f t="shared" si="21"/>
        <v>23</v>
      </c>
      <c r="AA13" s="5">
        <f t="shared" si="22"/>
        <v>57</v>
      </c>
      <c r="AB13" s="5">
        <f t="shared" si="23"/>
        <v>0.95</v>
      </c>
      <c r="AC13" s="5">
        <f t="shared" si="24"/>
        <v>23.95</v>
      </c>
      <c r="AD13" s="73">
        <f t="shared" si="25"/>
        <v>1.6388477590411894</v>
      </c>
      <c r="AE13">
        <v>3.9324209032876798</v>
      </c>
      <c r="AF13" s="24">
        <f>C13-C10</f>
        <v>1.9895833333357587</v>
      </c>
      <c r="AG13" s="5">
        <v>47</v>
      </c>
      <c r="AH13" s="5">
        <f t="shared" ref="AH13" si="26">MINUTE(AF13)</f>
        <v>45</v>
      </c>
      <c r="AI13" s="5">
        <f t="shared" ref="AI13" si="27">AH13/60</f>
        <v>0.75</v>
      </c>
      <c r="AJ13" s="5">
        <f t="shared" ref="AJ13" si="28">AG13+AI13</f>
        <v>47.75</v>
      </c>
      <c r="AK13" s="73">
        <f>(U13-U10)/(2*AJ13)</f>
        <v>-36.033832654600417</v>
      </c>
      <c r="AL13" s="65">
        <v>16</v>
      </c>
      <c r="AM13" s="65">
        <v>30</v>
      </c>
      <c r="AN13" s="65">
        <v>8</v>
      </c>
    </row>
    <row r="14" spans="1:41" s="46" customFormat="1" ht="14.25" customHeight="1" x14ac:dyDescent="0.45">
      <c r="A14" s="55">
        <v>45860</v>
      </c>
      <c r="B14" s="56">
        <v>0.57291666666666663</v>
      </c>
      <c r="C14" s="57">
        <f t="shared" si="0"/>
        <v>45860.572916666664</v>
      </c>
      <c r="D14" s="58">
        <v>1</v>
      </c>
      <c r="E14" s="58">
        <v>4</v>
      </c>
      <c r="F14" s="58" t="s">
        <v>28</v>
      </c>
      <c r="G14" s="58">
        <v>3500</v>
      </c>
      <c r="H14" s="58">
        <v>21</v>
      </c>
      <c r="I14" s="58">
        <v>30</v>
      </c>
      <c r="J14" s="58">
        <v>8</v>
      </c>
      <c r="L14" s="58" t="s">
        <v>152</v>
      </c>
      <c r="M14" s="58">
        <v>20.5</v>
      </c>
      <c r="N14" s="58">
        <f>M14+0.6</f>
        <v>21.1</v>
      </c>
      <c r="O14" s="58">
        <f t="shared" si="2"/>
        <v>0.60000000000000142</v>
      </c>
      <c r="P14" s="58">
        <v>31.74</v>
      </c>
      <c r="Q14" s="58">
        <v>10.15</v>
      </c>
      <c r="R14" s="58">
        <v>101.18</v>
      </c>
      <c r="S14" s="77">
        <v>2291.4960090558666</v>
      </c>
      <c r="T14" s="77">
        <v>1.3111905382578759</v>
      </c>
      <c r="U14" s="78">
        <v>5342.4828938074115</v>
      </c>
      <c r="V14" s="78">
        <v>2.3368347931069855</v>
      </c>
      <c r="W14" s="58"/>
      <c r="X14" s="58"/>
      <c r="Y14" s="58"/>
      <c r="Z14" s="58"/>
      <c r="AA14" s="58"/>
      <c r="AB14" s="58"/>
      <c r="AC14" s="58"/>
      <c r="AD14" s="58"/>
      <c r="AE14">
        <v>33.589593666866698</v>
      </c>
      <c r="AF14"/>
      <c r="AG14"/>
      <c r="AH14"/>
      <c r="AI14"/>
      <c r="AJ14"/>
      <c r="AK14"/>
      <c r="AL14" s="58">
        <v>21</v>
      </c>
      <c r="AM14" s="58">
        <v>30</v>
      </c>
      <c r="AN14" s="58">
        <v>8</v>
      </c>
    </row>
    <row r="15" spans="1:41" s="44" customFormat="1" ht="14.25" customHeight="1" x14ac:dyDescent="0.45">
      <c r="A15" s="47">
        <v>45860</v>
      </c>
      <c r="B15" s="48">
        <v>0.67986111111111114</v>
      </c>
      <c r="C15" s="49">
        <f t="shared" si="0"/>
        <v>45860.679861111108</v>
      </c>
      <c r="D15" s="50">
        <v>1</v>
      </c>
      <c r="E15" s="50">
        <v>4</v>
      </c>
      <c r="F15" s="50" t="s">
        <v>28</v>
      </c>
      <c r="G15" s="50">
        <v>3500</v>
      </c>
      <c r="H15" s="50">
        <v>21</v>
      </c>
      <c r="I15" s="50">
        <v>30</v>
      </c>
      <c r="J15" s="50">
        <v>8</v>
      </c>
      <c r="L15" s="50" t="s">
        <v>156</v>
      </c>
      <c r="M15" s="50">
        <v>20.6</v>
      </c>
      <c r="N15" s="50">
        <f>M15+0.6</f>
        <v>21.200000000000003</v>
      </c>
      <c r="O15" s="50">
        <f t="shared" si="2"/>
        <v>0.60000000000000142</v>
      </c>
      <c r="P15" s="50">
        <v>31.89</v>
      </c>
      <c r="Q15" s="50">
        <v>10.02</v>
      </c>
      <c r="R15" s="50">
        <v>49.8</v>
      </c>
      <c r="S15" s="73">
        <v>2165.4044784554194</v>
      </c>
      <c r="T15" s="73">
        <v>1.5183263777591109</v>
      </c>
      <c r="U15" s="74">
        <v>4821.9247128918905</v>
      </c>
      <c r="V15" s="74">
        <v>26.838724700100187</v>
      </c>
      <c r="W15" s="50"/>
      <c r="X15" s="50"/>
      <c r="Y15" s="24">
        <f>C15-C14</f>
        <v>0.10694444444379769</v>
      </c>
      <c r="Z15" s="5">
        <f>HOUR(Y15)</f>
        <v>2</v>
      </c>
      <c r="AA15" s="5">
        <f>MINUTE(Y15)</f>
        <v>34</v>
      </c>
      <c r="AB15" s="5">
        <f>AA15/60</f>
        <v>0.56666666666666665</v>
      </c>
      <c r="AC15" s="5">
        <f>Z15+AB15</f>
        <v>2.5666666666666664</v>
      </c>
      <c r="AD15" s="73">
        <f>(U15-U14)/(2*AC15)</f>
        <v>-101.40743784068592</v>
      </c>
      <c r="AE15">
        <v>30.464897820298901</v>
      </c>
      <c r="AF15"/>
      <c r="AG15"/>
      <c r="AH15"/>
      <c r="AI15"/>
      <c r="AJ15"/>
      <c r="AK15"/>
      <c r="AL15" s="50">
        <v>21</v>
      </c>
      <c r="AM15" s="50">
        <v>30</v>
      </c>
      <c r="AN15" s="50">
        <v>8</v>
      </c>
    </row>
    <row r="16" spans="1:41" s="44" customFormat="1" ht="14.25" customHeight="1" x14ac:dyDescent="0.45">
      <c r="A16" s="47">
        <v>45861</v>
      </c>
      <c r="B16" s="48">
        <v>0.57916666666666672</v>
      </c>
      <c r="C16" s="49">
        <f t="shared" si="0"/>
        <v>45861.57916666667</v>
      </c>
      <c r="D16" s="50">
        <v>1</v>
      </c>
      <c r="E16" s="50">
        <v>4</v>
      </c>
      <c r="F16" s="50" t="s">
        <v>28</v>
      </c>
      <c r="G16" s="50">
        <v>3500</v>
      </c>
      <c r="H16" s="50">
        <v>21</v>
      </c>
      <c r="I16" s="50">
        <v>30</v>
      </c>
      <c r="J16" s="50">
        <v>8</v>
      </c>
      <c r="L16" s="50" t="s">
        <v>164</v>
      </c>
      <c r="M16" s="50">
        <v>20.5</v>
      </c>
      <c r="N16" s="50">
        <f>M16+0.6</f>
        <v>21.1</v>
      </c>
      <c r="O16" s="50">
        <f t="shared" si="2"/>
        <v>0.60000000000000142</v>
      </c>
      <c r="P16" s="50">
        <v>32.4</v>
      </c>
      <c r="Q16" s="50">
        <v>8.9600000000000009</v>
      </c>
      <c r="R16" s="50">
        <v>-0.74</v>
      </c>
      <c r="S16" s="73">
        <v>1015.3189378660973</v>
      </c>
      <c r="T16" s="73">
        <v>0.47659473310808659</v>
      </c>
      <c r="U16" s="74">
        <v>1723.4763847266113</v>
      </c>
      <c r="V16" s="74">
        <v>2.2652078789128804</v>
      </c>
      <c r="W16" s="50" t="s">
        <v>126</v>
      </c>
      <c r="X16" s="50"/>
      <c r="Y16" s="24">
        <f t="shared" ref="Y16:Y17" si="29">C16-C15</f>
        <v>0.89930555556202307</v>
      </c>
      <c r="Z16" s="5">
        <f t="shared" ref="Z16" si="30">HOUR(Y16)</f>
        <v>21</v>
      </c>
      <c r="AA16" s="5">
        <f t="shared" ref="AA16:AA17" si="31">MINUTE(Y16)</f>
        <v>35</v>
      </c>
      <c r="AB16" s="5">
        <f t="shared" ref="AB16:AB17" si="32">AA16/60</f>
        <v>0.58333333333333337</v>
      </c>
      <c r="AC16" s="5">
        <f t="shared" ref="AC16:AC17" si="33">Z16+AB16</f>
        <v>21.583333333333332</v>
      </c>
      <c r="AD16" s="73">
        <f t="shared" ref="AD16:AD17" si="34">(U16-U15)/(2*AC16)</f>
        <v>-71.778725749002618</v>
      </c>
      <c r="AE16">
        <v>6.6479529157270303</v>
      </c>
      <c r="AF16"/>
      <c r="AG16"/>
      <c r="AH16"/>
      <c r="AI16"/>
      <c r="AJ16"/>
      <c r="AK16"/>
      <c r="AL16" s="50">
        <v>21</v>
      </c>
      <c r="AM16" s="50">
        <v>30</v>
      </c>
      <c r="AN16" s="50">
        <v>8</v>
      </c>
    </row>
    <row r="17" spans="1:40" s="45" customFormat="1" ht="14.25" customHeight="1" x14ac:dyDescent="0.45">
      <c r="A17" s="62">
        <v>45862</v>
      </c>
      <c r="B17" s="63">
        <v>0.5854166666666667</v>
      </c>
      <c r="C17" s="64">
        <f t="shared" si="0"/>
        <v>45862.585416666669</v>
      </c>
      <c r="D17" s="65">
        <v>1</v>
      </c>
      <c r="E17" s="65">
        <v>4</v>
      </c>
      <c r="F17" s="65" t="s">
        <v>28</v>
      </c>
      <c r="G17" s="65">
        <v>3500</v>
      </c>
      <c r="H17" s="65">
        <v>21</v>
      </c>
      <c r="I17" s="65">
        <v>30</v>
      </c>
      <c r="J17" s="65">
        <v>8</v>
      </c>
      <c r="K17" s="65"/>
      <c r="L17" s="65" t="s">
        <v>172</v>
      </c>
      <c r="M17" s="65">
        <v>20.6</v>
      </c>
      <c r="N17" s="65">
        <f>M17+0.6</f>
        <v>21.200000000000003</v>
      </c>
      <c r="O17" s="65">
        <f t="shared" si="2"/>
        <v>0.60000000000000142</v>
      </c>
      <c r="P17" s="65">
        <v>33.25</v>
      </c>
      <c r="Q17" s="65">
        <v>8.11</v>
      </c>
      <c r="R17" s="65">
        <v>-0.82</v>
      </c>
      <c r="S17" s="75">
        <v>1539.6965330353839</v>
      </c>
      <c r="T17" s="75">
        <v>0.11195185870037697</v>
      </c>
      <c r="U17" s="76">
        <v>1795.5764818658449</v>
      </c>
      <c r="V17" s="76">
        <v>1.0610894836337217</v>
      </c>
      <c r="W17" s="65" t="s">
        <v>126</v>
      </c>
      <c r="X17" s="50"/>
      <c r="Y17" s="24">
        <f t="shared" si="29"/>
        <v>1.0062499999985448</v>
      </c>
      <c r="Z17" s="5">
        <v>24</v>
      </c>
      <c r="AA17" s="5">
        <f t="shared" si="31"/>
        <v>9</v>
      </c>
      <c r="AB17" s="5">
        <f t="shared" si="32"/>
        <v>0.15</v>
      </c>
      <c r="AC17" s="5">
        <f t="shared" si="33"/>
        <v>24.15</v>
      </c>
      <c r="AD17" s="73">
        <f t="shared" si="34"/>
        <v>1.4927556343526633</v>
      </c>
      <c r="AE17">
        <v>2.5832736239045602</v>
      </c>
      <c r="AF17" s="24">
        <f>C17-C14</f>
        <v>2.0125000000043656</v>
      </c>
      <c r="AG17" s="5">
        <v>48</v>
      </c>
      <c r="AH17" s="5">
        <f t="shared" ref="AH17" si="35">MINUTE(AF17)</f>
        <v>18</v>
      </c>
      <c r="AI17" s="5">
        <f t="shared" ref="AI17" si="36">AH17/60</f>
        <v>0.3</v>
      </c>
      <c r="AJ17" s="5">
        <f t="shared" ref="AJ17" si="37">AG17+AI17</f>
        <v>48.3</v>
      </c>
      <c r="AK17" s="73">
        <f>(U17-U14)/(2*AJ17)</f>
        <v>-36.717457680554524</v>
      </c>
      <c r="AL17" s="65">
        <v>21</v>
      </c>
      <c r="AM17" s="65">
        <v>30</v>
      </c>
      <c r="AN17" s="65">
        <v>8</v>
      </c>
    </row>
    <row r="18" spans="1:40" s="46" customFormat="1" ht="14.25" customHeight="1" x14ac:dyDescent="0.45">
      <c r="A18" s="55">
        <v>45867</v>
      </c>
      <c r="B18" s="56">
        <v>0.57152777777777775</v>
      </c>
      <c r="C18" s="57">
        <f t="shared" si="0"/>
        <v>45867.571527777778</v>
      </c>
      <c r="D18" s="58">
        <v>1</v>
      </c>
      <c r="E18" s="58">
        <v>5</v>
      </c>
      <c r="F18" s="58" t="s">
        <v>28</v>
      </c>
      <c r="G18" s="58">
        <v>3500</v>
      </c>
      <c r="H18" s="58">
        <v>30</v>
      </c>
      <c r="I18" s="58">
        <v>30</v>
      </c>
      <c r="J18" s="58">
        <v>8</v>
      </c>
      <c r="L18" s="58" t="s">
        <v>186</v>
      </c>
      <c r="M18" s="58">
        <v>28.6</v>
      </c>
      <c r="N18" s="58">
        <f>M18+0.9</f>
        <v>29.5</v>
      </c>
      <c r="O18" s="58">
        <f t="shared" si="2"/>
        <v>0.89999999999999858</v>
      </c>
      <c r="P18" s="58">
        <v>34.01</v>
      </c>
      <c r="Q18" s="58">
        <v>9.7799999999999994</v>
      </c>
      <c r="R18" s="58">
        <v>3.13</v>
      </c>
      <c r="S18" s="77">
        <v>2379.152400183963</v>
      </c>
      <c r="T18" s="77">
        <v>1.5516627453271006</v>
      </c>
      <c r="U18" s="78">
        <v>5282.4450506881312</v>
      </c>
      <c r="V18" s="78">
        <v>4.1713733336863434</v>
      </c>
      <c r="W18" s="58"/>
      <c r="X18" s="58"/>
      <c r="Y18" s="58"/>
      <c r="Z18" s="58"/>
      <c r="AA18" s="58"/>
      <c r="AB18" s="58"/>
      <c r="AC18" s="58"/>
      <c r="AD18" s="58"/>
      <c r="AE18">
        <v>33.617980771345302</v>
      </c>
      <c r="AF18"/>
      <c r="AG18"/>
      <c r="AH18"/>
      <c r="AI18"/>
      <c r="AJ18"/>
      <c r="AK18"/>
      <c r="AL18" s="58">
        <v>30</v>
      </c>
      <c r="AM18" s="58">
        <v>30</v>
      </c>
      <c r="AN18" s="58">
        <v>8</v>
      </c>
    </row>
    <row r="19" spans="1:40" s="44" customFormat="1" ht="14.25" customHeight="1" x14ac:dyDescent="0.45">
      <c r="A19" s="47">
        <v>45867</v>
      </c>
      <c r="B19" s="48">
        <v>0.69166666666666665</v>
      </c>
      <c r="C19" s="49">
        <f t="shared" si="0"/>
        <v>45867.691666666666</v>
      </c>
      <c r="D19" s="50">
        <v>1</v>
      </c>
      <c r="E19" s="50">
        <v>5</v>
      </c>
      <c r="F19" s="50" t="s">
        <v>28</v>
      </c>
      <c r="G19" s="50">
        <v>3500</v>
      </c>
      <c r="H19" s="50">
        <v>30</v>
      </c>
      <c r="I19" s="50">
        <v>30</v>
      </c>
      <c r="J19" s="50">
        <v>8</v>
      </c>
      <c r="L19" s="50" t="s">
        <v>190</v>
      </c>
      <c r="M19" s="50">
        <v>28.7</v>
      </c>
      <c r="N19" s="50">
        <f>M19+0.9</f>
        <v>29.599999999999998</v>
      </c>
      <c r="O19" s="50">
        <f t="shared" si="2"/>
        <v>0.89999999999999858</v>
      </c>
      <c r="P19" s="50">
        <v>34.18</v>
      </c>
      <c r="Q19" s="50">
        <v>9.49</v>
      </c>
      <c r="R19" s="50">
        <v>12.86</v>
      </c>
      <c r="S19" s="73">
        <v>837.01818266096291</v>
      </c>
      <c r="T19" s="73">
        <v>5.5517636648071168E-2</v>
      </c>
      <c r="U19" s="74">
        <v>2028.6361758307728</v>
      </c>
      <c r="V19" s="74">
        <v>1.8381479698745808</v>
      </c>
      <c r="W19" s="50" t="s">
        <v>126</v>
      </c>
      <c r="X19" s="50"/>
      <c r="Y19" s="24">
        <f>C19-C18</f>
        <v>0.12013888888759539</v>
      </c>
      <c r="Z19" s="5">
        <f>HOUR(Y19)</f>
        <v>2</v>
      </c>
      <c r="AA19" s="5">
        <f>MINUTE(Y19)</f>
        <v>53</v>
      </c>
      <c r="AB19" s="5">
        <f>AA19/60</f>
        <v>0.8833333333333333</v>
      </c>
      <c r="AC19" s="5">
        <f>Z19+AB19</f>
        <v>2.8833333333333333</v>
      </c>
      <c r="AD19" s="73">
        <f>(U19-U18)/(2*AC19)</f>
        <v>-564.2443135590795</v>
      </c>
      <c r="AE19">
        <v>10.1366770922535</v>
      </c>
      <c r="AF19"/>
      <c r="AG19"/>
      <c r="AH19"/>
      <c r="AI19"/>
      <c r="AJ19"/>
      <c r="AK19"/>
      <c r="AL19" s="50">
        <v>30</v>
      </c>
      <c r="AM19" s="50">
        <v>30</v>
      </c>
      <c r="AN19" s="50">
        <v>8</v>
      </c>
    </row>
    <row r="20" spans="1:40" s="44" customFormat="1" ht="14.25" customHeight="1" x14ac:dyDescent="0.45">
      <c r="A20" s="47">
        <v>45868</v>
      </c>
      <c r="B20" s="48">
        <v>0.57708333333333328</v>
      </c>
      <c r="C20" s="49">
        <f t="shared" si="0"/>
        <v>45868.57708333333</v>
      </c>
      <c r="D20" s="50">
        <v>1</v>
      </c>
      <c r="E20" s="50">
        <v>5</v>
      </c>
      <c r="F20" s="50" t="s">
        <v>28</v>
      </c>
      <c r="G20" s="50">
        <v>3500</v>
      </c>
      <c r="H20" s="50">
        <v>30</v>
      </c>
      <c r="I20" s="50">
        <v>30</v>
      </c>
      <c r="J20" s="50">
        <v>8</v>
      </c>
      <c r="L20" s="50" t="s">
        <v>199</v>
      </c>
      <c r="M20" s="50">
        <v>28.7</v>
      </c>
      <c r="N20" s="50">
        <f>M20+0.9</f>
        <v>29.599999999999998</v>
      </c>
      <c r="O20" s="50">
        <f t="shared" si="2"/>
        <v>0.89999999999999858</v>
      </c>
      <c r="P20" s="50">
        <v>36.26</v>
      </c>
      <c r="Q20" s="50">
        <v>8.56</v>
      </c>
      <c r="R20" s="50">
        <v>0.35</v>
      </c>
      <c r="S20" s="73">
        <v>871.25355334297353</v>
      </c>
      <c r="T20" s="73">
        <v>0.35684760780335156</v>
      </c>
      <c r="U20" s="74">
        <v>1395.2845529557494</v>
      </c>
      <c r="V20" s="74">
        <v>0</v>
      </c>
      <c r="W20" s="50" t="s">
        <v>126</v>
      </c>
      <c r="X20" s="50"/>
      <c r="Y20" s="24">
        <f t="shared" ref="Y20:Y21" si="38">C20-C19</f>
        <v>0.88541666666424135</v>
      </c>
      <c r="Z20" s="5">
        <f t="shared" ref="Z20" si="39">HOUR(Y20)</f>
        <v>21</v>
      </c>
      <c r="AA20" s="5">
        <f t="shared" ref="AA20:AA21" si="40">MINUTE(Y20)</f>
        <v>15</v>
      </c>
      <c r="AB20" s="5">
        <f t="shared" ref="AB20:AB21" si="41">AA20/60</f>
        <v>0.25</v>
      </c>
      <c r="AC20" s="5">
        <f t="shared" ref="AC20:AC21" si="42">Z20+AB20</f>
        <v>21.25</v>
      </c>
      <c r="AD20" s="73">
        <f t="shared" ref="AD20:AD21" si="43">(U20-U19)/(2*AC20)</f>
        <v>-14.902391126471139</v>
      </c>
      <c r="AE20">
        <v>4.3326161756943504</v>
      </c>
      <c r="AF20"/>
      <c r="AG20"/>
      <c r="AH20"/>
      <c r="AI20"/>
      <c r="AJ20"/>
      <c r="AK20"/>
      <c r="AL20" s="50">
        <v>30</v>
      </c>
      <c r="AM20" s="50">
        <v>30</v>
      </c>
      <c r="AN20" s="50">
        <v>8</v>
      </c>
    </row>
    <row r="21" spans="1:40" s="45" customFormat="1" ht="14.25" customHeight="1" x14ac:dyDescent="0.45">
      <c r="A21" s="62">
        <v>45869</v>
      </c>
      <c r="B21" s="63">
        <v>0.58333333333333337</v>
      </c>
      <c r="C21" s="64">
        <f t="shared" si="0"/>
        <v>45869.583333333336</v>
      </c>
      <c r="D21" s="65">
        <v>1</v>
      </c>
      <c r="E21" s="65">
        <v>5</v>
      </c>
      <c r="F21" s="65" t="s">
        <v>28</v>
      </c>
      <c r="G21" s="65">
        <v>3500</v>
      </c>
      <c r="H21" s="65">
        <v>30</v>
      </c>
      <c r="I21" s="65">
        <v>30</v>
      </c>
      <c r="J21" s="65">
        <v>8</v>
      </c>
      <c r="K21" s="65"/>
      <c r="L21" s="65" t="s">
        <v>207</v>
      </c>
      <c r="M21" s="65">
        <v>28.4</v>
      </c>
      <c r="N21" s="65">
        <f>M21+0.9</f>
        <v>29.299999999999997</v>
      </c>
      <c r="O21" s="65">
        <f t="shared" si="2"/>
        <v>0.89999999999999858</v>
      </c>
      <c r="P21" s="65">
        <v>39.74</v>
      </c>
      <c r="Q21" s="65">
        <v>7.99</v>
      </c>
      <c r="R21" s="65">
        <v>0.61</v>
      </c>
      <c r="S21" s="75">
        <v>1378.2329322965716</v>
      </c>
      <c r="T21" s="75">
        <v>0.45389696538138474</v>
      </c>
      <c r="U21" s="76">
        <v>1666.4950297947064</v>
      </c>
      <c r="V21" s="76">
        <v>0</v>
      </c>
      <c r="W21" s="65" t="s">
        <v>126</v>
      </c>
      <c r="X21" s="50"/>
      <c r="Y21" s="24">
        <f t="shared" si="38"/>
        <v>1.0062500000058208</v>
      </c>
      <c r="Z21" s="5">
        <v>24</v>
      </c>
      <c r="AA21" s="5">
        <f t="shared" si="40"/>
        <v>9</v>
      </c>
      <c r="AB21" s="5">
        <f t="shared" si="41"/>
        <v>0.15</v>
      </c>
      <c r="AC21" s="5">
        <f t="shared" si="42"/>
        <v>24.15</v>
      </c>
      <c r="AD21" s="73">
        <f t="shared" si="43"/>
        <v>5.6151237440777848</v>
      </c>
      <c r="AE21">
        <v>2.6638845197444199</v>
      </c>
      <c r="AF21" s="24">
        <f>C21-C18</f>
        <v>2.0118055555576575</v>
      </c>
      <c r="AG21" s="5">
        <v>48</v>
      </c>
      <c r="AH21" s="5">
        <f t="shared" ref="AH21" si="44">MINUTE(AF21)</f>
        <v>17</v>
      </c>
      <c r="AI21" s="5">
        <f t="shared" ref="AI21" si="45">AH21/60</f>
        <v>0.28333333333333333</v>
      </c>
      <c r="AJ21" s="5">
        <f t="shared" ref="AJ21" si="46">AG21+AI21</f>
        <v>48.283333333333331</v>
      </c>
      <c r="AK21" s="73">
        <f>(U21-U18)/(2*AJ21)</f>
        <v>-37.44511585322843</v>
      </c>
      <c r="AL21" s="65">
        <v>30</v>
      </c>
      <c r="AM21" s="65">
        <v>30</v>
      </c>
      <c r="AN21" s="65">
        <v>8</v>
      </c>
    </row>
    <row r="26" spans="1:40" s="46" customFormat="1" ht="14.25" customHeight="1" x14ac:dyDescent="0.45">
      <c r="A26" s="55">
        <v>45916</v>
      </c>
      <c r="B26" s="56">
        <v>0.56597222222222221</v>
      </c>
      <c r="C26" s="57">
        <f t="shared" ref="C26:C45" si="47">A26+B26</f>
        <v>45916.565972222219</v>
      </c>
      <c r="D26" s="58">
        <v>2</v>
      </c>
      <c r="E26" s="58">
        <v>1</v>
      </c>
      <c r="F26" s="58" t="s">
        <v>28</v>
      </c>
      <c r="G26" s="58">
        <v>3500</v>
      </c>
      <c r="H26" s="58">
        <v>10</v>
      </c>
      <c r="I26" s="58">
        <v>6</v>
      </c>
      <c r="J26" s="58">
        <v>8</v>
      </c>
      <c r="L26" s="58" t="s">
        <v>258</v>
      </c>
      <c r="M26" s="59">
        <v>9.9</v>
      </c>
      <c r="N26" s="59">
        <v>9.9</v>
      </c>
      <c r="O26" s="58">
        <f t="shared" ref="O26:O45" si="48">N26-M26</f>
        <v>0</v>
      </c>
      <c r="P26" s="58">
        <v>6.67</v>
      </c>
      <c r="Q26" s="58">
        <v>11.16</v>
      </c>
      <c r="R26" s="58">
        <v>6.93</v>
      </c>
      <c r="S26" s="68">
        <v>956.63680880000004</v>
      </c>
      <c r="T26" s="68">
        <v>0.11322911200000001</v>
      </c>
      <c r="U26" s="61">
        <v>2723.9609129999999</v>
      </c>
      <c r="V26" s="61">
        <v>32.54294814</v>
      </c>
      <c r="W26" s="58"/>
      <c r="X26" s="58"/>
      <c r="Y26" s="58"/>
      <c r="Z26" s="58"/>
      <c r="AA26" s="58"/>
      <c r="AB26" s="58"/>
      <c r="AC26" s="58"/>
      <c r="AD26" s="58"/>
      <c r="AE26">
        <v>14.326730775024</v>
      </c>
      <c r="AF26"/>
      <c r="AG26"/>
      <c r="AH26"/>
      <c r="AI26"/>
      <c r="AJ26"/>
      <c r="AK26"/>
      <c r="AL26" s="58">
        <v>10</v>
      </c>
      <c r="AM26" s="58">
        <v>6</v>
      </c>
      <c r="AN26" s="58">
        <v>8</v>
      </c>
    </row>
    <row r="27" spans="1:40" s="44" customFormat="1" ht="14.25" customHeight="1" x14ac:dyDescent="0.45">
      <c r="A27" s="47">
        <v>45916</v>
      </c>
      <c r="B27" s="48">
        <v>0.69027777777777777</v>
      </c>
      <c r="C27" s="49">
        <f t="shared" si="47"/>
        <v>45916.69027777778</v>
      </c>
      <c r="D27" s="50">
        <v>2</v>
      </c>
      <c r="E27" s="50">
        <v>1</v>
      </c>
      <c r="F27" s="50" t="s">
        <v>28</v>
      </c>
      <c r="G27" s="50">
        <v>3500</v>
      </c>
      <c r="H27" s="50">
        <v>10</v>
      </c>
      <c r="I27" s="50">
        <v>6</v>
      </c>
      <c r="J27" s="50">
        <v>8</v>
      </c>
      <c r="L27" s="50" t="s">
        <v>263</v>
      </c>
      <c r="M27" s="51">
        <v>10.1</v>
      </c>
      <c r="N27" s="51">
        <v>10.1</v>
      </c>
      <c r="O27" s="50">
        <f t="shared" si="48"/>
        <v>0</v>
      </c>
      <c r="P27" s="50">
        <v>6.65</v>
      </c>
      <c r="Q27" s="50">
        <v>10.87</v>
      </c>
      <c r="R27" s="50">
        <v>4.53</v>
      </c>
      <c r="S27" s="43">
        <v>1024.3561979999999</v>
      </c>
      <c r="T27" s="43">
        <v>0.78532592030000004</v>
      </c>
      <c r="U27" s="41">
        <v>3131.8120479999998</v>
      </c>
      <c r="V27" s="41">
        <v>28.576385309999999</v>
      </c>
      <c r="W27" s="50" t="s">
        <v>126</v>
      </c>
      <c r="X27" s="50"/>
      <c r="Y27" s="24">
        <f>C27-C26</f>
        <v>0.12430555556056788</v>
      </c>
      <c r="Z27" s="5">
        <f>HOUR(Y27)</f>
        <v>2</v>
      </c>
      <c r="AA27" s="5">
        <f>MINUTE(Y27)</f>
        <v>59</v>
      </c>
      <c r="AB27" s="5">
        <f>AA27/60</f>
        <v>0.98333333333333328</v>
      </c>
      <c r="AC27" s="5">
        <f>Z27+AB27</f>
        <v>2.9833333333333334</v>
      </c>
      <c r="AD27" s="73">
        <f>(U27-U26)/(2*AC27)</f>
        <v>68.354938826815626</v>
      </c>
      <c r="AE27">
        <v>15.512013053625999</v>
      </c>
      <c r="AF27"/>
      <c r="AG27"/>
      <c r="AH27"/>
      <c r="AI27"/>
      <c r="AJ27"/>
      <c r="AK27"/>
      <c r="AL27" s="50">
        <v>10</v>
      </c>
      <c r="AM27" s="50">
        <v>6</v>
      </c>
      <c r="AN27" s="50">
        <v>8</v>
      </c>
    </row>
    <row r="28" spans="1:40" s="44" customFormat="1" ht="14.25" customHeight="1" x14ac:dyDescent="0.45">
      <c r="A28" s="47">
        <v>45917</v>
      </c>
      <c r="B28" s="48">
        <v>0.56458333333333333</v>
      </c>
      <c r="C28" s="49">
        <f t="shared" si="47"/>
        <v>45917.564583333333</v>
      </c>
      <c r="D28" s="50">
        <v>2</v>
      </c>
      <c r="E28" s="50">
        <v>1</v>
      </c>
      <c r="F28" s="50" t="s">
        <v>28</v>
      </c>
      <c r="G28" s="50">
        <v>3500</v>
      </c>
      <c r="H28" s="50">
        <v>10</v>
      </c>
      <c r="I28" s="50">
        <v>6</v>
      </c>
      <c r="J28" s="50">
        <v>8</v>
      </c>
      <c r="L28" s="50" t="s">
        <v>271</v>
      </c>
      <c r="M28" s="51">
        <v>9.9</v>
      </c>
      <c r="N28" s="51">
        <v>9.9</v>
      </c>
      <c r="O28" s="50">
        <f t="shared" si="48"/>
        <v>0</v>
      </c>
      <c r="P28" s="50">
        <v>6.61</v>
      </c>
      <c r="Q28" s="50">
        <v>10.56</v>
      </c>
      <c r="R28" s="50">
        <v>3.87</v>
      </c>
      <c r="S28" s="43">
        <v>1400.3225829999999</v>
      </c>
      <c r="T28" s="43">
        <v>1.0067903250000001</v>
      </c>
      <c r="U28" s="41">
        <v>2969.6531009999999</v>
      </c>
      <c r="V28" s="41">
        <v>10.966466260000001</v>
      </c>
      <c r="W28" s="50" t="s">
        <v>126</v>
      </c>
      <c r="X28" s="50"/>
      <c r="Y28" s="24">
        <f t="shared" ref="Y28:Y29" si="49">C28-C27</f>
        <v>0.87430555555329192</v>
      </c>
      <c r="Z28" s="5">
        <f t="shared" ref="Z28:Z29" si="50">HOUR(Y28)</f>
        <v>20</v>
      </c>
      <c r="AA28" s="5">
        <f t="shared" ref="AA28:AA29" si="51">MINUTE(Y28)</f>
        <v>59</v>
      </c>
      <c r="AB28" s="5">
        <f t="shared" ref="AB28:AB29" si="52">AA28/60</f>
        <v>0.98333333333333328</v>
      </c>
      <c r="AC28" s="5">
        <f t="shared" ref="AC28:AC29" si="53">Z28+AB28</f>
        <v>20.983333333333334</v>
      </c>
      <c r="AD28" s="73">
        <f t="shared" ref="AD28:AD29" si="54">(U28-U27)/(2*AC28)</f>
        <v>-3.8639939714058751</v>
      </c>
      <c r="AE28">
        <v>19.369841851771199</v>
      </c>
      <c r="AF28"/>
      <c r="AG28"/>
      <c r="AH28"/>
      <c r="AI28"/>
      <c r="AJ28"/>
      <c r="AK28"/>
      <c r="AL28" s="50">
        <v>10</v>
      </c>
      <c r="AM28" s="50">
        <v>6</v>
      </c>
      <c r="AN28" s="50">
        <v>8</v>
      </c>
    </row>
    <row r="29" spans="1:40" s="45" customFormat="1" ht="14.25" customHeight="1" x14ac:dyDescent="0.45">
      <c r="A29" s="62">
        <v>45918</v>
      </c>
      <c r="B29" s="63">
        <v>0.56041666666666667</v>
      </c>
      <c r="C29" s="64">
        <f t="shared" si="47"/>
        <v>45918.560416666667</v>
      </c>
      <c r="D29" s="65">
        <v>2</v>
      </c>
      <c r="E29" s="65">
        <v>1</v>
      </c>
      <c r="F29" s="65" t="s">
        <v>28</v>
      </c>
      <c r="G29" s="65">
        <v>3500</v>
      </c>
      <c r="H29" s="65">
        <v>10</v>
      </c>
      <c r="I29" s="65">
        <v>6</v>
      </c>
      <c r="J29" s="65">
        <v>8</v>
      </c>
      <c r="K29" s="65"/>
      <c r="L29" s="65" t="s">
        <v>280</v>
      </c>
      <c r="M29" s="65">
        <v>9.1999999999999993</v>
      </c>
      <c r="N29" s="65">
        <v>9.1999999999999993</v>
      </c>
      <c r="O29" s="65">
        <f t="shared" si="48"/>
        <v>0</v>
      </c>
      <c r="P29" s="65">
        <v>6.59</v>
      </c>
      <c r="Q29" s="65">
        <v>9.99</v>
      </c>
      <c r="R29" s="65">
        <v>0.14000000000000001</v>
      </c>
      <c r="S29" s="66">
        <v>1720.4748790000001</v>
      </c>
      <c r="T29" s="66">
        <v>0.71398070749999998</v>
      </c>
      <c r="U29" s="67">
        <v>2795.13337</v>
      </c>
      <c r="V29" s="67">
        <v>3.0301597349999998</v>
      </c>
      <c r="W29" s="65" t="s">
        <v>126</v>
      </c>
      <c r="X29" s="50"/>
      <c r="Y29" s="24">
        <f t="shared" si="49"/>
        <v>0.99583333333430346</v>
      </c>
      <c r="Z29" s="5">
        <f t="shared" si="50"/>
        <v>23</v>
      </c>
      <c r="AA29" s="5">
        <f t="shared" si="51"/>
        <v>54</v>
      </c>
      <c r="AB29" s="5">
        <f t="shared" si="52"/>
        <v>0.9</v>
      </c>
      <c r="AC29" s="5">
        <f t="shared" si="53"/>
        <v>23.9</v>
      </c>
      <c r="AD29" s="73">
        <f t="shared" si="54"/>
        <v>-3.6510403974895373</v>
      </c>
      <c r="AE29">
        <v>15.017422012887501</v>
      </c>
      <c r="AF29" s="24">
        <f>C29-C27</f>
        <v>1.8701388888875954</v>
      </c>
      <c r="AG29" s="5">
        <v>44</v>
      </c>
      <c r="AH29" s="5">
        <f t="shared" ref="AH29" si="55">MINUTE(AF29)</f>
        <v>53</v>
      </c>
      <c r="AI29" s="5">
        <f t="shared" ref="AI29" si="56">AH29/60</f>
        <v>0.8833333333333333</v>
      </c>
      <c r="AJ29" s="5">
        <f t="shared" ref="AJ29" si="57">AG29+AI29</f>
        <v>44.883333333333333</v>
      </c>
      <c r="AK29" s="73">
        <f>(U29-U27)/(2*AJ29)</f>
        <v>-3.7505979725213492</v>
      </c>
      <c r="AL29" s="65">
        <v>10</v>
      </c>
      <c r="AM29" s="65">
        <v>6</v>
      </c>
      <c r="AN29" s="65">
        <v>8</v>
      </c>
    </row>
    <row r="30" spans="1:40" s="46" customFormat="1" ht="14.25" customHeight="1" x14ac:dyDescent="0.45">
      <c r="A30" s="55">
        <v>45923</v>
      </c>
      <c r="B30" s="69">
        <v>0.54236111111111107</v>
      </c>
      <c r="C30" s="57">
        <f t="shared" si="47"/>
        <v>45923.542361111111</v>
      </c>
      <c r="D30" s="58">
        <v>2</v>
      </c>
      <c r="E30" s="58">
        <v>2</v>
      </c>
      <c r="F30" s="58" t="s">
        <v>28</v>
      </c>
      <c r="G30" s="58">
        <v>3500</v>
      </c>
      <c r="H30" s="58">
        <v>10</v>
      </c>
      <c r="I30" s="58">
        <v>12</v>
      </c>
      <c r="J30" s="58">
        <v>8</v>
      </c>
      <c r="L30" s="58" t="s">
        <v>295</v>
      </c>
      <c r="M30" s="70">
        <v>10.4</v>
      </c>
      <c r="N30" s="70">
        <v>10.4</v>
      </c>
      <c r="O30" s="58">
        <f t="shared" si="48"/>
        <v>0</v>
      </c>
      <c r="P30" s="70">
        <v>12.7</v>
      </c>
      <c r="Q30" s="70">
        <v>10.67</v>
      </c>
      <c r="R30" s="70">
        <v>9</v>
      </c>
      <c r="S30" s="60">
        <v>1227.6601020000001</v>
      </c>
      <c r="T30" s="60">
        <v>1.088441534</v>
      </c>
      <c r="U30" s="61">
        <v>3313.8581100000001</v>
      </c>
      <c r="V30" s="61">
        <v>29.164933349999998</v>
      </c>
      <c r="W30" s="58"/>
      <c r="X30" s="58"/>
      <c r="Y30" s="58"/>
      <c r="Z30" s="58"/>
      <c r="AA30" s="58"/>
      <c r="AB30" s="58"/>
      <c r="AC30" s="58"/>
      <c r="AD30" s="58"/>
      <c r="AE30">
        <v>18.421902032190101</v>
      </c>
      <c r="AF30"/>
      <c r="AG30"/>
      <c r="AH30"/>
      <c r="AI30"/>
      <c r="AJ30"/>
      <c r="AK30"/>
      <c r="AL30" s="58">
        <v>10</v>
      </c>
      <c r="AM30" s="58">
        <v>12</v>
      </c>
      <c r="AN30" s="58">
        <v>8</v>
      </c>
    </row>
    <row r="31" spans="1:40" s="44" customFormat="1" ht="14.25" customHeight="1" x14ac:dyDescent="0.45">
      <c r="A31" s="47">
        <v>45923</v>
      </c>
      <c r="B31" s="53">
        <v>0.6381944444444444</v>
      </c>
      <c r="C31" s="49">
        <f t="shared" si="47"/>
        <v>45923.638194444444</v>
      </c>
      <c r="D31" s="50">
        <v>2</v>
      </c>
      <c r="E31" s="50">
        <v>2</v>
      </c>
      <c r="F31" s="50" t="s">
        <v>28</v>
      </c>
      <c r="G31" s="50">
        <v>3500</v>
      </c>
      <c r="H31" s="50">
        <v>10</v>
      </c>
      <c r="I31" s="50">
        <v>12</v>
      </c>
      <c r="J31" s="50">
        <v>8</v>
      </c>
      <c r="L31" s="50" t="s">
        <v>299</v>
      </c>
      <c r="M31" s="54">
        <v>10</v>
      </c>
      <c r="N31" s="54">
        <v>10</v>
      </c>
      <c r="O31" s="50">
        <f t="shared" si="48"/>
        <v>0</v>
      </c>
      <c r="P31" s="54">
        <v>12.69</v>
      </c>
      <c r="Q31" s="54">
        <v>10.54</v>
      </c>
      <c r="R31" s="54">
        <v>4.66</v>
      </c>
      <c r="S31" s="43">
        <v>1262.7373829999999</v>
      </c>
      <c r="T31" s="43">
        <v>0.5297743882</v>
      </c>
      <c r="U31" s="41">
        <v>3325.3</v>
      </c>
      <c r="V31" s="41">
        <v>42.45673403</v>
      </c>
      <c r="W31" s="50"/>
      <c r="X31" s="50"/>
      <c r="Y31" s="24">
        <f>C31-C30</f>
        <v>9.5833333332848269E-2</v>
      </c>
      <c r="Z31" s="5">
        <f>HOUR(Y31)</f>
        <v>2</v>
      </c>
      <c r="AA31" s="5">
        <f>MINUTE(Y31)</f>
        <v>18</v>
      </c>
      <c r="AB31" s="5">
        <f>AA31/60</f>
        <v>0.3</v>
      </c>
      <c r="AC31" s="5">
        <f>Z31+AB31</f>
        <v>2.2999999999999998</v>
      </c>
      <c r="AD31" s="73">
        <f>(U31-U30)/(2*AC31)</f>
        <v>2.4873673913043604</v>
      </c>
      <c r="AE31">
        <v>18.871115956930399</v>
      </c>
      <c r="AF31"/>
      <c r="AG31"/>
      <c r="AH31"/>
      <c r="AI31"/>
      <c r="AJ31"/>
      <c r="AK31"/>
      <c r="AL31" s="50">
        <v>10</v>
      </c>
      <c r="AM31" s="50">
        <v>12</v>
      </c>
      <c r="AN31" s="50">
        <v>8</v>
      </c>
    </row>
    <row r="32" spans="1:40" s="44" customFormat="1" ht="14.25" customHeight="1" x14ac:dyDescent="0.45">
      <c r="A32" s="47">
        <v>45924</v>
      </c>
      <c r="B32" s="53">
        <v>0.54097222222222219</v>
      </c>
      <c r="C32" s="49">
        <f t="shared" si="47"/>
        <v>45924.540972222225</v>
      </c>
      <c r="D32" s="50">
        <v>2</v>
      </c>
      <c r="E32" s="50">
        <v>2</v>
      </c>
      <c r="F32" s="50" t="s">
        <v>28</v>
      </c>
      <c r="G32" s="50">
        <v>3500</v>
      </c>
      <c r="H32" s="50">
        <v>10</v>
      </c>
      <c r="I32" s="50">
        <v>12</v>
      </c>
      <c r="J32" s="50">
        <v>8</v>
      </c>
      <c r="L32" s="50" t="s">
        <v>307</v>
      </c>
      <c r="M32" s="54">
        <v>10</v>
      </c>
      <c r="N32" s="54">
        <v>10</v>
      </c>
      <c r="O32" s="50">
        <f t="shared" si="48"/>
        <v>0</v>
      </c>
      <c r="P32" s="54">
        <v>12.67</v>
      </c>
      <c r="Q32" s="54">
        <v>10.09</v>
      </c>
      <c r="R32" s="54">
        <v>2.2799999999999998</v>
      </c>
      <c r="S32" s="43">
        <v>1473.248529</v>
      </c>
      <c r="T32" s="43">
        <v>0.89056025289999996</v>
      </c>
      <c r="U32" s="41">
        <v>2976.6885630000002</v>
      </c>
      <c r="V32" s="41">
        <v>2.0115166630000001</v>
      </c>
      <c r="W32" s="50" t="s">
        <v>126</v>
      </c>
      <c r="X32" s="50"/>
      <c r="Y32" s="24">
        <f t="shared" ref="Y32:Y33" si="58">C32-C31</f>
        <v>0.90277777778101154</v>
      </c>
      <c r="Z32" s="5">
        <f t="shared" ref="Z32" si="59">HOUR(Y32)</f>
        <v>21</v>
      </c>
      <c r="AA32" s="5">
        <f t="shared" ref="AA32:AA33" si="60">MINUTE(Y32)</f>
        <v>40</v>
      </c>
      <c r="AB32" s="5">
        <f t="shared" ref="AB32:AB33" si="61">AA32/60</f>
        <v>0.66666666666666663</v>
      </c>
      <c r="AC32" s="5">
        <f t="shared" ref="AC32:AC33" si="62">Z32+AB32</f>
        <v>21.666666666666668</v>
      </c>
      <c r="AD32" s="73">
        <f t="shared" ref="AD32:AD33" si="63">(U32-U31)/(2*AC32)</f>
        <v>-8.0448793153846161</v>
      </c>
      <c r="AE32">
        <v>18.983896552424401</v>
      </c>
      <c r="AF32"/>
      <c r="AG32"/>
      <c r="AH32"/>
      <c r="AI32"/>
      <c r="AJ32"/>
      <c r="AK32"/>
      <c r="AL32" s="50">
        <v>10</v>
      </c>
      <c r="AM32" s="50">
        <v>12</v>
      </c>
      <c r="AN32" s="50">
        <v>8</v>
      </c>
    </row>
    <row r="33" spans="1:40" s="45" customFormat="1" ht="14.25" customHeight="1" x14ac:dyDescent="0.45">
      <c r="A33" s="62">
        <v>45925</v>
      </c>
      <c r="B33" s="71">
        <v>0.54374999999999996</v>
      </c>
      <c r="C33" s="64">
        <f t="shared" si="47"/>
        <v>45925.543749999997</v>
      </c>
      <c r="D33" s="65">
        <v>2</v>
      </c>
      <c r="E33" s="65">
        <v>2</v>
      </c>
      <c r="F33" s="65" t="s">
        <v>28</v>
      </c>
      <c r="G33" s="65">
        <v>3500</v>
      </c>
      <c r="H33" s="65">
        <v>10</v>
      </c>
      <c r="I33" s="65">
        <v>12</v>
      </c>
      <c r="J33" s="65">
        <v>8</v>
      </c>
      <c r="K33" s="65"/>
      <c r="L33" s="65" t="s">
        <v>315</v>
      </c>
      <c r="M33" s="72">
        <v>9.1999999999999993</v>
      </c>
      <c r="N33" s="72">
        <v>9.1999999999999993</v>
      </c>
      <c r="O33" s="65">
        <f t="shared" si="48"/>
        <v>0</v>
      </c>
      <c r="P33" s="72">
        <v>12.65</v>
      </c>
      <c r="Q33" s="72">
        <v>9.48</v>
      </c>
      <c r="R33" s="72">
        <v>0.03</v>
      </c>
      <c r="S33" s="66">
        <v>1575.1599120000001</v>
      </c>
      <c r="T33" s="66">
        <v>0.55268294669999996</v>
      </c>
      <c r="U33" s="67">
        <v>2549.3993839999998</v>
      </c>
      <c r="V33" s="67">
        <v>0.93390992480000001</v>
      </c>
      <c r="W33" s="65" t="s">
        <v>126</v>
      </c>
      <c r="X33" s="50"/>
      <c r="Y33" s="24">
        <f t="shared" si="58"/>
        <v>1.0027777777722804</v>
      </c>
      <c r="Z33" s="5">
        <v>24</v>
      </c>
      <c r="AA33" s="5">
        <f t="shared" si="60"/>
        <v>4</v>
      </c>
      <c r="AB33" s="5">
        <f t="shared" si="61"/>
        <v>6.6666666666666666E-2</v>
      </c>
      <c r="AC33" s="5">
        <f t="shared" si="62"/>
        <v>24.066666666666666</v>
      </c>
      <c r="AD33" s="73">
        <f t="shared" si="63"/>
        <v>-8.877199009695298</v>
      </c>
      <c r="AE33">
        <v>12.737542205449399</v>
      </c>
      <c r="AF33" s="24">
        <f>C33-C31</f>
        <v>1.9055555555532919</v>
      </c>
      <c r="AG33" s="5">
        <v>45</v>
      </c>
      <c r="AH33" s="5">
        <f t="shared" ref="AH33" si="64">MINUTE(AF33)</f>
        <v>44</v>
      </c>
      <c r="AI33" s="5">
        <f t="shared" ref="AI33" si="65">AH33/60</f>
        <v>0.73333333333333328</v>
      </c>
      <c r="AJ33" s="5">
        <f t="shared" ref="AJ33" si="66">AG33+AI33</f>
        <v>45.733333333333334</v>
      </c>
      <c r="AK33" s="73">
        <f>(U33-U31)/(2*AJ33)</f>
        <v>-8.4828784548104998</v>
      </c>
      <c r="AL33" s="65">
        <v>10</v>
      </c>
      <c r="AM33" s="65">
        <v>12</v>
      </c>
      <c r="AN33" s="65">
        <v>8</v>
      </c>
    </row>
    <row r="34" spans="1:40" s="46" customFormat="1" ht="14.25" customHeight="1" x14ac:dyDescent="0.45">
      <c r="A34" s="55">
        <v>45930</v>
      </c>
      <c r="B34" s="69">
        <v>0.55763888888888891</v>
      </c>
      <c r="C34" s="57">
        <f t="shared" si="47"/>
        <v>45930.557638888888</v>
      </c>
      <c r="D34" s="58">
        <v>2</v>
      </c>
      <c r="E34" s="58">
        <v>3</v>
      </c>
      <c r="F34" s="58" t="s">
        <v>28</v>
      </c>
      <c r="G34" s="58">
        <v>3500</v>
      </c>
      <c r="H34" s="58">
        <v>10</v>
      </c>
      <c r="I34" s="58">
        <v>18</v>
      </c>
      <c r="J34" s="58">
        <v>8</v>
      </c>
      <c r="L34" s="58" t="s">
        <v>329</v>
      </c>
      <c r="M34" s="70">
        <v>9.8000000000000007</v>
      </c>
      <c r="N34" s="70">
        <v>9.8000000000000007</v>
      </c>
      <c r="O34" s="58">
        <f t="shared" si="48"/>
        <v>0</v>
      </c>
      <c r="P34" s="70">
        <v>18.850000000000001</v>
      </c>
      <c r="Q34" s="70">
        <v>10.67</v>
      </c>
      <c r="R34" s="70">
        <v>4.5</v>
      </c>
      <c r="S34" s="60">
        <v>1729.315265</v>
      </c>
      <c r="T34" s="60">
        <v>0.69043805520000001</v>
      </c>
      <c r="U34" s="61">
        <v>4074.332042</v>
      </c>
      <c r="V34" s="61">
        <v>7.1505387510000004E-2</v>
      </c>
      <c r="W34" s="58"/>
      <c r="X34" s="58"/>
      <c r="Y34" s="58"/>
      <c r="Z34" s="58"/>
      <c r="AA34" s="58"/>
      <c r="AB34" s="58"/>
      <c r="AC34" s="58"/>
      <c r="AD34" s="58"/>
      <c r="AE34">
        <v>25.467448642996899</v>
      </c>
      <c r="AF34"/>
      <c r="AG34"/>
      <c r="AH34"/>
      <c r="AI34"/>
      <c r="AJ34"/>
      <c r="AK34"/>
      <c r="AL34" s="58">
        <v>10</v>
      </c>
      <c r="AM34" s="58">
        <v>18</v>
      </c>
      <c r="AN34" s="58">
        <v>8</v>
      </c>
    </row>
    <row r="35" spans="1:40" s="44" customFormat="1" ht="14.25" customHeight="1" x14ac:dyDescent="0.45">
      <c r="A35" s="47">
        <v>45930</v>
      </c>
      <c r="B35" s="53">
        <v>0.67777777777777781</v>
      </c>
      <c r="C35" s="49">
        <f t="shared" si="47"/>
        <v>45930.677777777775</v>
      </c>
      <c r="D35" s="50">
        <v>2</v>
      </c>
      <c r="E35" s="50">
        <v>3</v>
      </c>
      <c r="F35" s="50" t="s">
        <v>28</v>
      </c>
      <c r="G35" s="50">
        <v>3500</v>
      </c>
      <c r="H35" s="50">
        <v>10</v>
      </c>
      <c r="I35" s="50">
        <v>18</v>
      </c>
      <c r="J35" s="50">
        <v>8</v>
      </c>
      <c r="L35" s="50" t="s">
        <v>333</v>
      </c>
      <c r="M35" s="54">
        <v>9.5</v>
      </c>
      <c r="N35" s="54">
        <v>9.5</v>
      </c>
      <c r="O35" s="50">
        <f t="shared" si="48"/>
        <v>0</v>
      </c>
      <c r="P35" s="54">
        <v>18.850000000000001</v>
      </c>
      <c r="Q35" s="54">
        <v>10.56</v>
      </c>
      <c r="R35" s="54">
        <v>2.8</v>
      </c>
      <c r="S35" s="43">
        <v>1747.5173589999999</v>
      </c>
      <c r="T35" s="43">
        <v>1.295596285</v>
      </c>
      <c r="U35" s="41">
        <v>3962.14939</v>
      </c>
      <c r="V35" s="41">
        <v>3.7179140099999999</v>
      </c>
      <c r="W35" s="50"/>
      <c r="X35" s="50"/>
      <c r="Y35" s="24">
        <f>C35-C34</f>
        <v>0.12013888888759539</v>
      </c>
      <c r="Z35" s="5">
        <f>HOUR(Y35)</f>
        <v>2</v>
      </c>
      <c r="AA35" s="5">
        <f>MINUTE(Y35)</f>
        <v>53</v>
      </c>
      <c r="AB35" s="5">
        <f>AA35/60</f>
        <v>0.8833333333333333</v>
      </c>
      <c r="AC35" s="5">
        <f>Z35+AB35</f>
        <v>2.8833333333333333</v>
      </c>
      <c r="AD35" s="73">
        <f>(U35-U34)/(2*AC35)</f>
        <v>-19.453639075144501</v>
      </c>
      <c r="AE35">
        <v>25.291802850207599</v>
      </c>
      <c r="AF35"/>
      <c r="AG35"/>
      <c r="AH35"/>
      <c r="AI35"/>
      <c r="AJ35"/>
      <c r="AK35"/>
      <c r="AL35" s="50">
        <v>10</v>
      </c>
      <c r="AM35" s="50">
        <v>18</v>
      </c>
      <c r="AN35" s="50">
        <v>8</v>
      </c>
    </row>
    <row r="36" spans="1:40" s="44" customFormat="1" ht="14.25" customHeight="1" x14ac:dyDescent="0.45">
      <c r="A36" s="47">
        <v>45931</v>
      </c>
      <c r="B36" s="53">
        <v>0.56666666666666665</v>
      </c>
      <c r="C36" s="49">
        <f t="shared" si="47"/>
        <v>45931.566666666666</v>
      </c>
      <c r="D36" s="50">
        <v>2</v>
      </c>
      <c r="E36" s="50">
        <v>3</v>
      </c>
      <c r="F36" s="50" t="s">
        <v>28</v>
      </c>
      <c r="G36" s="50">
        <v>3500</v>
      </c>
      <c r="H36" s="50">
        <v>10</v>
      </c>
      <c r="I36" s="50">
        <v>18</v>
      </c>
      <c r="J36" s="50">
        <v>8</v>
      </c>
      <c r="L36" s="50" t="s">
        <v>341</v>
      </c>
      <c r="M36" s="54">
        <v>9.8000000000000007</v>
      </c>
      <c r="N36" s="54">
        <v>9.8000000000000007</v>
      </c>
      <c r="O36" s="50">
        <f t="shared" si="48"/>
        <v>0</v>
      </c>
      <c r="P36" s="54">
        <v>18.95</v>
      </c>
      <c r="Q36" s="54">
        <v>9.9499999999999993</v>
      </c>
      <c r="R36" s="54">
        <v>2.78</v>
      </c>
      <c r="S36" s="43">
        <v>1630.122826</v>
      </c>
      <c r="T36" s="43">
        <v>0.25294899929999998</v>
      </c>
      <c r="U36" s="41">
        <v>3172.3178549999998</v>
      </c>
      <c r="V36" s="41">
        <v>1.5014268529999999</v>
      </c>
      <c r="W36" s="50" t="s">
        <v>126</v>
      </c>
      <c r="X36" s="50"/>
      <c r="Y36" s="24">
        <f t="shared" ref="Y36:Y37" si="67">C36-C35</f>
        <v>0.88888888889050577</v>
      </c>
      <c r="Z36" s="5">
        <f t="shared" ref="Z36" si="68">HOUR(Y36)</f>
        <v>21</v>
      </c>
      <c r="AA36" s="5">
        <f t="shared" ref="AA36:AA37" si="69">MINUTE(Y36)</f>
        <v>20</v>
      </c>
      <c r="AB36" s="5">
        <f t="shared" ref="AB36:AB37" si="70">AA36/60</f>
        <v>0.33333333333333331</v>
      </c>
      <c r="AC36" s="5">
        <f t="shared" ref="AC36:AC37" si="71">Z36+AB36</f>
        <v>21.333333333333332</v>
      </c>
      <c r="AD36" s="73">
        <f t="shared" ref="AD36:AD37" si="72">(U36-U35)/(2*AC36)</f>
        <v>-18.511676601562506</v>
      </c>
      <c r="AE36">
        <v>19.3392627708295</v>
      </c>
      <c r="AF36"/>
      <c r="AG36"/>
      <c r="AH36"/>
      <c r="AI36"/>
      <c r="AJ36"/>
      <c r="AK36"/>
      <c r="AL36" s="50">
        <v>10</v>
      </c>
      <c r="AM36" s="50">
        <v>18</v>
      </c>
      <c r="AN36" s="50">
        <v>8</v>
      </c>
    </row>
    <row r="37" spans="1:40" s="45" customFormat="1" ht="14.25" customHeight="1" x14ac:dyDescent="0.45">
      <c r="A37" s="62">
        <v>45932</v>
      </c>
      <c r="B37" s="71">
        <v>0.5708333333333333</v>
      </c>
      <c r="C37" s="64">
        <f t="shared" si="47"/>
        <v>45932.570833333331</v>
      </c>
      <c r="D37" s="65">
        <v>2</v>
      </c>
      <c r="E37" s="65">
        <v>3</v>
      </c>
      <c r="F37" s="65" t="s">
        <v>28</v>
      </c>
      <c r="G37" s="65">
        <v>3500</v>
      </c>
      <c r="H37" s="65">
        <v>10</v>
      </c>
      <c r="I37" s="65">
        <v>18</v>
      </c>
      <c r="J37" s="65">
        <v>8</v>
      </c>
      <c r="K37" s="65"/>
      <c r="L37" s="65" t="s">
        <v>350</v>
      </c>
      <c r="M37" s="72">
        <v>9.1999999999999993</v>
      </c>
      <c r="N37" s="72">
        <v>9.1999999999999993</v>
      </c>
      <c r="O37" s="65">
        <f t="shared" si="48"/>
        <v>0</v>
      </c>
      <c r="P37" s="72">
        <v>18.920000000000002</v>
      </c>
      <c r="Q37" s="72">
        <v>9.15</v>
      </c>
      <c r="R37" s="72">
        <v>0.4</v>
      </c>
      <c r="S37" s="66">
        <v>1602.0562</v>
      </c>
      <c r="T37" s="66">
        <v>0.27829350429999999</v>
      </c>
      <c r="U37" s="67">
        <v>2327.0572560000001</v>
      </c>
      <c r="V37" s="67">
        <v>0</v>
      </c>
      <c r="W37" s="65" t="s">
        <v>126</v>
      </c>
      <c r="X37" s="50"/>
      <c r="Y37" s="24">
        <f t="shared" si="67"/>
        <v>1.0041666666656965</v>
      </c>
      <c r="Z37" s="5">
        <v>24</v>
      </c>
      <c r="AA37" s="5">
        <f t="shared" si="69"/>
        <v>6</v>
      </c>
      <c r="AB37" s="5">
        <f t="shared" si="70"/>
        <v>0.1</v>
      </c>
      <c r="AC37" s="5">
        <f t="shared" si="71"/>
        <v>24.1</v>
      </c>
      <c r="AD37" s="73">
        <f t="shared" si="72"/>
        <v>-17.536526950207463</v>
      </c>
      <c r="AE37">
        <v>8.7635409536725692</v>
      </c>
      <c r="AF37" s="24">
        <f>C37-C34</f>
        <v>2.0131944444437977</v>
      </c>
      <c r="AG37" s="5">
        <v>48</v>
      </c>
      <c r="AH37" s="5">
        <f t="shared" ref="AH37" si="73">MINUTE(AF37)</f>
        <v>19</v>
      </c>
      <c r="AI37" s="5">
        <f t="shared" ref="AI37" si="74">AH37/60</f>
        <v>0.31666666666666665</v>
      </c>
      <c r="AJ37" s="5">
        <f t="shared" ref="AJ37" si="75">AG37+AI37</f>
        <v>48.31666666666667</v>
      </c>
      <c r="AK37" s="73">
        <f>(U37-U34)/(2*AJ37)</f>
        <v>-18.08149140393239</v>
      </c>
      <c r="AL37" s="65">
        <v>10</v>
      </c>
      <c r="AM37" s="65">
        <v>18</v>
      </c>
      <c r="AN37" s="65">
        <v>8</v>
      </c>
    </row>
    <row r="38" spans="1:40" s="46" customFormat="1" ht="14.25" customHeight="1" x14ac:dyDescent="0.45">
      <c r="A38" s="55">
        <v>45937</v>
      </c>
      <c r="B38" s="69">
        <v>0.5708333333333333</v>
      </c>
      <c r="C38" s="57">
        <f t="shared" si="47"/>
        <v>45937.570833333331</v>
      </c>
      <c r="D38" s="58">
        <v>2</v>
      </c>
      <c r="E38" s="58">
        <v>4</v>
      </c>
      <c r="F38" s="58" t="s">
        <v>28</v>
      </c>
      <c r="G38" s="58">
        <v>3500</v>
      </c>
      <c r="H38" s="58">
        <v>10</v>
      </c>
      <c r="I38" s="58">
        <v>24</v>
      </c>
      <c r="J38" s="58">
        <v>8</v>
      </c>
      <c r="L38" s="58" t="s">
        <v>365</v>
      </c>
      <c r="M38" s="70">
        <v>9.6</v>
      </c>
      <c r="N38" s="70">
        <v>9.6</v>
      </c>
      <c r="O38" s="58">
        <f t="shared" si="48"/>
        <v>0</v>
      </c>
      <c r="P38" s="70">
        <v>24.14</v>
      </c>
      <c r="Q38" s="70">
        <v>10.48</v>
      </c>
      <c r="R38" s="70">
        <v>2.66</v>
      </c>
      <c r="S38" s="60">
        <v>2092.3180630000002</v>
      </c>
      <c r="T38" s="60">
        <v>1.0411979250000001</v>
      </c>
      <c r="U38" s="61">
        <v>5092.652282</v>
      </c>
      <c r="V38" s="61">
        <v>19.729043260000001</v>
      </c>
      <c r="W38" s="58"/>
      <c r="X38" s="58"/>
      <c r="Y38" s="58"/>
      <c r="Z38" s="58"/>
      <c r="AA38" s="58"/>
      <c r="AB38" s="58"/>
      <c r="AC38" s="58"/>
      <c r="AD38" s="58"/>
      <c r="AE38">
        <v>31.347634612532701</v>
      </c>
      <c r="AF38"/>
      <c r="AG38"/>
      <c r="AH38"/>
      <c r="AI38"/>
      <c r="AJ38"/>
      <c r="AK38"/>
      <c r="AL38" s="58">
        <v>10</v>
      </c>
      <c r="AM38" s="58">
        <v>24</v>
      </c>
      <c r="AN38" s="58">
        <v>8</v>
      </c>
    </row>
    <row r="39" spans="1:40" s="44" customFormat="1" ht="14.25" customHeight="1" x14ac:dyDescent="0.45">
      <c r="A39" s="47">
        <v>45937</v>
      </c>
      <c r="B39" s="53">
        <v>0.70416666666666672</v>
      </c>
      <c r="C39" s="49">
        <f t="shared" si="47"/>
        <v>45937.70416666667</v>
      </c>
      <c r="D39" s="50">
        <v>2</v>
      </c>
      <c r="E39" s="50">
        <v>4</v>
      </c>
      <c r="F39" s="50" t="s">
        <v>28</v>
      </c>
      <c r="G39" s="50">
        <v>3500</v>
      </c>
      <c r="H39" s="50">
        <v>10</v>
      </c>
      <c r="I39" s="50">
        <v>24</v>
      </c>
      <c r="J39" s="50">
        <v>8</v>
      </c>
      <c r="L39" s="50" t="s">
        <v>369</v>
      </c>
      <c r="M39" s="54">
        <v>9.4</v>
      </c>
      <c r="N39" s="54">
        <v>9.4</v>
      </c>
      <c r="O39" s="50">
        <f t="shared" si="48"/>
        <v>0</v>
      </c>
      <c r="P39" s="54">
        <v>24.15</v>
      </c>
      <c r="Q39" s="54">
        <v>10.38</v>
      </c>
      <c r="R39" s="54">
        <v>2.74</v>
      </c>
      <c r="S39" s="43">
        <v>2097.1880160000001</v>
      </c>
      <c r="T39" s="43">
        <v>0.65427285810000002</v>
      </c>
      <c r="U39" s="41">
        <v>5015.5</v>
      </c>
      <c r="V39" s="41">
        <v>10.753923</v>
      </c>
      <c r="W39" s="50"/>
      <c r="X39" s="50"/>
      <c r="Y39" s="24">
        <f>C39-C38</f>
        <v>0.13333333333866904</v>
      </c>
      <c r="Z39" s="5">
        <f>HOUR(Y39)</f>
        <v>3</v>
      </c>
      <c r="AA39" s="5">
        <f>MINUTE(Y39)</f>
        <v>12</v>
      </c>
      <c r="AB39" s="5">
        <f>AA39/60</f>
        <v>0.2</v>
      </c>
      <c r="AC39" s="5">
        <f>Z39+AB39</f>
        <v>3.2</v>
      </c>
      <c r="AD39" s="73">
        <f>(U39-U38)/(2*AC39)</f>
        <v>-12.055044062500002</v>
      </c>
      <c r="AE39">
        <v>31.272321751792401</v>
      </c>
      <c r="AF39"/>
      <c r="AG39"/>
      <c r="AH39"/>
      <c r="AI39"/>
      <c r="AJ39"/>
      <c r="AK39"/>
      <c r="AL39" s="50">
        <v>10</v>
      </c>
      <c r="AM39" s="50">
        <v>24</v>
      </c>
      <c r="AN39" s="50">
        <v>8</v>
      </c>
    </row>
    <row r="40" spans="1:40" s="44" customFormat="1" ht="14.25" customHeight="1" x14ac:dyDescent="0.45">
      <c r="A40" s="47">
        <v>45938</v>
      </c>
      <c r="B40" s="53">
        <v>0.57986111111111116</v>
      </c>
      <c r="C40" s="49">
        <f t="shared" si="47"/>
        <v>45938.579861111109</v>
      </c>
      <c r="D40" s="50">
        <v>2</v>
      </c>
      <c r="E40" s="50">
        <v>4</v>
      </c>
      <c r="F40" s="50" t="s">
        <v>28</v>
      </c>
      <c r="G40" s="50">
        <v>3500</v>
      </c>
      <c r="H40" s="50">
        <v>10</v>
      </c>
      <c r="I40" s="50">
        <v>24</v>
      </c>
      <c r="J40" s="50">
        <v>8</v>
      </c>
      <c r="L40" s="50" t="s">
        <v>377</v>
      </c>
      <c r="M40" s="54">
        <v>9.6999999999999993</v>
      </c>
      <c r="N40" s="54">
        <v>9.6999999999999993</v>
      </c>
      <c r="O40" s="50">
        <f t="shared" si="48"/>
        <v>0</v>
      </c>
      <c r="P40" s="54">
        <v>24.17</v>
      </c>
      <c r="Q40" s="54">
        <v>9.74</v>
      </c>
      <c r="R40" s="54">
        <v>0.31</v>
      </c>
      <c r="S40" s="43">
        <v>2411.9225379999998</v>
      </c>
      <c r="T40" s="43">
        <v>0.45284309519999999</v>
      </c>
      <c r="U40" s="41">
        <v>4639.3660030000001</v>
      </c>
      <c r="V40" s="41">
        <v>1.56673391</v>
      </c>
      <c r="W40" s="50" t="s">
        <v>378</v>
      </c>
      <c r="X40" s="50"/>
      <c r="Y40" s="24">
        <f t="shared" ref="Y40:Y41" si="76">C40-C39</f>
        <v>0.87569444443943212</v>
      </c>
      <c r="Z40" s="5">
        <f t="shared" ref="Z40:Z41" si="77">HOUR(Y40)</f>
        <v>21</v>
      </c>
      <c r="AA40" s="5">
        <f t="shared" ref="AA40:AA41" si="78">MINUTE(Y40)</f>
        <v>1</v>
      </c>
      <c r="AB40" s="5">
        <f t="shared" ref="AB40:AB41" si="79">AA40/60</f>
        <v>1.6666666666666666E-2</v>
      </c>
      <c r="AC40" s="5">
        <f t="shared" ref="AC40:AC41" si="80">Z40+AB40</f>
        <v>21.016666666666666</v>
      </c>
      <c r="AD40" s="73">
        <f t="shared" ref="AD40:AD41" si="81">(U40-U39)/(2*AC40)</f>
        <v>-8.9484693973037253</v>
      </c>
      <c r="AE40">
        <v>29.023924639057601</v>
      </c>
      <c r="AF40"/>
      <c r="AG40"/>
      <c r="AH40"/>
      <c r="AI40"/>
      <c r="AJ40"/>
      <c r="AK40"/>
      <c r="AL40" s="50">
        <v>10</v>
      </c>
      <c r="AM40" s="50">
        <v>24</v>
      </c>
      <c r="AN40" s="50">
        <v>8</v>
      </c>
    </row>
    <row r="41" spans="1:40" s="45" customFormat="1" ht="14.25" customHeight="1" x14ac:dyDescent="0.45">
      <c r="A41" s="62">
        <v>45939</v>
      </c>
      <c r="B41" s="71">
        <v>0.55625000000000002</v>
      </c>
      <c r="C41" s="64">
        <f t="shared" si="47"/>
        <v>45939.556250000001</v>
      </c>
      <c r="D41" s="65">
        <v>2</v>
      </c>
      <c r="E41" s="65">
        <v>4</v>
      </c>
      <c r="F41" s="65" t="s">
        <v>28</v>
      </c>
      <c r="G41" s="65">
        <v>3500</v>
      </c>
      <c r="H41" s="65">
        <v>10</v>
      </c>
      <c r="I41" s="65">
        <v>24</v>
      </c>
      <c r="J41" s="65">
        <v>8</v>
      </c>
      <c r="K41" s="65"/>
      <c r="L41" s="65" t="s">
        <v>387</v>
      </c>
      <c r="M41" s="72">
        <v>9.4</v>
      </c>
      <c r="N41" s="72">
        <v>9.4</v>
      </c>
      <c r="O41" s="65">
        <f t="shared" si="48"/>
        <v>0</v>
      </c>
      <c r="P41" s="72">
        <v>24.17</v>
      </c>
      <c r="Q41" s="72">
        <v>9.16</v>
      </c>
      <c r="R41" s="72">
        <v>0.2</v>
      </c>
      <c r="S41" s="66">
        <v>2923.7740170000002</v>
      </c>
      <c r="T41" s="66">
        <v>0.41811749850000002</v>
      </c>
      <c r="U41" s="67">
        <v>4530.1399940000001</v>
      </c>
      <c r="V41" s="67">
        <v>1.9223814619999999</v>
      </c>
      <c r="W41" s="65" t="s">
        <v>383</v>
      </c>
      <c r="X41" s="50"/>
      <c r="Y41" s="24">
        <f t="shared" si="76"/>
        <v>0.97638888889196096</v>
      </c>
      <c r="Z41" s="5">
        <f t="shared" si="77"/>
        <v>23</v>
      </c>
      <c r="AA41" s="5">
        <f t="shared" si="78"/>
        <v>26</v>
      </c>
      <c r="AB41" s="5">
        <f t="shared" si="79"/>
        <v>0.43333333333333335</v>
      </c>
      <c r="AC41" s="5">
        <f t="shared" si="80"/>
        <v>23.433333333333334</v>
      </c>
      <c r="AD41" s="73">
        <f t="shared" si="81"/>
        <v>-2.3305691820768133</v>
      </c>
      <c r="AE41">
        <v>21.258786513245699</v>
      </c>
      <c r="AF41" s="24">
        <f>C41-C38</f>
        <v>1.9854166666700621</v>
      </c>
      <c r="AG41" s="5">
        <v>47</v>
      </c>
      <c r="AH41" s="5">
        <f t="shared" ref="AH41" si="82">MINUTE(AF41)</f>
        <v>39</v>
      </c>
      <c r="AI41" s="5">
        <f t="shared" ref="AI41" si="83">AH41/60</f>
        <v>0.65</v>
      </c>
      <c r="AJ41" s="5">
        <f t="shared" ref="AJ41" si="84">AG41+AI41</f>
        <v>47.65</v>
      </c>
      <c r="AK41" s="73">
        <f>(U41-U38)/(2*AJ41)</f>
        <v>-5.9025423714585514</v>
      </c>
      <c r="AL41" s="65">
        <v>10</v>
      </c>
      <c r="AM41" s="65">
        <v>24</v>
      </c>
      <c r="AN41" s="65">
        <v>8</v>
      </c>
    </row>
    <row r="42" spans="1:40" s="46" customFormat="1" ht="14.25" customHeight="1" x14ac:dyDescent="0.45">
      <c r="A42" s="55">
        <v>45909</v>
      </c>
      <c r="B42" s="56">
        <v>0.57499999999999996</v>
      </c>
      <c r="C42" s="57">
        <f t="shared" si="47"/>
        <v>45909.574999999997</v>
      </c>
      <c r="D42" s="58">
        <v>2</v>
      </c>
      <c r="E42" s="58">
        <v>5</v>
      </c>
      <c r="F42" s="58" t="s">
        <v>28</v>
      </c>
      <c r="G42" s="58">
        <v>3500</v>
      </c>
      <c r="H42" s="58">
        <v>10</v>
      </c>
      <c r="I42" s="58">
        <v>32</v>
      </c>
      <c r="J42" s="58">
        <v>8</v>
      </c>
      <c r="L42" s="58" t="s">
        <v>221</v>
      </c>
      <c r="M42" s="59">
        <v>10</v>
      </c>
      <c r="N42" s="59">
        <v>10</v>
      </c>
      <c r="O42" s="58">
        <f t="shared" si="48"/>
        <v>0</v>
      </c>
      <c r="P42" s="58">
        <v>32.82</v>
      </c>
      <c r="Q42" s="58">
        <v>10.72</v>
      </c>
      <c r="R42" s="58">
        <v>7.74</v>
      </c>
      <c r="S42" s="60">
        <v>2417.1717480000002</v>
      </c>
      <c r="T42" s="60">
        <v>1.030732159</v>
      </c>
      <c r="U42" s="61">
        <v>5580.3842350000004</v>
      </c>
      <c r="V42" s="61">
        <v>1.981491256</v>
      </c>
      <c r="W42" s="58"/>
      <c r="X42" s="58"/>
      <c r="Y42" s="58"/>
      <c r="Z42" s="58"/>
      <c r="AA42" s="58"/>
      <c r="AB42" s="58"/>
      <c r="AC42" s="58"/>
      <c r="AD42" s="58"/>
      <c r="AE42">
        <v>35.130431105386499</v>
      </c>
      <c r="AF42"/>
      <c r="AG42"/>
      <c r="AH42"/>
      <c r="AI42"/>
      <c r="AJ42"/>
      <c r="AK42"/>
      <c r="AL42" s="58">
        <v>10</v>
      </c>
      <c r="AM42" s="58">
        <v>32</v>
      </c>
      <c r="AN42" s="58">
        <v>8</v>
      </c>
    </row>
    <row r="43" spans="1:40" s="44" customFormat="1" ht="14.25" customHeight="1" x14ac:dyDescent="0.45">
      <c r="A43" s="47">
        <v>45909</v>
      </c>
      <c r="B43" s="48">
        <v>0.69513888888888886</v>
      </c>
      <c r="C43" s="49">
        <f t="shared" si="47"/>
        <v>45909.695138888892</v>
      </c>
      <c r="D43" s="50">
        <v>2</v>
      </c>
      <c r="E43" s="50">
        <v>5</v>
      </c>
      <c r="F43" s="50" t="s">
        <v>28</v>
      </c>
      <c r="G43" s="50">
        <v>3500</v>
      </c>
      <c r="H43" s="50">
        <v>10</v>
      </c>
      <c r="I43" s="50">
        <v>32</v>
      </c>
      <c r="J43" s="50">
        <v>8</v>
      </c>
      <c r="L43" s="50" t="s">
        <v>226</v>
      </c>
      <c r="M43" s="51">
        <v>9.9</v>
      </c>
      <c r="N43" s="51">
        <v>9.9</v>
      </c>
      <c r="O43" s="50">
        <f t="shared" si="48"/>
        <v>0</v>
      </c>
      <c r="P43" s="50">
        <v>33.15</v>
      </c>
      <c r="Q43" s="50">
        <v>10.71</v>
      </c>
      <c r="R43" s="50">
        <v>1.52</v>
      </c>
      <c r="S43" s="43">
        <v>2457.7719360000001</v>
      </c>
      <c r="T43" s="43">
        <v>1.0998926680000001</v>
      </c>
      <c r="U43" s="41">
        <v>5478.7789290000001</v>
      </c>
      <c r="V43" s="41">
        <v>1.9807952179999999</v>
      </c>
      <c r="W43" s="50"/>
      <c r="X43" s="50"/>
      <c r="Y43" s="24">
        <f>C43-C42</f>
        <v>0.12013888889487134</v>
      </c>
      <c r="Z43" s="5">
        <f>HOUR(Y43)</f>
        <v>2</v>
      </c>
      <c r="AA43" s="5">
        <f>MINUTE(Y43)</f>
        <v>53</v>
      </c>
      <c r="AB43" s="5">
        <f>AA43/60</f>
        <v>0.8833333333333333</v>
      </c>
      <c r="AC43" s="5">
        <f>Z43+AB43</f>
        <v>2.8833333333333333</v>
      </c>
      <c r="AD43" s="73">
        <f>(U43-U42)/(2*AC43)</f>
        <v>-17.619417225433594</v>
      </c>
      <c r="AE43">
        <v>34.970081224147997</v>
      </c>
      <c r="AF43"/>
      <c r="AG43"/>
      <c r="AH43"/>
      <c r="AI43"/>
      <c r="AJ43"/>
      <c r="AK43"/>
      <c r="AL43" s="50">
        <v>10</v>
      </c>
      <c r="AM43" s="50">
        <v>32</v>
      </c>
      <c r="AN43" s="50">
        <v>8</v>
      </c>
    </row>
    <row r="44" spans="1:40" s="44" customFormat="1" ht="14.25" customHeight="1" x14ac:dyDescent="0.45">
      <c r="A44" s="47">
        <v>45910</v>
      </c>
      <c r="B44" s="48">
        <v>0.57638888888888884</v>
      </c>
      <c r="C44" s="49">
        <f t="shared" si="47"/>
        <v>45910.576388888891</v>
      </c>
      <c r="D44" s="50">
        <v>2</v>
      </c>
      <c r="E44" s="50">
        <v>5</v>
      </c>
      <c r="F44" s="50" t="s">
        <v>28</v>
      </c>
      <c r="G44" s="50">
        <v>3500</v>
      </c>
      <c r="H44" s="50">
        <v>10</v>
      </c>
      <c r="I44" s="50">
        <v>32</v>
      </c>
      <c r="J44" s="50">
        <v>8</v>
      </c>
      <c r="L44" s="50" t="s">
        <v>234</v>
      </c>
      <c r="M44" s="51">
        <v>10</v>
      </c>
      <c r="N44" s="51">
        <v>10</v>
      </c>
      <c r="O44" s="50">
        <f t="shared" si="48"/>
        <v>0</v>
      </c>
      <c r="P44" s="50">
        <v>33.07</v>
      </c>
      <c r="Q44" s="50">
        <v>9.9499999999999993</v>
      </c>
      <c r="R44" s="50">
        <v>0.3</v>
      </c>
      <c r="S44" s="43">
        <v>2801.0067680000002</v>
      </c>
      <c r="T44" s="43">
        <v>2.3906031840000002</v>
      </c>
      <c r="U44" s="41">
        <v>5429.3420249999999</v>
      </c>
      <c r="V44" s="41">
        <v>2.1935630759999998</v>
      </c>
      <c r="W44" s="50" t="s">
        <v>235</v>
      </c>
      <c r="X44" s="50"/>
      <c r="Y44" s="24">
        <f t="shared" ref="Y44:Y45" si="85">C44-C43</f>
        <v>0.88124999999854481</v>
      </c>
      <c r="Z44" s="5">
        <f t="shared" ref="Z44" si="86">HOUR(Y44)</f>
        <v>21</v>
      </c>
      <c r="AA44" s="5">
        <f t="shared" ref="AA44:AA45" si="87">MINUTE(Y44)</f>
        <v>9</v>
      </c>
      <c r="AB44" s="5">
        <f t="shared" ref="AB44:AB45" si="88">AA44/60</f>
        <v>0.15</v>
      </c>
      <c r="AC44" s="5">
        <f t="shared" ref="AC44:AC45" si="89">Z44+AB44</f>
        <v>21.15</v>
      </c>
      <c r="AD44" s="73">
        <f>(U44-U43)/(2*AC44)</f>
        <v>-1.1687211347517765</v>
      </c>
      <c r="AE44">
        <v>33.2230921834553</v>
      </c>
      <c r="AF44"/>
      <c r="AG44"/>
      <c r="AH44"/>
      <c r="AI44"/>
      <c r="AJ44"/>
      <c r="AK44"/>
      <c r="AL44" s="50">
        <v>10</v>
      </c>
      <c r="AM44" s="50">
        <v>32</v>
      </c>
      <c r="AN44" s="50">
        <v>8</v>
      </c>
    </row>
    <row r="45" spans="1:40" s="45" customFormat="1" ht="14.25" customHeight="1" x14ac:dyDescent="0.45">
      <c r="A45" s="62">
        <v>45911</v>
      </c>
      <c r="B45" s="63">
        <v>0.57847222222222228</v>
      </c>
      <c r="C45" s="64">
        <f t="shared" si="47"/>
        <v>45911.578472222223</v>
      </c>
      <c r="D45" s="65">
        <v>2</v>
      </c>
      <c r="E45" s="65">
        <v>5</v>
      </c>
      <c r="F45" s="65" t="s">
        <v>28</v>
      </c>
      <c r="G45" s="65">
        <v>3500</v>
      </c>
      <c r="H45" s="65">
        <v>10</v>
      </c>
      <c r="I45" s="65">
        <v>32</v>
      </c>
      <c r="J45" s="65">
        <v>8</v>
      </c>
      <c r="K45" s="65"/>
      <c r="L45" s="65" t="s">
        <v>243</v>
      </c>
      <c r="M45" s="65">
        <v>9.8000000000000007</v>
      </c>
      <c r="N45" s="65">
        <v>9.8000000000000007</v>
      </c>
      <c r="O45" s="65">
        <f t="shared" si="48"/>
        <v>0</v>
      </c>
      <c r="P45" s="65">
        <v>33.04</v>
      </c>
      <c r="Q45" s="65">
        <v>9.4600000000000009</v>
      </c>
      <c r="R45" s="65">
        <v>0.94</v>
      </c>
      <c r="S45" s="66">
        <v>3217.4826830000002</v>
      </c>
      <c r="T45" s="66">
        <v>1.0354021879999999</v>
      </c>
      <c r="U45" s="67">
        <v>5144.7569590000003</v>
      </c>
      <c r="V45" s="67">
        <v>0.28301637880000002</v>
      </c>
      <c r="W45" s="65"/>
      <c r="X45" s="50"/>
      <c r="Y45" s="24">
        <f t="shared" si="85"/>
        <v>1.0020833333328483</v>
      </c>
      <c r="Z45" s="5">
        <v>24</v>
      </c>
      <c r="AA45" s="5">
        <f t="shared" si="87"/>
        <v>3</v>
      </c>
      <c r="AB45" s="5">
        <f t="shared" si="88"/>
        <v>0.05</v>
      </c>
      <c r="AC45" s="5">
        <f t="shared" si="89"/>
        <v>24.05</v>
      </c>
      <c r="AD45" s="73">
        <f>(U45-U44)/(2*AC45)</f>
        <v>-5.9165294386694312</v>
      </c>
      <c r="AE45">
        <v>24.534762330057799</v>
      </c>
      <c r="AF45" s="24">
        <f>C45-C42</f>
        <v>2.0034722222262644</v>
      </c>
      <c r="AG45" s="5">
        <v>48</v>
      </c>
      <c r="AH45" s="5">
        <f t="shared" ref="AH45" si="90">MINUTE(AF45)</f>
        <v>5</v>
      </c>
      <c r="AI45" s="5">
        <f t="shared" ref="AI45" si="91">AH45/60</f>
        <v>8.3333333333333329E-2</v>
      </c>
      <c r="AJ45" s="5">
        <f t="shared" ref="AJ45" si="92">AG45+AI45</f>
        <v>48.083333333333336</v>
      </c>
      <c r="AK45" s="73">
        <f>(U45-U42)/(2*AJ45)</f>
        <v>-4.5299196811091873</v>
      </c>
      <c r="AL45" s="65">
        <v>10</v>
      </c>
      <c r="AM45" s="65">
        <v>32</v>
      </c>
      <c r="AN45" s="65">
        <v>8</v>
      </c>
    </row>
    <row r="46" spans="1:40" ht="14.25" customHeight="1" x14ac:dyDescent="0.45">
      <c r="A46" s="2"/>
      <c r="B46" s="3"/>
      <c r="C46" s="4"/>
      <c r="S46" s="5"/>
      <c r="T46" s="5"/>
      <c r="U46" s="5"/>
      <c r="V46" s="5"/>
      <c r="AE46" s="6"/>
      <c r="AF46" s="6"/>
      <c r="AG46" s="6"/>
      <c r="AH46" s="6"/>
      <c r="AI46" s="6"/>
      <c r="AJ46" s="6"/>
      <c r="AK46" s="6"/>
    </row>
    <row r="47" spans="1:40" ht="14.25" customHeight="1" x14ac:dyDescent="0.45">
      <c r="A47" s="2"/>
      <c r="B47" s="3"/>
      <c r="C47" s="4"/>
      <c r="S47" s="5"/>
      <c r="T47" s="5"/>
      <c r="U47" s="5"/>
      <c r="V47" s="5"/>
      <c r="AE47" s="6"/>
      <c r="AF47" s="6"/>
      <c r="AG47" s="6"/>
      <c r="AH47" s="6"/>
      <c r="AI47" s="6"/>
      <c r="AJ47" s="6"/>
      <c r="AK47" s="6"/>
    </row>
    <row r="48" spans="1:40" ht="14.25" customHeight="1" x14ac:dyDescent="0.45">
      <c r="A48" s="2"/>
      <c r="B48" s="3"/>
      <c r="C48" s="4"/>
      <c r="S48" s="5"/>
      <c r="T48" s="5"/>
      <c r="U48" s="5"/>
      <c r="V48" s="5"/>
      <c r="AE48" s="6"/>
      <c r="AF48" s="6"/>
      <c r="AG48" s="6"/>
      <c r="AH48" s="6"/>
      <c r="AI48" s="6"/>
      <c r="AJ48" s="6"/>
      <c r="AK48" s="6"/>
    </row>
    <row r="49" spans="1:41" ht="14.25" customHeight="1" x14ac:dyDescent="0.45">
      <c r="A49" s="2"/>
      <c r="B49" s="3"/>
      <c r="C49" s="4"/>
      <c r="S49" s="5"/>
      <c r="T49" s="5"/>
      <c r="U49" s="5"/>
      <c r="V49" s="5"/>
      <c r="AE49" s="6"/>
      <c r="AF49" s="6"/>
      <c r="AG49" s="6"/>
      <c r="AH49" s="6"/>
      <c r="AI49" s="6"/>
      <c r="AJ49" s="6"/>
      <c r="AK49" s="6"/>
    </row>
    <row r="50" spans="1:41" ht="14.25" customHeight="1" x14ac:dyDescent="0.45">
      <c r="A50" s="2"/>
      <c r="B50" s="3"/>
      <c r="C50" s="4"/>
      <c r="S50" s="5"/>
      <c r="T50" s="5"/>
      <c r="U50" s="5"/>
      <c r="V50" s="5"/>
      <c r="AF50" s="6"/>
      <c r="AG50" s="6"/>
      <c r="AH50" s="6"/>
      <c r="AI50" s="6"/>
      <c r="AJ50" s="6"/>
      <c r="AK50" s="6"/>
      <c r="AL50" s="6"/>
      <c r="AM50" s="6"/>
    </row>
    <row r="51" spans="1:41" ht="14.25" customHeight="1" x14ac:dyDescent="0.45">
      <c r="A51" s="2"/>
      <c r="B51" s="3"/>
      <c r="C51" s="4"/>
      <c r="S51" s="5"/>
      <c r="T51" s="5"/>
      <c r="U51" s="5"/>
      <c r="V51" s="5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14.25" customHeight="1" x14ac:dyDescent="0.45">
      <c r="A52" s="2"/>
      <c r="B52" s="3"/>
      <c r="C52" s="4"/>
      <c r="S52" s="5"/>
      <c r="T52" s="5"/>
      <c r="U52" s="5"/>
      <c r="V52" s="5"/>
      <c r="AB52" s="118"/>
      <c r="AD52" s="118"/>
      <c r="AF52" s="6"/>
      <c r="AG52" s="6"/>
      <c r="AH52" s="6"/>
      <c r="AI52" s="6"/>
      <c r="AJ52" s="6"/>
      <c r="AK52" s="6"/>
      <c r="AL52" s="6"/>
    </row>
    <row r="53" spans="1:41" ht="14.25" customHeight="1" x14ac:dyDescent="0.45">
      <c r="A53" s="2"/>
      <c r="B53" s="3"/>
      <c r="C53" s="4"/>
      <c r="S53" s="5"/>
      <c r="T53" s="5"/>
      <c r="U53" s="5"/>
      <c r="V53" s="5"/>
      <c r="AE53" s="6"/>
      <c r="AF53" s="6"/>
      <c r="AG53" s="6"/>
      <c r="AH53" s="6"/>
      <c r="AI53" s="6"/>
      <c r="AJ53" s="6"/>
      <c r="AK53" s="6"/>
    </row>
    <row r="54" spans="1:41" ht="14.25" customHeight="1" x14ac:dyDescent="0.45">
      <c r="A54" s="2"/>
      <c r="B54" s="3"/>
      <c r="C54" s="4"/>
      <c r="S54" s="5"/>
      <c r="T54" s="5"/>
      <c r="U54" s="5"/>
      <c r="V54" s="5"/>
      <c r="AE54" s="6"/>
      <c r="AF54" s="6"/>
      <c r="AG54" s="6"/>
      <c r="AH54" s="6"/>
      <c r="AI54" s="6"/>
      <c r="AJ54" s="6"/>
      <c r="AK54" s="6"/>
    </row>
    <row r="55" spans="1:41" ht="14.25" customHeight="1" x14ac:dyDescent="0.45">
      <c r="A55" s="2"/>
      <c r="B55" s="3"/>
      <c r="C55" s="4"/>
      <c r="S55" s="5"/>
      <c r="T55" s="5"/>
      <c r="U55" s="5"/>
      <c r="V55" s="5"/>
      <c r="AE55" s="6"/>
      <c r="AF55" s="6"/>
      <c r="AG55" s="6"/>
      <c r="AH55" s="6"/>
      <c r="AI55" s="6"/>
      <c r="AJ55" s="6"/>
      <c r="AK55" s="6"/>
    </row>
    <row r="56" spans="1:41" ht="14.25" customHeight="1" x14ac:dyDescent="0.45">
      <c r="A56" s="2"/>
      <c r="B56" s="3"/>
      <c r="C56" s="4"/>
      <c r="S56" s="5"/>
      <c r="T56" s="5"/>
      <c r="U56" s="5"/>
      <c r="V56" s="5"/>
      <c r="AE56" s="6"/>
      <c r="AF56" s="6"/>
      <c r="AG56" s="6"/>
      <c r="AH56" s="6"/>
      <c r="AI56" s="6"/>
      <c r="AJ56" s="6"/>
      <c r="AK56" s="6"/>
    </row>
    <row r="57" spans="1:41" ht="14.25" customHeight="1" x14ac:dyDescent="0.45">
      <c r="A57" s="2"/>
      <c r="B57" s="3"/>
      <c r="C57" s="4"/>
      <c r="S57" s="5"/>
      <c r="T57" s="5"/>
      <c r="U57" s="5"/>
      <c r="V57" s="5"/>
      <c r="AE57" s="6"/>
      <c r="AF57" s="6"/>
      <c r="AG57" s="6"/>
      <c r="AH57" s="6"/>
      <c r="AI57" s="6"/>
      <c r="AJ57" s="6"/>
      <c r="AK57" s="6"/>
    </row>
    <row r="58" spans="1:41" ht="14.25" customHeight="1" x14ac:dyDescent="0.45">
      <c r="A58" s="2"/>
      <c r="B58" s="3"/>
      <c r="C58" s="4"/>
      <c r="S58" s="5"/>
      <c r="T58" s="5"/>
      <c r="U58" s="5"/>
      <c r="V58" s="5"/>
      <c r="AE58" s="6"/>
      <c r="AF58" s="6"/>
      <c r="AG58" s="6"/>
      <c r="AH58" s="6"/>
      <c r="AI58" s="6"/>
      <c r="AJ58" s="6"/>
      <c r="AK58" s="6"/>
    </row>
    <row r="59" spans="1:41" ht="14.25" customHeight="1" x14ac:dyDescent="0.45">
      <c r="A59" s="2"/>
      <c r="B59" s="3"/>
      <c r="C59" s="4"/>
      <c r="S59" s="5"/>
      <c r="T59" s="5"/>
      <c r="U59" s="5"/>
      <c r="V59" s="5"/>
      <c r="AE59" s="6"/>
      <c r="AF59" s="6"/>
      <c r="AG59" s="6"/>
      <c r="AH59" s="6"/>
      <c r="AI59" s="6"/>
      <c r="AJ59" s="6"/>
      <c r="AK59" s="6"/>
    </row>
    <row r="60" spans="1:41" ht="14.25" customHeight="1" x14ac:dyDescent="0.45">
      <c r="A60" s="2"/>
      <c r="B60" s="3"/>
      <c r="C60" s="4"/>
      <c r="S60" s="5"/>
      <c r="T60" s="5"/>
      <c r="U60" s="5"/>
      <c r="V60" s="5"/>
      <c r="AE60" s="6"/>
      <c r="AF60" s="6"/>
      <c r="AG60" s="6"/>
      <c r="AH60" s="6"/>
      <c r="AI60" s="6"/>
      <c r="AJ60" s="6"/>
      <c r="AK60" s="6"/>
    </row>
    <row r="61" spans="1:41" ht="14.25" customHeight="1" x14ac:dyDescent="0.45">
      <c r="A61" s="2"/>
      <c r="B61" s="3"/>
      <c r="C61" s="4"/>
      <c r="S61" s="5"/>
      <c r="T61" s="5"/>
      <c r="U61" s="5"/>
      <c r="V61" s="5"/>
      <c r="AE61" s="6"/>
      <c r="AF61" s="6"/>
      <c r="AG61" s="6"/>
      <c r="AH61" s="6"/>
      <c r="AI61" s="6"/>
      <c r="AJ61" s="6"/>
      <c r="AK61" s="6"/>
    </row>
    <row r="62" spans="1:41" ht="14.25" customHeight="1" x14ac:dyDescent="0.45">
      <c r="A62" s="2"/>
      <c r="B62" s="3"/>
      <c r="C62" s="4"/>
      <c r="S62" s="5"/>
      <c r="T62" s="5"/>
      <c r="U62" s="5"/>
      <c r="V62" s="5"/>
      <c r="AE62" s="6"/>
      <c r="AF62" s="6"/>
      <c r="AG62" s="6"/>
      <c r="AH62" s="6"/>
      <c r="AI62" s="6"/>
      <c r="AJ62" s="6"/>
      <c r="AK62" s="6"/>
    </row>
    <row r="63" spans="1:41" ht="14.25" customHeight="1" x14ac:dyDescent="0.45">
      <c r="A63" s="2"/>
      <c r="B63" s="3"/>
      <c r="C63" s="4"/>
      <c r="S63" s="5"/>
      <c r="T63" s="5"/>
      <c r="U63" s="5"/>
      <c r="V63" s="5"/>
      <c r="AE63" s="6"/>
      <c r="AF63" s="6"/>
      <c r="AG63" s="6"/>
      <c r="AH63" s="6"/>
      <c r="AI63" s="6"/>
      <c r="AJ63" s="6"/>
      <c r="AK63" s="6"/>
    </row>
    <row r="64" spans="1:41" ht="14.25" customHeight="1" x14ac:dyDescent="0.45">
      <c r="A64" s="2"/>
      <c r="B64" s="3"/>
      <c r="C64" s="4"/>
      <c r="S64" s="5"/>
      <c r="T64" s="5"/>
      <c r="U64" s="5"/>
      <c r="V64" s="5"/>
      <c r="AE64" s="6"/>
      <c r="AF64" s="6"/>
      <c r="AG64" s="6"/>
      <c r="AH64" s="6"/>
      <c r="AI64" s="6"/>
      <c r="AJ64" s="6"/>
      <c r="AK64" s="6"/>
    </row>
    <row r="65" spans="1:37" ht="14.25" customHeight="1" x14ac:dyDescent="0.45">
      <c r="A65" s="2"/>
      <c r="B65" s="3"/>
      <c r="C65" s="4"/>
      <c r="S65" s="5"/>
      <c r="T65" s="5"/>
      <c r="U65" s="5"/>
      <c r="V65" s="5"/>
      <c r="AE65" s="6"/>
      <c r="AF65" s="6"/>
      <c r="AG65" s="6"/>
      <c r="AH65" s="6"/>
      <c r="AI65" s="6"/>
      <c r="AJ65" s="6"/>
      <c r="AK65" s="6"/>
    </row>
    <row r="66" spans="1:37" ht="14.25" customHeight="1" x14ac:dyDescent="0.45">
      <c r="A66" s="2"/>
      <c r="B66" s="3"/>
      <c r="C66" s="4"/>
      <c r="S66" s="5"/>
      <c r="T66" s="5"/>
      <c r="U66" s="5"/>
      <c r="V66" s="5"/>
      <c r="AE66" s="6"/>
      <c r="AF66" s="6"/>
      <c r="AG66" s="6"/>
      <c r="AH66" s="6"/>
      <c r="AI66" s="6"/>
      <c r="AJ66" s="6"/>
      <c r="AK66" s="6"/>
    </row>
    <row r="67" spans="1:37" ht="14.25" customHeight="1" x14ac:dyDescent="0.45">
      <c r="A67" s="2"/>
      <c r="B67" s="3"/>
      <c r="C67" s="4"/>
      <c r="S67" s="5"/>
      <c r="T67" s="5"/>
      <c r="U67" s="5"/>
      <c r="V67" s="5"/>
      <c r="AE67" s="6"/>
      <c r="AF67" s="6"/>
      <c r="AG67" s="6"/>
      <c r="AH67" s="6"/>
      <c r="AI67" s="6"/>
      <c r="AJ67" s="6"/>
      <c r="AK67" s="6"/>
    </row>
    <row r="68" spans="1:37" ht="14.25" customHeight="1" x14ac:dyDescent="0.45">
      <c r="A68" s="2"/>
      <c r="B68" s="3"/>
      <c r="C68" s="4"/>
      <c r="S68" s="5"/>
      <c r="T68" s="5"/>
      <c r="U68" s="5"/>
      <c r="V68" s="5"/>
      <c r="AE68" s="6"/>
      <c r="AF68" s="6"/>
      <c r="AG68" s="6"/>
      <c r="AH68" s="6"/>
      <c r="AI68" s="6"/>
      <c r="AJ68" s="6"/>
      <c r="AK68" s="6"/>
    </row>
    <row r="69" spans="1:37" ht="14.25" customHeight="1" x14ac:dyDescent="0.45">
      <c r="A69" s="2"/>
      <c r="B69" s="3"/>
      <c r="C69" s="4"/>
      <c r="S69" s="5"/>
      <c r="T69" s="5"/>
      <c r="U69" s="5"/>
      <c r="V69" s="5"/>
      <c r="AE69" s="6"/>
      <c r="AF69" s="6"/>
      <c r="AG69" s="6"/>
      <c r="AH69" s="6"/>
      <c r="AI69" s="6"/>
      <c r="AJ69" s="6"/>
      <c r="AK69" s="6"/>
    </row>
    <row r="70" spans="1:37" ht="14.25" customHeight="1" x14ac:dyDescent="0.45">
      <c r="A70" s="2"/>
      <c r="B70" s="3"/>
      <c r="C70" s="4"/>
      <c r="S70" s="5"/>
      <c r="T70" s="5"/>
      <c r="U70" s="5"/>
      <c r="V70" s="5"/>
      <c r="AE70" s="6"/>
      <c r="AF70" s="6"/>
      <c r="AG70" s="6"/>
      <c r="AH70" s="6"/>
      <c r="AI70" s="6"/>
      <c r="AJ70" s="6"/>
      <c r="AK70" s="6"/>
    </row>
    <row r="71" spans="1:37" ht="14.25" customHeight="1" x14ac:dyDescent="0.45">
      <c r="A71" s="2"/>
      <c r="B71" s="3"/>
      <c r="C71" s="4"/>
      <c r="S71" s="5"/>
      <c r="T71" s="5"/>
      <c r="U71" s="5"/>
      <c r="V71" s="5"/>
      <c r="AE71" s="6"/>
      <c r="AF71" s="6"/>
      <c r="AG71" s="6"/>
      <c r="AH71" s="6"/>
      <c r="AI71" s="6"/>
      <c r="AJ71" s="6"/>
      <c r="AK71" s="6"/>
    </row>
    <row r="72" spans="1:37" ht="14.25" customHeight="1" x14ac:dyDescent="0.45">
      <c r="A72" s="2"/>
      <c r="B72" s="3"/>
      <c r="C72" s="4"/>
      <c r="S72" s="5"/>
      <c r="T72" s="5"/>
      <c r="U72" s="5"/>
      <c r="V72" s="5"/>
      <c r="AE72" s="6"/>
      <c r="AF72" s="6"/>
      <c r="AG72" s="6"/>
      <c r="AH72" s="6"/>
      <c r="AI72" s="6"/>
      <c r="AJ72" s="6"/>
      <c r="AK72" s="6"/>
    </row>
    <row r="73" spans="1:37" ht="14.25" customHeight="1" x14ac:dyDescent="0.45">
      <c r="A73" s="2"/>
      <c r="B73" s="3"/>
      <c r="C73" s="4"/>
      <c r="S73" s="5"/>
      <c r="T73" s="5"/>
      <c r="U73" s="5"/>
      <c r="V73" s="5"/>
      <c r="AE73" s="6"/>
      <c r="AF73" s="6"/>
      <c r="AG73" s="6"/>
      <c r="AH73" s="6"/>
      <c r="AI73" s="6"/>
      <c r="AJ73" s="6"/>
      <c r="AK73" s="6"/>
    </row>
    <row r="74" spans="1:37" ht="14.25" customHeight="1" x14ac:dyDescent="0.45">
      <c r="A74" s="2"/>
      <c r="B74" s="3"/>
      <c r="C74" s="4"/>
      <c r="S74" s="5"/>
      <c r="T74" s="5"/>
      <c r="U74" s="5"/>
      <c r="V74" s="5"/>
      <c r="AE74" s="6"/>
      <c r="AF74" s="6"/>
      <c r="AG74" s="6"/>
      <c r="AH74" s="6"/>
      <c r="AI74" s="6"/>
      <c r="AJ74" s="6"/>
      <c r="AK74" s="6"/>
    </row>
    <row r="75" spans="1:37" ht="14.25" customHeight="1" x14ac:dyDescent="0.45">
      <c r="A75" s="2"/>
      <c r="B75" s="3"/>
      <c r="C75" s="4"/>
      <c r="S75" s="5"/>
      <c r="T75" s="5"/>
      <c r="U75" s="5"/>
      <c r="V75" s="5"/>
      <c r="AE75" s="6"/>
      <c r="AF75" s="6"/>
      <c r="AG75" s="6"/>
      <c r="AH75" s="6"/>
      <c r="AI75" s="6"/>
      <c r="AJ75" s="6"/>
      <c r="AK75" s="6"/>
    </row>
    <row r="76" spans="1:37" ht="14.25" customHeight="1" x14ac:dyDescent="0.45">
      <c r="A76" s="2"/>
      <c r="B76" s="3"/>
      <c r="C76" s="4"/>
      <c r="S76" s="5"/>
      <c r="T76" s="5"/>
      <c r="U76" s="5"/>
      <c r="V76" s="5"/>
      <c r="AE76" s="6"/>
      <c r="AF76" s="6"/>
      <c r="AG76" s="6"/>
      <c r="AH76" s="6"/>
      <c r="AI76" s="6"/>
      <c r="AJ76" s="6"/>
      <c r="AK76" s="6"/>
    </row>
    <row r="77" spans="1:37" ht="14.25" customHeight="1" x14ac:dyDescent="0.45">
      <c r="A77" s="2"/>
      <c r="B77" s="3"/>
      <c r="C77" s="4"/>
      <c r="S77" s="5"/>
      <c r="T77" s="5"/>
      <c r="U77" s="5"/>
      <c r="V77" s="5"/>
      <c r="AE77" s="6"/>
      <c r="AF77" s="6"/>
      <c r="AG77" s="6"/>
      <c r="AH77" s="6"/>
      <c r="AI77" s="6"/>
      <c r="AJ77" s="6"/>
      <c r="AK77" s="6"/>
    </row>
    <row r="78" spans="1:37" ht="14.25" customHeight="1" x14ac:dyDescent="0.45">
      <c r="A78" s="2"/>
      <c r="B78" s="3"/>
      <c r="C78" s="4"/>
      <c r="S78" s="5"/>
      <c r="T78" s="5"/>
      <c r="U78" s="5"/>
      <c r="V78" s="5"/>
      <c r="AE78" s="6"/>
      <c r="AF78" s="6"/>
      <c r="AG78" s="6"/>
      <c r="AH78" s="6"/>
      <c r="AI78" s="6"/>
      <c r="AJ78" s="6"/>
      <c r="AK78" s="6"/>
    </row>
    <row r="79" spans="1:37" ht="14.25" customHeight="1" x14ac:dyDescent="0.45">
      <c r="A79" s="2"/>
      <c r="B79" s="3"/>
      <c r="C79" s="4"/>
      <c r="S79" s="5"/>
      <c r="T79" s="5"/>
      <c r="U79" s="5"/>
      <c r="V79" s="5"/>
      <c r="AE79" s="6"/>
      <c r="AF79" s="6"/>
      <c r="AG79" s="6"/>
      <c r="AH79" s="6"/>
      <c r="AI79" s="6"/>
      <c r="AJ79" s="6"/>
      <c r="AK79" s="6"/>
    </row>
    <row r="80" spans="1:37" ht="14.25" customHeight="1" x14ac:dyDescent="0.45">
      <c r="A80" s="2"/>
      <c r="B80" s="3"/>
      <c r="C80" s="4"/>
      <c r="S80" s="5"/>
      <c r="T80" s="5"/>
      <c r="U80" s="5"/>
      <c r="V80" s="5"/>
      <c r="AE80" s="6"/>
      <c r="AF80" s="6"/>
      <c r="AG80" s="6"/>
      <c r="AH80" s="6"/>
      <c r="AI80" s="6"/>
      <c r="AJ80" s="6"/>
      <c r="AK80" s="6"/>
    </row>
    <row r="81" spans="1:37" ht="14.25" customHeight="1" x14ac:dyDescent="0.45">
      <c r="A81" s="2"/>
      <c r="B81" s="3"/>
      <c r="C81" s="4"/>
      <c r="S81" s="5"/>
      <c r="T81" s="5"/>
      <c r="U81" s="5"/>
      <c r="V81" s="5"/>
      <c r="AE81" s="6"/>
      <c r="AF81" s="6"/>
      <c r="AG81" s="6"/>
      <c r="AH81" s="6"/>
      <c r="AI81" s="6"/>
      <c r="AJ81" s="6"/>
      <c r="AK81" s="6"/>
    </row>
    <row r="82" spans="1:37" ht="14.25" customHeight="1" x14ac:dyDescent="0.45">
      <c r="A82" s="2"/>
      <c r="B82" s="3"/>
      <c r="C82" s="4"/>
      <c r="S82" s="5"/>
      <c r="T82" s="5"/>
      <c r="U82" s="5"/>
      <c r="V82" s="5"/>
      <c r="AE82" s="6"/>
      <c r="AF82" s="6"/>
      <c r="AG82" s="6"/>
      <c r="AH82" s="6"/>
      <c r="AI82" s="6"/>
      <c r="AJ82" s="6"/>
      <c r="AK82" s="6"/>
    </row>
    <row r="83" spans="1:37" ht="14.25" customHeight="1" x14ac:dyDescent="0.45">
      <c r="A83" s="2"/>
      <c r="B83" s="3"/>
      <c r="C83" s="4"/>
      <c r="S83" s="5"/>
      <c r="T83" s="5"/>
      <c r="U83" s="5"/>
      <c r="V83" s="5"/>
      <c r="AE83" s="6"/>
      <c r="AF83" s="6"/>
      <c r="AG83" s="6"/>
      <c r="AH83" s="6"/>
      <c r="AI83" s="6"/>
      <c r="AJ83" s="6"/>
      <c r="AK83" s="6"/>
    </row>
    <row r="84" spans="1:37" ht="14.25" customHeight="1" x14ac:dyDescent="0.45">
      <c r="A84" s="2"/>
      <c r="B84" s="3"/>
      <c r="C84" s="4"/>
      <c r="S84" s="5"/>
      <c r="T84" s="5"/>
      <c r="U84" s="5"/>
      <c r="V84" s="5"/>
      <c r="AE84" s="6"/>
      <c r="AF84" s="6"/>
      <c r="AG84" s="6"/>
      <c r="AH84" s="6"/>
      <c r="AI84" s="6"/>
      <c r="AJ84" s="6"/>
      <c r="AK84" s="6"/>
    </row>
    <row r="85" spans="1:37" ht="14.25" customHeight="1" x14ac:dyDescent="0.45">
      <c r="A85" s="2"/>
      <c r="B85" s="3"/>
      <c r="C85" s="4"/>
      <c r="S85" s="5"/>
      <c r="T85" s="5"/>
      <c r="U85" s="5"/>
      <c r="V85" s="5"/>
      <c r="AE85" s="6"/>
      <c r="AF85" s="6"/>
      <c r="AG85" s="6"/>
      <c r="AH85" s="6"/>
      <c r="AI85" s="6"/>
      <c r="AJ85" s="6"/>
      <c r="AK85" s="6"/>
    </row>
    <row r="86" spans="1:37" ht="14.25" customHeight="1" x14ac:dyDescent="0.45">
      <c r="A86" s="2"/>
      <c r="B86" s="3"/>
      <c r="C86" s="4"/>
      <c r="S86" s="5"/>
      <c r="T86" s="5"/>
      <c r="U86" s="5"/>
      <c r="V86" s="5"/>
      <c r="AE86" s="6"/>
      <c r="AF86" s="6"/>
      <c r="AG86" s="6"/>
      <c r="AH86" s="6"/>
      <c r="AI86" s="6"/>
      <c r="AJ86" s="6"/>
      <c r="AK86" s="6"/>
    </row>
    <row r="87" spans="1:37" ht="14.25" customHeight="1" x14ac:dyDescent="0.45">
      <c r="A87" s="2"/>
      <c r="B87" s="3"/>
      <c r="C87" s="4"/>
      <c r="S87" s="5"/>
      <c r="T87" s="5"/>
      <c r="U87" s="5"/>
      <c r="V87" s="5"/>
      <c r="AE87" s="6"/>
      <c r="AF87" s="6"/>
      <c r="AG87" s="6"/>
      <c r="AH87" s="6"/>
      <c r="AI87" s="6"/>
      <c r="AJ87" s="6"/>
      <c r="AK87" s="6"/>
    </row>
    <row r="88" spans="1:37" ht="14.25" customHeight="1" x14ac:dyDescent="0.45">
      <c r="A88" s="2"/>
      <c r="B88" s="3"/>
      <c r="C88" s="4"/>
      <c r="S88" s="5"/>
      <c r="T88" s="5"/>
      <c r="U88" s="5"/>
      <c r="V88" s="5"/>
      <c r="AE88" s="6"/>
      <c r="AF88" s="6"/>
      <c r="AG88" s="6"/>
      <c r="AH88" s="6"/>
      <c r="AI88" s="6"/>
      <c r="AJ88" s="6"/>
      <c r="AK88" s="6"/>
    </row>
    <row r="89" spans="1:37" ht="14.25" customHeight="1" x14ac:dyDescent="0.45">
      <c r="A89" s="2"/>
      <c r="B89" s="3"/>
      <c r="C89" s="4"/>
      <c r="S89" s="5"/>
      <c r="T89" s="5"/>
      <c r="U89" s="5"/>
      <c r="V89" s="5"/>
      <c r="AE89" s="6"/>
      <c r="AF89" s="6"/>
      <c r="AG89" s="6"/>
      <c r="AH89" s="6"/>
      <c r="AI89" s="6"/>
      <c r="AJ89" s="6"/>
      <c r="AK89" s="6"/>
    </row>
    <row r="90" spans="1:37" ht="14.25" customHeight="1" x14ac:dyDescent="0.45">
      <c r="A90" s="2"/>
      <c r="B90" s="3"/>
      <c r="C90" s="4"/>
      <c r="S90" s="5"/>
      <c r="T90" s="5"/>
      <c r="U90" s="5"/>
      <c r="V90" s="5"/>
      <c r="AE90" s="6"/>
      <c r="AF90" s="6"/>
      <c r="AG90" s="6"/>
      <c r="AH90" s="6"/>
      <c r="AI90" s="6"/>
      <c r="AJ90" s="6"/>
      <c r="AK90" s="6"/>
    </row>
    <row r="91" spans="1:37" ht="14.25" customHeight="1" x14ac:dyDescent="0.45">
      <c r="A91" s="2"/>
      <c r="B91" s="3"/>
      <c r="C91" s="4"/>
      <c r="S91" s="5"/>
      <c r="T91" s="5"/>
      <c r="U91" s="5"/>
      <c r="V91" s="5"/>
      <c r="AE91" s="6"/>
      <c r="AF91" s="6"/>
      <c r="AG91" s="6"/>
      <c r="AH91" s="6"/>
      <c r="AI91" s="6"/>
      <c r="AJ91" s="6"/>
      <c r="AK91" s="6"/>
    </row>
    <row r="92" spans="1:37" ht="14.25" customHeight="1" x14ac:dyDescent="0.45">
      <c r="A92" s="2"/>
      <c r="B92" s="3"/>
      <c r="C92" s="4"/>
      <c r="S92" s="5"/>
      <c r="T92" s="5"/>
      <c r="U92" s="5"/>
      <c r="V92" s="5"/>
      <c r="AE92" s="6"/>
      <c r="AF92" s="6"/>
      <c r="AG92" s="6"/>
      <c r="AH92" s="6"/>
      <c r="AI92" s="6"/>
      <c r="AJ92" s="6"/>
      <c r="AK92" s="6"/>
    </row>
    <row r="93" spans="1:37" ht="14.25" customHeight="1" x14ac:dyDescent="0.45">
      <c r="A93" s="2"/>
      <c r="B93" s="3"/>
      <c r="C93" s="4"/>
      <c r="S93" s="5"/>
      <c r="T93" s="5"/>
      <c r="U93" s="5"/>
      <c r="V93" s="5"/>
      <c r="AE93" s="6"/>
      <c r="AF93" s="6"/>
      <c r="AG93" s="6"/>
      <c r="AH93" s="6"/>
      <c r="AI93" s="6"/>
      <c r="AJ93" s="6"/>
      <c r="AK93" s="6"/>
    </row>
    <row r="94" spans="1:37" ht="14.25" customHeight="1" x14ac:dyDescent="0.45">
      <c r="A94" s="2"/>
      <c r="B94" s="3"/>
      <c r="C94" s="4"/>
      <c r="S94" s="5"/>
      <c r="T94" s="5"/>
      <c r="U94" s="5"/>
      <c r="V94" s="5"/>
      <c r="AE94" s="6"/>
      <c r="AF94" s="6"/>
      <c r="AG94" s="6"/>
      <c r="AH94" s="6"/>
      <c r="AI94" s="6"/>
      <c r="AJ94" s="6"/>
      <c r="AK94" s="6"/>
    </row>
    <row r="95" spans="1:37" ht="14.25" customHeight="1" x14ac:dyDescent="0.45">
      <c r="A95" s="2"/>
      <c r="B95" s="3"/>
      <c r="C95" s="4"/>
      <c r="S95" s="5"/>
      <c r="T95" s="5"/>
      <c r="U95" s="5"/>
      <c r="V95" s="5"/>
      <c r="AE95" s="6"/>
      <c r="AF95" s="6"/>
      <c r="AG95" s="6"/>
      <c r="AH95" s="6"/>
      <c r="AI95" s="6"/>
      <c r="AJ95" s="6"/>
      <c r="AK95" s="6"/>
    </row>
    <row r="96" spans="1:37" ht="14.25" customHeight="1" x14ac:dyDescent="0.45">
      <c r="A96" s="2"/>
      <c r="B96" s="3"/>
      <c r="C96" s="4"/>
      <c r="S96" s="5"/>
      <c r="T96" s="5"/>
      <c r="U96" s="5"/>
      <c r="V96" s="5"/>
      <c r="AE96" s="6"/>
      <c r="AF96" s="6"/>
      <c r="AG96" s="6"/>
      <c r="AH96" s="6"/>
      <c r="AI96" s="6"/>
      <c r="AJ96" s="6"/>
      <c r="AK96" s="6"/>
    </row>
    <row r="97" spans="1:37" ht="14.25" customHeight="1" x14ac:dyDescent="0.45">
      <c r="A97" s="2"/>
      <c r="B97" s="3"/>
      <c r="C97" s="4"/>
      <c r="S97" s="5"/>
      <c r="T97" s="5"/>
      <c r="U97" s="5"/>
      <c r="V97" s="5"/>
      <c r="AE97" s="6"/>
      <c r="AF97" s="6"/>
      <c r="AG97" s="6"/>
      <c r="AH97" s="6"/>
      <c r="AI97" s="6"/>
      <c r="AJ97" s="6"/>
      <c r="AK97" s="6"/>
    </row>
    <row r="98" spans="1:37" ht="14.25" customHeight="1" x14ac:dyDescent="0.45">
      <c r="A98" s="2"/>
      <c r="B98" s="3"/>
      <c r="C98" s="4"/>
      <c r="S98" s="5"/>
      <c r="T98" s="5"/>
      <c r="U98" s="5"/>
      <c r="V98" s="5"/>
      <c r="AE98" s="6"/>
      <c r="AF98" s="6"/>
      <c r="AG98" s="6"/>
      <c r="AH98" s="6"/>
      <c r="AI98" s="6"/>
      <c r="AJ98" s="6"/>
      <c r="AK98" s="6"/>
    </row>
    <row r="99" spans="1:37" ht="14.25" customHeight="1" x14ac:dyDescent="0.45">
      <c r="A99" s="2"/>
      <c r="B99" s="3"/>
      <c r="C99" s="4"/>
      <c r="S99" s="5"/>
      <c r="T99" s="5"/>
      <c r="U99" s="5"/>
      <c r="V99" s="5"/>
      <c r="AE99" s="6"/>
      <c r="AF99" s="6"/>
      <c r="AG99" s="6"/>
      <c r="AH99" s="6"/>
      <c r="AI99" s="6"/>
      <c r="AJ99" s="6"/>
      <c r="AK99" s="6"/>
    </row>
    <row r="100" spans="1:37" ht="14.25" customHeight="1" x14ac:dyDescent="0.45">
      <c r="A100" s="2"/>
      <c r="B100" s="3"/>
      <c r="C100" s="4"/>
      <c r="S100" s="5"/>
      <c r="T100" s="5"/>
      <c r="U100" s="5"/>
      <c r="V100" s="5"/>
      <c r="AE100" s="6"/>
      <c r="AF100" s="6"/>
      <c r="AG100" s="6"/>
      <c r="AH100" s="6"/>
      <c r="AI100" s="6"/>
      <c r="AJ100" s="6"/>
      <c r="AK100" s="6"/>
    </row>
    <row r="101" spans="1:37" ht="14.25" customHeight="1" x14ac:dyDescent="0.45">
      <c r="A101" s="2"/>
      <c r="B101" s="3"/>
      <c r="C101" s="4"/>
      <c r="S101" s="5"/>
      <c r="T101" s="5"/>
      <c r="U101" s="5"/>
      <c r="V101" s="5"/>
      <c r="AE101" s="6"/>
      <c r="AF101" s="6"/>
      <c r="AG101" s="6"/>
      <c r="AH101" s="6"/>
      <c r="AI101" s="6"/>
      <c r="AJ101" s="6"/>
      <c r="AK101" s="6"/>
    </row>
    <row r="102" spans="1:37" ht="14.25" customHeight="1" x14ac:dyDescent="0.45">
      <c r="A102" s="2"/>
      <c r="B102" s="3"/>
      <c r="C102" s="4"/>
      <c r="S102" s="5"/>
      <c r="T102" s="5"/>
      <c r="U102" s="5"/>
      <c r="V102" s="5"/>
      <c r="AE102" s="6"/>
      <c r="AF102" s="6"/>
      <c r="AG102" s="6"/>
      <c r="AH102" s="6"/>
      <c r="AI102" s="6"/>
      <c r="AJ102" s="6"/>
      <c r="AK102" s="6"/>
    </row>
    <row r="103" spans="1:37" ht="14.25" customHeight="1" x14ac:dyDescent="0.45">
      <c r="A103" s="2"/>
      <c r="B103" s="3"/>
      <c r="C103" s="4"/>
      <c r="S103" s="5"/>
      <c r="T103" s="5"/>
      <c r="U103" s="5"/>
      <c r="V103" s="5"/>
      <c r="AE103" s="6"/>
      <c r="AF103" s="6"/>
      <c r="AG103" s="6"/>
      <c r="AH103" s="6"/>
      <c r="AI103" s="6"/>
      <c r="AJ103" s="6"/>
      <c r="AK103" s="6"/>
    </row>
    <row r="104" spans="1:37" ht="14.25" customHeight="1" x14ac:dyDescent="0.45">
      <c r="A104" s="2"/>
      <c r="B104" s="3"/>
      <c r="C104" s="4"/>
      <c r="S104" s="5"/>
      <c r="T104" s="5"/>
      <c r="U104" s="5"/>
      <c r="V104" s="5"/>
      <c r="AE104" s="6"/>
      <c r="AF104" s="6"/>
      <c r="AG104" s="6"/>
      <c r="AH104" s="6"/>
      <c r="AI104" s="6"/>
      <c r="AJ104" s="6"/>
      <c r="AK104" s="6"/>
    </row>
    <row r="105" spans="1:37" ht="14.25" customHeight="1" x14ac:dyDescent="0.45">
      <c r="A105" s="2"/>
      <c r="B105" s="3"/>
      <c r="C105" s="4"/>
      <c r="S105" s="5"/>
      <c r="T105" s="5"/>
      <c r="U105" s="5"/>
      <c r="V105" s="5"/>
      <c r="AE105" s="6"/>
      <c r="AF105" s="6"/>
      <c r="AG105" s="6"/>
      <c r="AH105" s="6"/>
      <c r="AI105" s="6"/>
      <c r="AJ105" s="6"/>
      <c r="AK105" s="6"/>
    </row>
    <row r="106" spans="1:37" ht="14.25" customHeight="1" x14ac:dyDescent="0.45">
      <c r="A106" s="2"/>
      <c r="B106" s="3"/>
      <c r="C106" s="4"/>
      <c r="S106" s="5"/>
      <c r="T106" s="5"/>
      <c r="U106" s="5"/>
      <c r="V106" s="5"/>
      <c r="AE106" s="6"/>
      <c r="AF106" s="6"/>
      <c r="AG106" s="6"/>
      <c r="AH106" s="6"/>
      <c r="AI106" s="6"/>
      <c r="AJ106" s="6"/>
      <c r="AK106" s="6"/>
    </row>
    <row r="107" spans="1:37" ht="14.25" customHeight="1" x14ac:dyDescent="0.45">
      <c r="A107" s="2"/>
      <c r="B107" s="3"/>
      <c r="C107" s="4"/>
      <c r="S107" s="5"/>
      <c r="T107" s="5"/>
      <c r="U107" s="5"/>
      <c r="V107" s="5"/>
      <c r="AE107" s="6"/>
      <c r="AF107" s="6"/>
      <c r="AG107" s="6"/>
      <c r="AH107" s="6"/>
      <c r="AI107" s="6"/>
      <c r="AJ107" s="6"/>
      <c r="AK107" s="6"/>
    </row>
    <row r="108" spans="1:37" ht="14.25" customHeight="1" x14ac:dyDescent="0.45">
      <c r="A108" s="2"/>
      <c r="B108" s="3"/>
      <c r="C108" s="4"/>
      <c r="S108" s="5"/>
      <c r="T108" s="5"/>
      <c r="U108" s="5"/>
      <c r="V108" s="5"/>
      <c r="AE108" s="6"/>
      <c r="AF108" s="6"/>
      <c r="AG108" s="6"/>
      <c r="AH108" s="6"/>
      <c r="AI108" s="6"/>
      <c r="AJ108" s="6"/>
      <c r="AK108" s="6"/>
    </row>
    <row r="109" spans="1:37" ht="14.25" customHeight="1" x14ac:dyDescent="0.45">
      <c r="A109" s="2"/>
      <c r="B109" s="3"/>
      <c r="C109" s="4"/>
      <c r="S109" s="5"/>
      <c r="T109" s="5"/>
      <c r="U109" s="5"/>
      <c r="V109" s="5"/>
      <c r="AE109" s="6"/>
      <c r="AF109" s="6"/>
      <c r="AG109" s="6"/>
      <c r="AH109" s="6"/>
      <c r="AI109" s="6"/>
      <c r="AJ109" s="6"/>
      <c r="AK109" s="6"/>
    </row>
    <row r="110" spans="1:37" ht="14.25" customHeight="1" x14ac:dyDescent="0.45">
      <c r="A110" s="2"/>
      <c r="B110" s="3"/>
      <c r="C110" s="4"/>
      <c r="S110" s="5"/>
      <c r="T110" s="5"/>
      <c r="U110" s="5"/>
      <c r="V110" s="5"/>
      <c r="AE110" s="6"/>
      <c r="AF110" s="6"/>
      <c r="AG110" s="6"/>
      <c r="AH110" s="6"/>
      <c r="AI110" s="6"/>
      <c r="AJ110" s="6"/>
      <c r="AK110" s="6"/>
    </row>
    <row r="111" spans="1:37" ht="14.25" customHeight="1" x14ac:dyDescent="0.45">
      <c r="A111" s="2"/>
      <c r="B111" s="3"/>
      <c r="C111" s="4"/>
      <c r="S111" s="5"/>
      <c r="T111" s="5"/>
      <c r="U111" s="5"/>
      <c r="V111" s="5"/>
      <c r="AE111" s="6"/>
      <c r="AF111" s="6"/>
      <c r="AG111" s="6"/>
      <c r="AH111" s="6"/>
      <c r="AI111" s="6"/>
      <c r="AJ111" s="6"/>
      <c r="AK111" s="6"/>
    </row>
    <row r="112" spans="1:37" ht="14.25" customHeight="1" x14ac:dyDescent="0.45">
      <c r="A112" s="2"/>
      <c r="B112" s="3"/>
      <c r="C112" s="4"/>
      <c r="S112" s="5"/>
      <c r="T112" s="5"/>
      <c r="U112" s="5"/>
      <c r="V112" s="5"/>
      <c r="AE112" s="6"/>
      <c r="AF112" s="6"/>
      <c r="AG112" s="6"/>
      <c r="AH112" s="6"/>
      <c r="AI112" s="6"/>
      <c r="AJ112" s="6"/>
      <c r="AK112" s="6"/>
    </row>
    <row r="113" spans="1:37" ht="14.25" customHeight="1" x14ac:dyDescent="0.45">
      <c r="A113" s="2"/>
      <c r="B113" s="3"/>
      <c r="C113" s="4"/>
      <c r="S113" s="5"/>
      <c r="T113" s="5"/>
      <c r="U113" s="5"/>
      <c r="V113" s="5"/>
      <c r="AE113" s="6"/>
      <c r="AF113" s="6"/>
      <c r="AG113" s="6"/>
      <c r="AH113" s="6"/>
      <c r="AI113" s="6"/>
      <c r="AJ113" s="6"/>
      <c r="AK113" s="6"/>
    </row>
    <row r="114" spans="1:37" ht="14.25" customHeight="1" x14ac:dyDescent="0.45">
      <c r="A114" s="2"/>
      <c r="B114" s="3"/>
      <c r="C114" s="4"/>
      <c r="S114" s="5"/>
      <c r="T114" s="5"/>
      <c r="U114" s="5"/>
      <c r="V114" s="5"/>
      <c r="AE114" s="6"/>
      <c r="AF114" s="6"/>
      <c r="AG114" s="6"/>
      <c r="AH114" s="6"/>
      <c r="AI114" s="6"/>
      <c r="AJ114" s="6"/>
      <c r="AK114" s="6"/>
    </row>
    <row r="115" spans="1:37" ht="14.25" customHeight="1" x14ac:dyDescent="0.45">
      <c r="A115" s="2"/>
      <c r="B115" s="3"/>
      <c r="C115" s="4"/>
      <c r="S115" s="5"/>
      <c r="T115" s="5"/>
      <c r="U115" s="5"/>
      <c r="V115" s="5"/>
      <c r="AE115" s="6"/>
      <c r="AF115" s="6"/>
      <c r="AG115" s="6"/>
      <c r="AH115" s="6"/>
      <c r="AI115" s="6"/>
      <c r="AJ115" s="6"/>
      <c r="AK115" s="6"/>
    </row>
    <row r="116" spans="1:37" ht="14.25" customHeight="1" x14ac:dyDescent="0.45">
      <c r="A116" s="2"/>
      <c r="B116" s="3"/>
      <c r="C116" s="4"/>
      <c r="S116" s="5"/>
      <c r="T116" s="5"/>
      <c r="U116" s="5"/>
      <c r="V116" s="5"/>
      <c r="AE116" s="6"/>
      <c r="AF116" s="6"/>
      <c r="AG116" s="6"/>
      <c r="AH116" s="6"/>
      <c r="AI116" s="6"/>
      <c r="AJ116" s="6"/>
      <c r="AK116" s="6"/>
    </row>
    <row r="117" spans="1:37" ht="14.25" customHeight="1" x14ac:dyDescent="0.45">
      <c r="A117" s="2"/>
      <c r="B117" s="3"/>
      <c r="C117" s="4"/>
      <c r="S117" s="5"/>
      <c r="T117" s="5"/>
      <c r="U117" s="5"/>
      <c r="V117" s="5"/>
      <c r="AE117" s="6"/>
      <c r="AF117" s="6"/>
      <c r="AG117" s="6"/>
      <c r="AH117" s="6"/>
      <c r="AI117" s="6"/>
      <c r="AJ117" s="6"/>
      <c r="AK117" s="6"/>
    </row>
    <row r="118" spans="1:37" ht="14.25" customHeight="1" x14ac:dyDescent="0.45">
      <c r="A118" s="2"/>
      <c r="B118" s="3"/>
      <c r="C118" s="4"/>
      <c r="S118" s="5"/>
      <c r="T118" s="5"/>
      <c r="U118" s="5"/>
      <c r="V118" s="5"/>
      <c r="AE118" s="6"/>
      <c r="AF118" s="6"/>
      <c r="AG118" s="6"/>
      <c r="AH118" s="6"/>
      <c r="AI118" s="6"/>
      <c r="AJ118" s="6"/>
      <c r="AK118" s="6"/>
    </row>
    <row r="119" spans="1:37" ht="14.25" customHeight="1" x14ac:dyDescent="0.45">
      <c r="A119" s="2"/>
      <c r="B119" s="3"/>
      <c r="C119" s="4"/>
      <c r="S119" s="5"/>
      <c r="T119" s="5"/>
      <c r="U119" s="5"/>
      <c r="V119" s="5"/>
      <c r="AE119" s="6"/>
      <c r="AF119" s="6"/>
      <c r="AG119" s="6"/>
      <c r="AH119" s="6"/>
      <c r="AI119" s="6"/>
      <c r="AJ119" s="6"/>
      <c r="AK119" s="6"/>
    </row>
    <row r="120" spans="1:37" ht="14.25" customHeight="1" x14ac:dyDescent="0.45">
      <c r="A120" s="2"/>
      <c r="B120" s="3"/>
      <c r="C120" s="4"/>
      <c r="S120" s="5"/>
      <c r="T120" s="5"/>
      <c r="U120" s="5"/>
      <c r="V120" s="5"/>
      <c r="AE120" s="6"/>
      <c r="AF120" s="6"/>
      <c r="AG120" s="6"/>
      <c r="AH120" s="6"/>
      <c r="AI120" s="6"/>
      <c r="AJ120" s="6"/>
      <c r="AK120" s="6"/>
    </row>
    <row r="121" spans="1:37" ht="14.25" customHeight="1" x14ac:dyDescent="0.45">
      <c r="A121" s="2"/>
      <c r="B121" s="3"/>
      <c r="C121" s="4"/>
      <c r="S121" s="5"/>
      <c r="T121" s="5"/>
      <c r="U121" s="5"/>
      <c r="V121" s="5"/>
      <c r="AE121" s="6"/>
      <c r="AF121" s="6"/>
      <c r="AG121" s="6"/>
      <c r="AH121" s="6"/>
      <c r="AI121" s="6"/>
      <c r="AJ121" s="6"/>
      <c r="AK121" s="6"/>
    </row>
    <row r="122" spans="1:37" ht="14.25" customHeight="1" x14ac:dyDescent="0.45">
      <c r="A122" s="2"/>
      <c r="B122" s="3"/>
      <c r="C122" s="4"/>
      <c r="S122" s="5"/>
      <c r="T122" s="5"/>
      <c r="U122" s="5"/>
      <c r="V122" s="5"/>
      <c r="AE122" s="6"/>
      <c r="AF122" s="6"/>
      <c r="AG122" s="6"/>
      <c r="AH122" s="6"/>
      <c r="AI122" s="6"/>
      <c r="AJ122" s="6"/>
      <c r="AK122" s="6"/>
    </row>
    <row r="123" spans="1:37" ht="14.25" customHeight="1" x14ac:dyDescent="0.45">
      <c r="A123" s="2"/>
      <c r="B123" s="3"/>
      <c r="C123" s="4"/>
      <c r="S123" s="5"/>
      <c r="T123" s="5"/>
      <c r="U123" s="5"/>
      <c r="V123" s="5"/>
      <c r="AE123" s="6"/>
      <c r="AF123" s="6"/>
      <c r="AG123" s="6"/>
      <c r="AH123" s="6"/>
      <c r="AI123" s="6"/>
      <c r="AJ123" s="6"/>
      <c r="AK123" s="6"/>
    </row>
    <row r="124" spans="1:37" ht="14.25" customHeight="1" x14ac:dyDescent="0.45">
      <c r="A124" s="2"/>
      <c r="B124" s="3"/>
      <c r="C124" s="4"/>
      <c r="S124" s="5"/>
      <c r="T124" s="5"/>
      <c r="U124" s="5"/>
      <c r="V124" s="5"/>
      <c r="AE124" s="6"/>
      <c r="AF124" s="6"/>
      <c r="AG124" s="6"/>
      <c r="AH124" s="6"/>
      <c r="AI124" s="6"/>
      <c r="AJ124" s="6"/>
      <c r="AK124" s="6"/>
    </row>
    <row r="125" spans="1:37" ht="14.25" customHeight="1" x14ac:dyDescent="0.45">
      <c r="A125" s="2"/>
      <c r="B125" s="3"/>
      <c r="C125" s="4"/>
      <c r="S125" s="5"/>
      <c r="T125" s="5"/>
      <c r="U125" s="5"/>
      <c r="V125" s="5"/>
      <c r="AE125" s="6"/>
      <c r="AF125" s="6"/>
      <c r="AG125" s="6"/>
      <c r="AH125" s="6"/>
      <c r="AI125" s="6"/>
      <c r="AJ125" s="6"/>
      <c r="AK125" s="6"/>
    </row>
    <row r="126" spans="1:37" ht="14.25" customHeight="1" x14ac:dyDescent="0.45">
      <c r="A126" s="2"/>
      <c r="B126" s="3"/>
      <c r="C126" s="4"/>
      <c r="S126" s="5"/>
      <c r="T126" s="5"/>
      <c r="U126" s="5"/>
      <c r="V126" s="5"/>
      <c r="AE126" s="6"/>
      <c r="AF126" s="6"/>
      <c r="AG126" s="6"/>
      <c r="AH126" s="6"/>
      <c r="AI126" s="6"/>
      <c r="AJ126" s="6"/>
      <c r="AK126" s="6"/>
    </row>
    <row r="127" spans="1:37" ht="14.25" customHeight="1" x14ac:dyDescent="0.45">
      <c r="A127" s="2"/>
      <c r="B127" s="3"/>
      <c r="C127" s="4"/>
      <c r="S127" s="5"/>
      <c r="T127" s="5"/>
      <c r="U127" s="5"/>
      <c r="V127" s="5"/>
      <c r="AE127" s="6"/>
      <c r="AF127" s="6"/>
      <c r="AG127" s="6"/>
      <c r="AH127" s="6"/>
      <c r="AI127" s="6"/>
      <c r="AJ127" s="6"/>
      <c r="AK127" s="6"/>
    </row>
    <row r="128" spans="1:37" ht="14.25" customHeight="1" x14ac:dyDescent="0.45">
      <c r="A128" s="2"/>
      <c r="B128" s="3"/>
      <c r="C128" s="4"/>
      <c r="S128" s="5"/>
      <c r="T128" s="5"/>
      <c r="U128" s="5"/>
      <c r="V128" s="5"/>
      <c r="AE128" s="6"/>
      <c r="AF128" s="6"/>
      <c r="AG128" s="6"/>
      <c r="AH128" s="6"/>
      <c r="AI128" s="6"/>
      <c r="AJ128" s="6"/>
      <c r="AK128" s="6"/>
    </row>
    <row r="129" spans="1:37" ht="14.25" customHeight="1" x14ac:dyDescent="0.45">
      <c r="A129" s="2"/>
      <c r="B129" s="3"/>
      <c r="C129" s="4"/>
      <c r="S129" s="5"/>
      <c r="T129" s="5"/>
      <c r="U129" s="5"/>
      <c r="V129" s="5"/>
      <c r="AE129" s="6"/>
      <c r="AF129" s="6"/>
      <c r="AG129" s="6"/>
      <c r="AH129" s="6"/>
      <c r="AI129" s="6"/>
      <c r="AJ129" s="6"/>
      <c r="AK129" s="6"/>
    </row>
    <row r="130" spans="1:37" ht="14.25" customHeight="1" x14ac:dyDescent="0.45">
      <c r="A130" s="2"/>
      <c r="B130" s="3"/>
      <c r="C130" s="4"/>
      <c r="S130" s="5"/>
      <c r="T130" s="5"/>
      <c r="U130" s="5"/>
      <c r="V130" s="5"/>
      <c r="AE130" s="6"/>
      <c r="AF130" s="6"/>
      <c r="AG130" s="6"/>
      <c r="AH130" s="6"/>
      <c r="AI130" s="6"/>
      <c r="AJ130" s="6"/>
      <c r="AK130" s="6"/>
    </row>
    <row r="131" spans="1:37" ht="14.25" customHeight="1" x14ac:dyDescent="0.45">
      <c r="A131" s="2"/>
      <c r="B131" s="3"/>
      <c r="C131" s="4"/>
      <c r="S131" s="5"/>
      <c r="T131" s="5"/>
      <c r="U131" s="5"/>
      <c r="V131" s="5"/>
      <c r="AE131" s="6"/>
      <c r="AF131" s="6"/>
      <c r="AG131" s="6"/>
      <c r="AH131" s="6"/>
      <c r="AI131" s="6"/>
      <c r="AJ131" s="6"/>
      <c r="AK131" s="6"/>
    </row>
    <row r="132" spans="1:37" ht="14.25" customHeight="1" x14ac:dyDescent="0.45">
      <c r="A132" s="2"/>
      <c r="B132" s="3"/>
      <c r="C132" s="4"/>
      <c r="S132" s="5"/>
      <c r="T132" s="5"/>
      <c r="U132" s="5"/>
      <c r="V132" s="5"/>
      <c r="AE132" s="6"/>
      <c r="AF132" s="6"/>
      <c r="AG132" s="6"/>
      <c r="AH132" s="6"/>
      <c r="AI132" s="6"/>
      <c r="AJ132" s="6"/>
      <c r="AK132" s="6"/>
    </row>
    <row r="133" spans="1:37" ht="14.25" customHeight="1" x14ac:dyDescent="0.45">
      <c r="A133" s="2"/>
      <c r="B133" s="3"/>
      <c r="C133" s="4"/>
      <c r="S133" s="5"/>
      <c r="T133" s="5"/>
      <c r="U133" s="5"/>
      <c r="V133" s="5"/>
      <c r="AE133" s="6"/>
      <c r="AF133" s="6"/>
      <c r="AG133" s="6"/>
      <c r="AH133" s="6"/>
      <c r="AI133" s="6"/>
      <c r="AJ133" s="6"/>
      <c r="AK133" s="6"/>
    </row>
    <row r="134" spans="1:37" ht="14.25" customHeight="1" x14ac:dyDescent="0.45">
      <c r="A134" s="2"/>
      <c r="B134" s="3"/>
      <c r="C134" s="4"/>
      <c r="S134" s="5"/>
      <c r="T134" s="5"/>
      <c r="U134" s="5"/>
      <c r="V134" s="5"/>
      <c r="AE134" s="6"/>
      <c r="AF134" s="6"/>
      <c r="AG134" s="6"/>
      <c r="AH134" s="6"/>
      <c r="AI134" s="6"/>
      <c r="AJ134" s="6"/>
      <c r="AK134" s="6"/>
    </row>
    <row r="135" spans="1:37" ht="14.25" customHeight="1" x14ac:dyDescent="0.45">
      <c r="A135" s="2"/>
      <c r="B135" s="3"/>
      <c r="C135" s="4"/>
      <c r="S135" s="5"/>
      <c r="T135" s="5"/>
      <c r="U135" s="5"/>
      <c r="V135" s="5"/>
      <c r="AE135" s="6"/>
      <c r="AF135" s="6"/>
      <c r="AG135" s="6"/>
      <c r="AH135" s="6"/>
      <c r="AI135" s="6"/>
      <c r="AJ135" s="6"/>
      <c r="AK135" s="6"/>
    </row>
    <row r="136" spans="1:37" ht="14.25" customHeight="1" x14ac:dyDescent="0.45">
      <c r="A136" s="2"/>
      <c r="B136" s="3"/>
      <c r="C136" s="4"/>
      <c r="S136" s="5"/>
      <c r="T136" s="5"/>
      <c r="U136" s="5"/>
      <c r="V136" s="5"/>
      <c r="AE136" s="6"/>
      <c r="AF136" s="6"/>
      <c r="AG136" s="6"/>
      <c r="AH136" s="6"/>
      <c r="AI136" s="6"/>
      <c r="AJ136" s="6"/>
      <c r="AK136" s="6"/>
    </row>
    <row r="137" spans="1:37" ht="14.25" customHeight="1" x14ac:dyDescent="0.45">
      <c r="A137" s="2"/>
      <c r="B137" s="3"/>
      <c r="C137" s="4"/>
      <c r="S137" s="5"/>
      <c r="T137" s="5"/>
      <c r="U137" s="5"/>
      <c r="V137" s="5"/>
      <c r="AE137" s="6"/>
      <c r="AF137" s="6"/>
      <c r="AG137" s="6"/>
      <c r="AH137" s="6"/>
      <c r="AI137" s="6"/>
      <c r="AJ137" s="6"/>
      <c r="AK137" s="6"/>
    </row>
    <row r="138" spans="1:37" ht="14.25" customHeight="1" x14ac:dyDescent="0.45">
      <c r="A138" s="2"/>
      <c r="B138" s="3"/>
      <c r="C138" s="4"/>
      <c r="S138" s="5"/>
      <c r="T138" s="5"/>
      <c r="U138" s="5"/>
      <c r="V138" s="5"/>
      <c r="AE138" s="6"/>
      <c r="AF138" s="6"/>
      <c r="AG138" s="6"/>
      <c r="AH138" s="6"/>
      <c r="AI138" s="6"/>
      <c r="AJ138" s="6"/>
      <c r="AK138" s="6"/>
    </row>
    <row r="139" spans="1:37" ht="14.25" customHeight="1" x14ac:dyDescent="0.45">
      <c r="A139" s="2"/>
      <c r="B139" s="3"/>
      <c r="C139" s="4"/>
      <c r="S139" s="5"/>
      <c r="T139" s="5"/>
      <c r="U139" s="5"/>
      <c r="V139" s="5"/>
      <c r="AE139" s="6"/>
      <c r="AF139" s="6"/>
      <c r="AG139" s="6"/>
      <c r="AH139" s="6"/>
      <c r="AI139" s="6"/>
      <c r="AJ139" s="6"/>
      <c r="AK139" s="6"/>
    </row>
    <row r="140" spans="1:37" ht="14.25" customHeight="1" x14ac:dyDescent="0.45">
      <c r="A140" s="2"/>
      <c r="B140" s="3"/>
      <c r="C140" s="4"/>
      <c r="S140" s="5"/>
      <c r="T140" s="5"/>
      <c r="U140" s="5"/>
      <c r="V140" s="5"/>
      <c r="AE140" s="6"/>
      <c r="AF140" s="6"/>
      <c r="AG140" s="6"/>
      <c r="AH140" s="6"/>
      <c r="AI140" s="6"/>
      <c r="AJ140" s="6"/>
      <c r="AK140" s="6"/>
    </row>
    <row r="141" spans="1:37" ht="14.25" customHeight="1" x14ac:dyDescent="0.45">
      <c r="A141" s="2"/>
      <c r="B141" s="3"/>
      <c r="C141" s="4"/>
      <c r="S141" s="5"/>
      <c r="T141" s="5"/>
      <c r="U141" s="5"/>
      <c r="V141" s="5"/>
      <c r="AE141" s="6"/>
      <c r="AF141" s="6"/>
      <c r="AG141" s="6"/>
      <c r="AH141" s="6"/>
      <c r="AI141" s="6"/>
      <c r="AJ141" s="6"/>
      <c r="AK141" s="6"/>
    </row>
    <row r="142" spans="1:37" ht="14.25" customHeight="1" x14ac:dyDescent="0.45">
      <c r="A142" s="2"/>
      <c r="B142" s="3"/>
      <c r="C142" s="4"/>
      <c r="S142" s="5"/>
      <c r="T142" s="5"/>
      <c r="U142" s="5"/>
      <c r="V142" s="5"/>
      <c r="AE142" s="6"/>
      <c r="AF142" s="6"/>
      <c r="AG142" s="6"/>
      <c r="AH142" s="6"/>
      <c r="AI142" s="6"/>
      <c r="AJ142" s="6"/>
      <c r="AK142" s="6"/>
    </row>
    <row r="143" spans="1:37" ht="14.25" customHeight="1" x14ac:dyDescent="0.45">
      <c r="A143" s="2"/>
      <c r="B143" s="3"/>
      <c r="C143" s="4"/>
      <c r="S143" s="5"/>
      <c r="T143" s="5"/>
      <c r="U143" s="5"/>
      <c r="V143" s="5"/>
      <c r="AE143" s="6"/>
      <c r="AF143" s="6"/>
      <c r="AG143" s="6"/>
      <c r="AH143" s="6"/>
      <c r="AI143" s="6"/>
      <c r="AJ143" s="6"/>
      <c r="AK143" s="6"/>
    </row>
    <row r="144" spans="1:37" ht="14.25" customHeight="1" x14ac:dyDescent="0.45">
      <c r="A144" s="2"/>
      <c r="B144" s="3"/>
      <c r="C144" s="4"/>
      <c r="S144" s="5"/>
      <c r="T144" s="5"/>
      <c r="U144" s="5"/>
      <c r="V144" s="5"/>
      <c r="AE144" s="6"/>
      <c r="AF144" s="6"/>
      <c r="AG144" s="6"/>
      <c r="AH144" s="6"/>
      <c r="AI144" s="6"/>
      <c r="AJ144" s="6"/>
      <c r="AK144" s="6"/>
    </row>
    <row r="145" spans="1:37" ht="14.25" customHeight="1" x14ac:dyDescent="0.45">
      <c r="A145" s="2"/>
      <c r="B145" s="3"/>
      <c r="C145" s="4"/>
      <c r="S145" s="5"/>
      <c r="T145" s="5"/>
      <c r="U145" s="5"/>
      <c r="V145" s="5"/>
      <c r="AE145" s="6"/>
      <c r="AF145" s="6"/>
      <c r="AG145" s="6"/>
      <c r="AH145" s="6"/>
      <c r="AI145" s="6"/>
      <c r="AJ145" s="6"/>
      <c r="AK145" s="6"/>
    </row>
    <row r="146" spans="1:37" ht="14.25" customHeight="1" x14ac:dyDescent="0.45">
      <c r="A146" s="2"/>
      <c r="B146" s="3"/>
      <c r="C146" s="4"/>
      <c r="S146" s="5"/>
      <c r="T146" s="5"/>
      <c r="U146" s="5"/>
      <c r="V146" s="5"/>
      <c r="AE146" s="6"/>
      <c r="AF146" s="6"/>
      <c r="AG146" s="6"/>
      <c r="AH146" s="6"/>
      <c r="AI146" s="6"/>
      <c r="AJ146" s="6"/>
      <c r="AK146" s="6"/>
    </row>
    <row r="147" spans="1:37" ht="14.25" customHeight="1" x14ac:dyDescent="0.45">
      <c r="A147" s="2"/>
      <c r="B147" s="3"/>
      <c r="C147" s="4"/>
      <c r="S147" s="5"/>
      <c r="T147" s="5"/>
      <c r="U147" s="5"/>
      <c r="V147" s="5"/>
      <c r="AE147" s="6"/>
      <c r="AF147" s="6"/>
      <c r="AG147" s="6"/>
      <c r="AH147" s="6"/>
      <c r="AI147" s="6"/>
      <c r="AJ147" s="6"/>
      <c r="AK147" s="6"/>
    </row>
    <row r="148" spans="1:37" ht="14.25" customHeight="1" x14ac:dyDescent="0.45">
      <c r="A148" s="2"/>
      <c r="B148" s="3"/>
      <c r="C148" s="4"/>
      <c r="S148" s="5"/>
      <c r="T148" s="5"/>
      <c r="U148" s="5"/>
      <c r="V148" s="5"/>
      <c r="AE148" s="6"/>
      <c r="AF148" s="6"/>
      <c r="AG148" s="6"/>
      <c r="AH148" s="6"/>
      <c r="AI148" s="6"/>
      <c r="AJ148" s="6"/>
      <c r="AK148" s="6"/>
    </row>
    <row r="149" spans="1:37" ht="14.25" customHeight="1" x14ac:dyDescent="0.45">
      <c r="A149" s="2"/>
      <c r="B149" s="3"/>
      <c r="C149" s="4"/>
      <c r="S149" s="5"/>
      <c r="T149" s="5"/>
      <c r="U149" s="5"/>
      <c r="V149" s="5"/>
      <c r="AE149" s="6"/>
      <c r="AF149" s="6"/>
      <c r="AG149" s="6"/>
      <c r="AH149" s="6"/>
      <c r="AI149" s="6"/>
      <c r="AJ149" s="6"/>
      <c r="AK149" s="6"/>
    </row>
    <row r="150" spans="1:37" ht="14.25" customHeight="1" x14ac:dyDescent="0.45">
      <c r="A150" s="2"/>
      <c r="B150" s="3"/>
      <c r="C150" s="4"/>
      <c r="S150" s="5"/>
      <c r="T150" s="5"/>
      <c r="U150" s="5"/>
      <c r="V150" s="5"/>
      <c r="AE150" s="6"/>
      <c r="AF150" s="6"/>
      <c r="AG150" s="6"/>
      <c r="AH150" s="6"/>
      <c r="AI150" s="6"/>
      <c r="AJ150" s="6"/>
      <c r="AK150" s="6"/>
    </row>
    <row r="151" spans="1:37" ht="14.25" customHeight="1" x14ac:dyDescent="0.45">
      <c r="A151" s="2"/>
      <c r="B151" s="3"/>
      <c r="C151" s="4"/>
      <c r="S151" s="5"/>
      <c r="T151" s="5"/>
      <c r="U151" s="5"/>
      <c r="V151" s="5"/>
      <c r="AE151" s="6"/>
      <c r="AF151" s="6"/>
      <c r="AG151" s="6"/>
      <c r="AH151" s="6"/>
      <c r="AI151" s="6"/>
      <c r="AJ151" s="6"/>
      <c r="AK151" s="6"/>
    </row>
    <row r="152" spans="1:37" ht="14.25" customHeight="1" x14ac:dyDescent="0.45">
      <c r="A152" s="2"/>
      <c r="B152" s="3"/>
      <c r="C152" s="4"/>
      <c r="S152" s="5"/>
      <c r="T152" s="5"/>
      <c r="U152" s="5"/>
      <c r="V152" s="5"/>
      <c r="AE152" s="6"/>
      <c r="AF152" s="6"/>
      <c r="AG152" s="6"/>
      <c r="AH152" s="6"/>
      <c r="AI152" s="6"/>
      <c r="AJ152" s="6"/>
      <c r="AK152" s="6"/>
    </row>
    <row r="153" spans="1:37" ht="14.25" customHeight="1" x14ac:dyDescent="0.45">
      <c r="A153" s="2"/>
      <c r="B153" s="3"/>
      <c r="C153" s="4"/>
      <c r="S153" s="5"/>
      <c r="T153" s="5"/>
      <c r="U153" s="5"/>
      <c r="V153" s="5"/>
      <c r="AE153" s="6"/>
      <c r="AF153" s="6"/>
      <c r="AG153" s="6"/>
      <c r="AH153" s="6"/>
      <c r="AI153" s="6"/>
      <c r="AJ153" s="6"/>
      <c r="AK153" s="6"/>
    </row>
    <row r="154" spans="1:37" ht="14.25" customHeight="1" x14ac:dyDescent="0.45">
      <c r="A154" s="2"/>
      <c r="B154" s="3"/>
      <c r="C154" s="4"/>
      <c r="S154" s="5"/>
      <c r="T154" s="5"/>
      <c r="U154" s="5"/>
      <c r="V154" s="5"/>
      <c r="AE154" s="6"/>
      <c r="AF154" s="6"/>
      <c r="AG154" s="6"/>
      <c r="AH154" s="6"/>
      <c r="AI154" s="6"/>
      <c r="AJ154" s="6"/>
      <c r="AK154" s="6"/>
    </row>
    <row r="155" spans="1:37" ht="14.25" customHeight="1" x14ac:dyDescent="0.45">
      <c r="A155" s="2"/>
      <c r="B155" s="3"/>
      <c r="C155" s="4"/>
      <c r="S155" s="5"/>
      <c r="T155" s="5"/>
      <c r="U155" s="5"/>
      <c r="V155" s="5"/>
      <c r="AE155" s="6"/>
      <c r="AF155" s="6"/>
      <c r="AG155" s="6"/>
      <c r="AH155" s="6"/>
      <c r="AI155" s="6"/>
      <c r="AJ155" s="6"/>
      <c r="AK155" s="6"/>
    </row>
    <row r="156" spans="1:37" ht="14.25" customHeight="1" x14ac:dyDescent="0.45">
      <c r="A156" s="2"/>
      <c r="B156" s="3"/>
      <c r="C156" s="4"/>
      <c r="S156" s="5"/>
      <c r="T156" s="5"/>
      <c r="U156" s="5"/>
      <c r="V156" s="5"/>
      <c r="AE156" s="6"/>
      <c r="AF156" s="6"/>
      <c r="AG156" s="6"/>
      <c r="AH156" s="6"/>
      <c r="AI156" s="6"/>
      <c r="AJ156" s="6"/>
      <c r="AK156" s="6"/>
    </row>
    <row r="157" spans="1:37" ht="14.25" customHeight="1" x14ac:dyDescent="0.45">
      <c r="A157" s="2"/>
      <c r="B157" s="3"/>
      <c r="C157" s="4"/>
      <c r="S157" s="5"/>
      <c r="T157" s="5"/>
      <c r="U157" s="5"/>
      <c r="V157" s="5"/>
      <c r="AE157" s="6"/>
      <c r="AF157" s="6"/>
      <c r="AG157" s="6"/>
      <c r="AH157" s="6"/>
      <c r="AI157" s="6"/>
      <c r="AJ157" s="6"/>
      <c r="AK157" s="6"/>
    </row>
    <row r="158" spans="1:37" ht="14.25" customHeight="1" x14ac:dyDescent="0.45">
      <c r="A158" s="2"/>
      <c r="B158" s="3"/>
      <c r="C158" s="4"/>
      <c r="S158" s="5"/>
      <c r="T158" s="5"/>
      <c r="U158" s="5"/>
      <c r="V158" s="5"/>
      <c r="AE158" s="6"/>
      <c r="AF158" s="6"/>
      <c r="AG158" s="6"/>
      <c r="AH158" s="6"/>
      <c r="AI158" s="6"/>
      <c r="AJ158" s="6"/>
      <c r="AK158" s="6"/>
    </row>
    <row r="159" spans="1:37" ht="14.25" customHeight="1" x14ac:dyDescent="0.45">
      <c r="A159" s="2"/>
      <c r="B159" s="3"/>
      <c r="C159" s="4"/>
      <c r="S159" s="5"/>
      <c r="T159" s="5"/>
      <c r="U159" s="5"/>
      <c r="V159" s="5"/>
      <c r="AE159" s="6"/>
      <c r="AF159" s="6"/>
      <c r="AG159" s="6"/>
      <c r="AH159" s="6"/>
      <c r="AI159" s="6"/>
      <c r="AJ159" s="6"/>
      <c r="AK159" s="6"/>
    </row>
    <row r="160" spans="1:37" ht="14.25" customHeight="1" x14ac:dyDescent="0.45">
      <c r="A160" s="2"/>
      <c r="B160" s="3"/>
      <c r="C160" s="4"/>
      <c r="S160" s="5"/>
      <c r="T160" s="5"/>
      <c r="U160" s="5"/>
      <c r="V160" s="5"/>
      <c r="AE160" s="6"/>
      <c r="AF160" s="6"/>
      <c r="AG160" s="6"/>
      <c r="AH160" s="6"/>
      <c r="AI160" s="6"/>
      <c r="AJ160" s="6"/>
      <c r="AK160" s="6"/>
    </row>
    <row r="161" spans="1:37" ht="14.25" customHeight="1" x14ac:dyDescent="0.45">
      <c r="A161" s="2"/>
      <c r="B161" s="3"/>
      <c r="C161" s="4"/>
      <c r="S161" s="5"/>
      <c r="T161" s="5"/>
      <c r="U161" s="5"/>
      <c r="V161" s="5"/>
      <c r="AE161" s="6"/>
      <c r="AF161" s="6"/>
      <c r="AG161" s="6"/>
      <c r="AH161" s="6"/>
      <c r="AI161" s="6"/>
      <c r="AJ161" s="6"/>
      <c r="AK161" s="6"/>
    </row>
    <row r="162" spans="1:37" ht="14.25" customHeight="1" x14ac:dyDescent="0.45">
      <c r="A162" s="2"/>
      <c r="B162" s="3"/>
      <c r="C162" s="4"/>
      <c r="S162" s="5"/>
      <c r="T162" s="5"/>
      <c r="U162" s="5"/>
      <c r="V162" s="5"/>
      <c r="AE162" s="6"/>
      <c r="AF162" s="6"/>
      <c r="AG162" s="6"/>
      <c r="AH162" s="6"/>
      <c r="AI162" s="6"/>
      <c r="AJ162" s="6"/>
      <c r="AK162" s="6"/>
    </row>
    <row r="163" spans="1:37" ht="14.25" customHeight="1" x14ac:dyDescent="0.45">
      <c r="A163" s="2"/>
      <c r="B163" s="3"/>
      <c r="C163" s="4"/>
      <c r="S163" s="5"/>
      <c r="T163" s="5"/>
      <c r="U163" s="5"/>
      <c r="V163" s="5"/>
      <c r="AE163" s="6"/>
      <c r="AF163" s="6"/>
      <c r="AG163" s="6"/>
      <c r="AH163" s="6"/>
      <c r="AI163" s="6"/>
      <c r="AJ163" s="6"/>
      <c r="AK163" s="6"/>
    </row>
    <row r="164" spans="1:37" ht="14.25" customHeight="1" x14ac:dyDescent="0.45">
      <c r="A164" s="2"/>
      <c r="B164" s="3"/>
      <c r="C164" s="4"/>
      <c r="S164" s="5"/>
      <c r="T164" s="5"/>
      <c r="U164" s="5"/>
      <c r="V164" s="5"/>
      <c r="AE164" s="6"/>
      <c r="AF164" s="6"/>
      <c r="AG164" s="6"/>
      <c r="AH164" s="6"/>
      <c r="AI164" s="6"/>
      <c r="AJ164" s="6"/>
      <c r="AK164" s="6"/>
    </row>
    <row r="165" spans="1:37" ht="14.25" customHeight="1" x14ac:dyDescent="0.45">
      <c r="A165" s="2"/>
      <c r="B165" s="3"/>
      <c r="C165" s="4"/>
      <c r="S165" s="5"/>
      <c r="T165" s="5"/>
      <c r="U165" s="5"/>
      <c r="V165" s="5"/>
      <c r="AE165" s="6"/>
      <c r="AF165" s="6"/>
      <c r="AG165" s="6"/>
      <c r="AH165" s="6"/>
      <c r="AI165" s="6"/>
      <c r="AJ165" s="6"/>
      <c r="AK165" s="6"/>
    </row>
    <row r="166" spans="1:37" ht="14.25" customHeight="1" x14ac:dyDescent="0.45">
      <c r="A166" s="2"/>
      <c r="B166" s="3"/>
      <c r="C166" s="4"/>
      <c r="S166" s="5"/>
      <c r="T166" s="5"/>
      <c r="U166" s="5"/>
      <c r="V166" s="5"/>
      <c r="AE166" s="6"/>
      <c r="AF166" s="6"/>
      <c r="AG166" s="6"/>
      <c r="AH166" s="6"/>
      <c r="AI166" s="6"/>
      <c r="AJ166" s="6"/>
      <c r="AK166" s="6"/>
    </row>
    <row r="167" spans="1:37" ht="14.25" customHeight="1" x14ac:dyDescent="0.45">
      <c r="A167" s="2"/>
      <c r="B167" s="3"/>
      <c r="C167" s="4"/>
      <c r="S167" s="5"/>
      <c r="T167" s="5"/>
      <c r="U167" s="5"/>
      <c r="V167" s="5"/>
      <c r="AE167" s="6"/>
      <c r="AF167" s="6"/>
      <c r="AG167" s="6"/>
      <c r="AH167" s="6"/>
      <c r="AI167" s="6"/>
      <c r="AJ167" s="6"/>
      <c r="AK167" s="6"/>
    </row>
    <row r="168" spans="1:37" ht="14.25" customHeight="1" x14ac:dyDescent="0.45">
      <c r="A168" s="2"/>
      <c r="B168" s="3"/>
      <c r="C168" s="4"/>
      <c r="S168" s="5"/>
      <c r="T168" s="5"/>
      <c r="U168" s="5"/>
      <c r="V168" s="5"/>
      <c r="AE168" s="6"/>
      <c r="AF168" s="6"/>
      <c r="AG168" s="6"/>
      <c r="AH168" s="6"/>
      <c r="AI168" s="6"/>
      <c r="AJ168" s="6"/>
      <c r="AK168" s="6"/>
    </row>
    <row r="169" spans="1:37" ht="14.25" customHeight="1" x14ac:dyDescent="0.45">
      <c r="A169" s="2"/>
      <c r="B169" s="3"/>
      <c r="C169" s="4"/>
      <c r="S169" s="5"/>
      <c r="T169" s="5"/>
      <c r="U169" s="5"/>
      <c r="V169" s="5"/>
      <c r="AE169" s="6"/>
      <c r="AF169" s="6"/>
      <c r="AG169" s="6"/>
      <c r="AH169" s="6"/>
      <c r="AI169" s="6"/>
      <c r="AJ169" s="6"/>
      <c r="AK169" s="6"/>
    </row>
    <row r="170" spans="1:37" ht="14.25" customHeight="1" x14ac:dyDescent="0.45">
      <c r="A170" s="2"/>
      <c r="B170" s="3"/>
      <c r="C170" s="4"/>
      <c r="S170" s="5"/>
      <c r="T170" s="5"/>
      <c r="U170" s="5"/>
      <c r="V170" s="5"/>
      <c r="AE170" s="6"/>
      <c r="AF170" s="6"/>
      <c r="AG170" s="6"/>
      <c r="AH170" s="6"/>
      <c r="AI170" s="6"/>
      <c r="AJ170" s="6"/>
      <c r="AK170" s="6"/>
    </row>
    <row r="171" spans="1:37" ht="14.25" customHeight="1" x14ac:dyDescent="0.45">
      <c r="A171" s="2"/>
      <c r="B171" s="3"/>
      <c r="C171" s="4"/>
      <c r="S171" s="5"/>
      <c r="T171" s="5"/>
      <c r="U171" s="5"/>
      <c r="V171" s="5"/>
      <c r="AE171" s="6"/>
      <c r="AF171" s="6"/>
      <c r="AG171" s="6"/>
      <c r="AH171" s="6"/>
      <c r="AI171" s="6"/>
      <c r="AJ171" s="6"/>
      <c r="AK171" s="6"/>
    </row>
    <row r="172" spans="1:37" ht="14.25" customHeight="1" x14ac:dyDescent="0.45">
      <c r="A172" s="2"/>
      <c r="B172" s="3"/>
      <c r="C172" s="4"/>
      <c r="S172" s="5"/>
      <c r="T172" s="5"/>
      <c r="U172" s="5"/>
      <c r="V172" s="5"/>
      <c r="AE172" s="6"/>
      <c r="AF172" s="6"/>
      <c r="AG172" s="6"/>
      <c r="AH172" s="6"/>
      <c r="AI172" s="6"/>
      <c r="AJ172" s="6"/>
      <c r="AK172" s="6"/>
    </row>
    <row r="173" spans="1:37" ht="14.25" customHeight="1" x14ac:dyDescent="0.45">
      <c r="A173" s="2"/>
      <c r="B173" s="3"/>
      <c r="C173" s="4"/>
      <c r="S173" s="5"/>
      <c r="T173" s="5"/>
      <c r="U173" s="5"/>
      <c r="V173" s="5"/>
      <c r="AE173" s="6"/>
      <c r="AF173" s="6"/>
      <c r="AG173" s="6"/>
      <c r="AH173" s="6"/>
      <c r="AI173" s="6"/>
      <c r="AJ173" s="6"/>
      <c r="AK173" s="6"/>
    </row>
    <row r="174" spans="1:37" ht="14.25" customHeight="1" x14ac:dyDescent="0.45">
      <c r="A174" s="2"/>
      <c r="B174" s="3"/>
      <c r="C174" s="4"/>
      <c r="S174" s="5"/>
      <c r="T174" s="5"/>
      <c r="U174" s="5"/>
      <c r="V174" s="5"/>
      <c r="AE174" s="6"/>
      <c r="AF174" s="6"/>
      <c r="AG174" s="6"/>
      <c r="AH174" s="6"/>
      <c r="AI174" s="6"/>
      <c r="AJ174" s="6"/>
      <c r="AK174" s="6"/>
    </row>
    <row r="175" spans="1:37" ht="14.25" customHeight="1" x14ac:dyDescent="0.45">
      <c r="A175" s="2"/>
      <c r="B175" s="3"/>
      <c r="C175" s="4"/>
      <c r="S175" s="5"/>
      <c r="T175" s="5"/>
      <c r="U175" s="5"/>
      <c r="V175" s="5"/>
      <c r="AE175" s="6"/>
      <c r="AF175" s="6"/>
      <c r="AG175" s="6"/>
      <c r="AH175" s="6"/>
      <c r="AI175" s="6"/>
      <c r="AJ175" s="6"/>
      <c r="AK175" s="6"/>
    </row>
    <row r="176" spans="1:37" ht="14.25" customHeight="1" x14ac:dyDescent="0.45">
      <c r="A176" s="2"/>
      <c r="B176" s="3"/>
      <c r="C176" s="4"/>
      <c r="S176" s="5"/>
      <c r="T176" s="5"/>
      <c r="U176" s="5"/>
      <c r="V176" s="5"/>
      <c r="AE176" s="6"/>
      <c r="AF176" s="6"/>
      <c r="AG176" s="6"/>
      <c r="AH176" s="6"/>
      <c r="AI176" s="6"/>
      <c r="AJ176" s="6"/>
      <c r="AK176" s="6"/>
    </row>
    <row r="177" spans="1:37" ht="14.25" customHeight="1" x14ac:dyDescent="0.45">
      <c r="A177" s="2"/>
      <c r="B177" s="3"/>
      <c r="C177" s="4"/>
      <c r="S177" s="5"/>
      <c r="T177" s="5"/>
      <c r="U177" s="5"/>
      <c r="V177" s="5"/>
      <c r="AE177" s="6"/>
      <c r="AF177" s="6"/>
      <c r="AG177" s="6"/>
      <c r="AH177" s="6"/>
      <c r="AI177" s="6"/>
      <c r="AJ177" s="6"/>
      <c r="AK177" s="6"/>
    </row>
    <row r="178" spans="1:37" ht="14.25" customHeight="1" x14ac:dyDescent="0.45">
      <c r="A178" s="2"/>
      <c r="B178" s="3"/>
      <c r="C178" s="4"/>
      <c r="S178" s="5"/>
      <c r="T178" s="5"/>
      <c r="U178" s="5"/>
      <c r="V178" s="5"/>
      <c r="AE178" s="6"/>
      <c r="AF178" s="6"/>
      <c r="AG178" s="6"/>
      <c r="AH178" s="6"/>
      <c r="AI178" s="6"/>
      <c r="AJ178" s="6"/>
      <c r="AK178" s="6"/>
    </row>
    <row r="179" spans="1:37" ht="14.25" customHeight="1" x14ac:dyDescent="0.45">
      <c r="A179" s="2"/>
      <c r="B179" s="3"/>
      <c r="C179" s="4"/>
      <c r="S179" s="5"/>
      <c r="T179" s="5"/>
      <c r="U179" s="5"/>
      <c r="V179" s="5"/>
      <c r="AE179" s="6"/>
      <c r="AF179" s="6"/>
      <c r="AG179" s="6"/>
      <c r="AH179" s="6"/>
      <c r="AI179" s="6"/>
      <c r="AJ179" s="6"/>
      <c r="AK179" s="6"/>
    </row>
    <row r="180" spans="1:37" ht="14.25" customHeight="1" x14ac:dyDescent="0.45">
      <c r="A180" s="2"/>
      <c r="B180" s="3"/>
      <c r="C180" s="4"/>
      <c r="S180" s="5"/>
      <c r="T180" s="5"/>
      <c r="U180" s="5"/>
      <c r="V180" s="5"/>
      <c r="AE180" s="6"/>
      <c r="AF180" s="6"/>
      <c r="AG180" s="6"/>
      <c r="AH180" s="6"/>
      <c r="AI180" s="6"/>
      <c r="AJ180" s="6"/>
      <c r="AK180" s="6"/>
    </row>
    <row r="181" spans="1:37" ht="14.25" customHeight="1" x14ac:dyDescent="0.45">
      <c r="A181" s="2"/>
      <c r="B181" s="3"/>
      <c r="C181" s="4"/>
      <c r="S181" s="5"/>
      <c r="T181" s="5"/>
      <c r="U181" s="5"/>
      <c r="V181" s="5"/>
      <c r="AE181" s="6"/>
      <c r="AF181" s="6"/>
      <c r="AG181" s="6"/>
      <c r="AH181" s="6"/>
      <c r="AI181" s="6"/>
      <c r="AJ181" s="6"/>
      <c r="AK181" s="6"/>
    </row>
    <row r="182" spans="1:37" ht="14.25" customHeight="1" x14ac:dyDescent="0.45">
      <c r="A182" s="2"/>
      <c r="B182" s="3"/>
      <c r="C182" s="4"/>
      <c r="S182" s="5"/>
      <c r="T182" s="5"/>
      <c r="U182" s="5"/>
      <c r="V182" s="5"/>
      <c r="AE182" s="6"/>
      <c r="AF182" s="6"/>
      <c r="AG182" s="6"/>
      <c r="AH182" s="6"/>
      <c r="AI182" s="6"/>
      <c r="AJ182" s="6"/>
      <c r="AK182" s="6"/>
    </row>
    <row r="183" spans="1:37" ht="14.25" customHeight="1" x14ac:dyDescent="0.45">
      <c r="A183" s="2"/>
      <c r="B183" s="3"/>
      <c r="C183" s="4"/>
      <c r="S183" s="5"/>
      <c r="T183" s="5"/>
      <c r="U183" s="5"/>
      <c r="V183" s="5"/>
      <c r="AE183" s="6"/>
      <c r="AF183" s="6"/>
      <c r="AG183" s="6"/>
      <c r="AH183" s="6"/>
      <c r="AI183" s="6"/>
      <c r="AJ183" s="6"/>
      <c r="AK183" s="6"/>
    </row>
    <row r="184" spans="1:37" ht="14.25" customHeight="1" x14ac:dyDescent="0.45">
      <c r="A184" s="2"/>
      <c r="B184" s="3"/>
      <c r="C184" s="4"/>
      <c r="S184" s="5"/>
      <c r="T184" s="5"/>
      <c r="U184" s="5"/>
      <c r="V184" s="5"/>
      <c r="AE184" s="6"/>
      <c r="AF184" s="6"/>
      <c r="AG184" s="6"/>
      <c r="AH184" s="6"/>
      <c r="AI184" s="6"/>
      <c r="AJ184" s="6"/>
      <c r="AK184" s="6"/>
    </row>
    <row r="185" spans="1:37" ht="14.25" customHeight="1" x14ac:dyDescent="0.45">
      <c r="A185" s="2"/>
      <c r="B185" s="3"/>
      <c r="C185" s="4"/>
      <c r="S185" s="5"/>
      <c r="T185" s="5"/>
      <c r="U185" s="5"/>
      <c r="V185" s="5"/>
      <c r="AE185" s="6"/>
      <c r="AF185" s="6"/>
      <c r="AG185" s="6"/>
      <c r="AH185" s="6"/>
      <c r="AI185" s="6"/>
      <c r="AJ185" s="6"/>
      <c r="AK185" s="6"/>
    </row>
    <row r="186" spans="1:37" ht="14.25" customHeight="1" x14ac:dyDescent="0.45">
      <c r="A186" s="2"/>
      <c r="B186" s="3"/>
      <c r="C186" s="4"/>
      <c r="S186" s="5"/>
      <c r="T186" s="5"/>
      <c r="U186" s="5"/>
      <c r="V186" s="5"/>
      <c r="AE186" s="6"/>
      <c r="AF186" s="6"/>
      <c r="AG186" s="6"/>
      <c r="AH186" s="6"/>
      <c r="AI186" s="6"/>
      <c r="AJ186" s="6"/>
      <c r="AK186" s="6"/>
    </row>
    <row r="187" spans="1:37" ht="14.25" customHeight="1" x14ac:dyDescent="0.45">
      <c r="A187" s="2"/>
      <c r="B187" s="3"/>
      <c r="C187" s="4"/>
      <c r="S187" s="5"/>
      <c r="T187" s="5"/>
      <c r="U187" s="5"/>
      <c r="V187" s="5"/>
      <c r="AE187" s="6"/>
      <c r="AF187" s="6"/>
      <c r="AG187" s="6"/>
      <c r="AH187" s="6"/>
      <c r="AI187" s="6"/>
      <c r="AJ187" s="6"/>
      <c r="AK187" s="6"/>
    </row>
    <row r="188" spans="1:37" ht="14.25" customHeight="1" x14ac:dyDescent="0.45">
      <c r="A188" s="2"/>
      <c r="B188" s="3"/>
      <c r="C188" s="4"/>
      <c r="S188" s="5"/>
      <c r="T188" s="5"/>
      <c r="U188" s="5"/>
      <c r="V188" s="5"/>
      <c r="AE188" s="6"/>
      <c r="AF188" s="6"/>
      <c r="AG188" s="6"/>
      <c r="AH188" s="6"/>
      <c r="AI188" s="6"/>
      <c r="AJ188" s="6"/>
      <c r="AK188" s="6"/>
    </row>
    <row r="189" spans="1:37" ht="14.25" customHeight="1" x14ac:dyDescent="0.45">
      <c r="A189" s="2"/>
      <c r="B189" s="3"/>
      <c r="C189" s="4"/>
      <c r="S189" s="5"/>
      <c r="T189" s="5"/>
      <c r="U189" s="5"/>
      <c r="V189" s="5"/>
      <c r="AE189" s="6"/>
      <c r="AF189" s="6"/>
      <c r="AG189" s="6"/>
      <c r="AH189" s="6"/>
      <c r="AI189" s="6"/>
      <c r="AJ189" s="6"/>
      <c r="AK189" s="6"/>
    </row>
    <row r="190" spans="1:37" ht="14.25" customHeight="1" x14ac:dyDescent="0.45">
      <c r="A190" s="2"/>
      <c r="B190" s="3"/>
      <c r="C190" s="4"/>
      <c r="S190" s="5"/>
      <c r="T190" s="5"/>
      <c r="U190" s="5"/>
      <c r="V190" s="5"/>
      <c r="AE190" s="6"/>
      <c r="AF190" s="6"/>
      <c r="AG190" s="6"/>
      <c r="AH190" s="6"/>
      <c r="AI190" s="6"/>
      <c r="AJ190" s="6"/>
      <c r="AK190" s="6"/>
    </row>
    <row r="191" spans="1:37" ht="14.25" customHeight="1" x14ac:dyDescent="0.45">
      <c r="A191" s="2"/>
      <c r="B191" s="3"/>
      <c r="C191" s="4"/>
      <c r="S191" s="5"/>
      <c r="T191" s="5"/>
      <c r="U191" s="5"/>
      <c r="V191" s="5"/>
      <c r="AE191" s="6"/>
      <c r="AF191" s="6"/>
      <c r="AG191" s="6"/>
      <c r="AH191" s="6"/>
      <c r="AI191" s="6"/>
      <c r="AJ191" s="6"/>
      <c r="AK191" s="6"/>
    </row>
    <row r="192" spans="1:37" ht="14.25" customHeight="1" x14ac:dyDescent="0.45">
      <c r="A192" s="2"/>
      <c r="B192" s="3"/>
      <c r="C192" s="4"/>
      <c r="S192" s="5"/>
      <c r="T192" s="5"/>
      <c r="U192" s="5"/>
      <c r="V192" s="5"/>
      <c r="AE192" s="6"/>
      <c r="AF192" s="6"/>
      <c r="AG192" s="6"/>
      <c r="AH192" s="6"/>
      <c r="AI192" s="6"/>
      <c r="AJ192" s="6"/>
      <c r="AK192" s="6"/>
    </row>
    <row r="193" spans="1:37" ht="14.25" customHeight="1" x14ac:dyDescent="0.45">
      <c r="A193" s="2"/>
      <c r="B193" s="3"/>
      <c r="C193" s="4"/>
      <c r="S193" s="5"/>
      <c r="T193" s="5"/>
      <c r="U193" s="5"/>
      <c r="V193" s="5"/>
      <c r="AE193" s="6"/>
      <c r="AF193" s="6"/>
      <c r="AG193" s="6"/>
      <c r="AH193" s="6"/>
      <c r="AI193" s="6"/>
      <c r="AJ193" s="6"/>
      <c r="AK193" s="6"/>
    </row>
    <row r="194" spans="1:37" ht="14.25" customHeight="1" x14ac:dyDescent="0.45">
      <c r="A194" s="2"/>
      <c r="B194" s="3"/>
      <c r="C194" s="4"/>
      <c r="S194" s="5"/>
      <c r="T194" s="5"/>
      <c r="U194" s="5"/>
      <c r="V194" s="5"/>
      <c r="AE194" s="6"/>
      <c r="AF194" s="6"/>
      <c r="AG194" s="6"/>
      <c r="AH194" s="6"/>
      <c r="AI194" s="6"/>
      <c r="AJ194" s="6"/>
      <c r="AK194" s="6"/>
    </row>
    <row r="195" spans="1:37" ht="14.25" customHeight="1" x14ac:dyDescent="0.45">
      <c r="A195" s="2"/>
      <c r="B195" s="3"/>
      <c r="C195" s="4"/>
      <c r="S195" s="5"/>
      <c r="T195" s="5"/>
      <c r="U195" s="5"/>
      <c r="V195" s="5"/>
      <c r="AE195" s="6"/>
      <c r="AF195" s="6"/>
      <c r="AG195" s="6"/>
      <c r="AH195" s="6"/>
      <c r="AI195" s="6"/>
      <c r="AJ195" s="6"/>
      <c r="AK195" s="6"/>
    </row>
    <row r="196" spans="1:37" ht="14.25" customHeight="1" x14ac:dyDescent="0.45">
      <c r="A196" s="2"/>
      <c r="B196" s="3"/>
      <c r="C196" s="4"/>
      <c r="S196" s="5"/>
      <c r="T196" s="5"/>
      <c r="U196" s="5"/>
      <c r="V196" s="5"/>
      <c r="AE196" s="6"/>
      <c r="AF196" s="6"/>
      <c r="AG196" s="6"/>
      <c r="AH196" s="6"/>
      <c r="AI196" s="6"/>
      <c r="AJ196" s="6"/>
      <c r="AK196" s="6"/>
    </row>
    <row r="197" spans="1:37" ht="14.25" customHeight="1" x14ac:dyDescent="0.45">
      <c r="A197" s="2"/>
      <c r="B197" s="3"/>
      <c r="C197" s="4"/>
      <c r="S197" s="5"/>
      <c r="T197" s="5"/>
      <c r="U197" s="5"/>
      <c r="V197" s="5"/>
      <c r="AE197" s="6"/>
      <c r="AF197" s="6"/>
      <c r="AG197" s="6"/>
      <c r="AH197" s="6"/>
      <c r="AI197" s="6"/>
      <c r="AJ197" s="6"/>
      <c r="AK197" s="6"/>
    </row>
    <row r="198" spans="1:37" ht="14.25" customHeight="1" x14ac:dyDescent="0.45">
      <c r="A198" s="2"/>
      <c r="B198" s="3"/>
      <c r="C198" s="4"/>
      <c r="S198" s="5"/>
      <c r="T198" s="5"/>
      <c r="U198" s="5"/>
      <c r="V198" s="5"/>
      <c r="AE198" s="6"/>
      <c r="AF198" s="6"/>
      <c r="AG198" s="6"/>
      <c r="AH198" s="6"/>
      <c r="AI198" s="6"/>
      <c r="AJ198" s="6"/>
      <c r="AK198" s="6"/>
    </row>
    <row r="199" spans="1:37" ht="14.25" customHeight="1" x14ac:dyDescent="0.45">
      <c r="A199" s="2"/>
      <c r="B199" s="3"/>
      <c r="C199" s="4"/>
      <c r="S199" s="5"/>
      <c r="T199" s="5"/>
      <c r="U199" s="5"/>
      <c r="V199" s="5"/>
      <c r="AE199" s="6"/>
      <c r="AF199" s="6"/>
      <c r="AG199" s="6"/>
      <c r="AH199" s="6"/>
      <c r="AI199" s="6"/>
      <c r="AJ199" s="6"/>
      <c r="AK199" s="6"/>
    </row>
    <row r="200" spans="1:37" ht="14.25" customHeight="1" x14ac:dyDescent="0.45">
      <c r="A200" s="2"/>
      <c r="B200" s="3"/>
      <c r="C200" s="4"/>
      <c r="S200" s="5"/>
      <c r="T200" s="5"/>
      <c r="U200" s="5"/>
      <c r="V200" s="5"/>
      <c r="AE200" s="6"/>
      <c r="AF200" s="6"/>
      <c r="AG200" s="6"/>
      <c r="AH200" s="6"/>
      <c r="AI200" s="6"/>
      <c r="AJ200" s="6"/>
      <c r="AK200" s="6"/>
    </row>
    <row r="201" spans="1:37" ht="14.25" customHeight="1" x14ac:dyDescent="0.45">
      <c r="A201" s="2"/>
      <c r="B201" s="3"/>
      <c r="C201" s="4"/>
      <c r="S201" s="5"/>
      <c r="T201" s="5"/>
      <c r="U201" s="5"/>
      <c r="V201" s="5"/>
      <c r="AE201" s="6"/>
      <c r="AF201" s="6"/>
      <c r="AG201" s="6"/>
      <c r="AH201" s="6"/>
      <c r="AI201" s="6"/>
      <c r="AJ201" s="6"/>
      <c r="AK201" s="6"/>
    </row>
    <row r="202" spans="1:37" ht="14.25" customHeight="1" x14ac:dyDescent="0.45">
      <c r="A202" s="2"/>
      <c r="B202" s="3"/>
      <c r="C202" s="4"/>
      <c r="S202" s="5"/>
      <c r="T202" s="5"/>
      <c r="U202" s="5"/>
      <c r="V202" s="5"/>
      <c r="AE202" s="6"/>
      <c r="AF202" s="6"/>
      <c r="AG202" s="6"/>
      <c r="AH202" s="6"/>
      <c r="AI202" s="6"/>
      <c r="AJ202" s="6"/>
      <c r="AK202" s="6"/>
    </row>
    <row r="203" spans="1:37" ht="14.25" customHeight="1" x14ac:dyDescent="0.45">
      <c r="A203" s="2"/>
      <c r="B203" s="3"/>
      <c r="C203" s="4"/>
      <c r="S203" s="5"/>
      <c r="T203" s="5"/>
      <c r="U203" s="5"/>
      <c r="V203" s="5"/>
      <c r="AE203" s="6"/>
      <c r="AF203" s="6"/>
      <c r="AG203" s="6"/>
      <c r="AH203" s="6"/>
      <c r="AI203" s="6"/>
      <c r="AJ203" s="6"/>
      <c r="AK203" s="6"/>
    </row>
    <row r="204" spans="1:37" ht="14.25" customHeight="1" x14ac:dyDescent="0.45">
      <c r="A204" s="2"/>
      <c r="B204" s="3"/>
      <c r="C204" s="4"/>
      <c r="S204" s="5"/>
      <c r="T204" s="5"/>
      <c r="U204" s="5"/>
      <c r="V204" s="5"/>
      <c r="AE204" s="6"/>
      <c r="AF204" s="6"/>
      <c r="AG204" s="6"/>
      <c r="AH204" s="6"/>
      <c r="AI204" s="6"/>
      <c r="AJ204" s="6"/>
      <c r="AK204" s="6"/>
    </row>
    <row r="205" spans="1:37" ht="14.25" customHeight="1" x14ac:dyDescent="0.45">
      <c r="A205" s="2"/>
      <c r="B205" s="3"/>
      <c r="C205" s="4"/>
      <c r="S205" s="5"/>
      <c r="T205" s="5"/>
      <c r="U205" s="5"/>
      <c r="V205" s="5"/>
      <c r="AE205" s="6"/>
      <c r="AF205" s="6"/>
      <c r="AG205" s="6"/>
      <c r="AH205" s="6"/>
      <c r="AI205" s="6"/>
      <c r="AJ205" s="6"/>
      <c r="AK205" s="6"/>
    </row>
    <row r="206" spans="1:37" ht="14.25" customHeight="1" x14ac:dyDescent="0.45">
      <c r="A206" s="2"/>
      <c r="B206" s="3"/>
      <c r="C206" s="4"/>
      <c r="S206" s="5"/>
      <c r="T206" s="5"/>
      <c r="U206" s="5"/>
      <c r="V206" s="5"/>
      <c r="AE206" s="6"/>
      <c r="AF206" s="6"/>
      <c r="AG206" s="6"/>
      <c r="AH206" s="6"/>
      <c r="AI206" s="6"/>
      <c r="AJ206" s="6"/>
      <c r="AK206" s="6"/>
    </row>
    <row r="207" spans="1:37" ht="14.25" customHeight="1" x14ac:dyDescent="0.45">
      <c r="A207" s="2"/>
      <c r="B207" s="3"/>
      <c r="C207" s="4"/>
      <c r="S207" s="5"/>
      <c r="T207" s="5"/>
      <c r="U207" s="5"/>
      <c r="V207" s="5"/>
      <c r="AE207" s="6"/>
      <c r="AF207" s="6"/>
      <c r="AG207" s="6"/>
      <c r="AH207" s="6"/>
      <c r="AI207" s="6"/>
      <c r="AJ207" s="6"/>
      <c r="AK207" s="6"/>
    </row>
    <row r="208" spans="1:37" ht="14.25" customHeight="1" x14ac:dyDescent="0.45">
      <c r="A208" s="2"/>
      <c r="B208" s="3"/>
      <c r="C208" s="4"/>
      <c r="S208" s="5"/>
      <c r="T208" s="5"/>
      <c r="U208" s="5"/>
      <c r="V208" s="5"/>
      <c r="AE208" s="6"/>
      <c r="AF208" s="6"/>
      <c r="AG208" s="6"/>
      <c r="AH208" s="6"/>
      <c r="AI208" s="6"/>
      <c r="AJ208" s="6"/>
      <c r="AK208" s="6"/>
    </row>
    <row r="209" spans="1:37" ht="14.25" customHeight="1" x14ac:dyDescent="0.45">
      <c r="A209" s="2"/>
      <c r="B209" s="3"/>
      <c r="C209" s="4"/>
      <c r="S209" s="5"/>
      <c r="T209" s="5"/>
      <c r="U209" s="5"/>
      <c r="V209" s="5"/>
      <c r="AE209" s="6"/>
      <c r="AF209" s="6"/>
      <c r="AG209" s="6"/>
      <c r="AH209" s="6"/>
      <c r="AI209" s="6"/>
      <c r="AJ209" s="6"/>
      <c r="AK209" s="6"/>
    </row>
    <row r="210" spans="1:37" ht="14.25" customHeight="1" x14ac:dyDescent="0.45">
      <c r="A210" s="2"/>
      <c r="B210" s="3"/>
      <c r="C210" s="4"/>
      <c r="S210" s="5"/>
      <c r="T210" s="5"/>
      <c r="U210" s="5"/>
      <c r="V210" s="5"/>
      <c r="AE210" s="6"/>
      <c r="AF210" s="6"/>
      <c r="AG210" s="6"/>
      <c r="AH210" s="6"/>
      <c r="AI210" s="6"/>
      <c r="AJ210" s="6"/>
      <c r="AK210" s="6"/>
    </row>
    <row r="211" spans="1:37" ht="14.25" customHeight="1" x14ac:dyDescent="0.45">
      <c r="A211" s="2"/>
      <c r="B211" s="3"/>
      <c r="C211" s="4"/>
      <c r="S211" s="5"/>
      <c r="T211" s="5"/>
      <c r="U211" s="5"/>
      <c r="V211" s="5"/>
      <c r="AE211" s="6"/>
      <c r="AF211" s="6"/>
      <c r="AG211" s="6"/>
      <c r="AH211" s="6"/>
      <c r="AI211" s="6"/>
      <c r="AJ211" s="6"/>
      <c r="AK211" s="6"/>
    </row>
    <row r="212" spans="1:37" ht="14.25" customHeight="1" x14ac:dyDescent="0.45">
      <c r="A212" s="2"/>
      <c r="B212" s="3"/>
      <c r="C212" s="4"/>
      <c r="S212" s="5"/>
      <c r="T212" s="5"/>
      <c r="U212" s="5"/>
      <c r="V212" s="5"/>
      <c r="AE212" s="6"/>
      <c r="AF212" s="6"/>
      <c r="AG212" s="6"/>
      <c r="AH212" s="6"/>
      <c r="AI212" s="6"/>
      <c r="AJ212" s="6"/>
      <c r="AK212" s="6"/>
    </row>
    <row r="213" spans="1:37" ht="14.25" customHeight="1" x14ac:dyDescent="0.45">
      <c r="A213" s="2"/>
      <c r="B213" s="3"/>
      <c r="C213" s="4"/>
      <c r="S213" s="5"/>
      <c r="T213" s="5"/>
      <c r="U213" s="5"/>
      <c r="V213" s="5"/>
      <c r="AE213" s="6"/>
      <c r="AF213" s="6"/>
      <c r="AG213" s="6"/>
      <c r="AH213" s="6"/>
      <c r="AI213" s="6"/>
      <c r="AJ213" s="6"/>
      <c r="AK213" s="6"/>
    </row>
    <row r="214" spans="1:37" ht="14.25" customHeight="1" x14ac:dyDescent="0.45">
      <c r="A214" s="2"/>
      <c r="B214" s="3"/>
      <c r="C214" s="4"/>
      <c r="S214" s="5"/>
      <c r="T214" s="5"/>
      <c r="U214" s="5"/>
      <c r="V214" s="5"/>
      <c r="AE214" s="6"/>
      <c r="AF214" s="6"/>
      <c r="AG214" s="6"/>
      <c r="AH214" s="6"/>
      <c r="AI214" s="6"/>
      <c r="AJ214" s="6"/>
      <c r="AK214" s="6"/>
    </row>
    <row r="215" spans="1:37" ht="14.25" customHeight="1" x14ac:dyDescent="0.45">
      <c r="A215" s="2"/>
      <c r="B215" s="3"/>
      <c r="C215" s="4"/>
      <c r="S215" s="5"/>
      <c r="T215" s="5"/>
      <c r="U215" s="5"/>
      <c r="V215" s="5"/>
      <c r="AE215" s="6"/>
      <c r="AF215" s="6"/>
      <c r="AG215" s="6"/>
      <c r="AH215" s="6"/>
      <c r="AI215" s="6"/>
      <c r="AJ215" s="6"/>
      <c r="AK215" s="6"/>
    </row>
    <row r="216" spans="1:37" ht="14.25" customHeight="1" x14ac:dyDescent="0.45">
      <c r="A216" s="2"/>
      <c r="B216" s="3"/>
      <c r="C216" s="4"/>
      <c r="S216" s="5"/>
      <c r="T216" s="5"/>
      <c r="U216" s="5"/>
      <c r="V216" s="5"/>
      <c r="AE216" s="6"/>
      <c r="AF216" s="6"/>
      <c r="AG216" s="6"/>
      <c r="AH216" s="6"/>
      <c r="AI216" s="6"/>
      <c r="AJ216" s="6"/>
      <c r="AK216" s="6"/>
    </row>
    <row r="217" spans="1:37" ht="14.25" customHeight="1" x14ac:dyDescent="0.45">
      <c r="A217" s="2"/>
      <c r="B217" s="3"/>
      <c r="C217" s="4"/>
      <c r="S217" s="5"/>
      <c r="T217" s="5"/>
      <c r="U217" s="5"/>
      <c r="V217" s="5"/>
      <c r="AE217" s="6"/>
      <c r="AF217" s="6"/>
      <c r="AG217" s="6"/>
      <c r="AH217" s="6"/>
      <c r="AI217" s="6"/>
      <c r="AJ217" s="6"/>
      <c r="AK217" s="6"/>
    </row>
    <row r="218" spans="1:37" ht="14.25" customHeight="1" x14ac:dyDescent="0.45">
      <c r="A218" s="2"/>
      <c r="B218" s="3"/>
      <c r="C218" s="4"/>
      <c r="S218" s="5"/>
      <c r="T218" s="5"/>
      <c r="U218" s="5"/>
      <c r="V218" s="5"/>
      <c r="AE218" s="6"/>
      <c r="AF218" s="6"/>
      <c r="AG218" s="6"/>
      <c r="AH218" s="6"/>
      <c r="AI218" s="6"/>
      <c r="AJ218" s="6"/>
      <c r="AK218" s="6"/>
    </row>
    <row r="219" spans="1:37" ht="14.25" customHeight="1" x14ac:dyDescent="0.45">
      <c r="A219" s="2"/>
      <c r="B219" s="3"/>
      <c r="C219" s="4"/>
      <c r="S219" s="5"/>
      <c r="T219" s="5"/>
      <c r="U219" s="5"/>
      <c r="V219" s="5"/>
      <c r="AE219" s="6"/>
      <c r="AF219" s="6"/>
      <c r="AG219" s="6"/>
      <c r="AH219" s="6"/>
      <c r="AI219" s="6"/>
      <c r="AJ219" s="6"/>
      <c r="AK219" s="6"/>
    </row>
    <row r="220" spans="1:37" ht="14.25" customHeight="1" x14ac:dyDescent="0.45">
      <c r="A220" s="2"/>
      <c r="B220" s="3"/>
      <c r="C220" s="4"/>
      <c r="S220" s="5"/>
      <c r="T220" s="5"/>
      <c r="U220" s="5"/>
      <c r="V220" s="5"/>
      <c r="AE220" s="6"/>
      <c r="AF220" s="6"/>
      <c r="AG220" s="6"/>
      <c r="AH220" s="6"/>
      <c r="AI220" s="6"/>
      <c r="AJ220" s="6"/>
      <c r="AK220" s="6"/>
    </row>
    <row r="221" spans="1:37" ht="14.25" customHeight="1" x14ac:dyDescent="0.45">
      <c r="A221" s="2"/>
      <c r="B221" s="3"/>
      <c r="C221" s="4"/>
      <c r="S221" s="5"/>
      <c r="T221" s="5"/>
      <c r="U221" s="5"/>
      <c r="V221" s="5"/>
      <c r="AE221" s="6"/>
      <c r="AF221" s="6"/>
      <c r="AG221" s="6"/>
      <c r="AH221" s="6"/>
      <c r="AI221" s="6"/>
      <c r="AJ221" s="6"/>
      <c r="AK221" s="6"/>
    </row>
    <row r="222" spans="1:37" ht="14.25" customHeight="1" x14ac:dyDescent="0.45">
      <c r="A222" s="2"/>
      <c r="B222" s="3"/>
      <c r="C222" s="4"/>
      <c r="S222" s="5"/>
      <c r="T222" s="5"/>
      <c r="U222" s="5"/>
      <c r="V222" s="5"/>
      <c r="AE222" s="6"/>
      <c r="AF222" s="6"/>
      <c r="AG222" s="6"/>
      <c r="AH222" s="6"/>
      <c r="AI222" s="6"/>
      <c r="AJ222" s="6"/>
      <c r="AK222" s="6"/>
    </row>
    <row r="223" spans="1:37" ht="14.25" customHeight="1" x14ac:dyDescent="0.45">
      <c r="A223" s="2"/>
      <c r="B223" s="3"/>
      <c r="C223" s="4"/>
      <c r="S223" s="5"/>
      <c r="T223" s="5"/>
      <c r="U223" s="5"/>
      <c r="V223" s="5"/>
      <c r="AE223" s="6"/>
      <c r="AF223" s="6"/>
      <c r="AG223" s="6"/>
      <c r="AH223" s="6"/>
      <c r="AI223" s="6"/>
      <c r="AJ223" s="6"/>
      <c r="AK223" s="6"/>
    </row>
    <row r="224" spans="1:37" ht="14.25" customHeight="1" x14ac:dyDescent="0.45">
      <c r="A224" s="2"/>
      <c r="B224" s="3"/>
      <c r="C224" s="4"/>
      <c r="S224" s="5"/>
      <c r="T224" s="5"/>
      <c r="U224" s="5"/>
      <c r="V224" s="5"/>
      <c r="AE224" s="6"/>
      <c r="AF224" s="6"/>
      <c r="AG224" s="6"/>
      <c r="AH224" s="6"/>
      <c r="AI224" s="6"/>
      <c r="AJ224" s="6"/>
      <c r="AK224" s="6"/>
    </row>
    <row r="225" spans="1:37" ht="14.25" customHeight="1" x14ac:dyDescent="0.45">
      <c r="A225" s="2"/>
      <c r="B225" s="3"/>
      <c r="C225" s="4"/>
      <c r="S225" s="5"/>
      <c r="T225" s="5"/>
      <c r="U225" s="5"/>
      <c r="V225" s="5"/>
      <c r="AE225" s="6"/>
      <c r="AF225" s="6"/>
      <c r="AG225" s="6"/>
      <c r="AH225" s="6"/>
      <c r="AI225" s="6"/>
      <c r="AJ225" s="6"/>
      <c r="AK225" s="6"/>
    </row>
    <row r="226" spans="1:37" ht="14.25" customHeight="1" x14ac:dyDescent="0.45">
      <c r="A226" s="2"/>
      <c r="B226" s="3"/>
      <c r="C226" s="4"/>
      <c r="S226" s="5"/>
      <c r="T226" s="5"/>
      <c r="U226" s="5"/>
      <c r="V226" s="5"/>
      <c r="AE226" s="6"/>
      <c r="AF226" s="6"/>
      <c r="AG226" s="6"/>
      <c r="AH226" s="6"/>
      <c r="AI226" s="6"/>
      <c r="AJ226" s="6"/>
      <c r="AK226" s="6"/>
    </row>
    <row r="227" spans="1:37" ht="14.25" customHeight="1" x14ac:dyDescent="0.45">
      <c r="A227" s="2"/>
      <c r="B227" s="3"/>
      <c r="C227" s="4"/>
      <c r="S227" s="5"/>
      <c r="T227" s="5"/>
      <c r="U227" s="5"/>
      <c r="V227" s="5"/>
      <c r="AE227" s="6"/>
      <c r="AF227" s="6"/>
      <c r="AG227" s="6"/>
      <c r="AH227" s="6"/>
      <c r="AI227" s="6"/>
      <c r="AJ227" s="6"/>
      <c r="AK227" s="6"/>
    </row>
    <row r="228" spans="1:37" ht="14.25" customHeight="1" x14ac:dyDescent="0.45">
      <c r="A228" s="2"/>
      <c r="B228" s="3"/>
      <c r="C228" s="4"/>
      <c r="S228" s="5"/>
      <c r="T228" s="5"/>
      <c r="U228" s="5"/>
      <c r="V228" s="5"/>
      <c r="AE228" s="6"/>
      <c r="AF228" s="6"/>
      <c r="AG228" s="6"/>
      <c r="AH228" s="6"/>
      <c r="AI228" s="6"/>
      <c r="AJ228" s="6"/>
      <c r="AK228" s="6"/>
    </row>
    <row r="229" spans="1:37" ht="14.25" customHeight="1" x14ac:dyDescent="0.45">
      <c r="A229" s="2"/>
      <c r="B229" s="3"/>
      <c r="C229" s="4"/>
      <c r="S229" s="5"/>
      <c r="T229" s="5"/>
      <c r="U229" s="5"/>
      <c r="V229" s="5"/>
      <c r="AE229" s="6"/>
      <c r="AF229" s="6"/>
      <c r="AG229" s="6"/>
      <c r="AH229" s="6"/>
      <c r="AI229" s="6"/>
      <c r="AJ229" s="6"/>
      <c r="AK229" s="6"/>
    </row>
    <row r="230" spans="1:37" ht="14.25" customHeight="1" x14ac:dyDescent="0.45">
      <c r="A230" s="2"/>
      <c r="B230" s="3"/>
      <c r="C230" s="4"/>
      <c r="S230" s="5"/>
      <c r="T230" s="5"/>
      <c r="U230" s="5"/>
      <c r="V230" s="5"/>
      <c r="AE230" s="6"/>
      <c r="AF230" s="6"/>
      <c r="AG230" s="6"/>
      <c r="AH230" s="6"/>
      <c r="AI230" s="6"/>
      <c r="AJ230" s="6"/>
      <c r="AK230" s="6"/>
    </row>
    <row r="231" spans="1:37" ht="14.25" customHeight="1" x14ac:dyDescent="0.45">
      <c r="A231" s="2"/>
      <c r="B231" s="3"/>
      <c r="C231" s="4"/>
      <c r="S231" s="5"/>
      <c r="T231" s="5"/>
      <c r="U231" s="5"/>
      <c r="V231" s="5"/>
      <c r="AE231" s="6"/>
      <c r="AF231" s="6"/>
      <c r="AG231" s="6"/>
      <c r="AH231" s="6"/>
      <c r="AI231" s="6"/>
      <c r="AJ231" s="6"/>
      <c r="AK231" s="6"/>
    </row>
    <row r="232" spans="1:37" ht="14.25" customHeight="1" x14ac:dyDescent="0.45">
      <c r="A232" s="2"/>
      <c r="B232" s="3"/>
      <c r="C232" s="4"/>
      <c r="S232" s="5"/>
      <c r="T232" s="5"/>
      <c r="U232" s="5"/>
      <c r="V232" s="5"/>
      <c r="AE232" s="6"/>
      <c r="AF232" s="6"/>
      <c r="AG232" s="6"/>
      <c r="AH232" s="6"/>
      <c r="AI232" s="6"/>
      <c r="AJ232" s="6"/>
      <c r="AK232" s="6"/>
    </row>
    <row r="233" spans="1:37" ht="14.25" customHeight="1" x14ac:dyDescent="0.45">
      <c r="A233" s="2"/>
      <c r="B233" s="3"/>
      <c r="C233" s="4"/>
      <c r="S233" s="5"/>
      <c r="T233" s="5"/>
      <c r="U233" s="5"/>
      <c r="V233" s="5"/>
      <c r="AE233" s="6"/>
      <c r="AF233" s="6"/>
      <c r="AG233" s="6"/>
      <c r="AH233" s="6"/>
      <c r="AI233" s="6"/>
      <c r="AJ233" s="6"/>
      <c r="AK233" s="6"/>
    </row>
    <row r="234" spans="1:37" ht="14.25" customHeight="1" x14ac:dyDescent="0.45">
      <c r="A234" s="2"/>
      <c r="B234" s="3"/>
      <c r="C234" s="4"/>
      <c r="S234" s="5"/>
      <c r="T234" s="5"/>
      <c r="U234" s="5"/>
      <c r="V234" s="5"/>
      <c r="AE234" s="6"/>
      <c r="AF234" s="6"/>
      <c r="AG234" s="6"/>
      <c r="AH234" s="6"/>
      <c r="AI234" s="6"/>
      <c r="AJ234" s="6"/>
      <c r="AK234" s="6"/>
    </row>
    <row r="235" spans="1:37" ht="14.25" customHeight="1" x14ac:dyDescent="0.45">
      <c r="A235" s="2"/>
      <c r="B235" s="3"/>
      <c r="C235" s="4"/>
      <c r="S235" s="5"/>
      <c r="T235" s="5"/>
      <c r="U235" s="5"/>
      <c r="V235" s="5"/>
      <c r="AE235" s="6"/>
      <c r="AF235" s="6"/>
      <c r="AG235" s="6"/>
      <c r="AH235" s="6"/>
      <c r="AI235" s="6"/>
      <c r="AJ235" s="6"/>
      <c r="AK235" s="6"/>
    </row>
    <row r="236" spans="1:37" ht="14.25" customHeight="1" x14ac:dyDescent="0.45">
      <c r="A236" s="2"/>
      <c r="B236" s="3"/>
      <c r="C236" s="4"/>
      <c r="S236" s="5"/>
      <c r="T236" s="5"/>
      <c r="U236" s="5"/>
      <c r="V236" s="5"/>
      <c r="AE236" s="6"/>
      <c r="AF236" s="6"/>
      <c r="AG236" s="6"/>
      <c r="AH236" s="6"/>
      <c r="AI236" s="6"/>
      <c r="AJ236" s="6"/>
      <c r="AK236" s="6"/>
    </row>
    <row r="237" spans="1:37" ht="14.25" customHeight="1" x14ac:dyDescent="0.45">
      <c r="A237" s="2"/>
      <c r="B237" s="3"/>
      <c r="C237" s="4"/>
      <c r="S237" s="5"/>
      <c r="T237" s="5"/>
      <c r="U237" s="5"/>
      <c r="V237" s="5"/>
      <c r="AE237" s="6"/>
      <c r="AF237" s="6"/>
      <c r="AG237" s="6"/>
      <c r="AH237" s="6"/>
      <c r="AI237" s="6"/>
      <c r="AJ237" s="6"/>
      <c r="AK237" s="6"/>
    </row>
    <row r="238" spans="1:37" ht="14.25" customHeight="1" x14ac:dyDescent="0.45">
      <c r="A238" s="2"/>
      <c r="B238" s="3"/>
      <c r="C238" s="4"/>
      <c r="S238" s="5"/>
      <c r="T238" s="5"/>
      <c r="U238" s="5"/>
      <c r="V238" s="5"/>
      <c r="AE238" s="6"/>
      <c r="AF238" s="6"/>
      <c r="AG238" s="6"/>
      <c r="AH238" s="6"/>
      <c r="AI238" s="6"/>
      <c r="AJ238" s="6"/>
      <c r="AK238" s="6"/>
    </row>
    <row r="239" spans="1:37" ht="14.25" customHeight="1" x14ac:dyDescent="0.45">
      <c r="A239" s="2"/>
      <c r="B239" s="3"/>
      <c r="C239" s="4"/>
      <c r="S239" s="5"/>
      <c r="T239" s="5"/>
      <c r="U239" s="5"/>
      <c r="V239" s="5"/>
      <c r="AE239" s="6"/>
      <c r="AF239" s="6"/>
      <c r="AG239" s="6"/>
      <c r="AH239" s="6"/>
      <c r="AI239" s="6"/>
      <c r="AJ239" s="6"/>
      <c r="AK239" s="6"/>
    </row>
    <row r="240" spans="1:37" ht="14.25" customHeight="1" x14ac:dyDescent="0.45">
      <c r="A240" s="2"/>
      <c r="B240" s="3"/>
      <c r="C240" s="4"/>
      <c r="S240" s="5"/>
      <c r="T240" s="5"/>
      <c r="U240" s="5"/>
      <c r="V240" s="5"/>
      <c r="AE240" s="6"/>
      <c r="AF240" s="6"/>
      <c r="AG240" s="6"/>
      <c r="AH240" s="6"/>
      <c r="AI240" s="6"/>
      <c r="AJ240" s="6"/>
      <c r="AK240" s="6"/>
    </row>
    <row r="241" spans="1:37" ht="14.25" customHeight="1" x14ac:dyDescent="0.45">
      <c r="A241" s="2"/>
      <c r="B241" s="3"/>
      <c r="C241" s="4"/>
      <c r="S241" s="5"/>
      <c r="T241" s="5"/>
      <c r="U241" s="5"/>
      <c r="V241" s="5"/>
      <c r="AE241" s="6"/>
      <c r="AF241" s="6"/>
      <c r="AG241" s="6"/>
      <c r="AH241" s="6"/>
      <c r="AI241" s="6"/>
      <c r="AJ241" s="6"/>
      <c r="AK241" s="6"/>
    </row>
    <row r="242" spans="1:37" ht="14.25" customHeight="1" x14ac:dyDescent="0.45">
      <c r="A242" s="2"/>
      <c r="B242" s="3"/>
      <c r="C242" s="4"/>
      <c r="S242" s="5"/>
      <c r="T242" s="5"/>
      <c r="U242" s="5"/>
      <c r="V242" s="5"/>
      <c r="AE242" s="6"/>
      <c r="AF242" s="6"/>
      <c r="AG242" s="6"/>
      <c r="AH242" s="6"/>
      <c r="AI242" s="6"/>
      <c r="AJ242" s="6"/>
      <c r="AK242" s="6"/>
    </row>
    <row r="243" spans="1:37" ht="14.25" customHeight="1" x14ac:dyDescent="0.45">
      <c r="A243" s="2"/>
      <c r="B243" s="3"/>
      <c r="C243" s="4"/>
      <c r="S243" s="5"/>
      <c r="T243" s="5"/>
      <c r="U243" s="5"/>
      <c r="V243" s="5"/>
      <c r="AE243" s="6"/>
      <c r="AF243" s="6"/>
      <c r="AG243" s="6"/>
      <c r="AH243" s="6"/>
      <c r="AI243" s="6"/>
      <c r="AJ243" s="6"/>
      <c r="AK243" s="6"/>
    </row>
    <row r="244" spans="1:37" ht="14.25" customHeight="1" x14ac:dyDescent="0.45">
      <c r="A244" s="2"/>
      <c r="B244" s="3"/>
      <c r="C244" s="4"/>
      <c r="S244" s="5"/>
      <c r="T244" s="5"/>
      <c r="U244" s="5"/>
      <c r="V244" s="5"/>
      <c r="AE244" s="6"/>
      <c r="AF244" s="6"/>
      <c r="AG244" s="6"/>
      <c r="AH244" s="6"/>
      <c r="AI244" s="6"/>
      <c r="AJ244" s="6"/>
      <c r="AK244" s="6"/>
    </row>
    <row r="245" spans="1:37" ht="14.25" customHeight="1" x14ac:dyDescent="0.45">
      <c r="A245" s="2"/>
      <c r="B245" s="3"/>
      <c r="C245" s="4"/>
      <c r="S245" s="5"/>
      <c r="T245" s="5"/>
      <c r="U245" s="5"/>
      <c r="V245" s="5"/>
      <c r="AE245" s="6"/>
      <c r="AF245" s="6"/>
      <c r="AG245" s="6"/>
      <c r="AH245" s="6"/>
      <c r="AI245" s="6"/>
      <c r="AJ245" s="6"/>
      <c r="AK245" s="6"/>
    </row>
    <row r="246" spans="1:37" ht="14.25" customHeight="1" x14ac:dyDescent="0.45">
      <c r="A246" s="2"/>
      <c r="B246" s="3"/>
      <c r="C246" s="4"/>
      <c r="S246" s="5"/>
      <c r="T246" s="5"/>
      <c r="U246" s="5"/>
      <c r="V246" s="5"/>
      <c r="AE246" s="6"/>
      <c r="AF246" s="6"/>
      <c r="AG246" s="6"/>
      <c r="AH246" s="6"/>
      <c r="AI246" s="6"/>
      <c r="AJ246" s="6"/>
      <c r="AK246" s="6"/>
    </row>
    <row r="247" spans="1:37" ht="14.25" customHeight="1" x14ac:dyDescent="0.45">
      <c r="A247" s="2"/>
      <c r="B247" s="3"/>
      <c r="C247" s="4"/>
      <c r="S247" s="5"/>
      <c r="T247" s="5"/>
      <c r="U247" s="5"/>
      <c r="V247" s="5"/>
      <c r="AE247" s="6"/>
      <c r="AF247" s="6"/>
      <c r="AG247" s="6"/>
      <c r="AH247" s="6"/>
      <c r="AI247" s="6"/>
      <c r="AJ247" s="6"/>
      <c r="AK247" s="6"/>
    </row>
    <row r="248" spans="1:37" ht="14.25" customHeight="1" x14ac:dyDescent="0.45">
      <c r="A248" s="2"/>
      <c r="B248" s="3"/>
      <c r="C248" s="4"/>
      <c r="S248" s="5"/>
      <c r="T248" s="5"/>
      <c r="U248" s="5"/>
      <c r="V248" s="5"/>
      <c r="AE248" s="6"/>
      <c r="AF248" s="6"/>
      <c r="AG248" s="6"/>
      <c r="AH248" s="6"/>
      <c r="AI248" s="6"/>
      <c r="AJ248" s="6"/>
      <c r="AK248" s="6"/>
    </row>
    <row r="249" spans="1:37" ht="14.25" customHeight="1" x14ac:dyDescent="0.45">
      <c r="A249" s="2"/>
      <c r="B249" s="3"/>
      <c r="C249" s="4"/>
      <c r="S249" s="5"/>
      <c r="T249" s="5"/>
      <c r="U249" s="5"/>
      <c r="V249" s="5"/>
      <c r="AE249" s="6"/>
      <c r="AF249" s="6"/>
      <c r="AG249" s="6"/>
      <c r="AH249" s="6"/>
      <c r="AI249" s="6"/>
      <c r="AJ249" s="6"/>
      <c r="AK249" s="6"/>
    </row>
    <row r="250" spans="1:37" ht="14.25" customHeight="1" x14ac:dyDescent="0.45">
      <c r="A250" s="2"/>
      <c r="B250" s="3"/>
      <c r="C250" s="4"/>
      <c r="S250" s="5"/>
      <c r="T250" s="5"/>
      <c r="U250" s="5"/>
      <c r="V250" s="5"/>
      <c r="AE250" s="6"/>
      <c r="AF250" s="6"/>
      <c r="AG250" s="6"/>
      <c r="AH250" s="6"/>
      <c r="AI250" s="6"/>
      <c r="AJ250" s="6"/>
      <c r="AK250" s="6"/>
    </row>
    <row r="251" spans="1:37" ht="14.25" customHeight="1" x14ac:dyDescent="0.45">
      <c r="A251" s="2"/>
      <c r="B251" s="3"/>
      <c r="C251" s="4"/>
      <c r="S251" s="5"/>
      <c r="T251" s="5"/>
      <c r="U251" s="5"/>
      <c r="V251" s="5"/>
      <c r="AE251" s="6"/>
      <c r="AF251" s="6"/>
      <c r="AG251" s="6"/>
      <c r="AH251" s="6"/>
      <c r="AI251" s="6"/>
      <c r="AJ251" s="6"/>
      <c r="AK251" s="6"/>
    </row>
    <row r="252" spans="1:37" ht="14.25" customHeight="1" x14ac:dyDescent="0.45">
      <c r="A252" s="2"/>
      <c r="B252" s="3"/>
      <c r="C252" s="4"/>
      <c r="S252" s="5"/>
      <c r="T252" s="5"/>
      <c r="U252" s="5"/>
      <c r="V252" s="5"/>
      <c r="AE252" s="6"/>
      <c r="AF252" s="6"/>
      <c r="AG252" s="6"/>
      <c r="AH252" s="6"/>
      <c r="AI252" s="6"/>
      <c r="AJ252" s="6"/>
      <c r="AK252" s="6"/>
    </row>
    <row r="253" spans="1:37" ht="14.25" customHeight="1" x14ac:dyDescent="0.45">
      <c r="A253" s="2"/>
      <c r="B253" s="3"/>
      <c r="C253" s="4"/>
      <c r="S253" s="5"/>
      <c r="T253" s="5"/>
      <c r="U253" s="5"/>
      <c r="V253" s="5"/>
      <c r="AE253" s="6"/>
      <c r="AF253" s="6"/>
      <c r="AG253" s="6"/>
      <c r="AH253" s="6"/>
      <c r="AI253" s="6"/>
      <c r="AJ253" s="6"/>
      <c r="AK253" s="6"/>
    </row>
    <row r="254" spans="1:37" ht="14.25" customHeight="1" x14ac:dyDescent="0.45">
      <c r="A254" s="2"/>
      <c r="B254" s="3"/>
      <c r="C254" s="4"/>
      <c r="S254" s="5"/>
      <c r="T254" s="5"/>
      <c r="U254" s="5"/>
      <c r="V254" s="5"/>
      <c r="AE254" s="6"/>
      <c r="AF254" s="6"/>
      <c r="AG254" s="6"/>
      <c r="AH254" s="6"/>
      <c r="AI254" s="6"/>
      <c r="AJ254" s="6"/>
      <c r="AK254" s="6"/>
    </row>
    <row r="255" spans="1:37" ht="14.25" customHeight="1" x14ac:dyDescent="0.45">
      <c r="A255" s="2"/>
      <c r="B255" s="3"/>
      <c r="C255" s="4"/>
      <c r="S255" s="5"/>
      <c r="T255" s="5"/>
      <c r="U255" s="5"/>
      <c r="V255" s="5"/>
      <c r="AE255" s="6"/>
      <c r="AF255" s="6"/>
      <c r="AG255" s="6"/>
      <c r="AH255" s="6"/>
      <c r="AI255" s="6"/>
      <c r="AJ255" s="6"/>
      <c r="AK255" s="6"/>
    </row>
    <row r="256" spans="1:37" ht="14.25" customHeight="1" x14ac:dyDescent="0.45">
      <c r="A256" s="2"/>
      <c r="B256" s="3"/>
      <c r="C256" s="4"/>
      <c r="S256" s="5"/>
      <c r="T256" s="5"/>
      <c r="U256" s="5"/>
      <c r="V256" s="5"/>
      <c r="AE256" s="6"/>
      <c r="AF256" s="6"/>
      <c r="AG256" s="6"/>
      <c r="AH256" s="6"/>
      <c r="AI256" s="6"/>
      <c r="AJ256" s="6"/>
      <c r="AK256" s="6"/>
    </row>
    <row r="257" spans="1:37" ht="14.25" customHeight="1" x14ac:dyDescent="0.45">
      <c r="A257" s="2"/>
      <c r="B257" s="3"/>
      <c r="C257" s="4"/>
      <c r="S257" s="5"/>
      <c r="T257" s="5"/>
      <c r="U257" s="5"/>
      <c r="V257" s="5"/>
      <c r="AE257" s="6"/>
      <c r="AF257" s="6"/>
      <c r="AG257" s="6"/>
      <c r="AH257" s="6"/>
      <c r="AI257" s="6"/>
      <c r="AJ257" s="6"/>
      <c r="AK257" s="6"/>
    </row>
    <row r="258" spans="1:37" ht="14.25" customHeight="1" x14ac:dyDescent="0.45">
      <c r="A258" s="2"/>
      <c r="B258" s="3"/>
      <c r="C258" s="4"/>
      <c r="S258" s="5"/>
      <c r="T258" s="5"/>
      <c r="U258" s="5"/>
      <c r="V258" s="5"/>
      <c r="AE258" s="6"/>
      <c r="AF258" s="6"/>
      <c r="AG258" s="6"/>
      <c r="AH258" s="6"/>
      <c r="AI258" s="6"/>
      <c r="AJ258" s="6"/>
      <c r="AK258" s="6"/>
    </row>
    <row r="259" spans="1:37" ht="14.25" customHeight="1" x14ac:dyDescent="0.45">
      <c r="A259" s="2"/>
      <c r="B259" s="3"/>
      <c r="C259" s="4"/>
      <c r="S259" s="5"/>
      <c r="T259" s="5"/>
      <c r="U259" s="5"/>
      <c r="V259" s="5"/>
      <c r="AE259" s="6"/>
      <c r="AF259" s="6"/>
      <c r="AG259" s="6"/>
      <c r="AH259" s="6"/>
      <c r="AI259" s="6"/>
      <c r="AJ259" s="6"/>
      <c r="AK259" s="6"/>
    </row>
    <row r="260" spans="1:37" ht="14.25" customHeight="1" x14ac:dyDescent="0.45">
      <c r="A260" s="2"/>
      <c r="B260" s="3"/>
      <c r="C260" s="4"/>
      <c r="S260" s="5"/>
      <c r="T260" s="5"/>
      <c r="U260" s="5"/>
      <c r="V260" s="5"/>
      <c r="AE260" s="6"/>
      <c r="AF260" s="6"/>
      <c r="AG260" s="6"/>
      <c r="AH260" s="6"/>
      <c r="AI260" s="6"/>
      <c r="AJ260" s="6"/>
      <c r="AK260" s="6"/>
    </row>
    <row r="261" spans="1:37" ht="14.25" customHeight="1" x14ac:dyDescent="0.45">
      <c r="A261" s="2"/>
      <c r="B261" s="3"/>
      <c r="C261" s="4"/>
      <c r="S261" s="5"/>
      <c r="T261" s="5"/>
      <c r="U261" s="5"/>
      <c r="V261" s="5"/>
      <c r="AE261" s="6"/>
      <c r="AF261" s="6"/>
      <c r="AG261" s="6"/>
      <c r="AH261" s="6"/>
      <c r="AI261" s="6"/>
      <c r="AJ261" s="6"/>
      <c r="AK261" s="6"/>
    </row>
    <row r="262" spans="1:37" ht="14.25" customHeight="1" x14ac:dyDescent="0.45">
      <c r="A262" s="2"/>
      <c r="B262" s="3"/>
      <c r="C262" s="4"/>
      <c r="S262" s="5"/>
      <c r="T262" s="5"/>
      <c r="U262" s="5"/>
      <c r="V262" s="5"/>
      <c r="AE262" s="6"/>
      <c r="AF262" s="6"/>
      <c r="AG262" s="6"/>
      <c r="AH262" s="6"/>
      <c r="AI262" s="6"/>
      <c r="AJ262" s="6"/>
      <c r="AK262" s="6"/>
    </row>
    <row r="263" spans="1:37" ht="14.25" customHeight="1" x14ac:dyDescent="0.45">
      <c r="A263" s="2"/>
      <c r="B263" s="3"/>
      <c r="C263" s="4"/>
      <c r="S263" s="5"/>
      <c r="T263" s="5"/>
      <c r="U263" s="5"/>
      <c r="V263" s="5"/>
      <c r="AE263" s="6"/>
      <c r="AF263" s="6"/>
      <c r="AG263" s="6"/>
      <c r="AH263" s="6"/>
      <c r="AI263" s="6"/>
      <c r="AJ263" s="6"/>
      <c r="AK263" s="6"/>
    </row>
    <row r="264" spans="1:37" ht="14.25" customHeight="1" x14ac:dyDescent="0.45">
      <c r="A264" s="2"/>
      <c r="B264" s="3"/>
      <c r="C264" s="4"/>
      <c r="S264" s="5"/>
      <c r="T264" s="5"/>
      <c r="U264" s="5"/>
      <c r="V264" s="5"/>
      <c r="AE264" s="6"/>
      <c r="AF264" s="6"/>
      <c r="AG264" s="6"/>
      <c r="AH264" s="6"/>
      <c r="AI264" s="6"/>
      <c r="AJ264" s="6"/>
      <c r="AK264" s="6"/>
    </row>
    <row r="265" spans="1:37" ht="14.25" customHeight="1" x14ac:dyDescent="0.45">
      <c r="A265" s="2"/>
      <c r="B265" s="3"/>
      <c r="C265" s="4"/>
      <c r="S265" s="5"/>
      <c r="T265" s="5"/>
      <c r="U265" s="5"/>
      <c r="V265" s="5"/>
      <c r="AE265" s="6"/>
      <c r="AF265" s="6"/>
      <c r="AG265" s="6"/>
      <c r="AH265" s="6"/>
      <c r="AI265" s="6"/>
      <c r="AJ265" s="6"/>
      <c r="AK265" s="6"/>
    </row>
    <row r="266" spans="1:37" ht="14.25" customHeight="1" x14ac:dyDescent="0.45">
      <c r="A266" s="2"/>
      <c r="B266" s="3"/>
      <c r="C266" s="4"/>
      <c r="S266" s="5"/>
      <c r="T266" s="5"/>
      <c r="U266" s="5"/>
      <c r="V266" s="5"/>
      <c r="AE266" s="6"/>
      <c r="AF266" s="6"/>
      <c r="AG266" s="6"/>
      <c r="AH266" s="6"/>
      <c r="AI266" s="6"/>
      <c r="AJ266" s="6"/>
      <c r="AK266" s="6"/>
    </row>
    <row r="267" spans="1:37" ht="14.25" customHeight="1" x14ac:dyDescent="0.45">
      <c r="A267" s="2"/>
      <c r="B267" s="3"/>
      <c r="C267" s="4"/>
      <c r="S267" s="5"/>
      <c r="T267" s="5"/>
      <c r="U267" s="5"/>
      <c r="V267" s="5"/>
      <c r="AE267" s="6"/>
      <c r="AF267" s="6"/>
      <c r="AG267" s="6"/>
      <c r="AH267" s="6"/>
      <c r="AI267" s="6"/>
      <c r="AJ267" s="6"/>
      <c r="AK267" s="6"/>
    </row>
    <row r="268" spans="1:37" ht="14.25" customHeight="1" x14ac:dyDescent="0.45">
      <c r="A268" s="2"/>
      <c r="B268" s="3"/>
      <c r="C268" s="4"/>
      <c r="S268" s="5"/>
      <c r="T268" s="5"/>
      <c r="U268" s="5"/>
      <c r="V268" s="5"/>
      <c r="AE268" s="6"/>
      <c r="AF268" s="6"/>
      <c r="AG268" s="6"/>
      <c r="AH268" s="6"/>
      <c r="AI268" s="6"/>
      <c r="AJ268" s="6"/>
      <c r="AK268" s="6"/>
    </row>
    <row r="269" spans="1:37" ht="14.25" customHeight="1" x14ac:dyDescent="0.45">
      <c r="A269" s="2"/>
      <c r="B269" s="3"/>
      <c r="C269" s="4"/>
      <c r="S269" s="5"/>
      <c r="T269" s="5"/>
      <c r="U269" s="5"/>
      <c r="V269" s="5"/>
      <c r="AE269" s="6"/>
      <c r="AF269" s="6"/>
      <c r="AG269" s="6"/>
      <c r="AH269" s="6"/>
      <c r="AI269" s="6"/>
      <c r="AJ269" s="6"/>
      <c r="AK269" s="6"/>
    </row>
    <row r="270" spans="1:37" ht="14.25" customHeight="1" x14ac:dyDescent="0.45">
      <c r="A270" s="2"/>
      <c r="B270" s="3"/>
      <c r="C270" s="4"/>
      <c r="S270" s="5"/>
      <c r="T270" s="5"/>
      <c r="U270" s="5"/>
      <c r="V270" s="5"/>
      <c r="AE270" s="6"/>
      <c r="AF270" s="6"/>
      <c r="AG270" s="6"/>
      <c r="AH270" s="6"/>
      <c r="AI270" s="6"/>
      <c r="AJ270" s="6"/>
      <c r="AK270" s="6"/>
    </row>
    <row r="271" spans="1:37" ht="14.25" customHeight="1" x14ac:dyDescent="0.45">
      <c r="A271" s="2"/>
      <c r="B271" s="3"/>
      <c r="C271" s="4"/>
      <c r="S271" s="5"/>
      <c r="T271" s="5"/>
      <c r="U271" s="5"/>
      <c r="V271" s="5"/>
      <c r="AE271" s="6"/>
      <c r="AF271" s="6"/>
      <c r="AG271" s="6"/>
      <c r="AH271" s="6"/>
      <c r="AI271" s="6"/>
      <c r="AJ271" s="6"/>
      <c r="AK271" s="6"/>
    </row>
    <row r="272" spans="1:37" ht="14.25" customHeight="1" x14ac:dyDescent="0.45">
      <c r="A272" s="2"/>
      <c r="B272" s="3"/>
      <c r="C272" s="4"/>
      <c r="S272" s="5"/>
      <c r="T272" s="5"/>
      <c r="U272" s="5"/>
      <c r="V272" s="5"/>
      <c r="AE272" s="6"/>
      <c r="AF272" s="6"/>
      <c r="AG272" s="6"/>
      <c r="AH272" s="6"/>
      <c r="AI272" s="6"/>
      <c r="AJ272" s="6"/>
      <c r="AK272" s="6"/>
    </row>
    <row r="273" spans="1:37" ht="14.25" customHeight="1" x14ac:dyDescent="0.45">
      <c r="A273" s="2"/>
      <c r="B273" s="3"/>
      <c r="C273" s="4"/>
      <c r="S273" s="5"/>
      <c r="T273" s="5"/>
      <c r="U273" s="5"/>
      <c r="V273" s="5"/>
      <c r="AE273" s="6"/>
      <c r="AF273" s="6"/>
      <c r="AG273" s="6"/>
      <c r="AH273" s="6"/>
      <c r="AI273" s="6"/>
      <c r="AJ273" s="6"/>
      <c r="AK273" s="6"/>
    </row>
    <row r="274" spans="1:37" ht="14.25" customHeight="1" x14ac:dyDescent="0.45">
      <c r="A274" s="2"/>
      <c r="B274" s="3"/>
      <c r="C274" s="4"/>
      <c r="S274" s="5"/>
      <c r="T274" s="5"/>
      <c r="U274" s="5"/>
      <c r="V274" s="5"/>
      <c r="AE274" s="6"/>
      <c r="AF274" s="6"/>
      <c r="AG274" s="6"/>
      <c r="AH274" s="6"/>
      <c r="AI274" s="6"/>
      <c r="AJ274" s="6"/>
      <c r="AK274" s="6"/>
    </row>
    <row r="275" spans="1:37" ht="14.25" customHeight="1" x14ac:dyDescent="0.45">
      <c r="A275" s="2"/>
      <c r="B275" s="3"/>
      <c r="C275" s="4"/>
      <c r="S275" s="5"/>
      <c r="T275" s="5"/>
      <c r="U275" s="5"/>
      <c r="V275" s="5"/>
      <c r="AE275" s="6"/>
      <c r="AF275" s="6"/>
      <c r="AG275" s="6"/>
      <c r="AH275" s="6"/>
      <c r="AI275" s="6"/>
      <c r="AJ275" s="6"/>
      <c r="AK275" s="6"/>
    </row>
    <row r="276" spans="1:37" ht="14.25" customHeight="1" x14ac:dyDescent="0.45">
      <c r="A276" s="2"/>
      <c r="B276" s="3"/>
      <c r="C276" s="4"/>
      <c r="S276" s="5"/>
      <c r="T276" s="5"/>
      <c r="U276" s="5"/>
      <c r="V276" s="5"/>
      <c r="AE276" s="6"/>
      <c r="AF276" s="6"/>
      <c r="AG276" s="6"/>
      <c r="AH276" s="6"/>
      <c r="AI276" s="6"/>
      <c r="AJ276" s="6"/>
      <c r="AK276" s="6"/>
    </row>
    <row r="277" spans="1:37" ht="14.25" customHeight="1" x14ac:dyDescent="0.45">
      <c r="A277" s="2"/>
      <c r="B277" s="3"/>
      <c r="C277" s="4"/>
      <c r="S277" s="5"/>
      <c r="T277" s="5"/>
      <c r="U277" s="5"/>
      <c r="V277" s="5"/>
      <c r="AE277" s="6"/>
      <c r="AF277" s="6"/>
      <c r="AG277" s="6"/>
      <c r="AH277" s="6"/>
      <c r="AI277" s="6"/>
      <c r="AJ277" s="6"/>
      <c r="AK277" s="6"/>
    </row>
    <row r="278" spans="1:37" ht="14.25" customHeight="1" x14ac:dyDescent="0.45">
      <c r="A278" s="2"/>
      <c r="B278" s="3"/>
      <c r="C278" s="4"/>
      <c r="S278" s="5"/>
      <c r="T278" s="5"/>
      <c r="U278" s="5"/>
      <c r="V278" s="5"/>
      <c r="AE278" s="6"/>
      <c r="AF278" s="6"/>
      <c r="AG278" s="6"/>
      <c r="AH278" s="6"/>
      <c r="AI278" s="6"/>
      <c r="AJ278" s="6"/>
      <c r="AK278" s="6"/>
    </row>
    <row r="279" spans="1:37" ht="14.25" customHeight="1" x14ac:dyDescent="0.45">
      <c r="A279" s="2"/>
      <c r="B279" s="3"/>
      <c r="C279" s="4"/>
      <c r="S279" s="5"/>
      <c r="T279" s="5"/>
      <c r="U279" s="5"/>
      <c r="V279" s="5"/>
      <c r="AE279" s="6"/>
      <c r="AF279" s="6"/>
      <c r="AG279" s="6"/>
      <c r="AH279" s="6"/>
      <c r="AI279" s="6"/>
      <c r="AJ279" s="6"/>
      <c r="AK279" s="6"/>
    </row>
    <row r="280" spans="1:37" ht="14.25" customHeight="1" x14ac:dyDescent="0.45">
      <c r="A280" s="2"/>
      <c r="B280" s="3"/>
      <c r="C280" s="4"/>
      <c r="S280" s="5"/>
      <c r="T280" s="5"/>
      <c r="U280" s="5"/>
      <c r="V280" s="5"/>
      <c r="AE280" s="6"/>
      <c r="AF280" s="6"/>
      <c r="AG280" s="6"/>
      <c r="AH280" s="6"/>
      <c r="AI280" s="6"/>
      <c r="AJ280" s="6"/>
      <c r="AK280" s="6"/>
    </row>
    <row r="281" spans="1:37" ht="14.25" customHeight="1" x14ac:dyDescent="0.45">
      <c r="A281" s="2"/>
      <c r="B281" s="3"/>
      <c r="C281" s="4"/>
      <c r="S281" s="5"/>
      <c r="T281" s="5"/>
      <c r="U281" s="5"/>
      <c r="V281" s="5"/>
      <c r="AE281" s="6"/>
      <c r="AF281" s="6"/>
      <c r="AG281" s="6"/>
      <c r="AH281" s="6"/>
      <c r="AI281" s="6"/>
      <c r="AJ281" s="6"/>
      <c r="AK281" s="6"/>
    </row>
    <row r="282" spans="1:37" ht="14.25" customHeight="1" x14ac:dyDescent="0.45">
      <c r="A282" s="2"/>
      <c r="B282" s="3"/>
      <c r="C282" s="4"/>
      <c r="S282" s="5"/>
      <c r="T282" s="5"/>
      <c r="U282" s="5"/>
      <c r="V282" s="5"/>
      <c r="AE282" s="6"/>
      <c r="AF282" s="6"/>
      <c r="AG282" s="6"/>
      <c r="AH282" s="6"/>
      <c r="AI282" s="6"/>
      <c r="AJ282" s="6"/>
      <c r="AK282" s="6"/>
    </row>
    <row r="283" spans="1:37" ht="14.25" customHeight="1" x14ac:dyDescent="0.45">
      <c r="A283" s="2"/>
      <c r="B283" s="3"/>
      <c r="C283" s="4"/>
      <c r="S283" s="5"/>
      <c r="T283" s="5"/>
      <c r="U283" s="5"/>
      <c r="V283" s="5"/>
      <c r="AE283" s="6"/>
      <c r="AF283" s="6"/>
      <c r="AG283" s="6"/>
      <c r="AH283" s="6"/>
      <c r="AI283" s="6"/>
      <c r="AJ283" s="6"/>
      <c r="AK283" s="6"/>
    </row>
    <row r="284" spans="1:37" ht="14.25" customHeight="1" x14ac:dyDescent="0.45">
      <c r="A284" s="2"/>
      <c r="B284" s="3"/>
      <c r="C284" s="4"/>
      <c r="S284" s="5"/>
      <c r="T284" s="5"/>
      <c r="U284" s="5"/>
      <c r="V284" s="5"/>
      <c r="AE284" s="6"/>
      <c r="AF284" s="6"/>
      <c r="AG284" s="6"/>
      <c r="AH284" s="6"/>
      <c r="AI284" s="6"/>
      <c r="AJ284" s="6"/>
      <c r="AK284" s="6"/>
    </row>
    <row r="285" spans="1:37" ht="14.25" customHeight="1" x14ac:dyDescent="0.45">
      <c r="A285" s="2"/>
      <c r="B285" s="3"/>
      <c r="C285" s="4"/>
      <c r="S285" s="5"/>
      <c r="T285" s="5"/>
      <c r="U285" s="5"/>
      <c r="V285" s="5"/>
      <c r="AE285" s="6"/>
      <c r="AF285" s="6"/>
      <c r="AG285" s="6"/>
      <c r="AH285" s="6"/>
      <c r="AI285" s="6"/>
      <c r="AJ285" s="6"/>
      <c r="AK285" s="6"/>
    </row>
    <row r="286" spans="1:37" ht="14.25" customHeight="1" x14ac:dyDescent="0.45">
      <c r="A286" s="2"/>
      <c r="B286" s="3"/>
      <c r="C286" s="4"/>
      <c r="S286" s="5"/>
      <c r="T286" s="5"/>
      <c r="U286" s="5"/>
      <c r="V286" s="5"/>
      <c r="AE286" s="6"/>
      <c r="AF286" s="6"/>
      <c r="AG286" s="6"/>
      <c r="AH286" s="6"/>
      <c r="AI286" s="6"/>
      <c r="AJ286" s="6"/>
      <c r="AK286" s="6"/>
    </row>
    <row r="287" spans="1:37" ht="14.25" customHeight="1" x14ac:dyDescent="0.45">
      <c r="A287" s="2"/>
      <c r="B287" s="3"/>
      <c r="C287" s="4"/>
      <c r="S287" s="5"/>
      <c r="T287" s="5"/>
      <c r="U287" s="5"/>
      <c r="V287" s="5"/>
      <c r="AE287" s="6"/>
      <c r="AF287" s="6"/>
      <c r="AG287" s="6"/>
      <c r="AH287" s="6"/>
      <c r="AI287" s="6"/>
      <c r="AJ287" s="6"/>
      <c r="AK287" s="6"/>
    </row>
    <row r="288" spans="1:37" ht="14.25" customHeight="1" x14ac:dyDescent="0.45">
      <c r="A288" s="2"/>
      <c r="B288" s="3"/>
      <c r="C288" s="4"/>
      <c r="S288" s="5"/>
      <c r="T288" s="5"/>
      <c r="U288" s="5"/>
      <c r="V288" s="5"/>
      <c r="AE288" s="6"/>
      <c r="AF288" s="6"/>
      <c r="AG288" s="6"/>
      <c r="AH288" s="6"/>
      <c r="AI288" s="6"/>
      <c r="AJ288" s="6"/>
      <c r="AK288" s="6"/>
    </row>
    <row r="289" spans="1:37" ht="14.25" customHeight="1" x14ac:dyDescent="0.45">
      <c r="A289" s="2"/>
      <c r="B289" s="3"/>
      <c r="C289" s="4"/>
      <c r="S289" s="5"/>
      <c r="T289" s="5"/>
      <c r="U289" s="5"/>
      <c r="V289" s="5"/>
      <c r="AE289" s="6"/>
      <c r="AF289" s="6"/>
      <c r="AG289" s="6"/>
      <c r="AH289" s="6"/>
      <c r="AI289" s="6"/>
      <c r="AJ289" s="6"/>
      <c r="AK289" s="6"/>
    </row>
    <row r="290" spans="1:37" ht="14.25" customHeight="1" x14ac:dyDescent="0.45">
      <c r="A290" s="2"/>
      <c r="B290" s="3"/>
      <c r="C290" s="4"/>
      <c r="S290" s="5"/>
      <c r="T290" s="5"/>
      <c r="U290" s="5"/>
      <c r="V290" s="5"/>
      <c r="AE290" s="6"/>
      <c r="AF290" s="6"/>
      <c r="AG290" s="6"/>
      <c r="AH290" s="6"/>
      <c r="AI290" s="6"/>
      <c r="AJ290" s="6"/>
      <c r="AK290" s="6"/>
    </row>
    <row r="291" spans="1:37" ht="14.25" customHeight="1" x14ac:dyDescent="0.45">
      <c r="A291" s="2"/>
      <c r="B291" s="3"/>
      <c r="C291" s="4"/>
      <c r="S291" s="5"/>
      <c r="T291" s="5"/>
      <c r="U291" s="5"/>
      <c r="V291" s="5"/>
      <c r="AE291" s="6"/>
      <c r="AF291" s="6"/>
      <c r="AG291" s="6"/>
      <c r="AH291" s="6"/>
      <c r="AI291" s="6"/>
      <c r="AJ291" s="6"/>
      <c r="AK291" s="6"/>
    </row>
    <row r="292" spans="1:37" ht="14.25" customHeight="1" x14ac:dyDescent="0.45">
      <c r="A292" s="2"/>
      <c r="B292" s="3"/>
      <c r="C292" s="4"/>
      <c r="S292" s="5"/>
      <c r="T292" s="5"/>
      <c r="U292" s="5"/>
      <c r="V292" s="5"/>
      <c r="AE292" s="6"/>
      <c r="AF292" s="6"/>
      <c r="AG292" s="6"/>
      <c r="AH292" s="6"/>
      <c r="AI292" s="6"/>
      <c r="AJ292" s="6"/>
      <c r="AK292" s="6"/>
    </row>
    <row r="293" spans="1:37" ht="14.25" customHeight="1" x14ac:dyDescent="0.45">
      <c r="A293" s="2"/>
      <c r="B293" s="3"/>
      <c r="C293" s="4"/>
      <c r="S293" s="5"/>
      <c r="T293" s="5"/>
      <c r="U293" s="5"/>
      <c r="V293" s="5"/>
      <c r="AE293" s="6"/>
      <c r="AF293" s="6"/>
      <c r="AG293" s="6"/>
      <c r="AH293" s="6"/>
      <c r="AI293" s="6"/>
      <c r="AJ293" s="6"/>
      <c r="AK293" s="6"/>
    </row>
    <row r="294" spans="1:37" ht="14.25" customHeight="1" x14ac:dyDescent="0.45">
      <c r="A294" s="2"/>
      <c r="B294" s="3"/>
      <c r="C294" s="4"/>
      <c r="S294" s="5"/>
      <c r="T294" s="5"/>
      <c r="U294" s="5"/>
      <c r="V294" s="5"/>
      <c r="AE294" s="6"/>
      <c r="AF294" s="6"/>
      <c r="AG294" s="6"/>
      <c r="AH294" s="6"/>
      <c r="AI294" s="6"/>
      <c r="AJ294" s="6"/>
      <c r="AK294" s="6"/>
    </row>
    <row r="295" spans="1:37" ht="14.25" customHeight="1" x14ac:dyDescent="0.45">
      <c r="A295" s="2"/>
      <c r="B295" s="3"/>
      <c r="C295" s="4"/>
      <c r="S295" s="5"/>
      <c r="T295" s="5"/>
      <c r="U295" s="5"/>
      <c r="V295" s="5"/>
      <c r="AE295" s="6"/>
      <c r="AF295" s="6"/>
      <c r="AG295" s="6"/>
      <c r="AH295" s="6"/>
      <c r="AI295" s="6"/>
      <c r="AJ295" s="6"/>
      <c r="AK295" s="6"/>
    </row>
    <row r="296" spans="1:37" ht="14.25" customHeight="1" x14ac:dyDescent="0.45">
      <c r="A296" s="2"/>
      <c r="B296" s="3"/>
      <c r="C296" s="4"/>
      <c r="S296" s="5"/>
      <c r="T296" s="5"/>
      <c r="U296" s="5"/>
      <c r="V296" s="5"/>
      <c r="AE296" s="6"/>
      <c r="AF296" s="6"/>
      <c r="AG296" s="6"/>
      <c r="AH296" s="6"/>
      <c r="AI296" s="6"/>
      <c r="AJ296" s="6"/>
      <c r="AK296" s="6"/>
    </row>
    <row r="297" spans="1:37" ht="14.25" customHeight="1" x14ac:dyDescent="0.45">
      <c r="A297" s="2"/>
      <c r="B297" s="3"/>
      <c r="C297" s="4"/>
      <c r="S297" s="5"/>
      <c r="T297" s="5"/>
      <c r="U297" s="5"/>
      <c r="V297" s="5"/>
      <c r="AE297" s="6"/>
      <c r="AF297" s="6"/>
      <c r="AG297" s="6"/>
      <c r="AH297" s="6"/>
      <c r="AI297" s="6"/>
      <c r="AJ297" s="6"/>
      <c r="AK297" s="6"/>
    </row>
    <row r="298" spans="1:37" ht="14.25" customHeight="1" x14ac:dyDescent="0.45">
      <c r="A298" s="2"/>
      <c r="B298" s="3"/>
      <c r="C298" s="4"/>
      <c r="S298" s="5"/>
      <c r="T298" s="5"/>
      <c r="U298" s="5"/>
      <c r="V298" s="5"/>
      <c r="AE298" s="6"/>
      <c r="AF298" s="6"/>
      <c r="AG298" s="6"/>
      <c r="AH298" s="6"/>
      <c r="AI298" s="6"/>
      <c r="AJ298" s="6"/>
      <c r="AK298" s="6"/>
    </row>
    <row r="299" spans="1:37" ht="14.25" customHeight="1" x14ac:dyDescent="0.45">
      <c r="A299" s="2"/>
      <c r="B299" s="3"/>
      <c r="C299" s="4"/>
      <c r="S299" s="5"/>
      <c r="T299" s="5"/>
      <c r="U299" s="5"/>
      <c r="V299" s="5"/>
      <c r="AE299" s="6"/>
      <c r="AF299" s="6"/>
      <c r="AG299" s="6"/>
      <c r="AH299" s="6"/>
      <c r="AI299" s="6"/>
      <c r="AJ299" s="6"/>
      <c r="AK299" s="6"/>
    </row>
    <row r="300" spans="1:37" ht="14.25" customHeight="1" x14ac:dyDescent="0.45">
      <c r="A300" s="2"/>
      <c r="B300" s="3"/>
      <c r="C300" s="4"/>
      <c r="S300" s="5"/>
      <c r="T300" s="5"/>
      <c r="U300" s="5"/>
      <c r="V300" s="5"/>
      <c r="AE300" s="6"/>
      <c r="AF300" s="6"/>
      <c r="AG300" s="6"/>
      <c r="AH300" s="6"/>
      <c r="AI300" s="6"/>
      <c r="AJ300" s="6"/>
      <c r="AK300" s="6"/>
    </row>
    <row r="301" spans="1:37" ht="14.25" customHeight="1" x14ac:dyDescent="0.45">
      <c r="A301" s="2"/>
      <c r="B301" s="3"/>
      <c r="C301" s="4"/>
      <c r="S301" s="5"/>
      <c r="T301" s="5"/>
      <c r="U301" s="5"/>
      <c r="V301" s="5"/>
      <c r="AE301" s="6"/>
      <c r="AF301" s="6"/>
      <c r="AG301" s="6"/>
      <c r="AH301" s="6"/>
      <c r="AI301" s="6"/>
      <c r="AJ301" s="6"/>
      <c r="AK301" s="6"/>
    </row>
    <row r="302" spans="1:37" ht="14.25" customHeight="1" x14ac:dyDescent="0.45">
      <c r="A302" s="2"/>
      <c r="B302" s="3"/>
      <c r="C302" s="4"/>
      <c r="S302" s="5"/>
      <c r="T302" s="5"/>
      <c r="U302" s="5"/>
      <c r="V302" s="5"/>
      <c r="AE302" s="6"/>
      <c r="AF302" s="6"/>
      <c r="AG302" s="6"/>
      <c r="AH302" s="6"/>
      <c r="AI302" s="6"/>
      <c r="AJ302" s="6"/>
      <c r="AK302" s="6"/>
    </row>
    <row r="303" spans="1:37" ht="14.25" customHeight="1" x14ac:dyDescent="0.45">
      <c r="A303" s="2"/>
      <c r="B303" s="3"/>
      <c r="C303" s="4"/>
      <c r="S303" s="5"/>
      <c r="T303" s="5"/>
      <c r="U303" s="5"/>
      <c r="V303" s="5"/>
      <c r="AE303" s="6"/>
      <c r="AF303" s="6"/>
      <c r="AG303" s="6"/>
      <c r="AH303" s="6"/>
      <c r="AI303" s="6"/>
      <c r="AJ303" s="6"/>
      <c r="AK303" s="6"/>
    </row>
    <row r="304" spans="1:37" ht="14.25" customHeight="1" x14ac:dyDescent="0.45">
      <c r="A304" s="2"/>
      <c r="B304" s="3"/>
      <c r="C304" s="4"/>
      <c r="S304" s="5"/>
      <c r="T304" s="5"/>
      <c r="U304" s="5"/>
      <c r="V304" s="5"/>
      <c r="AE304" s="6"/>
      <c r="AF304" s="6"/>
      <c r="AG304" s="6"/>
      <c r="AH304" s="6"/>
      <c r="AI304" s="6"/>
      <c r="AJ304" s="6"/>
      <c r="AK304" s="6"/>
    </row>
    <row r="305" spans="1:37" ht="14.25" customHeight="1" x14ac:dyDescent="0.45">
      <c r="A305" s="2"/>
      <c r="B305" s="3"/>
      <c r="C305" s="4"/>
      <c r="S305" s="5"/>
      <c r="T305" s="5"/>
      <c r="U305" s="5"/>
      <c r="V305" s="5"/>
      <c r="AE305" s="6"/>
      <c r="AF305" s="6"/>
      <c r="AG305" s="6"/>
      <c r="AH305" s="6"/>
      <c r="AI305" s="6"/>
      <c r="AJ305" s="6"/>
      <c r="AK305" s="6"/>
    </row>
    <row r="306" spans="1:37" ht="14.25" customHeight="1" x14ac:dyDescent="0.45">
      <c r="A306" s="2"/>
      <c r="B306" s="3"/>
      <c r="C306" s="4"/>
      <c r="S306" s="5"/>
      <c r="T306" s="5"/>
      <c r="U306" s="5"/>
      <c r="V306" s="5"/>
      <c r="AE306" s="6"/>
      <c r="AF306" s="6"/>
      <c r="AG306" s="6"/>
      <c r="AH306" s="6"/>
      <c r="AI306" s="6"/>
      <c r="AJ306" s="6"/>
      <c r="AK306" s="6"/>
    </row>
    <row r="307" spans="1:37" ht="14.25" customHeight="1" x14ac:dyDescent="0.45">
      <c r="A307" s="2"/>
      <c r="B307" s="3"/>
      <c r="C307" s="4"/>
      <c r="S307" s="5"/>
      <c r="T307" s="5"/>
      <c r="U307" s="5"/>
      <c r="V307" s="5"/>
      <c r="AE307" s="6"/>
      <c r="AF307" s="6"/>
      <c r="AG307" s="6"/>
      <c r="AH307" s="6"/>
      <c r="AI307" s="6"/>
      <c r="AJ307" s="6"/>
      <c r="AK307" s="6"/>
    </row>
    <row r="308" spans="1:37" ht="14.25" customHeight="1" x14ac:dyDescent="0.45">
      <c r="A308" s="2"/>
      <c r="B308" s="3"/>
      <c r="C308" s="4"/>
      <c r="S308" s="5"/>
      <c r="T308" s="5"/>
      <c r="U308" s="5"/>
      <c r="V308" s="5"/>
      <c r="AE308" s="6"/>
      <c r="AF308" s="6"/>
      <c r="AG308" s="6"/>
      <c r="AH308" s="6"/>
      <c r="AI308" s="6"/>
      <c r="AJ308" s="6"/>
      <c r="AK308" s="6"/>
    </row>
    <row r="309" spans="1:37" ht="14.25" customHeight="1" x14ac:dyDescent="0.45">
      <c r="A309" s="2"/>
      <c r="B309" s="3"/>
      <c r="C309" s="4"/>
      <c r="S309" s="5"/>
      <c r="T309" s="5"/>
      <c r="U309" s="5"/>
      <c r="V309" s="5"/>
      <c r="AE309" s="6"/>
      <c r="AF309" s="6"/>
      <c r="AG309" s="6"/>
      <c r="AH309" s="6"/>
      <c r="AI309" s="6"/>
      <c r="AJ309" s="6"/>
      <c r="AK309" s="6"/>
    </row>
    <row r="310" spans="1:37" ht="14.25" customHeight="1" x14ac:dyDescent="0.45">
      <c r="A310" s="2"/>
      <c r="B310" s="3"/>
      <c r="C310" s="4"/>
      <c r="S310" s="5"/>
      <c r="T310" s="5"/>
      <c r="U310" s="5"/>
      <c r="V310" s="5"/>
      <c r="AE310" s="6"/>
      <c r="AF310" s="6"/>
      <c r="AG310" s="6"/>
      <c r="AH310" s="6"/>
      <c r="AI310" s="6"/>
      <c r="AJ310" s="6"/>
      <c r="AK310" s="6"/>
    </row>
    <row r="311" spans="1:37" ht="14.25" customHeight="1" x14ac:dyDescent="0.45">
      <c r="A311" s="2"/>
      <c r="B311" s="3"/>
      <c r="C311" s="4"/>
      <c r="S311" s="5"/>
      <c r="T311" s="5"/>
      <c r="U311" s="5"/>
      <c r="V311" s="5"/>
      <c r="AE311" s="6"/>
      <c r="AF311" s="6"/>
      <c r="AG311" s="6"/>
      <c r="AH311" s="6"/>
      <c r="AI311" s="6"/>
      <c r="AJ311" s="6"/>
      <c r="AK311" s="6"/>
    </row>
    <row r="312" spans="1:37" ht="14.25" customHeight="1" x14ac:dyDescent="0.45">
      <c r="A312" s="2"/>
      <c r="B312" s="3"/>
      <c r="C312" s="4"/>
      <c r="S312" s="5"/>
      <c r="T312" s="5"/>
      <c r="U312" s="5"/>
      <c r="V312" s="5"/>
      <c r="AE312" s="6"/>
      <c r="AF312" s="6"/>
      <c r="AG312" s="6"/>
      <c r="AH312" s="6"/>
      <c r="AI312" s="6"/>
      <c r="AJ312" s="6"/>
      <c r="AK312" s="6"/>
    </row>
    <row r="313" spans="1:37" ht="14.25" customHeight="1" x14ac:dyDescent="0.45">
      <c r="A313" s="2"/>
      <c r="B313" s="3"/>
      <c r="C313" s="4"/>
      <c r="S313" s="5"/>
      <c r="T313" s="5"/>
      <c r="U313" s="5"/>
      <c r="V313" s="5"/>
      <c r="AE313" s="6"/>
      <c r="AF313" s="6"/>
      <c r="AG313" s="6"/>
      <c r="AH313" s="6"/>
      <c r="AI313" s="6"/>
      <c r="AJ313" s="6"/>
      <c r="AK313" s="6"/>
    </row>
    <row r="314" spans="1:37" ht="14.25" customHeight="1" x14ac:dyDescent="0.45">
      <c r="A314" s="2"/>
      <c r="B314" s="3"/>
      <c r="C314" s="4"/>
      <c r="S314" s="5"/>
      <c r="T314" s="5"/>
      <c r="U314" s="5"/>
      <c r="V314" s="5"/>
      <c r="AE314" s="6"/>
      <c r="AF314" s="6"/>
      <c r="AG314" s="6"/>
      <c r="AH314" s="6"/>
      <c r="AI314" s="6"/>
      <c r="AJ314" s="6"/>
      <c r="AK314" s="6"/>
    </row>
    <row r="315" spans="1:37" ht="14.25" customHeight="1" x14ac:dyDescent="0.45">
      <c r="A315" s="2"/>
      <c r="B315" s="3"/>
      <c r="C315" s="4"/>
      <c r="S315" s="5"/>
      <c r="T315" s="5"/>
      <c r="U315" s="5"/>
      <c r="V315" s="5"/>
      <c r="AE315" s="6"/>
      <c r="AF315" s="6"/>
      <c r="AG315" s="6"/>
      <c r="AH315" s="6"/>
      <c r="AI315" s="6"/>
      <c r="AJ315" s="6"/>
      <c r="AK315" s="6"/>
    </row>
    <row r="316" spans="1:37" ht="14.25" customHeight="1" x14ac:dyDescent="0.45">
      <c r="A316" s="2"/>
      <c r="B316" s="3"/>
      <c r="C316" s="4"/>
      <c r="S316" s="5"/>
      <c r="T316" s="5"/>
      <c r="U316" s="5"/>
      <c r="V316" s="5"/>
      <c r="AE316" s="6"/>
      <c r="AF316" s="6"/>
      <c r="AG316" s="6"/>
      <c r="AH316" s="6"/>
      <c r="AI316" s="6"/>
      <c r="AJ316" s="6"/>
      <c r="AK316" s="6"/>
    </row>
    <row r="317" spans="1:37" ht="14.25" customHeight="1" x14ac:dyDescent="0.45">
      <c r="A317" s="2"/>
      <c r="B317" s="3"/>
      <c r="C317" s="4"/>
      <c r="S317" s="5"/>
      <c r="T317" s="5"/>
      <c r="U317" s="5"/>
      <c r="V317" s="5"/>
      <c r="AE317" s="6"/>
      <c r="AF317" s="6"/>
      <c r="AG317" s="6"/>
      <c r="AH317" s="6"/>
      <c r="AI317" s="6"/>
      <c r="AJ317" s="6"/>
      <c r="AK317" s="6"/>
    </row>
    <row r="318" spans="1:37" ht="14.25" customHeight="1" x14ac:dyDescent="0.45">
      <c r="A318" s="2"/>
      <c r="B318" s="3"/>
      <c r="C318" s="4"/>
      <c r="S318" s="5"/>
      <c r="T318" s="5"/>
      <c r="U318" s="5"/>
      <c r="V318" s="5"/>
      <c r="AE318" s="6"/>
      <c r="AF318" s="6"/>
      <c r="AG318" s="6"/>
      <c r="AH318" s="6"/>
      <c r="AI318" s="6"/>
      <c r="AJ318" s="6"/>
      <c r="AK318" s="6"/>
    </row>
    <row r="319" spans="1:37" ht="14.25" customHeight="1" x14ac:dyDescent="0.45">
      <c r="A319" s="2"/>
      <c r="B319" s="3"/>
      <c r="C319" s="4"/>
      <c r="S319" s="5"/>
      <c r="T319" s="5"/>
      <c r="U319" s="5"/>
      <c r="V319" s="5"/>
      <c r="AE319" s="6"/>
      <c r="AF319" s="6"/>
      <c r="AG319" s="6"/>
      <c r="AH319" s="6"/>
      <c r="AI319" s="6"/>
      <c r="AJ319" s="6"/>
      <c r="AK319" s="6"/>
    </row>
    <row r="320" spans="1:37" ht="14.25" customHeight="1" x14ac:dyDescent="0.45">
      <c r="A320" s="2"/>
      <c r="B320" s="3"/>
      <c r="C320" s="4"/>
      <c r="S320" s="5"/>
      <c r="T320" s="5"/>
      <c r="U320" s="5"/>
      <c r="V320" s="5"/>
      <c r="AE320" s="6"/>
      <c r="AF320" s="6"/>
      <c r="AG320" s="6"/>
      <c r="AH320" s="6"/>
      <c r="AI320" s="6"/>
      <c r="AJ320" s="6"/>
      <c r="AK320" s="6"/>
    </row>
    <row r="321" spans="1:37" ht="14.25" customHeight="1" x14ac:dyDescent="0.45">
      <c r="A321" s="2"/>
      <c r="B321" s="3"/>
      <c r="C321" s="4"/>
      <c r="S321" s="5"/>
      <c r="T321" s="5"/>
      <c r="U321" s="5"/>
      <c r="V321" s="5"/>
      <c r="AE321" s="6"/>
      <c r="AF321" s="6"/>
      <c r="AG321" s="6"/>
      <c r="AH321" s="6"/>
      <c r="AI321" s="6"/>
      <c r="AJ321" s="6"/>
      <c r="AK321" s="6"/>
    </row>
    <row r="322" spans="1:37" ht="14.25" customHeight="1" x14ac:dyDescent="0.45">
      <c r="A322" s="2"/>
      <c r="B322" s="3"/>
      <c r="C322" s="4"/>
      <c r="S322" s="5"/>
      <c r="T322" s="5"/>
      <c r="U322" s="5"/>
      <c r="V322" s="5"/>
      <c r="AE322" s="6"/>
      <c r="AF322" s="6"/>
      <c r="AG322" s="6"/>
      <c r="AH322" s="6"/>
      <c r="AI322" s="6"/>
      <c r="AJ322" s="6"/>
      <c r="AK322" s="6"/>
    </row>
    <row r="323" spans="1:37" ht="14.25" customHeight="1" x14ac:dyDescent="0.45">
      <c r="A323" s="2"/>
      <c r="B323" s="3"/>
      <c r="C323" s="4"/>
      <c r="S323" s="5"/>
      <c r="T323" s="5"/>
      <c r="U323" s="5"/>
      <c r="V323" s="5"/>
      <c r="AE323" s="6"/>
      <c r="AF323" s="6"/>
      <c r="AG323" s="6"/>
      <c r="AH323" s="6"/>
      <c r="AI323" s="6"/>
      <c r="AJ323" s="6"/>
      <c r="AK323" s="6"/>
    </row>
    <row r="324" spans="1:37" ht="14.25" customHeight="1" x14ac:dyDescent="0.45">
      <c r="A324" s="2"/>
      <c r="B324" s="3"/>
      <c r="C324" s="4"/>
      <c r="S324" s="5"/>
      <c r="T324" s="5"/>
      <c r="U324" s="5"/>
      <c r="V324" s="5"/>
      <c r="AE324" s="6"/>
      <c r="AF324" s="6"/>
      <c r="AG324" s="6"/>
      <c r="AH324" s="6"/>
      <c r="AI324" s="6"/>
      <c r="AJ324" s="6"/>
      <c r="AK324" s="6"/>
    </row>
    <row r="325" spans="1:37" ht="14.25" customHeight="1" x14ac:dyDescent="0.45">
      <c r="A325" s="2"/>
      <c r="B325" s="3"/>
      <c r="C325" s="4"/>
      <c r="S325" s="5"/>
      <c r="T325" s="5"/>
      <c r="U325" s="5"/>
      <c r="V325" s="5"/>
      <c r="AE325" s="6"/>
      <c r="AF325" s="6"/>
      <c r="AG325" s="6"/>
      <c r="AH325" s="6"/>
      <c r="AI325" s="6"/>
      <c r="AJ325" s="6"/>
      <c r="AK325" s="6"/>
    </row>
    <row r="326" spans="1:37" ht="14.25" customHeight="1" x14ac:dyDescent="0.45">
      <c r="A326" s="2"/>
      <c r="B326" s="3"/>
      <c r="C326" s="4"/>
      <c r="S326" s="5"/>
      <c r="T326" s="5"/>
      <c r="U326" s="5"/>
      <c r="V326" s="5"/>
      <c r="AE326" s="6"/>
      <c r="AF326" s="6"/>
      <c r="AG326" s="6"/>
      <c r="AH326" s="6"/>
      <c r="AI326" s="6"/>
      <c r="AJ326" s="6"/>
      <c r="AK326" s="6"/>
    </row>
    <row r="327" spans="1:37" ht="14.25" customHeight="1" x14ac:dyDescent="0.45">
      <c r="A327" s="2"/>
      <c r="B327" s="3"/>
      <c r="C327" s="4"/>
      <c r="S327" s="5"/>
      <c r="T327" s="5"/>
      <c r="U327" s="5"/>
      <c r="V327" s="5"/>
      <c r="AE327" s="6"/>
      <c r="AF327" s="6"/>
      <c r="AG327" s="6"/>
      <c r="AH327" s="6"/>
      <c r="AI327" s="6"/>
      <c r="AJ327" s="6"/>
      <c r="AK327" s="6"/>
    </row>
    <row r="328" spans="1:37" ht="14.25" customHeight="1" x14ac:dyDescent="0.45">
      <c r="A328" s="2"/>
      <c r="B328" s="3"/>
      <c r="C328" s="4"/>
      <c r="S328" s="5"/>
      <c r="T328" s="5"/>
      <c r="U328" s="5"/>
      <c r="V328" s="5"/>
      <c r="AE328" s="6"/>
      <c r="AF328" s="6"/>
      <c r="AG328" s="6"/>
      <c r="AH328" s="6"/>
      <c r="AI328" s="6"/>
      <c r="AJ328" s="6"/>
      <c r="AK328" s="6"/>
    </row>
    <row r="329" spans="1:37" ht="14.25" customHeight="1" x14ac:dyDescent="0.45">
      <c r="A329" s="2"/>
      <c r="B329" s="3"/>
      <c r="C329" s="4"/>
      <c r="S329" s="5"/>
      <c r="T329" s="5"/>
      <c r="U329" s="5"/>
      <c r="V329" s="5"/>
      <c r="AE329" s="6"/>
      <c r="AF329" s="6"/>
      <c r="AG329" s="6"/>
      <c r="AH329" s="6"/>
      <c r="AI329" s="6"/>
      <c r="AJ329" s="6"/>
      <c r="AK329" s="6"/>
    </row>
    <row r="330" spans="1:37" ht="14.25" customHeight="1" x14ac:dyDescent="0.45">
      <c r="A330" s="2"/>
      <c r="B330" s="3"/>
      <c r="C330" s="4"/>
      <c r="S330" s="5"/>
      <c r="T330" s="5"/>
      <c r="U330" s="5"/>
      <c r="V330" s="5"/>
      <c r="AE330" s="6"/>
      <c r="AF330" s="6"/>
      <c r="AG330" s="6"/>
      <c r="AH330" s="6"/>
      <c r="AI330" s="6"/>
      <c r="AJ330" s="6"/>
      <c r="AK330" s="6"/>
    </row>
    <row r="331" spans="1:37" ht="14.25" customHeight="1" x14ac:dyDescent="0.45">
      <c r="A331" s="2"/>
      <c r="B331" s="3"/>
      <c r="C331" s="4"/>
      <c r="S331" s="5"/>
      <c r="T331" s="5"/>
      <c r="U331" s="5"/>
      <c r="V331" s="5"/>
      <c r="AE331" s="6"/>
      <c r="AF331" s="6"/>
      <c r="AG331" s="6"/>
      <c r="AH331" s="6"/>
      <c r="AI331" s="6"/>
      <c r="AJ331" s="6"/>
      <c r="AK331" s="6"/>
    </row>
    <row r="332" spans="1:37" ht="14.25" customHeight="1" x14ac:dyDescent="0.45">
      <c r="A332" s="2"/>
      <c r="B332" s="3"/>
      <c r="C332" s="4"/>
      <c r="S332" s="5"/>
      <c r="T332" s="5"/>
      <c r="U332" s="5"/>
      <c r="V332" s="5"/>
      <c r="AE332" s="6"/>
      <c r="AF332" s="6"/>
      <c r="AG332" s="6"/>
      <c r="AH332" s="6"/>
      <c r="AI332" s="6"/>
      <c r="AJ332" s="6"/>
      <c r="AK332" s="6"/>
    </row>
    <row r="333" spans="1:37" ht="14.25" customHeight="1" x14ac:dyDescent="0.45">
      <c r="A333" s="2"/>
      <c r="B333" s="3"/>
      <c r="C333" s="4"/>
      <c r="S333" s="5"/>
      <c r="T333" s="5"/>
      <c r="U333" s="5"/>
      <c r="V333" s="5"/>
      <c r="AE333" s="6"/>
      <c r="AF333" s="6"/>
      <c r="AG333" s="6"/>
      <c r="AH333" s="6"/>
      <c r="AI333" s="6"/>
      <c r="AJ333" s="6"/>
      <c r="AK333" s="6"/>
    </row>
    <row r="334" spans="1:37" ht="14.25" customHeight="1" x14ac:dyDescent="0.45">
      <c r="A334" s="2"/>
      <c r="B334" s="3"/>
      <c r="C334" s="4"/>
      <c r="S334" s="5"/>
      <c r="T334" s="5"/>
      <c r="U334" s="5"/>
      <c r="V334" s="5"/>
      <c r="AE334" s="6"/>
      <c r="AF334" s="6"/>
      <c r="AG334" s="6"/>
      <c r="AH334" s="6"/>
      <c r="AI334" s="6"/>
      <c r="AJ334" s="6"/>
      <c r="AK334" s="6"/>
    </row>
    <row r="335" spans="1:37" ht="14.25" customHeight="1" x14ac:dyDescent="0.45">
      <c r="A335" s="2"/>
      <c r="B335" s="3"/>
      <c r="C335" s="4"/>
      <c r="S335" s="5"/>
      <c r="T335" s="5"/>
      <c r="U335" s="5"/>
      <c r="V335" s="5"/>
      <c r="AE335" s="6"/>
      <c r="AF335" s="6"/>
      <c r="AG335" s="6"/>
      <c r="AH335" s="6"/>
      <c r="AI335" s="6"/>
      <c r="AJ335" s="6"/>
      <c r="AK335" s="6"/>
    </row>
    <row r="336" spans="1:37" ht="14.25" customHeight="1" x14ac:dyDescent="0.45">
      <c r="A336" s="2"/>
      <c r="B336" s="3"/>
      <c r="C336" s="4"/>
      <c r="S336" s="5"/>
      <c r="T336" s="5"/>
      <c r="U336" s="5"/>
      <c r="V336" s="5"/>
      <c r="AE336" s="6"/>
      <c r="AF336" s="6"/>
      <c r="AG336" s="6"/>
      <c r="AH336" s="6"/>
      <c r="AI336" s="6"/>
      <c r="AJ336" s="6"/>
      <c r="AK336" s="6"/>
    </row>
    <row r="337" spans="1:37" ht="14.25" customHeight="1" x14ac:dyDescent="0.45">
      <c r="A337" s="2"/>
      <c r="B337" s="3"/>
      <c r="C337" s="4"/>
      <c r="S337" s="5"/>
      <c r="T337" s="5"/>
      <c r="U337" s="5"/>
      <c r="V337" s="5"/>
      <c r="AE337" s="6"/>
      <c r="AF337" s="6"/>
      <c r="AG337" s="6"/>
      <c r="AH337" s="6"/>
      <c r="AI337" s="6"/>
      <c r="AJ337" s="6"/>
      <c r="AK337" s="6"/>
    </row>
    <row r="338" spans="1:37" ht="14.25" customHeight="1" x14ac:dyDescent="0.45">
      <c r="A338" s="2"/>
      <c r="B338" s="3"/>
      <c r="C338" s="4"/>
      <c r="S338" s="5"/>
      <c r="T338" s="5"/>
      <c r="U338" s="5"/>
      <c r="V338" s="5"/>
      <c r="AE338" s="6"/>
      <c r="AF338" s="6"/>
      <c r="AG338" s="6"/>
      <c r="AH338" s="6"/>
      <c r="AI338" s="6"/>
      <c r="AJ338" s="6"/>
      <c r="AK338" s="6"/>
    </row>
    <row r="339" spans="1:37" ht="14.25" customHeight="1" x14ac:dyDescent="0.45">
      <c r="A339" s="2"/>
      <c r="B339" s="3"/>
      <c r="C339" s="4"/>
      <c r="S339" s="5"/>
      <c r="T339" s="5"/>
      <c r="U339" s="5"/>
      <c r="V339" s="5"/>
      <c r="AE339" s="6"/>
      <c r="AF339" s="6"/>
      <c r="AG339" s="6"/>
      <c r="AH339" s="6"/>
      <c r="AI339" s="6"/>
      <c r="AJ339" s="6"/>
      <c r="AK339" s="6"/>
    </row>
    <row r="340" spans="1:37" ht="14.25" customHeight="1" x14ac:dyDescent="0.45">
      <c r="A340" s="2"/>
      <c r="B340" s="3"/>
      <c r="C340" s="4"/>
      <c r="S340" s="5"/>
      <c r="T340" s="5"/>
      <c r="U340" s="5"/>
      <c r="V340" s="5"/>
      <c r="AE340" s="6"/>
      <c r="AF340" s="6"/>
      <c r="AG340" s="6"/>
      <c r="AH340" s="6"/>
      <c r="AI340" s="6"/>
      <c r="AJ340" s="6"/>
      <c r="AK340" s="6"/>
    </row>
    <row r="341" spans="1:37" ht="14.25" customHeight="1" x14ac:dyDescent="0.45">
      <c r="A341" s="2"/>
      <c r="B341" s="3"/>
      <c r="C341" s="4"/>
      <c r="S341" s="5"/>
      <c r="T341" s="5"/>
      <c r="U341" s="5"/>
      <c r="V341" s="5"/>
      <c r="AE341" s="6"/>
      <c r="AF341" s="6"/>
      <c r="AG341" s="6"/>
      <c r="AH341" s="6"/>
      <c r="AI341" s="6"/>
      <c r="AJ341" s="6"/>
      <c r="AK341" s="6"/>
    </row>
    <row r="342" spans="1:37" ht="14.25" customHeight="1" x14ac:dyDescent="0.45">
      <c r="A342" s="2"/>
      <c r="B342" s="3"/>
      <c r="C342" s="4"/>
      <c r="S342" s="5"/>
      <c r="T342" s="5"/>
      <c r="U342" s="5"/>
      <c r="V342" s="5"/>
      <c r="AE342" s="6"/>
      <c r="AF342" s="6"/>
      <c r="AG342" s="6"/>
      <c r="AH342" s="6"/>
      <c r="AI342" s="6"/>
      <c r="AJ342" s="6"/>
      <c r="AK342" s="6"/>
    </row>
    <row r="343" spans="1:37" ht="14.25" customHeight="1" x14ac:dyDescent="0.45">
      <c r="A343" s="2"/>
      <c r="B343" s="3"/>
      <c r="C343" s="4"/>
      <c r="S343" s="5"/>
      <c r="T343" s="5"/>
      <c r="U343" s="5"/>
      <c r="V343" s="5"/>
      <c r="AE343" s="6"/>
      <c r="AF343" s="6"/>
      <c r="AG343" s="6"/>
      <c r="AH343" s="6"/>
      <c r="AI343" s="6"/>
      <c r="AJ343" s="6"/>
      <c r="AK343" s="6"/>
    </row>
    <row r="344" spans="1:37" ht="14.25" customHeight="1" x14ac:dyDescent="0.45">
      <c r="A344" s="2"/>
      <c r="B344" s="3"/>
      <c r="C344" s="4"/>
      <c r="S344" s="5"/>
      <c r="T344" s="5"/>
      <c r="U344" s="5"/>
      <c r="V344" s="5"/>
      <c r="AE344" s="6"/>
      <c r="AF344" s="6"/>
      <c r="AG344" s="6"/>
      <c r="AH344" s="6"/>
      <c r="AI344" s="6"/>
      <c r="AJ344" s="6"/>
      <c r="AK344" s="6"/>
    </row>
    <row r="345" spans="1:37" ht="14.25" customHeight="1" x14ac:dyDescent="0.45">
      <c r="A345" s="2"/>
      <c r="B345" s="3"/>
      <c r="C345" s="4"/>
      <c r="S345" s="5"/>
      <c r="T345" s="5"/>
      <c r="U345" s="5"/>
      <c r="V345" s="5"/>
      <c r="AE345" s="6"/>
      <c r="AF345" s="6"/>
      <c r="AG345" s="6"/>
      <c r="AH345" s="6"/>
      <c r="AI345" s="6"/>
      <c r="AJ345" s="6"/>
      <c r="AK345" s="6"/>
    </row>
    <row r="346" spans="1:37" ht="14.25" customHeight="1" x14ac:dyDescent="0.45">
      <c r="A346" s="2"/>
      <c r="B346" s="3"/>
      <c r="C346" s="4"/>
      <c r="S346" s="5"/>
      <c r="T346" s="5"/>
      <c r="U346" s="5"/>
      <c r="V346" s="5"/>
      <c r="AE346" s="6"/>
      <c r="AF346" s="6"/>
      <c r="AG346" s="6"/>
      <c r="AH346" s="6"/>
      <c r="AI346" s="6"/>
      <c r="AJ346" s="6"/>
      <c r="AK346" s="6"/>
    </row>
    <row r="347" spans="1:37" ht="14.25" customHeight="1" x14ac:dyDescent="0.45">
      <c r="A347" s="2"/>
      <c r="B347" s="3"/>
      <c r="C347" s="4"/>
      <c r="S347" s="5"/>
      <c r="T347" s="5"/>
      <c r="U347" s="5"/>
      <c r="V347" s="5"/>
      <c r="AE347" s="6"/>
      <c r="AF347" s="6"/>
      <c r="AG347" s="6"/>
      <c r="AH347" s="6"/>
      <c r="AI347" s="6"/>
      <c r="AJ347" s="6"/>
      <c r="AK347" s="6"/>
    </row>
    <row r="348" spans="1:37" ht="14.25" customHeight="1" x14ac:dyDescent="0.45">
      <c r="A348" s="2"/>
      <c r="B348" s="3"/>
      <c r="C348" s="4"/>
      <c r="S348" s="5"/>
      <c r="T348" s="5"/>
      <c r="U348" s="5"/>
      <c r="V348" s="5"/>
      <c r="AE348" s="6"/>
      <c r="AF348" s="6"/>
      <c r="AG348" s="6"/>
      <c r="AH348" s="6"/>
      <c r="AI348" s="6"/>
      <c r="AJ348" s="6"/>
      <c r="AK348" s="6"/>
    </row>
    <row r="349" spans="1:37" ht="14.25" customHeight="1" x14ac:dyDescent="0.45">
      <c r="A349" s="2"/>
      <c r="B349" s="3"/>
      <c r="C349" s="4"/>
      <c r="S349" s="5"/>
      <c r="T349" s="5"/>
      <c r="U349" s="5"/>
      <c r="V349" s="5"/>
      <c r="AE349" s="6"/>
      <c r="AF349" s="6"/>
      <c r="AG349" s="6"/>
      <c r="AH349" s="6"/>
      <c r="AI349" s="6"/>
      <c r="AJ349" s="6"/>
      <c r="AK349" s="6"/>
    </row>
    <row r="350" spans="1:37" ht="14.25" customHeight="1" x14ac:dyDescent="0.45">
      <c r="A350" s="2"/>
      <c r="B350" s="3"/>
      <c r="C350" s="4"/>
      <c r="S350" s="5"/>
      <c r="T350" s="5"/>
      <c r="U350" s="5"/>
      <c r="V350" s="5"/>
      <c r="AE350" s="6"/>
      <c r="AF350" s="6"/>
      <c r="AG350" s="6"/>
      <c r="AH350" s="6"/>
      <c r="AI350" s="6"/>
      <c r="AJ350" s="6"/>
      <c r="AK350" s="6"/>
    </row>
    <row r="351" spans="1:37" ht="14.25" customHeight="1" x14ac:dyDescent="0.45">
      <c r="A351" s="2"/>
      <c r="B351" s="3"/>
      <c r="C351" s="4"/>
      <c r="S351" s="5"/>
      <c r="T351" s="5"/>
      <c r="U351" s="5"/>
      <c r="V351" s="5"/>
      <c r="AE351" s="6"/>
      <c r="AF351" s="6"/>
      <c r="AG351" s="6"/>
      <c r="AH351" s="6"/>
      <c r="AI351" s="6"/>
      <c r="AJ351" s="6"/>
      <c r="AK351" s="6"/>
    </row>
    <row r="352" spans="1:37" ht="14.25" customHeight="1" x14ac:dyDescent="0.45">
      <c r="A352" s="2"/>
      <c r="B352" s="3"/>
      <c r="C352" s="4"/>
      <c r="S352" s="5"/>
      <c r="T352" s="5"/>
      <c r="U352" s="5"/>
      <c r="V352" s="5"/>
      <c r="AE352" s="6"/>
      <c r="AF352" s="6"/>
      <c r="AG352" s="6"/>
      <c r="AH352" s="6"/>
      <c r="AI352" s="6"/>
      <c r="AJ352" s="6"/>
      <c r="AK352" s="6"/>
    </row>
    <row r="353" spans="1:37" ht="14.25" customHeight="1" x14ac:dyDescent="0.45">
      <c r="A353" s="2"/>
      <c r="B353" s="3"/>
      <c r="C353" s="4"/>
      <c r="S353" s="5"/>
      <c r="T353" s="5"/>
      <c r="U353" s="5"/>
      <c r="V353" s="5"/>
      <c r="AE353" s="6"/>
      <c r="AF353" s="6"/>
      <c r="AG353" s="6"/>
      <c r="AH353" s="6"/>
      <c r="AI353" s="6"/>
      <c r="AJ353" s="6"/>
      <c r="AK353" s="6"/>
    </row>
    <row r="354" spans="1:37" ht="14.25" customHeight="1" x14ac:dyDescent="0.45">
      <c r="A354" s="2"/>
      <c r="B354" s="3"/>
      <c r="C354" s="4"/>
      <c r="S354" s="5"/>
      <c r="T354" s="5"/>
      <c r="U354" s="5"/>
      <c r="V354" s="5"/>
      <c r="AE354" s="6"/>
      <c r="AF354" s="6"/>
      <c r="AG354" s="6"/>
      <c r="AH354" s="6"/>
      <c r="AI354" s="6"/>
      <c r="AJ354" s="6"/>
      <c r="AK354" s="6"/>
    </row>
    <row r="355" spans="1:37" ht="14.25" customHeight="1" x14ac:dyDescent="0.45">
      <c r="A355" s="2"/>
      <c r="B355" s="3"/>
      <c r="C355" s="4"/>
      <c r="S355" s="5"/>
      <c r="T355" s="5"/>
      <c r="U355" s="5"/>
      <c r="V355" s="5"/>
      <c r="AE355" s="6"/>
      <c r="AF355" s="6"/>
      <c r="AG355" s="6"/>
      <c r="AH355" s="6"/>
      <c r="AI355" s="6"/>
      <c r="AJ355" s="6"/>
      <c r="AK355" s="6"/>
    </row>
    <row r="356" spans="1:37" ht="14.25" customHeight="1" x14ac:dyDescent="0.45">
      <c r="A356" s="2"/>
      <c r="B356" s="3"/>
      <c r="C356" s="4"/>
      <c r="S356" s="5"/>
      <c r="T356" s="5"/>
      <c r="U356" s="5"/>
      <c r="V356" s="5"/>
      <c r="AE356" s="6"/>
      <c r="AF356" s="6"/>
      <c r="AG356" s="6"/>
      <c r="AH356" s="6"/>
      <c r="AI356" s="6"/>
      <c r="AJ356" s="6"/>
      <c r="AK356" s="6"/>
    </row>
    <row r="357" spans="1:37" ht="14.25" customHeight="1" x14ac:dyDescent="0.45">
      <c r="A357" s="2"/>
      <c r="B357" s="3"/>
      <c r="C357" s="4"/>
      <c r="S357" s="5"/>
      <c r="T357" s="5"/>
      <c r="U357" s="5"/>
      <c r="V357" s="5"/>
      <c r="AE357" s="6"/>
      <c r="AF357" s="6"/>
      <c r="AG357" s="6"/>
      <c r="AH357" s="6"/>
      <c r="AI357" s="6"/>
      <c r="AJ357" s="6"/>
      <c r="AK357" s="6"/>
    </row>
    <row r="358" spans="1:37" ht="14.25" customHeight="1" x14ac:dyDescent="0.45">
      <c r="A358" s="2"/>
      <c r="B358" s="3"/>
      <c r="C358" s="4"/>
      <c r="S358" s="5"/>
      <c r="T358" s="5"/>
      <c r="U358" s="5"/>
      <c r="V358" s="5"/>
      <c r="AE358" s="6"/>
      <c r="AF358" s="6"/>
      <c r="AG358" s="6"/>
      <c r="AH358" s="6"/>
      <c r="AI358" s="6"/>
      <c r="AJ358" s="6"/>
      <c r="AK358" s="6"/>
    </row>
    <row r="359" spans="1:37" ht="14.25" customHeight="1" x14ac:dyDescent="0.45">
      <c r="A359" s="2"/>
      <c r="B359" s="3"/>
      <c r="C359" s="4"/>
      <c r="S359" s="5"/>
      <c r="T359" s="5"/>
      <c r="U359" s="5"/>
      <c r="V359" s="5"/>
      <c r="AE359" s="6"/>
      <c r="AF359" s="6"/>
      <c r="AG359" s="6"/>
      <c r="AH359" s="6"/>
      <c r="AI359" s="6"/>
      <c r="AJ359" s="6"/>
      <c r="AK359" s="6"/>
    </row>
    <row r="360" spans="1:37" ht="14.25" customHeight="1" x14ac:dyDescent="0.45">
      <c r="A360" s="2"/>
      <c r="B360" s="3"/>
      <c r="C360" s="4"/>
      <c r="S360" s="5"/>
      <c r="T360" s="5"/>
      <c r="U360" s="5"/>
      <c r="V360" s="5"/>
      <c r="AE360" s="6"/>
      <c r="AF360" s="6"/>
      <c r="AG360" s="6"/>
      <c r="AH360" s="6"/>
      <c r="AI360" s="6"/>
      <c r="AJ360" s="6"/>
      <c r="AK360" s="6"/>
    </row>
    <row r="361" spans="1:37" ht="14.25" customHeight="1" x14ac:dyDescent="0.45">
      <c r="A361" s="2"/>
      <c r="B361" s="3"/>
      <c r="C361" s="4"/>
      <c r="S361" s="5"/>
      <c r="T361" s="5"/>
      <c r="U361" s="5"/>
      <c r="V361" s="5"/>
      <c r="AE361" s="6"/>
      <c r="AF361" s="6"/>
      <c r="AG361" s="6"/>
      <c r="AH361" s="6"/>
      <c r="AI361" s="6"/>
      <c r="AJ361" s="6"/>
      <c r="AK361" s="6"/>
    </row>
    <row r="362" spans="1:37" ht="14.25" customHeight="1" x14ac:dyDescent="0.45">
      <c r="A362" s="2"/>
      <c r="B362" s="3"/>
      <c r="C362" s="4"/>
      <c r="S362" s="5"/>
      <c r="T362" s="5"/>
      <c r="U362" s="5"/>
      <c r="V362" s="5"/>
      <c r="AE362" s="6"/>
      <c r="AF362" s="6"/>
      <c r="AG362" s="6"/>
      <c r="AH362" s="6"/>
      <c r="AI362" s="6"/>
      <c r="AJ362" s="6"/>
      <c r="AK362" s="6"/>
    </row>
    <row r="363" spans="1:37" ht="14.25" customHeight="1" x14ac:dyDescent="0.45">
      <c r="A363" s="2"/>
      <c r="B363" s="3"/>
      <c r="C363" s="4"/>
      <c r="S363" s="5"/>
      <c r="T363" s="5"/>
      <c r="U363" s="5"/>
      <c r="V363" s="5"/>
      <c r="AE363" s="6"/>
      <c r="AF363" s="6"/>
      <c r="AG363" s="6"/>
      <c r="AH363" s="6"/>
      <c r="AI363" s="6"/>
      <c r="AJ363" s="6"/>
      <c r="AK363" s="6"/>
    </row>
    <row r="364" spans="1:37" ht="14.25" customHeight="1" x14ac:dyDescent="0.45">
      <c r="A364" s="2"/>
      <c r="B364" s="3"/>
      <c r="C364" s="4"/>
      <c r="S364" s="5"/>
      <c r="T364" s="5"/>
      <c r="U364" s="5"/>
      <c r="V364" s="5"/>
      <c r="AE364" s="6"/>
      <c r="AF364" s="6"/>
      <c r="AG364" s="6"/>
      <c r="AH364" s="6"/>
      <c r="AI364" s="6"/>
      <c r="AJ364" s="6"/>
      <c r="AK364" s="6"/>
    </row>
    <row r="365" spans="1:37" ht="14.25" customHeight="1" x14ac:dyDescent="0.45">
      <c r="A365" s="2"/>
      <c r="B365" s="3"/>
      <c r="C365" s="4"/>
      <c r="S365" s="5"/>
      <c r="T365" s="5"/>
      <c r="U365" s="5"/>
      <c r="V365" s="5"/>
      <c r="AE365" s="6"/>
      <c r="AF365" s="6"/>
      <c r="AG365" s="6"/>
      <c r="AH365" s="6"/>
      <c r="AI365" s="6"/>
      <c r="AJ365" s="6"/>
      <c r="AK365" s="6"/>
    </row>
    <row r="366" spans="1:37" ht="14.25" customHeight="1" x14ac:dyDescent="0.45">
      <c r="A366" s="2"/>
      <c r="B366" s="3"/>
      <c r="C366" s="4"/>
      <c r="S366" s="5"/>
      <c r="T366" s="5"/>
      <c r="U366" s="5"/>
      <c r="V366" s="5"/>
      <c r="AE366" s="6"/>
      <c r="AF366" s="6"/>
      <c r="AG366" s="6"/>
      <c r="AH366" s="6"/>
      <c r="AI366" s="6"/>
      <c r="AJ366" s="6"/>
      <c r="AK366" s="6"/>
    </row>
    <row r="367" spans="1:37" ht="14.25" customHeight="1" x14ac:dyDescent="0.45">
      <c r="A367" s="2"/>
      <c r="B367" s="3"/>
      <c r="C367" s="4"/>
      <c r="S367" s="5"/>
      <c r="T367" s="5"/>
      <c r="U367" s="5"/>
      <c r="V367" s="5"/>
      <c r="AE367" s="6"/>
      <c r="AF367" s="6"/>
      <c r="AG367" s="6"/>
      <c r="AH367" s="6"/>
      <c r="AI367" s="6"/>
      <c r="AJ367" s="6"/>
      <c r="AK367" s="6"/>
    </row>
    <row r="368" spans="1:37" ht="14.25" customHeight="1" x14ac:dyDescent="0.45">
      <c r="A368" s="2"/>
      <c r="B368" s="3"/>
      <c r="C368" s="4"/>
      <c r="S368" s="5"/>
      <c r="T368" s="5"/>
      <c r="U368" s="5"/>
      <c r="V368" s="5"/>
      <c r="AE368" s="6"/>
      <c r="AF368" s="6"/>
      <c r="AG368" s="6"/>
      <c r="AH368" s="6"/>
      <c r="AI368" s="6"/>
      <c r="AJ368" s="6"/>
      <c r="AK368" s="6"/>
    </row>
    <row r="369" spans="1:37" ht="14.25" customHeight="1" x14ac:dyDescent="0.45">
      <c r="A369" s="2"/>
      <c r="B369" s="3"/>
      <c r="C369" s="4"/>
      <c r="S369" s="5"/>
      <c r="T369" s="5"/>
      <c r="U369" s="5"/>
      <c r="V369" s="5"/>
      <c r="AE369" s="6"/>
      <c r="AF369" s="6"/>
      <c r="AG369" s="6"/>
      <c r="AH369" s="6"/>
      <c r="AI369" s="6"/>
      <c r="AJ369" s="6"/>
      <c r="AK369" s="6"/>
    </row>
    <row r="370" spans="1:37" ht="14.25" customHeight="1" x14ac:dyDescent="0.45">
      <c r="A370" s="2"/>
      <c r="B370" s="3"/>
      <c r="C370" s="4"/>
      <c r="S370" s="5"/>
      <c r="T370" s="5"/>
      <c r="U370" s="5"/>
      <c r="V370" s="5"/>
      <c r="AE370" s="6"/>
      <c r="AF370" s="6"/>
      <c r="AG370" s="6"/>
      <c r="AH370" s="6"/>
      <c r="AI370" s="6"/>
      <c r="AJ370" s="6"/>
      <c r="AK370" s="6"/>
    </row>
    <row r="371" spans="1:37" ht="14.25" customHeight="1" x14ac:dyDescent="0.45">
      <c r="A371" s="2"/>
      <c r="B371" s="3"/>
      <c r="C371" s="4"/>
      <c r="S371" s="5"/>
      <c r="T371" s="5"/>
      <c r="U371" s="5"/>
      <c r="V371" s="5"/>
      <c r="AE371" s="6"/>
      <c r="AF371" s="6"/>
      <c r="AG371" s="6"/>
      <c r="AH371" s="6"/>
      <c r="AI371" s="6"/>
      <c r="AJ371" s="6"/>
      <c r="AK371" s="6"/>
    </row>
    <row r="372" spans="1:37" ht="14.25" customHeight="1" x14ac:dyDescent="0.45">
      <c r="A372" s="2"/>
      <c r="B372" s="3"/>
      <c r="C372" s="4"/>
      <c r="S372" s="5"/>
      <c r="T372" s="5"/>
      <c r="U372" s="5"/>
      <c r="V372" s="5"/>
      <c r="AE372" s="6"/>
      <c r="AF372" s="6"/>
      <c r="AG372" s="6"/>
      <c r="AH372" s="6"/>
      <c r="AI372" s="6"/>
      <c r="AJ372" s="6"/>
      <c r="AK372" s="6"/>
    </row>
    <row r="373" spans="1:37" ht="14.25" customHeight="1" x14ac:dyDescent="0.45">
      <c r="A373" s="2"/>
      <c r="B373" s="3"/>
      <c r="C373" s="4"/>
      <c r="S373" s="5"/>
      <c r="T373" s="5"/>
      <c r="U373" s="5"/>
      <c r="V373" s="5"/>
      <c r="AE373" s="6"/>
      <c r="AF373" s="6"/>
      <c r="AG373" s="6"/>
      <c r="AH373" s="6"/>
      <c r="AI373" s="6"/>
      <c r="AJ373" s="6"/>
      <c r="AK373" s="6"/>
    </row>
    <row r="374" spans="1:37" ht="14.25" customHeight="1" x14ac:dyDescent="0.45">
      <c r="A374" s="2"/>
      <c r="B374" s="3"/>
      <c r="C374" s="4"/>
      <c r="S374" s="5"/>
      <c r="T374" s="5"/>
      <c r="U374" s="5"/>
      <c r="V374" s="5"/>
      <c r="AE374" s="6"/>
      <c r="AF374" s="6"/>
      <c r="AG374" s="6"/>
      <c r="AH374" s="6"/>
      <c r="AI374" s="6"/>
      <c r="AJ374" s="6"/>
      <c r="AK374" s="6"/>
    </row>
    <row r="375" spans="1:37" ht="14.25" customHeight="1" x14ac:dyDescent="0.45">
      <c r="A375" s="2"/>
      <c r="B375" s="3"/>
      <c r="C375" s="4"/>
      <c r="S375" s="5"/>
      <c r="T375" s="5"/>
      <c r="U375" s="5"/>
      <c r="V375" s="5"/>
      <c r="AE375" s="6"/>
      <c r="AF375" s="6"/>
      <c r="AG375" s="6"/>
      <c r="AH375" s="6"/>
      <c r="AI375" s="6"/>
      <c r="AJ375" s="6"/>
      <c r="AK375" s="6"/>
    </row>
    <row r="376" spans="1:37" ht="14.25" customHeight="1" x14ac:dyDescent="0.45">
      <c r="A376" s="2"/>
      <c r="B376" s="3"/>
      <c r="C376" s="4"/>
      <c r="S376" s="5"/>
      <c r="T376" s="5"/>
      <c r="U376" s="5"/>
      <c r="V376" s="5"/>
      <c r="AE376" s="6"/>
      <c r="AF376" s="6"/>
      <c r="AG376" s="6"/>
      <c r="AH376" s="6"/>
      <c r="AI376" s="6"/>
      <c r="AJ376" s="6"/>
      <c r="AK376" s="6"/>
    </row>
    <row r="377" spans="1:37" ht="14.25" customHeight="1" x14ac:dyDescent="0.45">
      <c r="A377" s="2"/>
      <c r="B377" s="3"/>
      <c r="C377" s="4"/>
      <c r="S377" s="5"/>
      <c r="T377" s="5"/>
      <c r="U377" s="5"/>
      <c r="V377" s="5"/>
      <c r="AE377" s="6"/>
      <c r="AF377" s="6"/>
      <c r="AG377" s="6"/>
      <c r="AH377" s="6"/>
      <c r="AI377" s="6"/>
      <c r="AJ377" s="6"/>
      <c r="AK377" s="6"/>
    </row>
    <row r="378" spans="1:37" ht="14.25" customHeight="1" x14ac:dyDescent="0.45">
      <c r="A378" s="2"/>
      <c r="B378" s="3"/>
      <c r="C378" s="4"/>
      <c r="S378" s="5"/>
      <c r="T378" s="5"/>
      <c r="U378" s="5"/>
      <c r="V378" s="5"/>
      <c r="AE378" s="6"/>
      <c r="AF378" s="6"/>
      <c r="AG378" s="6"/>
      <c r="AH378" s="6"/>
      <c r="AI378" s="6"/>
      <c r="AJ378" s="6"/>
      <c r="AK378" s="6"/>
    </row>
    <row r="379" spans="1:37" ht="14.25" customHeight="1" x14ac:dyDescent="0.45">
      <c r="A379" s="2"/>
      <c r="B379" s="3"/>
      <c r="C379" s="4"/>
      <c r="S379" s="5"/>
      <c r="T379" s="5"/>
      <c r="U379" s="5"/>
      <c r="V379" s="5"/>
      <c r="AE379" s="6"/>
      <c r="AF379" s="6"/>
      <c r="AG379" s="6"/>
      <c r="AH379" s="6"/>
      <c r="AI379" s="6"/>
      <c r="AJ379" s="6"/>
      <c r="AK379" s="6"/>
    </row>
    <row r="380" spans="1:37" ht="14.25" customHeight="1" x14ac:dyDescent="0.45">
      <c r="A380" s="2"/>
      <c r="B380" s="3"/>
      <c r="C380" s="4"/>
      <c r="S380" s="5"/>
      <c r="T380" s="5"/>
      <c r="U380" s="5"/>
      <c r="V380" s="5"/>
      <c r="AE380" s="6"/>
      <c r="AF380" s="6"/>
      <c r="AG380" s="6"/>
      <c r="AH380" s="6"/>
      <c r="AI380" s="6"/>
      <c r="AJ380" s="6"/>
      <c r="AK380" s="6"/>
    </row>
    <row r="381" spans="1:37" ht="14.25" customHeight="1" x14ac:dyDescent="0.45">
      <c r="A381" s="2"/>
      <c r="B381" s="3"/>
      <c r="C381" s="4"/>
      <c r="S381" s="5"/>
      <c r="T381" s="5"/>
      <c r="U381" s="5"/>
      <c r="V381" s="5"/>
      <c r="AE381" s="6"/>
      <c r="AF381" s="6"/>
      <c r="AG381" s="6"/>
      <c r="AH381" s="6"/>
      <c r="AI381" s="6"/>
      <c r="AJ381" s="6"/>
      <c r="AK381" s="6"/>
    </row>
    <row r="382" spans="1:37" ht="14.25" customHeight="1" x14ac:dyDescent="0.45">
      <c r="A382" s="2"/>
      <c r="B382" s="3"/>
      <c r="C382" s="4"/>
      <c r="S382" s="5"/>
      <c r="T382" s="5"/>
      <c r="U382" s="5"/>
      <c r="V382" s="5"/>
      <c r="AE382" s="6"/>
      <c r="AF382" s="6"/>
      <c r="AG382" s="6"/>
      <c r="AH382" s="6"/>
      <c r="AI382" s="6"/>
      <c r="AJ382" s="6"/>
      <c r="AK382" s="6"/>
    </row>
    <row r="383" spans="1:37" ht="14.25" customHeight="1" x14ac:dyDescent="0.45">
      <c r="A383" s="2"/>
      <c r="B383" s="3"/>
      <c r="C383" s="4"/>
      <c r="S383" s="5"/>
      <c r="T383" s="5"/>
      <c r="U383" s="5"/>
      <c r="V383" s="5"/>
      <c r="AE383" s="6"/>
      <c r="AF383" s="6"/>
      <c r="AG383" s="6"/>
      <c r="AH383" s="6"/>
      <c r="AI383" s="6"/>
      <c r="AJ383" s="6"/>
      <c r="AK383" s="6"/>
    </row>
    <row r="384" spans="1:37" ht="14.25" customHeight="1" x14ac:dyDescent="0.45">
      <c r="A384" s="2"/>
      <c r="B384" s="3"/>
      <c r="C384" s="4"/>
      <c r="S384" s="5"/>
      <c r="T384" s="5"/>
      <c r="U384" s="5"/>
      <c r="V384" s="5"/>
      <c r="AE384" s="6"/>
      <c r="AF384" s="6"/>
      <c r="AG384" s="6"/>
      <c r="AH384" s="6"/>
      <c r="AI384" s="6"/>
      <c r="AJ384" s="6"/>
      <c r="AK384" s="6"/>
    </row>
    <row r="385" spans="1:37" ht="14.25" customHeight="1" x14ac:dyDescent="0.45">
      <c r="A385" s="2"/>
      <c r="B385" s="3"/>
      <c r="C385" s="4"/>
      <c r="S385" s="5"/>
      <c r="T385" s="5"/>
      <c r="U385" s="5"/>
      <c r="V385" s="5"/>
      <c r="AE385" s="6"/>
      <c r="AF385" s="6"/>
      <c r="AG385" s="6"/>
      <c r="AH385" s="6"/>
      <c r="AI385" s="6"/>
      <c r="AJ385" s="6"/>
      <c r="AK385" s="6"/>
    </row>
    <row r="386" spans="1:37" ht="14.25" customHeight="1" x14ac:dyDescent="0.45">
      <c r="A386" s="2"/>
      <c r="B386" s="3"/>
      <c r="C386" s="4"/>
      <c r="S386" s="5"/>
      <c r="T386" s="5"/>
      <c r="U386" s="5"/>
      <c r="V386" s="5"/>
      <c r="AE386" s="6"/>
      <c r="AF386" s="6"/>
      <c r="AG386" s="6"/>
      <c r="AH386" s="6"/>
      <c r="AI386" s="6"/>
      <c r="AJ386" s="6"/>
      <c r="AK386" s="6"/>
    </row>
    <row r="387" spans="1:37" ht="14.25" customHeight="1" x14ac:dyDescent="0.45">
      <c r="A387" s="2"/>
      <c r="B387" s="3"/>
      <c r="C387" s="4"/>
      <c r="S387" s="5"/>
      <c r="T387" s="5"/>
      <c r="U387" s="5"/>
      <c r="V387" s="5"/>
      <c r="AE387" s="6"/>
      <c r="AF387" s="6"/>
      <c r="AG387" s="6"/>
      <c r="AH387" s="6"/>
      <c r="AI387" s="6"/>
      <c r="AJ387" s="6"/>
      <c r="AK387" s="6"/>
    </row>
    <row r="388" spans="1:37" ht="14.25" customHeight="1" x14ac:dyDescent="0.45">
      <c r="A388" s="2"/>
      <c r="B388" s="3"/>
      <c r="C388" s="4"/>
      <c r="S388" s="5"/>
      <c r="T388" s="5"/>
      <c r="U388" s="5"/>
      <c r="V388" s="5"/>
      <c r="AE388" s="6"/>
      <c r="AF388" s="6"/>
      <c r="AG388" s="6"/>
      <c r="AH388" s="6"/>
      <c r="AI388" s="6"/>
      <c r="AJ388" s="6"/>
      <c r="AK388" s="6"/>
    </row>
    <row r="389" spans="1:37" ht="14.25" customHeight="1" x14ac:dyDescent="0.45">
      <c r="A389" s="2"/>
      <c r="B389" s="3"/>
      <c r="C389" s="4"/>
      <c r="S389" s="5"/>
      <c r="T389" s="5"/>
      <c r="U389" s="5"/>
      <c r="V389" s="5"/>
      <c r="AE389" s="6"/>
      <c r="AF389" s="6"/>
      <c r="AG389" s="6"/>
      <c r="AH389" s="6"/>
      <c r="AI389" s="6"/>
      <c r="AJ389" s="6"/>
      <c r="AK389" s="6"/>
    </row>
    <row r="390" spans="1:37" ht="14.25" customHeight="1" x14ac:dyDescent="0.45">
      <c r="A390" s="2"/>
      <c r="B390" s="3"/>
      <c r="C390" s="4"/>
      <c r="S390" s="5"/>
      <c r="T390" s="5"/>
      <c r="U390" s="5"/>
      <c r="V390" s="5"/>
      <c r="AE390" s="6"/>
      <c r="AF390" s="6"/>
      <c r="AG390" s="6"/>
      <c r="AH390" s="6"/>
      <c r="AI390" s="6"/>
      <c r="AJ390" s="6"/>
      <c r="AK390" s="6"/>
    </row>
    <row r="391" spans="1:37" ht="14.25" customHeight="1" x14ac:dyDescent="0.45">
      <c r="A391" s="2"/>
      <c r="B391" s="3"/>
      <c r="C391" s="4"/>
      <c r="S391" s="5"/>
      <c r="T391" s="5"/>
      <c r="U391" s="5"/>
      <c r="V391" s="5"/>
      <c r="AE391" s="6"/>
      <c r="AF391" s="6"/>
      <c r="AG391" s="6"/>
      <c r="AH391" s="6"/>
      <c r="AI391" s="6"/>
      <c r="AJ391" s="6"/>
      <c r="AK391" s="6"/>
    </row>
    <row r="392" spans="1:37" ht="14.25" customHeight="1" x14ac:dyDescent="0.45">
      <c r="A392" s="2"/>
      <c r="B392" s="3"/>
      <c r="C392" s="4"/>
      <c r="S392" s="5"/>
      <c r="T392" s="5"/>
      <c r="U392" s="5"/>
      <c r="V392" s="5"/>
      <c r="AE392" s="6"/>
      <c r="AF392" s="6"/>
      <c r="AG392" s="6"/>
      <c r="AH392" s="6"/>
      <c r="AI392" s="6"/>
      <c r="AJ392" s="6"/>
      <c r="AK392" s="6"/>
    </row>
    <row r="393" spans="1:37" ht="14.25" customHeight="1" x14ac:dyDescent="0.45">
      <c r="A393" s="2"/>
      <c r="B393" s="3"/>
      <c r="C393" s="4"/>
      <c r="S393" s="5"/>
      <c r="T393" s="5"/>
      <c r="U393" s="5"/>
      <c r="V393" s="5"/>
      <c r="AE393" s="6"/>
      <c r="AF393" s="6"/>
      <c r="AG393" s="6"/>
      <c r="AH393" s="6"/>
      <c r="AI393" s="6"/>
      <c r="AJ393" s="6"/>
      <c r="AK393" s="6"/>
    </row>
    <row r="394" spans="1:37" ht="14.25" customHeight="1" x14ac:dyDescent="0.45">
      <c r="A394" s="2"/>
      <c r="B394" s="3"/>
      <c r="C394" s="4"/>
      <c r="S394" s="5"/>
      <c r="T394" s="5"/>
      <c r="U394" s="5"/>
      <c r="V394" s="5"/>
      <c r="AE394" s="6"/>
      <c r="AF394" s="6"/>
      <c r="AG394" s="6"/>
      <c r="AH394" s="6"/>
      <c r="AI394" s="6"/>
      <c r="AJ394" s="6"/>
      <c r="AK394" s="6"/>
    </row>
    <row r="395" spans="1:37" ht="14.25" customHeight="1" x14ac:dyDescent="0.45">
      <c r="A395" s="2"/>
      <c r="B395" s="3"/>
      <c r="C395" s="4"/>
      <c r="S395" s="5"/>
      <c r="T395" s="5"/>
      <c r="U395" s="5"/>
      <c r="V395" s="5"/>
      <c r="AE395" s="6"/>
      <c r="AF395" s="6"/>
      <c r="AG395" s="6"/>
      <c r="AH395" s="6"/>
      <c r="AI395" s="6"/>
      <c r="AJ395" s="6"/>
      <c r="AK395" s="6"/>
    </row>
    <row r="396" spans="1:37" ht="14.25" customHeight="1" x14ac:dyDescent="0.45">
      <c r="A396" s="2"/>
      <c r="B396" s="3"/>
      <c r="C396" s="4"/>
      <c r="S396" s="5"/>
      <c r="T396" s="5"/>
      <c r="U396" s="5"/>
      <c r="V396" s="5"/>
      <c r="AE396" s="6"/>
      <c r="AF396" s="6"/>
      <c r="AG396" s="6"/>
      <c r="AH396" s="6"/>
      <c r="AI396" s="6"/>
      <c r="AJ396" s="6"/>
      <c r="AK396" s="6"/>
    </row>
    <row r="397" spans="1:37" ht="14.25" customHeight="1" x14ac:dyDescent="0.45">
      <c r="A397" s="2"/>
      <c r="B397" s="3"/>
      <c r="C397" s="4"/>
      <c r="S397" s="5"/>
      <c r="T397" s="5"/>
      <c r="U397" s="5"/>
      <c r="V397" s="5"/>
      <c r="AE397" s="6"/>
      <c r="AF397" s="6"/>
      <c r="AG397" s="6"/>
      <c r="AH397" s="6"/>
      <c r="AI397" s="6"/>
      <c r="AJ397" s="6"/>
      <c r="AK397" s="6"/>
    </row>
    <row r="398" spans="1:37" ht="14.25" customHeight="1" x14ac:dyDescent="0.45">
      <c r="A398" s="2"/>
      <c r="B398" s="3"/>
      <c r="C398" s="4"/>
      <c r="S398" s="5"/>
      <c r="T398" s="5"/>
      <c r="U398" s="5"/>
      <c r="V398" s="5"/>
      <c r="AE398" s="6"/>
      <c r="AF398" s="6"/>
      <c r="AG398" s="6"/>
      <c r="AH398" s="6"/>
      <c r="AI398" s="6"/>
      <c r="AJ398" s="6"/>
      <c r="AK398" s="6"/>
    </row>
    <row r="399" spans="1:37" ht="14.25" customHeight="1" x14ac:dyDescent="0.45">
      <c r="A399" s="2"/>
      <c r="B399" s="3"/>
      <c r="C399" s="4"/>
      <c r="S399" s="5"/>
      <c r="T399" s="5"/>
      <c r="U399" s="5"/>
      <c r="V399" s="5"/>
      <c r="AE399" s="6"/>
      <c r="AF399" s="6"/>
      <c r="AG399" s="6"/>
      <c r="AH399" s="6"/>
      <c r="AI399" s="6"/>
      <c r="AJ399" s="6"/>
      <c r="AK399" s="6"/>
    </row>
    <row r="400" spans="1:37" ht="14.25" customHeight="1" x14ac:dyDescent="0.45">
      <c r="A400" s="2"/>
      <c r="B400" s="3"/>
      <c r="C400" s="4"/>
      <c r="S400" s="5"/>
      <c r="T400" s="5"/>
      <c r="U400" s="5"/>
      <c r="V400" s="5"/>
      <c r="AE400" s="6"/>
      <c r="AF400" s="6"/>
      <c r="AG400" s="6"/>
      <c r="AH400" s="6"/>
      <c r="AI400" s="6"/>
      <c r="AJ400" s="6"/>
      <c r="AK400" s="6"/>
    </row>
    <row r="401" spans="1:37" ht="14.25" customHeight="1" x14ac:dyDescent="0.45">
      <c r="A401" s="2"/>
      <c r="B401" s="3"/>
      <c r="C401" s="4"/>
      <c r="S401" s="5"/>
      <c r="T401" s="5"/>
      <c r="U401" s="5"/>
      <c r="V401" s="5"/>
      <c r="AE401" s="6"/>
      <c r="AF401" s="6"/>
      <c r="AG401" s="6"/>
      <c r="AH401" s="6"/>
      <c r="AI401" s="6"/>
      <c r="AJ401" s="6"/>
      <c r="AK401" s="6"/>
    </row>
    <row r="402" spans="1:37" ht="14.25" customHeight="1" x14ac:dyDescent="0.45">
      <c r="A402" s="2"/>
      <c r="B402" s="3"/>
      <c r="C402" s="4"/>
      <c r="S402" s="5"/>
      <c r="T402" s="5"/>
      <c r="U402" s="5"/>
      <c r="V402" s="5"/>
      <c r="AE402" s="6"/>
      <c r="AF402" s="6"/>
      <c r="AG402" s="6"/>
      <c r="AH402" s="6"/>
      <c r="AI402" s="6"/>
      <c r="AJ402" s="6"/>
      <c r="AK402" s="6"/>
    </row>
    <row r="403" spans="1:37" ht="14.25" customHeight="1" x14ac:dyDescent="0.45">
      <c r="A403" s="2"/>
      <c r="B403" s="3"/>
      <c r="C403" s="4"/>
      <c r="S403" s="5"/>
      <c r="T403" s="5"/>
      <c r="U403" s="5"/>
      <c r="V403" s="5"/>
      <c r="AE403" s="6"/>
      <c r="AF403" s="6"/>
      <c r="AG403" s="6"/>
      <c r="AH403" s="6"/>
      <c r="AI403" s="6"/>
      <c r="AJ403" s="6"/>
      <c r="AK403" s="6"/>
    </row>
    <row r="404" spans="1:37" ht="14.25" customHeight="1" x14ac:dyDescent="0.45">
      <c r="A404" s="2"/>
      <c r="B404" s="3"/>
      <c r="C404" s="4"/>
      <c r="S404" s="5"/>
      <c r="T404" s="5"/>
      <c r="U404" s="5"/>
      <c r="V404" s="5"/>
      <c r="AE404" s="6"/>
      <c r="AF404" s="6"/>
      <c r="AG404" s="6"/>
      <c r="AH404" s="6"/>
      <c r="AI404" s="6"/>
      <c r="AJ404" s="6"/>
      <c r="AK404" s="6"/>
    </row>
    <row r="405" spans="1:37" ht="14.25" customHeight="1" x14ac:dyDescent="0.45">
      <c r="A405" s="2"/>
      <c r="B405" s="3"/>
      <c r="C405" s="4"/>
      <c r="S405" s="5"/>
      <c r="T405" s="5"/>
      <c r="U405" s="5"/>
      <c r="V405" s="5"/>
      <c r="AE405" s="6"/>
      <c r="AF405" s="6"/>
      <c r="AG405" s="6"/>
      <c r="AH405" s="6"/>
      <c r="AI405" s="6"/>
      <c r="AJ405" s="6"/>
      <c r="AK405" s="6"/>
    </row>
    <row r="406" spans="1:37" ht="14.25" customHeight="1" x14ac:dyDescent="0.45">
      <c r="A406" s="2"/>
      <c r="B406" s="3"/>
      <c r="C406" s="4"/>
      <c r="S406" s="5"/>
      <c r="T406" s="5"/>
      <c r="U406" s="5"/>
      <c r="V406" s="5"/>
      <c r="AE406" s="6"/>
      <c r="AF406" s="6"/>
      <c r="AG406" s="6"/>
      <c r="AH406" s="6"/>
      <c r="AI406" s="6"/>
      <c r="AJ406" s="6"/>
      <c r="AK406" s="6"/>
    </row>
    <row r="407" spans="1:37" ht="14.25" customHeight="1" x14ac:dyDescent="0.45">
      <c r="A407" s="2"/>
      <c r="B407" s="3"/>
      <c r="C407" s="4"/>
      <c r="S407" s="5"/>
      <c r="T407" s="5"/>
      <c r="U407" s="5"/>
      <c r="V407" s="5"/>
      <c r="AE407" s="6"/>
      <c r="AF407" s="6"/>
      <c r="AG407" s="6"/>
      <c r="AH407" s="6"/>
      <c r="AI407" s="6"/>
      <c r="AJ407" s="6"/>
      <c r="AK407" s="6"/>
    </row>
    <row r="408" spans="1:37" ht="14.25" customHeight="1" x14ac:dyDescent="0.45">
      <c r="A408" s="2"/>
      <c r="B408" s="3"/>
      <c r="C408" s="4"/>
      <c r="S408" s="5"/>
      <c r="T408" s="5"/>
      <c r="U408" s="5"/>
      <c r="V408" s="5"/>
      <c r="AE408" s="6"/>
      <c r="AF408" s="6"/>
      <c r="AG408" s="6"/>
      <c r="AH408" s="6"/>
      <c r="AI408" s="6"/>
      <c r="AJ408" s="6"/>
      <c r="AK408" s="6"/>
    </row>
    <row r="409" spans="1:37" ht="14.25" customHeight="1" x14ac:dyDescent="0.45">
      <c r="A409" s="2"/>
      <c r="B409" s="3"/>
      <c r="C409" s="4"/>
      <c r="S409" s="5"/>
      <c r="T409" s="5"/>
      <c r="U409" s="5"/>
      <c r="V409" s="5"/>
      <c r="AE409" s="6"/>
      <c r="AF409" s="6"/>
      <c r="AG409" s="6"/>
      <c r="AH409" s="6"/>
      <c r="AI409" s="6"/>
      <c r="AJ409" s="6"/>
      <c r="AK409" s="6"/>
    </row>
    <row r="410" spans="1:37" ht="14.25" customHeight="1" x14ac:dyDescent="0.45">
      <c r="A410" s="2"/>
      <c r="B410" s="3"/>
      <c r="C410" s="4"/>
      <c r="S410" s="5"/>
      <c r="T410" s="5"/>
      <c r="U410" s="5"/>
      <c r="V410" s="5"/>
      <c r="AE410" s="6"/>
      <c r="AF410" s="6"/>
      <c r="AG410" s="6"/>
      <c r="AH410" s="6"/>
      <c r="AI410" s="6"/>
      <c r="AJ410" s="6"/>
      <c r="AK410" s="6"/>
    </row>
    <row r="411" spans="1:37" ht="14.25" customHeight="1" x14ac:dyDescent="0.45">
      <c r="A411" s="2"/>
      <c r="B411" s="3"/>
      <c r="C411" s="4"/>
      <c r="S411" s="5"/>
      <c r="T411" s="5"/>
      <c r="U411" s="5"/>
      <c r="V411" s="5"/>
      <c r="AE411" s="6"/>
      <c r="AF411" s="6"/>
      <c r="AG411" s="6"/>
      <c r="AH411" s="6"/>
      <c r="AI411" s="6"/>
      <c r="AJ411" s="6"/>
      <c r="AK411" s="6"/>
    </row>
    <row r="412" spans="1:37" ht="14.25" customHeight="1" x14ac:dyDescent="0.45">
      <c r="A412" s="2"/>
      <c r="B412" s="3"/>
      <c r="C412" s="4"/>
      <c r="S412" s="5"/>
      <c r="T412" s="5"/>
      <c r="U412" s="5"/>
      <c r="V412" s="5"/>
      <c r="AE412" s="6"/>
      <c r="AF412" s="6"/>
      <c r="AG412" s="6"/>
      <c r="AH412" s="6"/>
      <c r="AI412" s="6"/>
      <c r="AJ412" s="6"/>
      <c r="AK412" s="6"/>
    </row>
    <row r="413" spans="1:37" ht="14.25" customHeight="1" x14ac:dyDescent="0.45">
      <c r="A413" s="2"/>
      <c r="B413" s="3"/>
      <c r="C413" s="4"/>
      <c r="S413" s="5"/>
      <c r="T413" s="5"/>
      <c r="U413" s="5"/>
      <c r="V413" s="5"/>
      <c r="AE413" s="6"/>
      <c r="AF413" s="6"/>
      <c r="AG413" s="6"/>
      <c r="AH413" s="6"/>
      <c r="AI413" s="6"/>
      <c r="AJ413" s="6"/>
      <c r="AK413" s="6"/>
    </row>
    <row r="414" spans="1:37" ht="14.25" customHeight="1" x14ac:dyDescent="0.45">
      <c r="A414" s="2"/>
      <c r="B414" s="3"/>
      <c r="C414" s="4"/>
      <c r="S414" s="5"/>
      <c r="T414" s="5"/>
      <c r="U414" s="5"/>
      <c r="V414" s="5"/>
      <c r="AE414" s="6"/>
      <c r="AF414" s="6"/>
      <c r="AG414" s="6"/>
      <c r="AH414" s="6"/>
      <c r="AI414" s="6"/>
      <c r="AJ414" s="6"/>
      <c r="AK414" s="6"/>
    </row>
    <row r="415" spans="1:37" ht="14.25" customHeight="1" x14ac:dyDescent="0.45">
      <c r="A415" s="2"/>
      <c r="B415" s="3"/>
      <c r="C415" s="4"/>
      <c r="S415" s="5"/>
      <c r="T415" s="5"/>
      <c r="U415" s="5"/>
      <c r="V415" s="5"/>
      <c r="AE415" s="6"/>
      <c r="AF415" s="6"/>
      <c r="AG415" s="6"/>
      <c r="AH415" s="6"/>
      <c r="AI415" s="6"/>
      <c r="AJ415" s="6"/>
      <c r="AK415" s="6"/>
    </row>
    <row r="416" spans="1:37" ht="14.25" customHeight="1" x14ac:dyDescent="0.45">
      <c r="A416" s="2"/>
      <c r="B416" s="3"/>
      <c r="C416" s="4"/>
      <c r="S416" s="5"/>
      <c r="T416" s="5"/>
      <c r="U416" s="5"/>
      <c r="V416" s="5"/>
      <c r="AE416" s="6"/>
      <c r="AF416" s="6"/>
      <c r="AG416" s="6"/>
      <c r="AH416" s="6"/>
      <c r="AI416" s="6"/>
      <c r="AJ416" s="6"/>
      <c r="AK416" s="6"/>
    </row>
    <row r="417" spans="1:37" ht="14.25" customHeight="1" x14ac:dyDescent="0.45">
      <c r="A417" s="2"/>
      <c r="B417" s="3"/>
      <c r="C417" s="4"/>
      <c r="S417" s="5"/>
      <c r="T417" s="5"/>
      <c r="U417" s="5"/>
      <c r="V417" s="5"/>
      <c r="AE417" s="6"/>
      <c r="AF417" s="6"/>
      <c r="AG417" s="6"/>
      <c r="AH417" s="6"/>
      <c r="AI417" s="6"/>
      <c r="AJ417" s="6"/>
      <c r="AK417" s="6"/>
    </row>
    <row r="418" spans="1:37" ht="14.25" customHeight="1" x14ac:dyDescent="0.45">
      <c r="A418" s="2"/>
      <c r="B418" s="3"/>
      <c r="C418" s="4"/>
      <c r="S418" s="5"/>
      <c r="T418" s="5"/>
      <c r="U418" s="5"/>
      <c r="V418" s="5"/>
      <c r="AE418" s="6"/>
      <c r="AF418" s="6"/>
      <c r="AG418" s="6"/>
      <c r="AH418" s="6"/>
      <c r="AI418" s="6"/>
      <c r="AJ418" s="6"/>
      <c r="AK418" s="6"/>
    </row>
    <row r="419" spans="1:37" ht="14.25" customHeight="1" x14ac:dyDescent="0.45">
      <c r="A419" s="2"/>
      <c r="B419" s="3"/>
      <c r="C419" s="4"/>
      <c r="S419" s="5"/>
      <c r="T419" s="5"/>
      <c r="U419" s="5"/>
      <c r="V419" s="5"/>
      <c r="AE419" s="6"/>
      <c r="AF419" s="6"/>
      <c r="AG419" s="6"/>
      <c r="AH419" s="6"/>
      <c r="AI419" s="6"/>
      <c r="AJ419" s="6"/>
      <c r="AK419" s="6"/>
    </row>
    <row r="420" spans="1:37" ht="14.25" customHeight="1" x14ac:dyDescent="0.45">
      <c r="A420" s="2"/>
      <c r="B420" s="3"/>
      <c r="C420" s="4"/>
      <c r="S420" s="5"/>
      <c r="T420" s="5"/>
      <c r="U420" s="5"/>
      <c r="V420" s="5"/>
      <c r="AE420" s="6"/>
      <c r="AF420" s="6"/>
      <c r="AG420" s="6"/>
      <c r="AH420" s="6"/>
      <c r="AI420" s="6"/>
      <c r="AJ420" s="6"/>
      <c r="AK420" s="6"/>
    </row>
    <row r="421" spans="1:37" ht="14.25" customHeight="1" x14ac:dyDescent="0.45">
      <c r="A421" s="2"/>
      <c r="B421" s="3"/>
      <c r="C421" s="4"/>
      <c r="S421" s="5"/>
      <c r="T421" s="5"/>
      <c r="U421" s="5"/>
      <c r="V421" s="5"/>
      <c r="AE421" s="6"/>
      <c r="AF421" s="6"/>
      <c r="AG421" s="6"/>
      <c r="AH421" s="6"/>
      <c r="AI421" s="6"/>
      <c r="AJ421" s="6"/>
      <c r="AK421" s="6"/>
    </row>
    <row r="422" spans="1:37" ht="14.25" customHeight="1" x14ac:dyDescent="0.45">
      <c r="A422" s="2"/>
      <c r="B422" s="3"/>
      <c r="C422" s="4"/>
      <c r="S422" s="5"/>
      <c r="T422" s="5"/>
      <c r="U422" s="5"/>
      <c r="V422" s="5"/>
      <c r="AE422" s="6"/>
      <c r="AF422" s="6"/>
      <c r="AG422" s="6"/>
      <c r="AH422" s="6"/>
      <c r="AI422" s="6"/>
      <c r="AJ422" s="6"/>
      <c r="AK422" s="6"/>
    </row>
    <row r="423" spans="1:37" ht="14.25" customHeight="1" x14ac:dyDescent="0.45">
      <c r="A423" s="2"/>
      <c r="B423" s="3"/>
      <c r="C423" s="4"/>
      <c r="S423" s="5"/>
      <c r="T423" s="5"/>
      <c r="U423" s="5"/>
      <c r="V423" s="5"/>
      <c r="AE423" s="6"/>
      <c r="AF423" s="6"/>
      <c r="AG423" s="6"/>
      <c r="AH423" s="6"/>
      <c r="AI423" s="6"/>
      <c r="AJ423" s="6"/>
      <c r="AK423" s="6"/>
    </row>
    <row r="424" spans="1:37" ht="14.25" customHeight="1" x14ac:dyDescent="0.45">
      <c r="A424" s="2"/>
      <c r="B424" s="3"/>
      <c r="C424" s="4"/>
      <c r="S424" s="5"/>
      <c r="T424" s="5"/>
      <c r="U424" s="5"/>
      <c r="V424" s="5"/>
      <c r="AE424" s="6"/>
      <c r="AF424" s="6"/>
      <c r="AG424" s="6"/>
      <c r="AH424" s="6"/>
      <c r="AI424" s="6"/>
      <c r="AJ424" s="6"/>
      <c r="AK424" s="6"/>
    </row>
    <row r="425" spans="1:37" ht="14.25" customHeight="1" x14ac:dyDescent="0.45">
      <c r="A425" s="2"/>
      <c r="B425" s="3"/>
      <c r="C425" s="4"/>
      <c r="S425" s="5"/>
      <c r="T425" s="5"/>
      <c r="U425" s="5"/>
      <c r="V425" s="5"/>
      <c r="AE425" s="6"/>
      <c r="AF425" s="6"/>
      <c r="AG425" s="6"/>
      <c r="AH425" s="6"/>
      <c r="AI425" s="6"/>
      <c r="AJ425" s="6"/>
      <c r="AK425" s="6"/>
    </row>
    <row r="426" spans="1:37" ht="14.25" customHeight="1" x14ac:dyDescent="0.45">
      <c r="A426" s="2"/>
      <c r="B426" s="3"/>
      <c r="C426" s="4"/>
      <c r="S426" s="5"/>
      <c r="T426" s="5"/>
      <c r="U426" s="5"/>
      <c r="V426" s="5"/>
      <c r="AE426" s="6"/>
      <c r="AF426" s="6"/>
      <c r="AG426" s="6"/>
      <c r="AH426" s="6"/>
      <c r="AI426" s="6"/>
      <c r="AJ426" s="6"/>
      <c r="AK426" s="6"/>
    </row>
    <row r="427" spans="1:37" ht="14.25" customHeight="1" x14ac:dyDescent="0.45">
      <c r="A427" s="2"/>
      <c r="B427" s="3"/>
      <c r="C427" s="4"/>
      <c r="S427" s="5"/>
      <c r="T427" s="5"/>
      <c r="U427" s="5"/>
      <c r="V427" s="5"/>
      <c r="AE427" s="6"/>
      <c r="AF427" s="6"/>
      <c r="AG427" s="6"/>
      <c r="AH427" s="6"/>
      <c r="AI427" s="6"/>
      <c r="AJ427" s="6"/>
      <c r="AK427" s="6"/>
    </row>
    <row r="428" spans="1:37" ht="14.25" customHeight="1" x14ac:dyDescent="0.45">
      <c r="A428" s="2"/>
      <c r="B428" s="3"/>
      <c r="C428" s="4"/>
      <c r="S428" s="5"/>
      <c r="T428" s="5"/>
      <c r="U428" s="5"/>
      <c r="V428" s="5"/>
      <c r="AE428" s="6"/>
      <c r="AF428" s="6"/>
      <c r="AG428" s="6"/>
      <c r="AH428" s="6"/>
      <c r="AI428" s="6"/>
      <c r="AJ428" s="6"/>
      <c r="AK428" s="6"/>
    </row>
    <row r="429" spans="1:37" ht="14.25" customHeight="1" x14ac:dyDescent="0.45">
      <c r="A429" s="2"/>
      <c r="B429" s="3"/>
      <c r="C429" s="4"/>
      <c r="S429" s="5"/>
      <c r="T429" s="5"/>
      <c r="U429" s="5"/>
      <c r="V429" s="5"/>
      <c r="AE429" s="6"/>
      <c r="AF429" s="6"/>
      <c r="AG429" s="6"/>
      <c r="AH429" s="6"/>
      <c r="AI429" s="6"/>
      <c r="AJ429" s="6"/>
      <c r="AK429" s="6"/>
    </row>
    <row r="430" spans="1:37" ht="14.25" customHeight="1" x14ac:dyDescent="0.45">
      <c r="A430" s="2"/>
      <c r="B430" s="3"/>
      <c r="C430" s="4"/>
      <c r="S430" s="5"/>
      <c r="T430" s="5"/>
      <c r="U430" s="5"/>
      <c r="V430" s="5"/>
      <c r="AE430" s="6"/>
      <c r="AF430" s="6"/>
      <c r="AG430" s="6"/>
      <c r="AH430" s="6"/>
      <c r="AI430" s="6"/>
      <c r="AJ430" s="6"/>
      <c r="AK430" s="6"/>
    </row>
    <row r="431" spans="1:37" ht="14.25" customHeight="1" x14ac:dyDescent="0.45">
      <c r="A431" s="2"/>
      <c r="B431" s="3"/>
      <c r="C431" s="4"/>
      <c r="S431" s="5"/>
      <c r="T431" s="5"/>
      <c r="U431" s="5"/>
      <c r="V431" s="5"/>
      <c r="AE431" s="6"/>
      <c r="AF431" s="6"/>
      <c r="AG431" s="6"/>
      <c r="AH431" s="6"/>
      <c r="AI431" s="6"/>
      <c r="AJ431" s="6"/>
      <c r="AK431" s="6"/>
    </row>
    <row r="432" spans="1:37" ht="14.25" customHeight="1" x14ac:dyDescent="0.45">
      <c r="A432" s="2"/>
      <c r="B432" s="3"/>
      <c r="C432" s="4"/>
      <c r="S432" s="5"/>
      <c r="T432" s="5"/>
      <c r="U432" s="5"/>
      <c r="V432" s="5"/>
      <c r="AE432" s="6"/>
      <c r="AF432" s="6"/>
      <c r="AG432" s="6"/>
      <c r="AH432" s="6"/>
      <c r="AI432" s="6"/>
      <c r="AJ432" s="6"/>
      <c r="AK432" s="6"/>
    </row>
    <row r="433" spans="1:37" ht="14.25" customHeight="1" x14ac:dyDescent="0.45">
      <c r="A433" s="2"/>
      <c r="B433" s="3"/>
      <c r="C433" s="4"/>
      <c r="S433" s="5"/>
      <c r="T433" s="5"/>
      <c r="U433" s="5"/>
      <c r="V433" s="5"/>
      <c r="AE433" s="6"/>
      <c r="AF433" s="6"/>
      <c r="AG433" s="6"/>
      <c r="AH433" s="6"/>
      <c r="AI433" s="6"/>
      <c r="AJ433" s="6"/>
      <c r="AK433" s="6"/>
    </row>
    <row r="434" spans="1:37" ht="14.25" customHeight="1" x14ac:dyDescent="0.45">
      <c r="A434" s="2"/>
      <c r="B434" s="3"/>
      <c r="C434" s="4"/>
      <c r="S434" s="5"/>
      <c r="T434" s="5"/>
      <c r="U434" s="5"/>
      <c r="V434" s="5"/>
      <c r="AE434" s="6"/>
      <c r="AF434" s="6"/>
      <c r="AG434" s="6"/>
      <c r="AH434" s="6"/>
      <c r="AI434" s="6"/>
      <c r="AJ434" s="6"/>
      <c r="AK434" s="6"/>
    </row>
    <row r="435" spans="1:37" ht="14.25" customHeight="1" x14ac:dyDescent="0.45">
      <c r="A435" s="2"/>
      <c r="B435" s="3"/>
      <c r="C435" s="4"/>
      <c r="S435" s="5"/>
      <c r="T435" s="5"/>
      <c r="U435" s="5"/>
      <c r="V435" s="5"/>
      <c r="AE435" s="6"/>
      <c r="AF435" s="6"/>
      <c r="AG435" s="6"/>
      <c r="AH435" s="6"/>
      <c r="AI435" s="6"/>
      <c r="AJ435" s="6"/>
      <c r="AK435" s="6"/>
    </row>
    <row r="436" spans="1:37" ht="14.25" customHeight="1" x14ac:dyDescent="0.45">
      <c r="A436" s="2"/>
      <c r="B436" s="3"/>
      <c r="C436" s="4"/>
      <c r="S436" s="5"/>
      <c r="T436" s="5"/>
      <c r="U436" s="5"/>
      <c r="V436" s="5"/>
      <c r="AE436" s="6"/>
      <c r="AF436" s="6"/>
      <c r="AG436" s="6"/>
      <c r="AH436" s="6"/>
      <c r="AI436" s="6"/>
      <c r="AJ436" s="6"/>
      <c r="AK436" s="6"/>
    </row>
    <row r="437" spans="1:37" ht="14.25" customHeight="1" x14ac:dyDescent="0.45">
      <c r="A437" s="2"/>
      <c r="B437" s="3"/>
      <c r="C437" s="4"/>
      <c r="S437" s="5"/>
      <c r="T437" s="5"/>
      <c r="U437" s="5"/>
      <c r="V437" s="5"/>
      <c r="AE437" s="6"/>
      <c r="AF437" s="6"/>
      <c r="AG437" s="6"/>
      <c r="AH437" s="6"/>
      <c r="AI437" s="6"/>
      <c r="AJ437" s="6"/>
      <c r="AK437" s="6"/>
    </row>
    <row r="438" spans="1:37" ht="14.25" customHeight="1" x14ac:dyDescent="0.45">
      <c r="A438" s="2"/>
      <c r="B438" s="3"/>
      <c r="C438" s="4"/>
      <c r="S438" s="5"/>
      <c r="T438" s="5"/>
      <c r="U438" s="5"/>
      <c r="V438" s="5"/>
      <c r="AE438" s="6"/>
      <c r="AF438" s="6"/>
      <c r="AG438" s="6"/>
      <c r="AH438" s="6"/>
      <c r="AI438" s="6"/>
      <c r="AJ438" s="6"/>
      <c r="AK438" s="6"/>
    </row>
    <row r="439" spans="1:37" ht="14.25" customHeight="1" x14ac:dyDescent="0.45">
      <c r="A439" s="2"/>
      <c r="B439" s="3"/>
      <c r="C439" s="4"/>
      <c r="S439" s="5"/>
      <c r="T439" s="5"/>
      <c r="U439" s="5"/>
      <c r="V439" s="5"/>
      <c r="AE439" s="6"/>
      <c r="AF439" s="6"/>
      <c r="AG439" s="6"/>
      <c r="AH439" s="6"/>
      <c r="AI439" s="6"/>
      <c r="AJ439" s="6"/>
      <c r="AK439" s="6"/>
    </row>
    <row r="440" spans="1:37" ht="14.25" customHeight="1" x14ac:dyDescent="0.45">
      <c r="A440" s="2"/>
      <c r="B440" s="3"/>
      <c r="C440" s="4"/>
      <c r="S440" s="5"/>
      <c r="T440" s="5"/>
      <c r="U440" s="5"/>
      <c r="V440" s="5"/>
      <c r="AE440" s="6"/>
      <c r="AF440" s="6"/>
      <c r="AG440" s="6"/>
      <c r="AH440" s="6"/>
      <c r="AI440" s="6"/>
      <c r="AJ440" s="6"/>
      <c r="AK440" s="6"/>
    </row>
    <row r="441" spans="1:37" ht="14.25" customHeight="1" x14ac:dyDescent="0.45">
      <c r="A441" s="2"/>
      <c r="B441" s="3"/>
      <c r="C441" s="4"/>
      <c r="S441" s="5"/>
      <c r="T441" s="5"/>
      <c r="U441" s="5"/>
      <c r="V441" s="5"/>
      <c r="AE441" s="6"/>
      <c r="AF441" s="6"/>
      <c r="AG441" s="6"/>
      <c r="AH441" s="6"/>
      <c r="AI441" s="6"/>
      <c r="AJ441" s="6"/>
      <c r="AK441" s="6"/>
    </row>
    <row r="442" spans="1:37" ht="14.25" customHeight="1" x14ac:dyDescent="0.45">
      <c r="A442" s="2"/>
      <c r="B442" s="3"/>
      <c r="C442" s="4"/>
      <c r="S442" s="5"/>
      <c r="T442" s="5"/>
      <c r="U442" s="5"/>
      <c r="V442" s="5"/>
      <c r="AE442" s="6"/>
      <c r="AF442" s="6"/>
      <c r="AG442" s="6"/>
      <c r="AH442" s="6"/>
      <c r="AI442" s="6"/>
      <c r="AJ442" s="6"/>
      <c r="AK442" s="6"/>
    </row>
    <row r="443" spans="1:37" ht="14.25" customHeight="1" x14ac:dyDescent="0.45">
      <c r="A443" s="2"/>
      <c r="B443" s="3"/>
      <c r="C443" s="4"/>
      <c r="S443" s="5"/>
      <c r="T443" s="5"/>
      <c r="U443" s="5"/>
      <c r="V443" s="5"/>
      <c r="AE443" s="6"/>
      <c r="AF443" s="6"/>
      <c r="AG443" s="6"/>
      <c r="AH443" s="6"/>
      <c r="AI443" s="6"/>
      <c r="AJ443" s="6"/>
      <c r="AK443" s="6"/>
    </row>
    <row r="444" spans="1:37" ht="14.25" customHeight="1" x14ac:dyDescent="0.45">
      <c r="A444" s="2"/>
      <c r="B444" s="3"/>
      <c r="C444" s="4"/>
      <c r="S444" s="5"/>
      <c r="T444" s="5"/>
      <c r="U444" s="5"/>
      <c r="V444" s="5"/>
      <c r="AE444" s="6"/>
      <c r="AF444" s="6"/>
      <c r="AG444" s="6"/>
      <c r="AH444" s="6"/>
      <c r="AI444" s="6"/>
      <c r="AJ444" s="6"/>
      <c r="AK444" s="6"/>
    </row>
    <row r="445" spans="1:37" ht="14.25" customHeight="1" x14ac:dyDescent="0.45">
      <c r="A445" s="2"/>
      <c r="B445" s="3"/>
      <c r="C445" s="4"/>
      <c r="S445" s="5"/>
      <c r="T445" s="5"/>
      <c r="U445" s="5"/>
      <c r="V445" s="5"/>
      <c r="AE445" s="6"/>
      <c r="AF445" s="6"/>
      <c r="AG445" s="6"/>
      <c r="AH445" s="6"/>
      <c r="AI445" s="6"/>
      <c r="AJ445" s="6"/>
      <c r="AK445" s="6"/>
    </row>
    <row r="446" spans="1:37" ht="14.25" customHeight="1" x14ac:dyDescent="0.45">
      <c r="A446" s="2"/>
      <c r="B446" s="3"/>
      <c r="C446" s="4"/>
      <c r="S446" s="5"/>
      <c r="T446" s="5"/>
      <c r="U446" s="5"/>
      <c r="V446" s="5"/>
      <c r="AE446" s="6"/>
      <c r="AF446" s="6"/>
      <c r="AG446" s="6"/>
      <c r="AH446" s="6"/>
      <c r="AI446" s="6"/>
      <c r="AJ446" s="6"/>
      <c r="AK446" s="6"/>
    </row>
    <row r="447" spans="1:37" ht="14.25" customHeight="1" x14ac:dyDescent="0.45">
      <c r="A447" s="2"/>
      <c r="B447" s="3"/>
      <c r="C447" s="4"/>
      <c r="S447" s="5"/>
      <c r="T447" s="5"/>
      <c r="U447" s="5"/>
      <c r="V447" s="5"/>
      <c r="AE447" s="6"/>
      <c r="AF447" s="6"/>
      <c r="AG447" s="6"/>
      <c r="AH447" s="6"/>
      <c r="AI447" s="6"/>
      <c r="AJ447" s="6"/>
      <c r="AK447" s="6"/>
    </row>
    <row r="448" spans="1:37" ht="14.25" customHeight="1" x14ac:dyDescent="0.45">
      <c r="A448" s="2"/>
      <c r="B448" s="3"/>
      <c r="C448" s="4"/>
      <c r="S448" s="5"/>
      <c r="T448" s="5"/>
      <c r="U448" s="5"/>
      <c r="V448" s="5"/>
      <c r="AE448" s="6"/>
      <c r="AF448" s="6"/>
      <c r="AG448" s="6"/>
      <c r="AH448" s="6"/>
      <c r="AI448" s="6"/>
      <c r="AJ448" s="6"/>
      <c r="AK448" s="6"/>
    </row>
    <row r="449" spans="1:37" ht="14.25" customHeight="1" x14ac:dyDescent="0.45">
      <c r="A449" s="2"/>
      <c r="B449" s="3"/>
      <c r="C449" s="4"/>
      <c r="S449" s="5"/>
      <c r="T449" s="5"/>
      <c r="U449" s="5"/>
      <c r="V449" s="5"/>
      <c r="AE449" s="6"/>
      <c r="AF449" s="6"/>
      <c r="AG449" s="6"/>
      <c r="AH449" s="6"/>
      <c r="AI449" s="6"/>
      <c r="AJ449" s="6"/>
      <c r="AK449" s="6"/>
    </row>
    <row r="450" spans="1:37" ht="14.25" customHeight="1" x14ac:dyDescent="0.45">
      <c r="A450" s="2"/>
      <c r="B450" s="3"/>
      <c r="C450" s="4"/>
      <c r="S450" s="5"/>
      <c r="T450" s="5"/>
      <c r="U450" s="5"/>
      <c r="V450" s="5"/>
      <c r="AE450" s="6"/>
      <c r="AF450" s="6"/>
      <c r="AG450" s="6"/>
      <c r="AH450" s="6"/>
      <c r="AI450" s="6"/>
      <c r="AJ450" s="6"/>
      <c r="AK450" s="6"/>
    </row>
    <row r="451" spans="1:37" ht="14.25" customHeight="1" x14ac:dyDescent="0.45">
      <c r="A451" s="2"/>
      <c r="B451" s="3"/>
      <c r="C451" s="4"/>
      <c r="S451" s="5"/>
      <c r="T451" s="5"/>
      <c r="U451" s="5"/>
      <c r="V451" s="5"/>
      <c r="AE451" s="6"/>
      <c r="AF451" s="6"/>
      <c r="AG451" s="6"/>
      <c r="AH451" s="6"/>
      <c r="AI451" s="6"/>
      <c r="AJ451" s="6"/>
      <c r="AK451" s="6"/>
    </row>
    <row r="452" spans="1:37" ht="14.25" customHeight="1" x14ac:dyDescent="0.45">
      <c r="A452" s="2"/>
      <c r="B452" s="3"/>
      <c r="C452" s="4"/>
      <c r="S452" s="5"/>
      <c r="T452" s="5"/>
      <c r="U452" s="5"/>
      <c r="V452" s="5"/>
      <c r="AE452" s="6"/>
      <c r="AF452" s="6"/>
      <c r="AG452" s="6"/>
      <c r="AH452" s="6"/>
      <c r="AI452" s="6"/>
      <c r="AJ452" s="6"/>
      <c r="AK452" s="6"/>
    </row>
    <row r="453" spans="1:37" ht="14.25" customHeight="1" x14ac:dyDescent="0.45">
      <c r="A453" s="2"/>
      <c r="B453" s="3"/>
      <c r="C453" s="4"/>
      <c r="S453" s="5"/>
      <c r="T453" s="5"/>
      <c r="U453" s="5"/>
      <c r="V453" s="5"/>
      <c r="AE453" s="6"/>
      <c r="AF453" s="6"/>
      <c r="AG453" s="6"/>
      <c r="AH453" s="6"/>
      <c r="AI453" s="6"/>
      <c r="AJ453" s="6"/>
      <c r="AK453" s="6"/>
    </row>
    <row r="454" spans="1:37" ht="14.25" customHeight="1" x14ac:dyDescent="0.45">
      <c r="A454" s="2"/>
      <c r="B454" s="3"/>
      <c r="C454" s="4"/>
      <c r="S454" s="5"/>
      <c r="T454" s="5"/>
      <c r="U454" s="5"/>
      <c r="V454" s="5"/>
      <c r="AE454" s="6"/>
      <c r="AF454" s="6"/>
      <c r="AG454" s="6"/>
      <c r="AH454" s="6"/>
      <c r="AI454" s="6"/>
      <c r="AJ454" s="6"/>
      <c r="AK454" s="6"/>
    </row>
    <row r="455" spans="1:37" ht="14.25" customHeight="1" x14ac:dyDescent="0.45">
      <c r="A455" s="2"/>
      <c r="B455" s="3"/>
      <c r="C455" s="4"/>
      <c r="S455" s="5"/>
      <c r="T455" s="5"/>
      <c r="U455" s="5"/>
      <c r="V455" s="5"/>
      <c r="AE455" s="6"/>
      <c r="AF455" s="6"/>
      <c r="AG455" s="6"/>
      <c r="AH455" s="6"/>
      <c r="AI455" s="6"/>
      <c r="AJ455" s="6"/>
      <c r="AK455" s="6"/>
    </row>
    <row r="456" spans="1:37" ht="14.25" customHeight="1" x14ac:dyDescent="0.45">
      <c r="A456" s="2"/>
      <c r="B456" s="3"/>
      <c r="C456" s="4"/>
      <c r="S456" s="5"/>
      <c r="T456" s="5"/>
      <c r="U456" s="5"/>
      <c r="V456" s="5"/>
      <c r="AE456" s="6"/>
      <c r="AF456" s="6"/>
      <c r="AG456" s="6"/>
      <c r="AH456" s="6"/>
      <c r="AI456" s="6"/>
      <c r="AJ456" s="6"/>
      <c r="AK456" s="6"/>
    </row>
    <row r="457" spans="1:37" ht="14.25" customHeight="1" x14ac:dyDescent="0.45">
      <c r="A457" s="2"/>
      <c r="B457" s="3"/>
      <c r="C457" s="4"/>
      <c r="S457" s="5"/>
      <c r="T457" s="5"/>
      <c r="U457" s="5"/>
      <c r="V457" s="5"/>
      <c r="AE457" s="6"/>
      <c r="AF457" s="6"/>
      <c r="AG457" s="6"/>
      <c r="AH457" s="6"/>
      <c r="AI457" s="6"/>
      <c r="AJ457" s="6"/>
      <c r="AK457" s="6"/>
    </row>
    <row r="458" spans="1:37" ht="14.25" customHeight="1" x14ac:dyDescent="0.45">
      <c r="A458" s="2"/>
      <c r="B458" s="3"/>
      <c r="C458" s="4"/>
      <c r="S458" s="5"/>
      <c r="T458" s="5"/>
      <c r="U458" s="5"/>
      <c r="V458" s="5"/>
      <c r="AE458" s="6"/>
      <c r="AF458" s="6"/>
      <c r="AG458" s="6"/>
      <c r="AH458" s="6"/>
      <c r="AI458" s="6"/>
      <c r="AJ458" s="6"/>
      <c r="AK458" s="6"/>
    </row>
    <row r="459" spans="1:37" ht="14.25" customHeight="1" x14ac:dyDescent="0.45">
      <c r="A459" s="2"/>
      <c r="B459" s="3"/>
      <c r="C459" s="4"/>
      <c r="S459" s="5"/>
      <c r="T459" s="5"/>
      <c r="U459" s="5"/>
      <c r="V459" s="5"/>
      <c r="AE459" s="6"/>
      <c r="AF459" s="6"/>
      <c r="AG459" s="6"/>
      <c r="AH459" s="6"/>
      <c r="AI459" s="6"/>
      <c r="AJ459" s="6"/>
      <c r="AK459" s="6"/>
    </row>
    <row r="460" spans="1:37" ht="14.25" customHeight="1" x14ac:dyDescent="0.45">
      <c r="A460" s="2"/>
      <c r="B460" s="3"/>
      <c r="C460" s="4"/>
      <c r="S460" s="5"/>
      <c r="T460" s="5"/>
      <c r="U460" s="5"/>
      <c r="V460" s="5"/>
      <c r="AE460" s="6"/>
      <c r="AF460" s="6"/>
      <c r="AG460" s="6"/>
      <c r="AH460" s="6"/>
      <c r="AI460" s="6"/>
      <c r="AJ460" s="6"/>
      <c r="AK460" s="6"/>
    </row>
    <row r="461" spans="1:37" ht="14.25" customHeight="1" x14ac:dyDescent="0.45">
      <c r="A461" s="2"/>
      <c r="B461" s="3"/>
      <c r="C461" s="4"/>
      <c r="S461" s="5"/>
      <c r="T461" s="5"/>
      <c r="U461" s="5"/>
      <c r="V461" s="5"/>
      <c r="AE461" s="6"/>
      <c r="AF461" s="6"/>
      <c r="AG461" s="6"/>
      <c r="AH461" s="6"/>
      <c r="AI461" s="6"/>
      <c r="AJ461" s="6"/>
      <c r="AK461" s="6"/>
    </row>
    <row r="462" spans="1:37" ht="14.25" customHeight="1" x14ac:dyDescent="0.45">
      <c r="A462" s="2"/>
      <c r="B462" s="3"/>
      <c r="C462" s="4"/>
      <c r="S462" s="5"/>
      <c r="T462" s="5"/>
      <c r="U462" s="5"/>
      <c r="V462" s="5"/>
      <c r="AE462" s="6"/>
      <c r="AF462" s="6"/>
      <c r="AG462" s="6"/>
      <c r="AH462" s="6"/>
      <c r="AI462" s="6"/>
      <c r="AJ462" s="6"/>
      <c r="AK462" s="6"/>
    </row>
    <row r="463" spans="1:37" ht="14.25" customHeight="1" x14ac:dyDescent="0.45">
      <c r="A463" s="2"/>
      <c r="B463" s="3"/>
      <c r="C463" s="4"/>
      <c r="S463" s="5"/>
      <c r="T463" s="5"/>
      <c r="U463" s="5"/>
      <c r="V463" s="5"/>
      <c r="AE463" s="6"/>
      <c r="AF463" s="6"/>
      <c r="AG463" s="6"/>
      <c r="AH463" s="6"/>
      <c r="AI463" s="6"/>
      <c r="AJ463" s="6"/>
      <c r="AK463" s="6"/>
    </row>
    <row r="464" spans="1:37" ht="14.25" customHeight="1" x14ac:dyDescent="0.45">
      <c r="A464" s="2"/>
      <c r="B464" s="3"/>
      <c r="C464" s="4"/>
      <c r="S464" s="5"/>
      <c r="T464" s="5"/>
      <c r="U464" s="5"/>
      <c r="V464" s="5"/>
      <c r="AE464" s="6"/>
      <c r="AF464" s="6"/>
      <c r="AG464" s="6"/>
      <c r="AH464" s="6"/>
      <c r="AI464" s="6"/>
      <c r="AJ464" s="6"/>
      <c r="AK464" s="6"/>
    </row>
    <row r="465" spans="1:37" ht="14.25" customHeight="1" x14ac:dyDescent="0.45">
      <c r="A465" s="2"/>
      <c r="B465" s="3"/>
      <c r="C465" s="4"/>
      <c r="S465" s="5"/>
      <c r="T465" s="5"/>
      <c r="U465" s="5"/>
      <c r="V465" s="5"/>
      <c r="AE465" s="6"/>
      <c r="AF465" s="6"/>
      <c r="AG465" s="6"/>
      <c r="AH465" s="6"/>
      <c r="AI465" s="6"/>
      <c r="AJ465" s="6"/>
      <c r="AK465" s="6"/>
    </row>
    <row r="466" spans="1:37" ht="14.25" customHeight="1" x14ac:dyDescent="0.45">
      <c r="A466" s="2"/>
      <c r="B466" s="3"/>
      <c r="C466" s="4"/>
      <c r="S466" s="5"/>
      <c r="T466" s="5"/>
      <c r="U466" s="5"/>
      <c r="V466" s="5"/>
      <c r="AE466" s="6"/>
      <c r="AF466" s="6"/>
      <c r="AG466" s="6"/>
      <c r="AH466" s="6"/>
      <c r="AI466" s="6"/>
      <c r="AJ466" s="6"/>
      <c r="AK466" s="6"/>
    </row>
    <row r="467" spans="1:37" ht="14.25" customHeight="1" x14ac:dyDescent="0.45">
      <c r="A467" s="2"/>
      <c r="B467" s="3"/>
      <c r="C467" s="4"/>
      <c r="S467" s="5"/>
      <c r="T467" s="5"/>
      <c r="U467" s="5"/>
      <c r="V467" s="5"/>
      <c r="AE467" s="6"/>
      <c r="AF467" s="6"/>
      <c r="AG467" s="6"/>
      <c r="AH467" s="6"/>
      <c r="AI467" s="6"/>
      <c r="AJ467" s="6"/>
      <c r="AK467" s="6"/>
    </row>
    <row r="468" spans="1:37" ht="14.25" customHeight="1" x14ac:dyDescent="0.45">
      <c r="A468" s="2"/>
      <c r="B468" s="3"/>
      <c r="C468" s="4"/>
      <c r="S468" s="5"/>
      <c r="T468" s="5"/>
      <c r="U468" s="5"/>
      <c r="V468" s="5"/>
      <c r="AE468" s="6"/>
      <c r="AF468" s="6"/>
      <c r="AG468" s="6"/>
      <c r="AH468" s="6"/>
      <c r="AI468" s="6"/>
      <c r="AJ468" s="6"/>
      <c r="AK468" s="6"/>
    </row>
    <row r="469" spans="1:37" ht="14.25" customHeight="1" x14ac:dyDescent="0.45">
      <c r="A469" s="2"/>
      <c r="B469" s="3"/>
      <c r="C469" s="4"/>
      <c r="S469" s="5"/>
      <c r="T469" s="5"/>
      <c r="U469" s="5"/>
      <c r="V469" s="5"/>
      <c r="AE469" s="6"/>
      <c r="AF469" s="6"/>
      <c r="AG469" s="6"/>
      <c r="AH469" s="6"/>
      <c r="AI469" s="6"/>
      <c r="AJ469" s="6"/>
      <c r="AK469" s="6"/>
    </row>
    <row r="470" spans="1:37" ht="14.25" customHeight="1" x14ac:dyDescent="0.45">
      <c r="A470" s="2"/>
      <c r="B470" s="3"/>
      <c r="C470" s="4"/>
      <c r="S470" s="5"/>
      <c r="T470" s="5"/>
      <c r="U470" s="5"/>
      <c r="V470" s="5"/>
      <c r="AE470" s="6"/>
      <c r="AF470" s="6"/>
      <c r="AG470" s="6"/>
      <c r="AH470" s="6"/>
      <c r="AI470" s="6"/>
      <c r="AJ470" s="6"/>
      <c r="AK470" s="6"/>
    </row>
    <row r="471" spans="1:37" ht="14.25" customHeight="1" x14ac:dyDescent="0.45">
      <c r="A471" s="2"/>
      <c r="B471" s="3"/>
      <c r="C471" s="4"/>
      <c r="S471" s="5"/>
      <c r="T471" s="5"/>
      <c r="U471" s="5"/>
      <c r="V471" s="5"/>
      <c r="AE471" s="6"/>
      <c r="AF471" s="6"/>
      <c r="AG471" s="6"/>
      <c r="AH471" s="6"/>
      <c r="AI471" s="6"/>
      <c r="AJ471" s="6"/>
      <c r="AK471" s="6"/>
    </row>
    <row r="472" spans="1:37" ht="14.25" customHeight="1" x14ac:dyDescent="0.45">
      <c r="A472" s="2"/>
      <c r="B472" s="3"/>
      <c r="C472" s="4"/>
      <c r="S472" s="5"/>
      <c r="T472" s="5"/>
      <c r="U472" s="5"/>
      <c r="V472" s="5"/>
      <c r="AE472" s="6"/>
      <c r="AF472" s="6"/>
      <c r="AG472" s="6"/>
      <c r="AH472" s="6"/>
      <c r="AI472" s="6"/>
      <c r="AJ472" s="6"/>
      <c r="AK472" s="6"/>
    </row>
    <row r="473" spans="1:37" ht="14.25" customHeight="1" x14ac:dyDescent="0.45">
      <c r="A473" s="2"/>
      <c r="B473" s="3"/>
      <c r="C473" s="4"/>
      <c r="S473" s="5"/>
      <c r="T473" s="5"/>
      <c r="U473" s="5"/>
      <c r="V473" s="5"/>
      <c r="AE473" s="6"/>
      <c r="AF473" s="6"/>
      <c r="AG473" s="6"/>
      <c r="AH473" s="6"/>
      <c r="AI473" s="6"/>
      <c r="AJ473" s="6"/>
      <c r="AK473" s="6"/>
    </row>
    <row r="474" spans="1:37" ht="14.25" customHeight="1" x14ac:dyDescent="0.45">
      <c r="A474" s="2"/>
      <c r="B474" s="3"/>
      <c r="C474" s="4"/>
      <c r="S474" s="5"/>
      <c r="T474" s="5"/>
      <c r="U474" s="5"/>
      <c r="V474" s="5"/>
      <c r="AE474" s="6"/>
      <c r="AF474" s="6"/>
      <c r="AG474" s="6"/>
      <c r="AH474" s="6"/>
      <c r="AI474" s="6"/>
      <c r="AJ474" s="6"/>
      <c r="AK474" s="6"/>
    </row>
    <row r="475" spans="1:37" ht="14.25" customHeight="1" x14ac:dyDescent="0.45">
      <c r="A475" s="2"/>
      <c r="B475" s="3"/>
      <c r="C475" s="4"/>
      <c r="S475" s="5"/>
      <c r="T475" s="5"/>
      <c r="U475" s="5"/>
      <c r="V475" s="5"/>
      <c r="AE475" s="6"/>
      <c r="AF475" s="6"/>
      <c r="AG475" s="6"/>
      <c r="AH475" s="6"/>
      <c r="AI475" s="6"/>
      <c r="AJ475" s="6"/>
      <c r="AK475" s="6"/>
    </row>
    <row r="476" spans="1:37" ht="14.25" customHeight="1" x14ac:dyDescent="0.45">
      <c r="A476" s="2"/>
      <c r="B476" s="3"/>
      <c r="C476" s="4"/>
      <c r="S476" s="5"/>
      <c r="T476" s="5"/>
      <c r="U476" s="5"/>
      <c r="V476" s="5"/>
      <c r="AE476" s="6"/>
      <c r="AF476" s="6"/>
      <c r="AG476" s="6"/>
      <c r="AH476" s="6"/>
      <c r="AI476" s="6"/>
      <c r="AJ476" s="6"/>
      <c r="AK476" s="6"/>
    </row>
    <row r="477" spans="1:37" ht="14.25" customHeight="1" x14ac:dyDescent="0.45">
      <c r="A477" s="2"/>
      <c r="B477" s="3"/>
      <c r="C477" s="4"/>
      <c r="S477" s="5"/>
      <c r="T477" s="5"/>
      <c r="U477" s="5"/>
      <c r="V477" s="5"/>
      <c r="AE477" s="6"/>
      <c r="AF477" s="6"/>
      <c r="AG477" s="6"/>
      <c r="AH477" s="6"/>
      <c r="AI477" s="6"/>
      <c r="AJ477" s="6"/>
      <c r="AK477" s="6"/>
    </row>
    <row r="478" spans="1:37" ht="14.25" customHeight="1" x14ac:dyDescent="0.45">
      <c r="A478" s="2"/>
      <c r="B478" s="3"/>
      <c r="C478" s="4"/>
      <c r="S478" s="5"/>
      <c r="T478" s="5"/>
      <c r="U478" s="5"/>
      <c r="V478" s="5"/>
      <c r="AE478" s="6"/>
      <c r="AF478" s="6"/>
      <c r="AG478" s="6"/>
      <c r="AH478" s="6"/>
      <c r="AI478" s="6"/>
      <c r="AJ478" s="6"/>
      <c r="AK478" s="6"/>
    </row>
    <row r="479" spans="1:37" ht="14.25" customHeight="1" x14ac:dyDescent="0.45">
      <c r="A479" s="2"/>
      <c r="B479" s="3"/>
      <c r="C479" s="4"/>
      <c r="S479" s="5"/>
      <c r="T479" s="5"/>
      <c r="U479" s="5"/>
      <c r="V479" s="5"/>
      <c r="AE479" s="6"/>
      <c r="AF479" s="6"/>
      <c r="AG479" s="6"/>
      <c r="AH479" s="6"/>
      <c r="AI479" s="6"/>
      <c r="AJ479" s="6"/>
      <c r="AK479" s="6"/>
    </row>
    <row r="480" spans="1:37" ht="14.25" customHeight="1" x14ac:dyDescent="0.45">
      <c r="A480" s="2"/>
      <c r="B480" s="3"/>
      <c r="C480" s="4"/>
      <c r="S480" s="5"/>
      <c r="T480" s="5"/>
      <c r="U480" s="5"/>
      <c r="V480" s="5"/>
      <c r="AE480" s="6"/>
      <c r="AF480" s="6"/>
      <c r="AG480" s="6"/>
      <c r="AH480" s="6"/>
      <c r="AI480" s="6"/>
      <c r="AJ480" s="6"/>
      <c r="AK480" s="6"/>
    </row>
    <row r="481" spans="1:37" ht="14.25" customHeight="1" x14ac:dyDescent="0.45">
      <c r="A481" s="2"/>
      <c r="B481" s="3"/>
      <c r="C481" s="4"/>
      <c r="S481" s="5"/>
      <c r="T481" s="5"/>
      <c r="U481" s="5"/>
      <c r="V481" s="5"/>
      <c r="AE481" s="6"/>
      <c r="AF481" s="6"/>
      <c r="AG481" s="6"/>
      <c r="AH481" s="6"/>
      <c r="AI481" s="6"/>
      <c r="AJ481" s="6"/>
      <c r="AK481" s="6"/>
    </row>
    <row r="482" spans="1:37" ht="14.25" customHeight="1" x14ac:dyDescent="0.45">
      <c r="A482" s="2"/>
      <c r="B482" s="3"/>
      <c r="C482" s="4"/>
      <c r="S482" s="5"/>
      <c r="T482" s="5"/>
      <c r="U482" s="5"/>
      <c r="V482" s="5"/>
      <c r="AE482" s="6"/>
      <c r="AF482" s="6"/>
      <c r="AG482" s="6"/>
      <c r="AH482" s="6"/>
      <c r="AI482" s="6"/>
      <c r="AJ482" s="6"/>
      <c r="AK482" s="6"/>
    </row>
    <row r="483" spans="1:37" ht="14.25" customHeight="1" x14ac:dyDescent="0.45">
      <c r="A483" s="2"/>
      <c r="B483" s="3"/>
      <c r="C483" s="4"/>
      <c r="S483" s="5"/>
      <c r="T483" s="5"/>
      <c r="U483" s="5"/>
      <c r="V483" s="5"/>
      <c r="AE483" s="6"/>
      <c r="AF483" s="6"/>
      <c r="AG483" s="6"/>
      <c r="AH483" s="6"/>
      <c r="AI483" s="6"/>
      <c r="AJ483" s="6"/>
      <c r="AK483" s="6"/>
    </row>
    <row r="484" spans="1:37" ht="14.25" customHeight="1" x14ac:dyDescent="0.45">
      <c r="A484" s="2"/>
      <c r="B484" s="3"/>
      <c r="C484" s="4"/>
      <c r="S484" s="5"/>
      <c r="T484" s="5"/>
      <c r="U484" s="5"/>
      <c r="V484" s="5"/>
      <c r="AE484" s="6"/>
      <c r="AF484" s="6"/>
      <c r="AG484" s="6"/>
      <c r="AH484" s="6"/>
      <c r="AI484" s="6"/>
      <c r="AJ484" s="6"/>
      <c r="AK484" s="6"/>
    </row>
    <row r="485" spans="1:37" ht="14.25" customHeight="1" x14ac:dyDescent="0.45">
      <c r="A485" s="2"/>
      <c r="B485" s="3"/>
      <c r="C485" s="4"/>
      <c r="S485" s="5"/>
      <c r="T485" s="5"/>
      <c r="U485" s="5"/>
      <c r="V485" s="5"/>
      <c r="AE485" s="6"/>
      <c r="AF485" s="6"/>
      <c r="AG485" s="6"/>
      <c r="AH485" s="6"/>
      <c r="AI485" s="6"/>
      <c r="AJ485" s="6"/>
      <c r="AK485" s="6"/>
    </row>
    <row r="486" spans="1:37" ht="14.25" customHeight="1" x14ac:dyDescent="0.45">
      <c r="A486" s="2"/>
      <c r="B486" s="3"/>
      <c r="C486" s="4"/>
      <c r="S486" s="5"/>
      <c r="T486" s="5"/>
      <c r="U486" s="5"/>
      <c r="V486" s="5"/>
      <c r="AE486" s="6"/>
      <c r="AF486" s="6"/>
      <c r="AG486" s="6"/>
      <c r="AH486" s="6"/>
      <c r="AI486" s="6"/>
      <c r="AJ486" s="6"/>
      <c r="AK486" s="6"/>
    </row>
    <row r="487" spans="1:37" ht="14.25" customHeight="1" x14ac:dyDescent="0.45">
      <c r="A487" s="2"/>
      <c r="B487" s="3"/>
      <c r="C487" s="4"/>
      <c r="S487" s="5"/>
      <c r="T487" s="5"/>
      <c r="U487" s="5"/>
      <c r="V487" s="5"/>
      <c r="AE487" s="6"/>
      <c r="AF487" s="6"/>
      <c r="AG487" s="6"/>
      <c r="AH487" s="6"/>
      <c r="AI487" s="6"/>
      <c r="AJ487" s="6"/>
      <c r="AK487" s="6"/>
    </row>
    <row r="488" spans="1:37" ht="14.25" customHeight="1" x14ac:dyDescent="0.45">
      <c r="A488" s="2"/>
      <c r="B488" s="3"/>
      <c r="C488" s="4"/>
      <c r="S488" s="5"/>
      <c r="T488" s="5"/>
      <c r="U488" s="5"/>
      <c r="V488" s="5"/>
      <c r="AE488" s="6"/>
      <c r="AF488" s="6"/>
      <c r="AG488" s="6"/>
      <c r="AH488" s="6"/>
      <c r="AI488" s="6"/>
      <c r="AJ488" s="6"/>
      <c r="AK488" s="6"/>
    </row>
    <row r="489" spans="1:37" ht="14.25" customHeight="1" x14ac:dyDescent="0.45">
      <c r="A489" s="2"/>
      <c r="B489" s="3"/>
      <c r="C489" s="4"/>
      <c r="S489" s="5"/>
      <c r="T489" s="5"/>
      <c r="U489" s="5"/>
      <c r="V489" s="5"/>
      <c r="AE489" s="6"/>
      <c r="AF489" s="6"/>
      <c r="AG489" s="6"/>
      <c r="AH489" s="6"/>
      <c r="AI489" s="6"/>
      <c r="AJ489" s="6"/>
      <c r="AK489" s="6"/>
    </row>
    <row r="490" spans="1:37" ht="14.25" customHeight="1" x14ac:dyDescent="0.45">
      <c r="A490" s="2"/>
      <c r="B490" s="3"/>
      <c r="C490" s="4"/>
      <c r="S490" s="5"/>
      <c r="T490" s="5"/>
      <c r="U490" s="5"/>
      <c r="V490" s="5"/>
      <c r="AE490" s="6"/>
      <c r="AF490" s="6"/>
      <c r="AG490" s="6"/>
      <c r="AH490" s="6"/>
      <c r="AI490" s="6"/>
      <c r="AJ490" s="6"/>
      <c r="AK490" s="6"/>
    </row>
    <row r="491" spans="1:37" ht="14.25" customHeight="1" x14ac:dyDescent="0.45">
      <c r="A491" s="2"/>
      <c r="B491" s="3"/>
      <c r="C491" s="4"/>
      <c r="S491" s="5"/>
      <c r="T491" s="5"/>
      <c r="U491" s="5"/>
      <c r="V491" s="5"/>
      <c r="AE491" s="6"/>
      <c r="AF491" s="6"/>
      <c r="AG491" s="6"/>
      <c r="AH491" s="6"/>
      <c r="AI491" s="6"/>
      <c r="AJ491" s="6"/>
      <c r="AK491" s="6"/>
    </row>
    <row r="492" spans="1:37" ht="14.25" customHeight="1" x14ac:dyDescent="0.45">
      <c r="A492" s="2"/>
      <c r="B492" s="3"/>
      <c r="C492" s="4"/>
      <c r="S492" s="5"/>
      <c r="T492" s="5"/>
      <c r="U492" s="5"/>
      <c r="V492" s="5"/>
      <c r="AE492" s="6"/>
      <c r="AF492" s="6"/>
      <c r="AG492" s="6"/>
      <c r="AH492" s="6"/>
      <c r="AI492" s="6"/>
      <c r="AJ492" s="6"/>
      <c r="AK492" s="6"/>
    </row>
    <row r="493" spans="1:37" ht="14.25" customHeight="1" x14ac:dyDescent="0.45">
      <c r="A493" s="2"/>
      <c r="B493" s="3"/>
      <c r="C493" s="4"/>
      <c r="S493" s="5"/>
      <c r="T493" s="5"/>
      <c r="U493" s="5"/>
      <c r="V493" s="5"/>
      <c r="AE493" s="6"/>
      <c r="AF493" s="6"/>
      <c r="AG493" s="6"/>
      <c r="AH493" s="6"/>
      <c r="AI493" s="6"/>
      <c r="AJ493" s="6"/>
      <c r="AK493" s="6"/>
    </row>
    <row r="494" spans="1:37" ht="14.25" customHeight="1" x14ac:dyDescent="0.45">
      <c r="A494" s="2"/>
      <c r="B494" s="3"/>
      <c r="C494" s="4"/>
      <c r="S494" s="5"/>
      <c r="T494" s="5"/>
      <c r="U494" s="5"/>
      <c r="V494" s="5"/>
      <c r="AE494" s="6"/>
      <c r="AF494" s="6"/>
      <c r="AG494" s="6"/>
      <c r="AH494" s="6"/>
      <c r="AI494" s="6"/>
      <c r="AJ494" s="6"/>
      <c r="AK494" s="6"/>
    </row>
    <row r="495" spans="1:37" ht="14.25" customHeight="1" x14ac:dyDescent="0.45">
      <c r="A495" s="2"/>
      <c r="B495" s="3"/>
      <c r="C495" s="4"/>
      <c r="S495" s="5"/>
      <c r="T495" s="5"/>
      <c r="U495" s="5"/>
      <c r="V495" s="5"/>
      <c r="AE495" s="6"/>
      <c r="AF495" s="6"/>
      <c r="AG495" s="6"/>
      <c r="AH495" s="6"/>
      <c r="AI495" s="6"/>
      <c r="AJ495" s="6"/>
      <c r="AK495" s="6"/>
    </row>
    <row r="496" spans="1:37" ht="14.25" customHeight="1" x14ac:dyDescent="0.45">
      <c r="A496" s="2"/>
      <c r="B496" s="3"/>
      <c r="C496" s="4"/>
      <c r="S496" s="5"/>
      <c r="T496" s="5"/>
      <c r="U496" s="5"/>
      <c r="V496" s="5"/>
      <c r="AE496" s="6"/>
      <c r="AF496" s="6"/>
      <c r="AG496" s="6"/>
      <c r="AH496" s="6"/>
      <c r="AI496" s="6"/>
      <c r="AJ496" s="6"/>
      <c r="AK496" s="6"/>
    </row>
    <row r="497" spans="1:37" ht="14.25" customHeight="1" x14ac:dyDescent="0.45">
      <c r="A497" s="2"/>
      <c r="B497" s="3"/>
      <c r="C497" s="4"/>
      <c r="S497" s="5"/>
      <c r="T497" s="5"/>
      <c r="U497" s="5"/>
      <c r="V497" s="5"/>
      <c r="AE497" s="6"/>
      <c r="AF497" s="6"/>
      <c r="AG497" s="6"/>
      <c r="AH497" s="6"/>
      <c r="AI497" s="6"/>
      <c r="AJ497" s="6"/>
      <c r="AK497" s="6"/>
    </row>
    <row r="498" spans="1:37" ht="14.25" customHeight="1" x14ac:dyDescent="0.45">
      <c r="A498" s="2"/>
      <c r="B498" s="3"/>
      <c r="C498" s="4"/>
      <c r="S498" s="5"/>
      <c r="T498" s="5"/>
      <c r="U498" s="5"/>
      <c r="V498" s="5"/>
      <c r="AE498" s="6"/>
      <c r="AF498" s="6"/>
      <c r="AG498" s="6"/>
      <c r="AH498" s="6"/>
      <c r="AI498" s="6"/>
      <c r="AJ498" s="6"/>
      <c r="AK498" s="6"/>
    </row>
    <row r="499" spans="1:37" ht="14.25" customHeight="1" x14ac:dyDescent="0.45">
      <c r="A499" s="2"/>
      <c r="B499" s="3"/>
      <c r="C499" s="4"/>
      <c r="S499" s="5"/>
      <c r="T499" s="5"/>
      <c r="U499" s="5"/>
      <c r="V499" s="5"/>
      <c r="AE499" s="6"/>
      <c r="AF499" s="6"/>
      <c r="AG499" s="6"/>
      <c r="AH499" s="6"/>
      <c r="AI499" s="6"/>
      <c r="AJ499" s="6"/>
      <c r="AK499" s="6"/>
    </row>
    <row r="500" spans="1:37" ht="14.25" customHeight="1" x14ac:dyDescent="0.45">
      <c r="A500" s="2"/>
      <c r="B500" s="3"/>
      <c r="C500" s="4"/>
      <c r="S500" s="5"/>
      <c r="T500" s="5"/>
      <c r="U500" s="5"/>
      <c r="V500" s="5"/>
      <c r="AE500" s="6"/>
      <c r="AF500" s="6"/>
      <c r="AG500" s="6"/>
      <c r="AH500" s="6"/>
      <c r="AI500" s="6"/>
      <c r="AJ500" s="6"/>
      <c r="AK500" s="6"/>
    </row>
    <row r="501" spans="1:37" ht="14.25" customHeight="1" x14ac:dyDescent="0.45">
      <c r="A501" s="2"/>
      <c r="B501" s="3"/>
      <c r="C501" s="4"/>
      <c r="S501" s="5"/>
      <c r="T501" s="5"/>
      <c r="U501" s="5"/>
      <c r="V501" s="5"/>
      <c r="AE501" s="6"/>
      <c r="AF501" s="6"/>
      <c r="AG501" s="6"/>
      <c r="AH501" s="6"/>
      <c r="AI501" s="6"/>
      <c r="AJ501" s="6"/>
      <c r="AK501" s="6"/>
    </row>
    <row r="502" spans="1:37" ht="14.25" customHeight="1" x14ac:dyDescent="0.45">
      <c r="A502" s="2"/>
      <c r="B502" s="3"/>
      <c r="C502" s="4"/>
      <c r="S502" s="5"/>
      <c r="T502" s="5"/>
      <c r="U502" s="5"/>
      <c r="V502" s="5"/>
      <c r="AE502" s="6"/>
      <c r="AF502" s="6"/>
      <c r="AG502" s="6"/>
      <c r="AH502" s="6"/>
      <c r="AI502" s="6"/>
      <c r="AJ502" s="6"/>
      <c r="AK502" s="6"/>
    </row>
    <row r="503" spans="1:37" ht="14.25" customHeight="1" x14ac:dyDescent="0.45">
      <c r="A503" s="2"/>
      <c r="B503" s="3"/>
      <c r="C503" s="4"/>
      <c r="S503" s="5"/>
      <c r="T503" s="5"/>
      <c r="U503" s="5"/>
      <c r="V503" s="5"/>
      <c r="AE503" s="6"/>
      <c r="AF503" s="6"/>
      <c r="AG503" s="6"/>
      <c r="AH503" s="6"/>
      <c r="AI503" s="6"/>
      <c r="AJ503" s="6"/>
      <c r="AK503" s="6"/>
    </row>
    <row r="504" spans="1:37" ht="14.25" customHeight="1" x14ac:dyDescent="0.45">
      <c r="A504" s="2"/>
      <c r="B504" s="3"/>
      <c r="C504" s="4"/>
      <c r="S504" s="5"/>
      <c r="T504" s="5"/>
      <c r="U504" s="5"/>
      <c r="V504" s="5"/>
      <c r="AE504" s="6"/>
      <c r="AF504" s="6"/>
      <c r="AG504" s="6"/>
      <c r="AH504" s="6"/>
      <c r="AI504" s="6"/>
      <c r="AJ504" s="6"/>
      <c r="AK504" s="6"/>
    </row>
    <row r="505" spans="1:37" ht="14.25" customHeight="1" x14ac:dyDescent="0.45">
      <c r="A505" s="2"/>
      <c r="B505" s="3"/>
      <c r="C505" s="4"/>
      <c r="S505" s="5"/>
      <c r="T505" s="5"/>
      <c r="U505" s="5"/>
      <c r="V505" s="5"/>
      <c r="AE505" s="6"/>
      <c r="AF505" s="6"/>
      <c r="AG505" s="6"/>
      <c r="AH505" s="6"/>
      <c r="AI505" s="6"/>
      <c r="AJ505" s="6"/>
      <c r="AK505" s="6"/>
    </row>
    <row r="506" spans="1:37" ht="14.25" customHeight="1" x14ac:dyDescent="0.45">
      <c r="A506" s="2"/>
      <c r="B506" s="3"/>
      <c r="C506" s="4"/>
      <c r="S506" s="5"/>
      <c r="T506" s="5"/>
      <c r="U506" s="5"/>
      <c r="V506" s="5"/>
      <c r="AE506" s="6"/>
      <c r="AF506" s="6"/>
      <c r="AG506" s="6"/>
      <c r="AH506" s="6"/>
      <c r="AI506" s="6"/>
      <c r="AJ506" s="6"/>
      <c r="AK506" s="6"/>
    </row>
    <row r="507" spans="1:37" ht="14.25" customHeight="1" x14ac:dyDescent="0.45">
      <c r="A507" s="2"/>
      <c r="B507" s="3"/>
      <c r="C507" s="4"/>
      <c r="S507" s="5"/>
      <c r="T507" s="5"/>
      <c r="U507" s="5"/>
      <c r="V507" s="5"/>
      <c r="AE507" s="6"/>
      <c r="AF507" s="6"/>
      <c r="AG507" s="6"/>
      <c r="AH507" s="6"/>
      <c r="AI507" s="6"/>
      <c r="AJ507" s="6"/>
      <c r="AK507" s="6"/>
    </row>
    <row r="508" spans="1:37" ht="14.25" customHeight="1" x14ac:dyDescent="0.45">
      <c r="A508" s="2"/>
      <c r="B508" s="3"/>
      <c r="C508" s="4"/>
      <c r="S508" s="5"/>
      <c r="T508" s="5"/>
      <c r="U508" s="5"/>
      <c r="V508" s="5"/>
      <c r="AE508" s="6"/>
      <c r="AF508" s="6"/>
      <c r="AG508" s="6"/>
      <c r="AH508" s="6"/>
      <c r="AI508" s="6"/>
      <c r="AJ508" s="6"/>
      <c r="AK508" s="6"/>
    </row>
    <row r="509" spans="1:37" ht="14.25" customHeight="1" x14ac:dyDescent="0.45">
      <c r="A509" s="2"/>
      <c r="B509" s="3"/>
      <c r="C509" s="4"/>
      <c r="S509" s="5"/>
      <c r="T509" s="5"/>
      <c r="U509" s="5"/>
      <c r="V509" s="5"/>
      <c r="AE509" s="6"/>
      <c r="AF509" s="6"/>
      <c r="AG509" s="6"/>
      <c r="AH509" s="6"/>
      <c r="AI509" s="6"/>
      <c r="AJ509" s="6"/>
      <c r="AK509" s="6"/>
    </row>
    <row r="510" spans="1:37" ht="14.25" customHeight="1" x14ac:dyDescent="0.45">
      <c r="A510" s="2"/>
      <c r="B510" s="3"/>
      <c r="C510" s="4"/>
      <c r="S510" s="5"/>
      <c r="T510" s="5"/>
      <c r="U510" s="5"/>
      <c r="V510" s="5"/>
      <c r="AE510" s="6"/>
      <c r="AF510" s="6"/>
      <c r="AG510" s="6"/>
      <c r="AH510" s="6"/>
      <c r="AI510" s="6"/>
      <c r="AJ510" s="6"/>
      <c r="AK510" s="6"/>
    </row>
    <row r="511" spans="1:37" ht="14.25" customHeight="1" x14ac:dyDescent="0.45">
      <c r="A511" s="2"/>
      <c r="B511" s="3"/>
      <c r="C511" s="4"/>
      <c r="S511" s="5"/>
      <c r="T511" s="5"/>
      <c r="U511" s="5"/>
      <c r="V511" s="5"/>
      <c r="AE511" s="6"/>
      <c r="AF511" s="6"/>
      <c r="AG511" s="6"/>
      <c r="AH511" s="6"/>
      <c r="AI511" s="6"/>
      <c r="AJ511" s="6"/>
      <c r="AK511" s="6"/>
    </row>
    <row r="512" spans="1:37" ht="14.25" customHeight="1" x14ac:dyDescent="0.45">
      <c r="A512" s="2"/>
      <c r="B512" s="3"/>
      <c r="C512" s="4"/>
      <c r="S512" s="5"/>
      <c r="T512" s="5"/>
      <c r="U512" s="5"/>
      <c r="V512" s="5"/>
      <c r="AE512" s="6"/>
      <c r="AF512" s="6"/>
      <c r="AG512" s="6"/>
      <c r="AH512" s="6"/>
      <c r="AI512" s="6"/>
      <c r="AJ512" s="6"/>
      <c r="AK512" s="6"/>
    </row>
    <row r="513" spans="1:37" ht="14.25" customHeight="1" x14ac:dyDescent="0.45">
      <c r="A513" s="2"/>
      <c r="B513" s="3"/>
      <c r="C513" s="4"/>
      <c r="S513" s="5"/>
      <c r="T513" s="5"/>
      <c r="U513" s="5"/>
      <c r="V513" s="5"/>
      <c r="AE513" s="6"/>
      <c r="AF513" s="6"/>
      <c r="AG513" s="6"/>
      <c r="AH513" s="6"/>
      <c r="AI513" s="6"/>
      <c r="AJ513" s="6"/>
      <c r="AK513" s="6"/>
    </row>
    <row r="514" spans="1:37" ht="14.25" customHeight="1" x14ac:dyDescent="0.45">
      <c r="A514" s="2"/>
      <c r="B514" s="3"/>
      <c r="C514" s="4"/>
      <c r="S514" s="5"/>
      <c r="T514" s="5"/>
      <c r="U514" s="5"/>
      <c r="V514" s="5"/>
      <c r="AE514" s="6"/>
      <c r="AF514" s="6"/>
      <c r="AG514" s="6"/>
      <c r="AH514" s="6"/>
      <c r="AI514" s="6"/>
      <c r="AJ514" s="6"/>
      <c r="AK514" s="6"/>
    </row>
    <row r="515" spans="1:37" ht="14.25" customHeight="1" x14ac:dyDescent="0.45">
      <c r="A515" s="2"/>
      <c r="B515" s="3"/>
      <c r="C515" s="4"/>
      <c r="S515" s="5"/>
      <c r="T515" s="5"/>
      <c r="U515" s="5"/>
      <c r="V515" s="5"/>
      <c r="AE515" s="6"/>
      <c r="AF515" s="6"/>
      <c r="AG515" s="6"/>
      <c r="AH515" s="6"/>
      <c r="AI515" s="6"/>
      <c r="AJ515" s="6"/>
      <c r="AK515" s="6"/>
    </row>
    <row r="516" spans="1:37" ht="14.25" customHeight="1" x14ac:dyDescent="0.45">
      <c r="A516" s="2"/>
      <c r="B516" s="3"/>
      <c r="C516" s="4"/>
      <c r="S516" s="5"/>
      <c r="T516" s="5"/>
      <c r="U516" s="5"/>
      <c r="V516" s="5"/>
      <c r="AE516" s="6"/>
      <c r="AF516" s="6"/>
      <c r="AG516" s="6"/>
      <c r="AH516" s="6"/>
      <c r="AI516" s="6"/>
      <c r="AJ516" s="6"/>
      <c r="AK516" s="6"/>
    </row>
    <row r="517" spans="1:37" ht="14.25" customHeight="1" x14ac:dyDescent="0.45">
      <c r="A517" s="2"/>
      <c r="B517" s="3"/>
      <c r="C517" s="4"/>
      <c r="S517" s="5"/>
      <c r="T517" s="5"/>
      <c r="U517" s="5"/>
      <c r="V517" s="5"/>
      <c r="AE517" s="6"/>
      <c r="AF517" s="6"/>
      <c r="AG517" s="6"/>
      <c r="AH517" s="6"/>
      <c r="AI517" s="6"/>
      <c r="AJ517" s="6"/>
      <c r="AK517" s="6"/>
    </row>
    <row r="518" spans="1:37" ht="14.25" customHeight="1" x14ac:dyDescent="0.45">
      <c r="A518" s="2"/>
      <c r="B518" s="3"/>
      <c r="C518" s="4"/>
      <c r="S518" s="5"/>
      <c r="T518" s="5"/>
      <c r="U518" s="5"/>
      <c r="V518" s="5"/>
      <c r="AE518" s="6"/>
      <c r="AF518" s="6"/>
      <c r="AG518" s="6"/>
      <c r="AH518" s="6"/>
      <c r="AI518" s="6"/>
      <c r="AJ518" s="6"/>
      <c r="AK518" s="6"/>
    </row>
    <row r="519" spans="1:37" ht="14.25" customHeight="1" x14ac:dyDescent="0.45">
      <c r="A519" s="2"/>
      <c r="B519" s="3"/>
      <c r="C519" s="4"/>
      <c r="S519" s="5"/>
      <c r="T519" s="5"/>
      <c r="U519" s="5"/>
      <c r="V519" s="5"/>
      <c r="AE519" s="6"/>
      <c r="AF519" s="6"/>
      <c r="AG519" s="6"/>
      <c r="AH519" s="6"/>
      <c r="AI519" s="6"/>
      <c r="AJ519" s="6"/>
      <c r="AK519" s="6"/>
    </row>
    <row r="520" spans="1:37" ht="14.25" customHeight="1" x14ac:dyDescent="0.45">
      <c r="A520" s="2"/>
      <c r="B520" s="3"/>
      <c r="C520" s="4"/>
      <c r="S520" s="5"/>
      <c r="T520" s="5"/>
      <c r="U520" s="5"/>
      <c r="V520" s="5"/>
      <c r="AE520" s="6"/>
      <c r="AF520" s="6"/>
      <c r="AG520" s="6"/>
      <c r="AH520" s="6"/>
      <c r="AI520" s="6"/>
      <c r="AJ520" s="6"/>
      <c r="AK520" s="6"/>
    </row>
    <row r="521" spans="1:37" ht="14.25" customHeight="1" x14ac:dyDescent="0.45">
      <c r="A521" s="2"/>
      <c r="B521" s="3"/>
      <c r="C521" s="4"/>
      <c r="S521" s="5"/>
      <c r="T521" s="5"/>
      <c r="U521" s="5"/>
      <c r="V521" s="5"/>
      <c r="AE521" s="6"/>
      <c r="AF521" s="6"/>
      <c r="AG521" s="6"/>
      <c r="AH521" s="6"/>
      <c r="AI521" s="6"/>
      <c r="AJ521" s="6"/>
      <c r="AK521" s="6"/>
    </row>
    <row r="522" spans="1:37" ht="14.25" customHeight="1" x14ac:dyDescent="0.45">
      <c r="A522" s="2"/>
      <c r="B522" s="3"/>
      <c r="C522" s="4"/>
      <c r="S522" s="5"/>
      <c r="T522" s="5"/>
      <c r="U522" s="5"/>
      <c r="V522" s="5"/>
      <c r="AE522" s="6"/>
      <c r="AF522" s="6"/>
      <c r="AG522" s="6"/>
      <c r="AH522" s="6"/>
      <c r="AI522" s="6"/>
      <c r="AJ522" s="6"/>
      <c r="AK522" s="6"/>
    </row>
    <row r="523" spans="1:37" ht="14.25" customHeight="1" x14ac:dyDescent="0.45">
      <c r="A523" s="2"/>
      <c r="B523" s="3"/>
      <c r="C523" s="4"/>
      <c r="S523" s="5"/>
      <c r="T523" s="5"/>
      <c r="U523" s="5"/>
      <c r="V523" s="5"/>
      <c r="AE523" s="6"/>
      <c r="AF523" s="6"/>
      <c r="AG523" s="6"/>
      <c r="AH523" s="6"/>
      <c r="AI523" s="6"/>
      <c r="AJ523" s="6"/>
      <c r="AK523" s="6"/>
    </row>
    <row r="524" spans="1:37" ht="14.25" customHeight="1" x14ac:dyDescent="0.45">
      <c r="A524" s="2"/>
      <c r="B524" s="3"/>
      <c r="C524" s="4"/>
      <c r="S524" s="5"/>
      <c r="T524" s="5"/>
      <c r="U524" s="5"/>
      <c r="V524" s="5"/>
      <c r="AE524" s="6"/>
      <c r="AF524" s="6"/>
      <c r="AG524" s="6"/>
      <c r="AH524" s="6"/>
      <c r="AI524" s="6"/>
      <c r="AJ524" s="6"/>
      <c r="AK524" s="6"/>
    </row>
    <row r="525" spans="1:37" ht="14.25" customHeight="1" x14ac:dyDescent="0.45">
      <c r="A525" s="2"/>
      <c r="B525" s="3"/>
      <c r="C525" s="4"/>
      <c r="S525" s="5"/>
      <c r="T525" s="5"/>
      <c r="U525" s="5"/>
      <c r="V525" s="5"/>
      <c r="AE525" s="6"/>
      <c r="AF525" s="6"/>
      <c r="AG525" s="6"/>
      <c r="AH525" s="6"/>
      <c r="AI525" s="6"/>
      <c r="AJ525" s="6"/>
      <c r="AK525" s="6"/>
    </row>
    <row r="526" spans="1:37" ht="14.25" customHeight="1" x14ac:dyDescent="0.45">
      <c r="A526" s="2"/>
      <c r="B526" s="3"/>
      <c r="C526" s="4"/>
      <c r="S526" s="5"/>
      <c r="T526" s="5"/>
      <c r="U526" s="5"/>
      <c r="V526" s="5"/>
      <c r="AE526" s="6"/>
      <c r="AF526" s="6"/>
      <c r="AG526" s="6"/>
      <c r="AH526" s="6"/>
      <c r="AI526" s="6"/>
      <c r="AJ526" s="6"/>
      <c r="AK526" s="6"/>
    </row>
    <row r="527" spans="1:37" ht="14.25" customHeight="1" x14ac:dyDescent="0.45">
      <c r="A527" s="2"/>
      <c r="B527" s="3"/>
      <c r="C527" s="4"/>
      <c r="S527" s="5"/>
      <c r="T527" s="5"/>
      <c r="U527" s="5"/>
      <c r="V527" s="5"/>
      <c r="AE527" s="6"/>
      <c r="AF527" s="6"/>
      <c r="AG527" s="6"/>
      <c r="AH527" s="6"/>
      <c r="AI527" s="6"/>
      <c r="AJ527" s="6"/>
      <c r="AK527" s="6"/>
    </row>
    <row r="528" spans="1:37" ht="14.25" customHeight="1" x14ac:dyDescent="0.45">
      <c r="A528" s="2"/>
      <c r="B528" s="3"/>
      <c r="C528" s="4"/>
      <c r="S528" s="5"/>
      <c r="T528" s="5"/>
      <c r="U528" s="5"/>
      <c r="V528" s="5"/>
      <c r="AE528" s="6"/>
      <c r="AF528" s="6"/>
      <c r="AG528" s="6"/>
      <c r="AH528" s="6"/>
      <c r="AI528" s="6"/>
      <c r="AJ528" s="6"/>
      <c r="AK528" s="6"/>
    </row>
    <row r="529" spans="1:37" ht="14.25" customHeight="1" x14ac:dyDescent="0.45">
      <c r="A529" s="2"/>
      <c r="B529" s="3"/>
      <c r="C529" s="4"/>
      <c r="S529" s="5"/>
      <c r="T529" s="5"/>
      <c r="U529" s="5"/>
      <c r="V529" s="5"/>
      <c r="AE529" s="6"/>
      <c r="AF529" s="6"/>
      <c r="AG529" s="6"/>
      <c r="AH529" s="6"/>
      <c r="AI529" s="6"/>
      <c r="AJ529" s="6"/>
      <c r="AK529" s="6"/>
    </row>
    <row r="530" spans="1:37" ht="14.25" customHeight="1" x14ac:dyDescent="0.45">
      <c r="A530" s="2"/>
      <c r="B530" s="3"/>
      <c r="C530" s="4"/>
      <c r="S530" s="5"/>
      <c r="T530" s="5"/>
      <c r="U530" s="5"/>
      <c r="V530" s="5"/>
      <c r="AE530" s="6"/>
      <c r="AF530" s="6"/>
      <c r="AG530" s="6"/>
      <c r="AH530" s="6"/>
      <c r="AI530" s="6"/>
      <c r="AJ530" s="6"/>
      <c r="AK530" s="6"/>
    </row>
    <row r="531" spans="1:37" ht="14.25" customHeight="1" x14ac:dyDescent="0.45">
      <c r="A531" s="2"/>
      <c r="B531" s="3"/>
      <c r="C531" s="4"/>
      <c r="S531" s="5"/>
      <c r="T531" s="5"/>
      <c r="U531" s="5"/>
      <c r="V531" s="5"/>
      <c r="AE531" s="6"/>
      <c r="AF531" s="6"/>
      <c r="AG531" s="6"/>
      <c r="AH531" s="6"/>
      <c r="AI531" s="6"/>
      <c r="AJ531" s="6"/>
      <c r="AK531" s="6"/>
    </row>
    <row r="532" spans="1:37" ht="14.25" customHeight="1" x14ac:dyDescent="0.45">
      <c r="A532" s="2"/>
      <c r="B532" s="3"/>
      <c r="C532" s="4"/>
      <c r="S532" s="5"/>
      <c r="T532" s="5"/>
      <c r="U532" s="5"/>
      <c r="V532" s="5"/>
      <c r="AE532" s="6"/>
      <c r="AF532" s="6"/>
      <c r="AG532" s="6"/>
      <c r="AH532" s="6"/>
      <c r="AI532" s="6"/>
      <c r="AJ532" s="6"/>
      <c r="AK532" s="6"/>
    </row>
    <row r="533" spans="1:37" ht="14.25" customHeight="1" x14ac:dyDescent="0.45">
      <c r="A533" s="2"/>
      <c r="B533" s="3"/>
      <c r="C533" s="4"/>
      <c r="S533" s="5"/>
      <c r="T533" s="5"/>
      <c r="U533" s="5"/>
      <c r="V533" s="5"/>
      <c r="AE533" s="6"/>
      <c r="AF533" s="6"/>
      <c r="AG533" s="6"/>
      <c r="AH533" s="6"/>
      <c r="AI533" s="6"/>
      <c r="AJ533" s="6"/>
      <c r="AK533" s="6"/>
    </row>
    <row r="534" spans="1:37" ht="14.25" customHeight="1" x14ac:dyDescent="0.45">
      <c r="A534" s="2"/>
      <c r="B534" s="3"/>
      <c r="C534" s="4"/>
      <c r="S534" s="5"/>
      <c r="T534" s="5"/>
      <c r="U534" s="5"/>
      <c r="V534" s="5"/>
      <c r="AE534" s="6"/>
      <c r="AF534" s="6"/>
      <c r="AG534" s="6"/>
      <c r="AH534" s="6"/>
      <c r="AI534" s="6"/>
      <c r="AJ534" s="6"/>
      <c r="AK534" s="6"/>
    </row>
    <row r="535" spans="1:37" ht="14.25" customHeight="1" x14ac:dyDescent="0.45">
      <c r="A535" s="2"/>
      <c r="B535" s="3"/>
      <c r="C535" s="4"/>
      <c r="S535" s="5"/>
      <c r="T535" s="5"/>
      <c r="U535" s="5"/>
      <c r="V535" s="5"/>
      <c r="AE535" s="6"/>
      <c r="AF535" s="6"/>
      <c r="AG535" s="6"/>
      <c r="AH535" s="6"/>
      <c r="AI535" s="6"/>
      <c r="AJ535" s="6"/>
      <c r="AK535" s="6"/>
    </row>
    <row r="536" spans="1:37" ht="14.25" customHeight="1" x14ac:dyDescent="0.45">
      <c r="A536" s="2"/>
      <c r="B536" s="3"/>
      <c r="C536" s="4"/>
      <c r="S536" s="5"/>
      <c r="T536" s="5"/>
      <c r="U536" s="5"/>
      <c r="V536" s="5"/>
      <c r="AE536" s="6"/>
      <c r="AF536" s="6"/>
      <c r="AG536" s="6"/>
      <c r="AH536" s="6"/>
      <c r="AI536" s="6"/>
      <c r="AJ536" s="6"/>
      <c r="AK536" s="6"/>
    </row>
    <row r="537" spans="1:37" ht="14.25" customHeight="1" x14ac:dyDescent="0.45">
      <c r="A537" s="2"/>
      <c r="B537" s="3"/>
      <c r="C537" s="4"/>
      <c r="S537" s="5"/>
      <c r="T537" s="5"/>
      <c r="U537" s="5"/>
      <c r="V537" s="5"/>
      <c r="AE537" s="6"/>
      <c r="AF537" s="6"/>
      <c r="AG537" s="6"/>
      <c r="AH537" s="6"/>
      <c r="AI537" s="6"/>
      <c r="AJ537" s="6"/>
      <c r="AK537" s="6"/>
    </row>
    <row r="538" spans="1:37" ht="14.25" customHeight="1" x14ac:dyDescent="0.45">
      <c r="A538" s="2"/>
      <c r="B538" s="3"/>
      <c r="C538" s="4"/>
      <c r="S538" s="5"/>
      <c r="T538" s="5"/>
      <c r="U538" s="5"/>
      <c r="V538" s="5"/>
      <c r="AE538" s="6"/>
      <c r="AF538" s="6"/>
      <c r="AG538" s="6"/>
      <c r="AH538" s="6"/>
      <c r="AI538" s="6"/>
      <c r="AJ538" s="6"/>
      <c r="AK538" s="6"/>
    </row>
    <row r="539" spans="1:37" ht="14.25" customHeight="1" x14ac:dyDescent="0.45">
      <c r="A539" s="2"/>
      <c r="B539" s="3"/>
      <c r="C539" s="4"/>
      <c r="S539" s="5"/>
      <c r="T539" s="5"/>
      <c r="U539" s="5"/>
      <c r="V539" s="5"/>
      <c r="AE539" s="6"/>
      <c r="AF539" s="6"/>
      <c r="AG539" s="6"/>
      <c r="AH539" s="6"/>
      <c r="AI539" s="6"/>
      <c r="AJ539" s="6"/>
      <c r="AK539" s="6"/>
    </row>
    <row r="540" spans="1:37" ht="14.25" customHeight="1" x14ac:dyDescent="0.45">
      <c r="A540" s="2"/>
      <c r="B540" s="3"/>
      <c r="C540" s="4"/>
      <c r="S540" s="5"/>
      <c r="T540" s="5"/>
      <c r="U540" s="5"/>
      <c r="V540" s="5"/>
      <c r="AE540" s="6"/>
      <c r="AF540" s="6"/>
      <c r="AG540" s="6"/>
      <c r="AH540" s="6"/>
      <c r="AI540" s="6"/>
      <c r="AJ540" s="6"/>
      <c r="AK540" s="6"/>
    </row>
    <row r="541" spans="1:37" ht="14.25" customHeight="1" x14ac:dyDescent="0.45">
      <c r="A541" s="2"/>
      <c r="B541" s="3"/>
      <c r="C541" s="4"/>
      <c r="S541" s="5"/>
      <c r="T541" s="5"/>
      <c r="U541" s="5"/>
      <c r="V541" s="5"/>
      <c r="AE541" s="6"/>
      <c r="AF541" s="6"/>
      <c r="AG541" s="6"/>
      <c r="AH541" s="6"/>
      <c r="AI541" s="6"/>
      <c r="AJ541" s="6"/>
      <c r="AK541" s="6"/>
    </row>
    <row r="542" spans="1:37" ht="14.25" customHeight="1" x14ac:dyDescent="0.45">
      <c r="A542" s="2"/>
      <c r="B542" s="3"/>
      <c r="C542" s="4"/>
      <c r="S542" s="5"/>
      <c r="T542" s="5"/>
      <c r="U542" s="5"/>
      <c r="V542" s="5"/>
      <c r="AE542" s="6"/>
      <c r="AF542" s="6"/>
      <c r="AG542" s="6"/>
      <c r="AH542" s="6"/>
      <c r="AI542" s="6"/>
      <c r="AJ542" s="6"/>
      <c r="AK542" s="6"/>
    </row>
    <row r="543" spans="1:37" ht="14.25" customHeight="1" x14ac:dyDescent="0.45">
      <c r="A543" s="2"/>
      <c r="B543" s="3"/>
      <c r="C543" s="4"/>
      <c r="S543" s="5"/>
      <c r="T543" s="5"/>
      <c r="U543" s="5"/>
      <c r="V543" s="5"/>
      <c r="AE543" s="6"/>
      <c r="AF543" s="6"/>
      <c r="AG543" s="6"/>
      <c r="AH543" s="6"/>
      <c r="AI543" s="6"/>
      <c r="AJ543" s="6"/>
      <c r="AK543" s="6"/>
    </row>
    <row r="544" spans="1:37" ht="14.25" customHeight="1" x14ac:dyDescent="0.45">
      <c r="A544" s="2"/>
      <c r="B544" s="3"/>
      <c r="C544" s="4"/>
      <c r="S544" s="5"/>
      <c r="T544" s="5"/>
      <c r="U544" s="5"/>
      <c r="V544" s="5"/>
      <c r="AE544" s="6"/>
      <c r="AF544" s="6"/>
      <c r="AG544" s="6"/>
      <c r="AH544" s="6"/>
      <c r="AI544" s="6"/>
      <c r="AJ544" s="6"/>
      <c r="AK544" s="6"/>
    </row>
    <row r="545" spans="1:37" ht="14.25" customHeight="1" x14ac:dyDescent="0.45">
      <c r="A545" s="2"/>
      <c r="B545" s="3"/>
      <c r="C545" s="4"/>
      <c r="S545" s="5"/>
      <c r="T545" s="5"/>
      <c r="U545" s="5"/>
      <c r="V545" s="5"/>
      <c r="AE545" s="6"/>
      <c r="AF545" s="6"/>
      <c r="AG545" s="6"/>
      <c r="AH545" s="6"/>
      <c r="AI545" s="6"/>
      <c r="AJ545" s="6"/>
      <c r="AK545" s="6"/>
    </row>
    <row r="546" spans="1:37" ht="14.25" customHeight="1" x14ac:dyDescent="0.45">
      <c r="A546" s="2"/>
      <c r="B546" s="3"/>
      <c r="C546" s="4"/>
      <c r="S546" s="5"/>
      <c r="T546" s="5"/>
      <c r="U546" s="5"/>
      <c r="V546" s="5"/>
      <c r="AE546" s="6"/>
      <c r="AF546" s="6"/>
      <c r="AG546" s="6"/>
      <c r="AH546" s="6"/>
      <c r="AI546" s="6"/>
      <c r="AJ546" s="6"/>
      <c r="AK546" s="6"/>
    </row>
    <row r="547" spans="1:37" ht="14.25" customHeight="1" x14ac:dyDescent="0.45">
      <c r="A547" s="2"/>
      <c r="B547" s="3"/>
      <c r="C547" s="4"/>
      <c r="S547" s="5"/>
      <c r="T547" s="5"/>
      <c r="U547" s="5"/>
      <c r="V547" s="5"/>
      <c r="AE547" s="6"/>
      <c r="AF547" s="6"/>
      <c r="AG547" s="6"/>
      <c r="AH547" s="6"/>
      <c r="AI547" s="6"/>
      <c r="AJ547" s="6"/>
      <c r="AK547" s="6"/>
    </row>
    <row r="548" spans="1:37" ht="14.25" customHeight="1" x14ac:dyDescent="0.45">
      <c r="A548" s="2"/>
      <c r="B548" s="3"/>
      <c r="C548" s="4"/>
      <c r="S548" s="5"/>
      <c r="T548" s="5"/>
      <c r="U548" s="5"/>
      <c r="V548" s="5"/>
      <c r="AE548" s="6"/>
      <c r="AF548" s="6"/>
      <c r="AG548" s="6"/>
      <c r="AH548" s="6"/>
      <c r="AI548" s="6"/>
      <c r="AJ548" s="6"/>
      <c r="AK548" s="6"/>
    </row>
    <row r="549" spans="1:37" ht="14.25" customHeight="1" x14ac:dyDescent="0.45">
      <c r="A549" s="2"/>
      <c r="B549" s="3"/>
      <c r="C549" s="4"/>
      <c r="S549" s="5"/>
      <c r="T549" s="5"/>
      <c r="U549" s="5"/>
      <c r="V549" s="5"/>
      <c r="AE549" s="6"/>
      <c r="AF549" s="6"/>
      <c r="AG549" s="6"/>
      <c r="AH549" s="6"/>
      <c r="AI549" s="6"/>
      <c r="AJ549" s="6"/>
      <c r="AK549" s="6"/>
    </row>
    <row r="550" spans="1:37" ht="14.25" customHeight="1" x14ac:dyDescent="0.45">
      <c r="A550" s="2"/>
      <c r="B550" s="3"/>
      <c r="C550" s="4"/>
      <c r="S550" s="5"/>
      <c r="T550" s="5"/>
      <c r="U550" s="5"/>
      <c r="V550" s="5"/>
      <c r="AE550" s="6"/>
      <c r="AF550" s="6"/>
      <c r="AG550" s="6"/>
      <c r="AH550" s="6"/>
      <c r="AI550" s="6"/>
      <c r="AJ550" s="6"/>
      <c r="AK550" s="6"/>
    </row>
    <row r="551" spans="1:37" ht="14.25" customHeight="1" x14ac:dyDescent="0.45">
      <c r="A551" s="2"/>
      <c r="B551" s="3"/>
      <c r="C551" s="4"/>
      <c r="S551" s="5"/>
      <c r="T551" s="5"/>
      <c r="U551" s="5"/>
      <c r="V551" s="5"/>
      <c r="AE551" s="6"/>
      <c r="AF551" s="6"/>
      <c r="AG551" s="6"/>
      <c r="AH551" s="6"/>
      <c r="AI551" s="6"/>
      <c r="AJ551" s="6"/>
      <c r="AK551" s="6"/>
    </row>
    <row r="552" spans="1:37" ht="14.25" customHeight="1" x14ac:dyDescent="0.45">
      <c r="A552" s="2"/>
      <c r="B552" s="3"/>
      <c r="C552" s="4"/>
      <c r="S552" s="5"/>
      <c r="T552" s="5"/>
      <c r="U552" s="5"/>
      <c r="V552" s="5"/>
      <c r="AE552" s="6"/>
      <c r="AF552" s="6"/>
      <c r="AG552" s="6"/>
      <c r="AH552" s="6"/>
      <c r="AI552" s="6"/>
      <c r="AJ552" s="6"/>
      <c r="AK552" s="6"/>
    </row>
    <row r="553" spans="1:37" ht="14.25" customHeight="1" x14ac:dyDescent="0.45">
      <c r="A553" s="2"/>
      <c r="B553" s="3"/>
      <c r="C553" s="4"/>
      <c r="S553" s="5"/>
      <c r="T553" s="5"/>
      <c r="U553" s="5"/>
      <c r="V553" s="5"/>
      <c r="AE553" s="6"/>
      <c r="AF553" s="6"/>
      <c r="AG553" s="6"/>
      <c r="AH553" s="6"/>
      <c r="AI553" s="6"/>
      <c r="AJ553" s="6"/>
      <c r="AK553" s="6"/>
    </row>
    <row r="554" spans="1:37" ht="14.25" customHeight="1" x14ac:dyDescent="0.45">
      <c r="A554" s="2"/>
      <c r="B554" s="3"/>
      <c r="C554" s="4"/>
      <c r="S554" s="5"/>
      <c r="T554" s="5"/>
      <c r="U554" s="5"/>
      <c r="V554" s="5"/>
      <c r="AE554" s="6"/>
      <c r="AF554" s="6"/>
      <c r="AG554" s="6"/>
      <c r="AH554" s="6"/>
      <c r="AI554" s="6"/>
      <c r="AJ554" s="6"/>
      <c r="AK554" s="6"/>
    </row>
    <row r="555" spans="1:37" ht="14.25" customHeight="1" x14ac:dyDescent="0.45">
      <c r="A555" s="2"/>
      <c r="B555" s="3"/>
      <c r="C555" s="4"/>
      <c r="S555" s="5"/>
      <c r="T555" s="5"/>
      <c r="U555" s="5"/>
      <c r="V555" s="5"/>
      <c r="AE555" s="6"/>
      <c r="AF555" s="6"/>
      <c r="AG555" s="6"/>
      <c r="AH555" s="6"/>
      <c r="AI555" s="6"/>
      <c r="AJ555" s="6"/>
      <c r="AK555" s="6"/>
    </row>
    <row r="556" spans="1:37" ht="14.25" customHeight="1" x14ac:dyDescent="0.45">
      <c r="A556" s="2"/>
      <c r="B556" s="3"/>
      <c r="C556" s="4"/>
      <c r="S556" s="5"/>
      <c r="T556" s="5"/>
      <c r="U556" s="5"/>
      <c r="V556" s="5"/>
      <c r="AE556" s="6"/>
      <c r="AF556" s="6"/>
      <c r="AG556" s="6"/>
      <c r="AH556" s="6"/>
      <c r="AI556" s="6"/>
      <c r="AJ556" s="6"/>
      <c r="AK556" s="6"/>
    </row>
    <row r="557" spans="1:37" ht="14.25" customHeight="1" x14ac:dyDescent="0.45">
      <c r="A557" s="2"/>
      <c r="B557" s="3"/>
      <c r="C557" s="4"/>
      <c r="S557" s="5"/>
      <c r="T557" s="5"/>
      <c r="U557" s="5"/>
      <c r="V557" s="5"/>
      <c r="AE557" s="6"/>
      <c r="AF557" s="6"/>
      <c r="AG557" s="6"/>
      <c r="AH557" s="6"/>
      <c r="AI557" s="6"/>
      <c r="AJ557" s="6"/>
      <c r="AK557" s="6"/>
    </row>
    <row r="558" spans="1:37" ht="14.25" customHeight="1" x14ac:dyDescent="0.45">
      <c r="A558" s="2"/>
      <c r="B558" s="3"/>
      <c r="C558" s="4"/>
      <c r="S558" s="5"/>
      <c r="T558" s="5"/>
      <c r="U558" s="5"/>
      <c r="V558" s="5"/>
      <c r="AE558" s="6"/>
      <c r="AF558" s="6"/>
      <c r="AG558" s="6"/>
      <c r="AH558" s="6"/>
      <c r="AI558" s="6"/>
      <c r="AJ558" s="6"/>
      <c r="AK558" s="6"/>
    </row>
    <row r="559" spans="1:37" ht="14.25" customHeight="1" x14ac:dyDescent="0.45">
      <c r="A559" s="2"/>
      <c r="B559" s="3"/>
      <c r="C559" s="4"/>
      <c r="S559" s="5"/>
      <c r="T559" s="5"/>
      <c r="U559" s="5"/>
      <c r="V559" s="5"/>
      <c r="AE559" s="6"/>
      <c r="AF559" s="6"/>
      <c r="AG559" s="6"/>
      <c r="AH559" s="6"/>
      <c r="AI559" s="6"/>
      <c r="AJ559" s="6"/>
      <c r="AK559" s="6"/>
    </row>
    <row r="560" spans="1:37" ht="14.25" customHeight="1" x14ac:dyDescent="0.45">
      <c r="A560" s="2"/>
      <c r="B560" s="3"/>
      <c r="C560" s="4"/>
      <c r="S560" s="5"/>
      <c r="T560" s="5"/>
      <c r="U560" s="5"/>
      <c r="V560" s="5"/>
      <c r="AE560" s="6"/>
      <c r="AF560" s="6"/>
      <c r="AG560" s="6"/>
      <c r="AH560" s="6"/>
      <c r="AI560" s="6"/>
      <c r="AJ560" s="6"/>
      <c r="AK560" s="6"/>
    </row>
    <row r="561" spans="1:37" ht="14.25" customHeight="1" x14ac:dyDescent="0.45">
      <c r="A561" s="2"/>
      <c r="B561" s="3"/>
      <c r="C561" s="4"/>
      <c r="S561" s="5"/>
      <c r="T561" s="5"/>
      <c r="U561" s="5"/>
      <c r="V561" s="5"/>
      <c r="AE561" s="6"/>
      <c r="AF561" s="6"/>
      <c r="AG561" s="6"/>
      <c r="AH561" s="6"/>
      <c r="AI561" s="6"/>
      <c r="AJ561" s="6"/>
      <c r="AK561" s="6"/>
    </row>
    <row r="562" spans="1:37" ht="14.25" customHeight="1" x14ac:dyDescent="0.45">
      <c r="A562" s="2"/>
      <c r="B562" s="3"/>
      <c r="C562" s="4"/>
      <c r="S562" s="5"/>
      <c r="T562" s="5"/>
      <c r="U562" s="5"/>
      <c r="V562" s="5"/>
      <c r="AE562" s="6"/>
      <c r="AF562" s="6"/>
      <c r="AG562" s="6"/>
      <c r="AH562" s="6"/>
      <c r="AI562" s="6"/>
      <c r="AJ562" s="6"/>
      <c r="AK562" s="6"/>
    </row>
    <row r="563" spans="1:37" ht="14.25" customHeight="1" x14ac:dyDescent="0.45">
      <c r="A563" s="2"/>
      <c r="B563" s="3"/>
      <c r="C563" s="4"/>
      <c r="S563" s="5"/>
      <c r="T563" s="5"/>
      <c r="U563" s="5"/>
      <c r="V563" s="5"/>
      <c r="AE563" s="6"/>
      <c r="AF563" s="6"/>
      <c r="AG563" s="6"/>
      <c r="AH563" s="6"/>
      <c r="AI563" s="6"/>
      <c r="AJ563" s="6"/>
      <c r="AK563" s="6"/>
    </row>
    <row r="564" spans="1:37" ht="14.25" customHeight="1" x14ac:dyDescent="0.45">
      <c r="A564" s="2"/>
      <c r="B564" s="3"/>
      <c r="C564" s="4"/>
      <c r="S564" s="5"/>
      <c r="T564" s="5"/>
      <c r="U564" s="5"/>
      <c r="V564" s="5"/>
      <c r="AE564" s="6"/>
      <c r="AF564" s="6"/>
      <c r="AG564" s="6"/>
      <c r="AH564" s="6"/>
      <c r="AI564" s="6"/>
      <c r="AJ564" s="6"/>
      <c r="AK564" s="6"/>
    </row>
    <row r="565" spans="1:37" ht="14.25" customHeight="1" x14ac:dyDescent="0.45">
      <c r="A565" s="2"/>
      <c r="B565" s="3"/>
      <c r="C565" s="4"/>
      <c r="S565" s="5"/>
      <c r="T565" s="5"/>
      <c r="U565" s="5"/>
      <c r="V565" s="5"/>
      <c r="AE565" s="6"/>
      <c r="AF565" s="6"/>
      <c r="AG565" s="6"/>
      <c r="AH565" s="6"/>
      <c r="AI565" s="6"/>
      <c r="AJ565" s="6"/>
      <c r="AK565" s="6"/>
    </row>
    <row r="566" spans="1:37" ht="14.25" customHeight="1" x14ac:dyDescent="0.45">
      <c r="A566" s="2"/>
      <c r="B566" s="3"/>
      <c r="C566" s="4"/>
      <c r="S566" s="5"/>
      <c r="T566" s="5"/>
      <c r="U566" s="5"/>
      <c r="V566" s="5"/>
      <c r="AE566" s="6"/>
      <c r="AF566" s="6"/>
      <c r="AG566" s="6"/>
      <c r="AH566" s="6"/>
      <c r="AI566" s="6"/>
      <c r="AJ566" s="6"/>
      <c r="AK566" s="6"/>
    </row>
    <row r="567" spans="1:37" ht="14.25" customHeight="1" x14ac:dyDescent="0.45">
      <c r="A567" s="2"/>
      <c r="B567" s="3"/>
      <c r="C567" s="4"/>
      <c r="S567" s="5"/>
      <c r="T567" s="5"/>
      <c r="U567" s="5"/>
      <c r="V567" s="5"/>
      <c r="AE567" s="6"/>
      <c r="AF567" s="6"/>
      <c r="AG567" s="6"/>
      <c r="AH567" s="6"/>
      <c r="AI567" s="6"/>
      <c r="AJ567" s="6"/>
      <c r="AK567" s="6"/>
    </row>
    <row r="568" spans="1:37" ht="14.25" customHeight="1" x14ac:dyDescent="0.45">
      <c r="A568" s="2"/>
      <c r="B568" s="3"/>
      <c r="C568" s="4"/>
      <c r="S568" s="5"/>
      <c r="T568" s="5"/>
      <c r="U568" s="5"/>
      <c r="V568" s="5"/>
      <c r="AE568" s="6"/>
      <c r="AF568" s="6"/>
      <c r="AG568" s="6"/>
      <c r="AH568" s="6"/>
      <c r="AI568" s="6"/>
      <c r="AJ568" s="6"/>
      <c r="AK568" s="6"/>
    </row>
    <row r="569" spans="1:37" ht="14.25" customHeight="1" x14ac:dyDescent="0.45">
      <c r="A569" s="2"/>
      <c r="B569" s="3"/>
      <c r="C569" s="4"/>
      <c r="S569" s="5"/>
      <c r="T569" s="5"/>
      <c r="U569" s="5"/>
      <c r="V569" s="5"/>
      <c r="AE569" s="6"/>
      <c r="AF569" s="6"/>
      <c r="AG569" s="6"/>
      <c r="AH569" s="6"/>
      <c r="AI569" s="6"/>
      <c r="AJ569" s="6"/>
      <c r="AK569" s="6"/>
    </row>
    <row r="570" spans="1:37" ht="14.25" customHeight="1" x14ac:dyDescent="0.45">
      <c r="A570" s="2"/>
      <c r="B570" s="3"/>
      <c r="C570" s="4"/>
      <c r="S570" s="5"/>
      <c r="T570" s="5"/>
      <c r="U570" s="5"/>
      <c r="V570" s="5"/>
      <c r="AE570" s="6"/>
      <c r="AF570" s="6"/>
      <c r="AG570" s="6"/>
      <c r="AH570" s="6"/>
      <c r="AI570" s="6"/>
      <c r="AJ570" s="6"/>
      <c r="AK570" s="6"/>
    </row>
    <row r="571" spans="1:37" ht="14.25" customHeight="1" x14ac:dyDescent="0.45">
      <c r="A571" s="2"/>
      <c r="B571" s="3"/>
      <c r="C571" s="4"/>
      <c r="S571" s="5"/>
      <c r="T571" s="5"/>
      <c r="U571" s="5"/>
      <c r="V571" s="5"/>
      <c r="AE571" s="6"/>
      <c r="AF571" s="6"/>
      <c r="AG571" s="6"/>
      <c r="AH571" s="6"/>
      <c r="AI571" s="6"/>
      <c r="AJ571" s="6"/>
      <c r="AK571" s="6"/>
    </row>
    <row r="572" spans="1:37" ht="14.25" customHeight="1" x14ac:dyDescent="0.45">
      <c r="A572" s="2"/>
      <c r="B572" s="3"/>
      <c r="C572" s="4"/>
      <c r="S572" s="5"/>
      <c r="T572" s="5"/>
      <c r="U572" s="5"/>
      <c r="V572" s="5"/>
      <c r="AE572" s="6"/>
      <c r="AF572" s="6"/>
      <c r="AG572" s="6"/>
      <c r="AH572" s="6"/>
      <c r="AI572" s="6"/>
      <c r="AJ572" s="6"/>
      <c r="AK572" s="6"/>
    </row>
    <row r="573" spans="1:37" ht="14.25" customHeight="1" x14ac:dyDescent="0.45">
      <c r="A573" s="2"/>
      <c r="B573" s="3"/>
      <c r="C573" s="4"/>
      <c r="S573" s="5"/>
      <c r="T573" s="5"/>
      <c r="U573" s="5"/>
      <c r="V573" s="5"/>
      <c r="AE573" s="6"/>
      <c r="AF573" s="6"/>
      <c r="AG573" s="6"/>
      <c r="AH573" s="6"/>
      <c r="AI573" s="6"/>
      <c r="AJ573" s="6"/>
      <c r="AK573" s="6"/>
    </row>
    <row r="574" spans="1:37" ht="14.25" customHeight="1" x14ac:dyDescent="0.45">
      <c r="A574" s="2"/>
      <c r="B574" s="3"/>
      <c r="C574" s="4"/>
      <c r="S574" s="5"/>
      <c r="T574" s="5"/>
      <c r="U574" s="5"/>
      <c r="V574" s="5"/>
      <c r="AE574" s="6"/>
      <c r="AF574" s="6"/>
      <c r="AG574" s="6"/>
      <c r="AH574" s="6"/>
      <c r="AI574" s="6"/>
      <c r="AJ574" s="6"/>
      <c r="AK574" s="6"/>
    </row>
    <row r="575" spans="1:37" ht="14.25" customHeight="1" x14ac:dyDescent="0.45">
      <c r="A575" s="2"/>
      <c r="B575" s="3"/>
      <c r="C575" s="4"/>
      <c r="S575" s="5"/>
      <c r="T575" s="5"/>
      <c r="U575" s="5"/>
      <c r="V575" s="5"/>
      <c r="AE575" s="6"/>
      <c r="AF575" s="6"/>
      <c r="AG575" s="6"/>
      <c r="AH575" s="6"/>
      <c r="AI575" s="6"/>
      <c r="AJ575" s="6"/>
      <c r="AK575" s="6"/>
    </row>
    <row r="576" spans="1:37" ht="14.25" customHeight="1" x14ac:dyDescent="0.45">
      <c r="A576" s="2"/>
      <c r="B576" s="3"/>
      <c r="C576" s="4"/>
      <c r="S576" s="5"/>
      <c r="T576" s="5"/>
      <c r="U576" s="5"/>
      <c r="V576" s="5"/>
      <c r="AE576" s="6"/>
      <c r="AF576" s="6"/>
      <c r="AG576" s="6"/>
      <c r="AH576" s="6"/>
      <c r="AI576" s="6"/>
      <c r="AJ576" s="6"/>
      <c r="AK576" s="6"/>
    </row>
    <row r="577" spans="1:37" ht="14.25" customHeight="1" x14ac:dyDescent="0.45">
      <c r="A577" s="2"/>
      <c r="B577" s="3"/>
      <c r="C577" s="4"/>
      <c r="S577" s="5"/>
      <c r="T577" s="5"/>
      <c r="U577" s="5"/>
      <c r="V577" s="5"/>
      <c r="AE577" s="6"/>
      <c r="AF577" s="6"/>
      <c r="AG577" s="6"/>
      <c r="AH577" s="6"/>
      <c r="AI577" s="6"/>
      <c r="AJ577" s="6"/>
      <c r="AK577" s="6"/>
    </row>
    <row r="578" spans="1:37" ht="14.25" customHeight="1" x14ac:dyDescent="0.45">
      <c r="A578" s="2"/>
      <c r="B578" s="3"/>
      <c r="C578" s="4"/>
      <c r="S578" s="5"/>
      <c r="T578" s="5"/>
      <c r="U578" s="5"/>
      <c r="V578" s="5"/>
      <c r="AE578" s="6"/>
      <c r="AF578" s="6"/>
      <c r="AG578" s="6"/>
      <c r="AH578" s="6"/>
      <c r="AI578" s="6"/>
      <c r="AJ578" s="6"/>
      <c r="AK578" s="6"/>
    </row>
    <row r="579" spans="1:37" ht="14.25" customHeight="1" x14ac:dyDescent="0.45">
      <c r="A579" s="2"/>
      <c r="B579" s="3"/>
      <c r="C579" s="4"/>
      <c r="S579" s="5"/>
      <c r="T579" s="5"/>
      <c r="U579" s="5"/>
      <c r="V579" s="5"/>
      <c r="AE579" s="6"/>
      <c r="AF579" s="6"/>
      <c r="AG579" s="6"/>
      <c r="AH579" s="6"/>
      <c r="AI579" s="6"/>
      <c r="AJ579" s="6"/>
      <c r="AK579" s="6"/>
    </row>
    <row r="580" spans="1:37" ht="14.25" customHeight="1" x14ac:dyDescent="0.45">
      <c r="A580" s="2"/>
      <c r="B580" s="3"/>
      <c r="C580" s="4"/>
      <c r="S580" s="5"/>
      <c r="T580" s="5"/>
      <c r="U580" s="5"/>
      <c r="V580" s="5"/>
      <c r="AE580" s="6"/>
      <c r="AF580" s="6"/>
      <c r="AG580" s="6"/>
      <c r="AH580" s="6"/>
      <c r="AI580" s="6"/>
      <c r="AJ580" s="6"/>
      <c r="AK580" s="6"/>
    </row>
    <row r="581" spans="1:37" ht="14.25" customHeight="1" x14ac:dyDescent="0.45">
      <c r="A581" s="2"/>
      <c r="B581" s="3"/>
      <c r="C581" s="4"/>
      <c r="S581" s="5"/>
      <c r="T581" s="5"/>
      <c r="U581" s="5"/>
      <c r="V581" s="5"/>
      <c r="AE581" s="6"/>
      <c r="AF581" s="6"/>
      <c r="AG581" s="6"/>
      <c r="AH581" s="6"/>
      <c r="AI581" s="6"/>
      <c r="AJ581" s="6"/>
      <c r="AK581" s="6"/>
    </row>
    <row r="582" spans="1:37" ht="14.25" customHeight="1" x14ac:dyDescent="0.45">
      <c r="A582" s="2"/>
      <c r="B582" s="3"/>
      <c r="C582" s="4"/>
      <c r="S582" s="5"/>
      <c r="T582" s="5"/>
      <c r="U582" s="5"/>
      <c r="V582" s="5"/>
      <c r="AE582" s="6"/>
      <c r="AF582" s="6"/>
      <c r="AG582" s="6"/>
      <c r="AH582" s="6"/>
      <c r="AI582" s="6"/>
      <c r="AJ582" s="6"/>
      <c r="AK582" s="6"/>
    </row>
    <row r="583" spans="1:37" ht="14.25" customHeight="1" x14ac:dyDescent="0.45">
      <c r="A583" s="2"/>
      <c r="B583" s="3"/>
      <c r="C583" s="4"/>
      <c r="S583" s="5"/>
      <c r="T583" s="5"/>
      <c r="U583" s="5"/>
      <c r="V583" s="5"/>
      <c r="AE583" s="6"/>
      <c r="AF583" s="6"/>
      <c r="AG583" s="6"/>
      <c r="AH583" s="6"/>
      <c r="AI583" s="6"/>
      <c r="AJ583" s="6"/>
      <c r="AK583" s="6"/>
    </row>
    <row r="584" spans="1:37" ht="14.25" customHeight="1" x14ac:dyDescent="0.45">
      <c r="A584" s="2"/>
      <c r="B584" s="3"/>
      <c r="C584" s="4"/>
      <c r="S584" s="5"/>
      <c r="T584" s="5"/>
      <c r="U584" s="5"/>
      <c r="V584" s="5"/>
      <c r="AE584" s="6"/>
      <c r="AF584" s="6"/>
      <c r="AG584" s="6"/>
      <c r="AH584" s="6"/>
      <c r="AI584" s="6"/>
      <c r="AJ584" s="6"/>
      <c r="AK584" s="6"/>
    </row>
    <row r="585" spans="1:37" ht="14.25" customHeight="1" x14ac:dyDescent="0.45">
      <c r="A585" s="2"/>
      <c r="B585" s="3"/>
      <c r="C585" s="4"/>
      <c r="S585" s="5"/>
      <c r="T585" s="5"/>
      <c r="U585" s="5"/>
      <c r="V585" s="5"/>
      <c r="AE585" s="6"/>
      <c r="AF585" s="6"/>
      <c r="AG585" s="6"/>
      <c r="AH585" s="6"/>
      <c r="AI585" s="6"/>
      <c r="AJ585" s="6"/>
      <c r="AK585" s="6"/>
    </row>
    <row r="586" spans="1:37" ht="14.25" customHeight="1" x14ac:dyDescent="0.45">
      <c r="A586" s="2"/>
      <c r="B586" s="3"/>
      <c r="C586" s="4"/>
      <c r="S586" s="5"/>
      <c r="T586" s="5"/>
      <c r="U586" s="5"/>
      <c r="V586" s="5"/>
      <c r="AE586" s="6"/>
      <c r="AF586" s="6"/>
      <c r="AG586" s="6"/>
      <c r="AH586" s="6"/>
      <c r="AI586" s="6"/>
      <c r="AJ586" s="6"/>
      <c r="AK586" s="6"/>
    </row>
    <row r="587" spans="1:37" ht="14.25" customHeight="1" x14ac:dyDescent="0.45">
      <c r="A587" s="2"/>
      <c r="B587" s="3"/>
      <c r="C587" s="4"/>
      <c r="S587" s="5"/>
      <c r="T587" s="5"/>
      <c r="U587" s="5"/>
      <c r="V587" s="5"/>
      <c r="AE587" s="6"/>
      <c r="AF587" s="6"/>
      <c r="AG587" s="6"/>
      <c r="AH587" s="6"/>
      <c r="AI587" s="6"/>
      <c r="AJ587" s="6"/>
      <c r="AK587" s="6"/>
    </row>
    <row r="588" spans="1:37" ht="14.25" customHeight="1" x14ac:dyDescent="0.45">
      <c r="A588" s="2"/>
      <c r="B588" s="3"/>
      <c r="C588" s="4"/>
      <c r="S588" s="5"/>
      <c r="T588" s="5"/>
      <c r="U588" s="5"/>
      <c r="V588" s="5"/>
      <c r="AE588" s="6"/>
      <c r="AF588" s="6"/>
      <c r="AG588" s="6"/>
      <c r="AH588" s="6"/>
      <c r="AI588" s="6"/>
      <c r="AJ588" s="6"/>
      <c r="AK588" s="6"/>
    </row>
    <row r="589" spans="1:37" ht="14.25" customHeight="1" x14ac:dyDescent="0.45">
      <c r="A589" s="2"/>
      <c r="B589" s="3"/>
      <c r="C589" s="4"/>
      <c r="S589" s="5"/>
      <c r="T589" s="5"/>
      <c r="U589" s="5"/>
      <c r="V589" s="5"/>
      <c r="AE589" s="6"/>
      <c r="AF589" s="6"/>
      <c r="AG589" s="6"/>
      <c r="AH589" s="6"/>
      <c r="AI589" s="6"/>
      <c r="AJ589" s="6"/>
      <c r="AK589" s="6"/>
    </row>
    <row r="590" spans="1:37" ht="14.25" customHeight="1" x14ac:dyDescent="0.45">
      <c r="A590" s="2"/>
      <c r="B590" s="3"/>
      <c r="C590" s="4"/>
      <c r="S590" s="5"/>
      <c r="T590" s="5"/>
      <c r="U590" s="5"/>
      <c r="V590" s="5"/>
      <c r="AE590" s="6"/>
      <c r="AF590" s="6"/>
      <c r="AG590" s="6"/>
      <c r="AH590" s="6"/>
      <c r="AI590" s="6"/>
      <c r="AJ590" s="6"/>
      <c r="AK590" s="6"/>
    </row>
    <row r="591" spans="1:37" ht="14.25" customHeight="1" x14ac:dyDescent="0.45">
      <c r="A591" s="2"/>
      <c r="B591" s="3"/>
      <c r="C591" s="4"/>
      <c r="S591" s="5"/>
      <c r="T591" s="5"/>
      <c r="U591" s="5"/>
      <c r="V591" s="5"/>
      <c r="AE591" s="6"/>
      <c r="AF591" s="6"/>
      <c r="AG591" s="6"/>
      <c r="AH591" s="6"/>
      <c r="AI591" s="6"/>
      <c r="AJ591" s="6"/>
      <c r="AK591" s="6"/>
    </row>
    <row r="592" spans="1:37" ht="14.25" customHeight="1" x14ac:dyDescent="0.45">
      <c r="A592" s="2"/>
      <c r="B592" s="3"/>
      <c r="C592" s="4"/>
      <c r="S592" s="5"/>
      <c r="T592" s="5"/>
      <c r="U592" s="5"/>
      <c r="V592" s="5"/>
      <c r="AE592" s="6"/>
      <c r="AF592" s="6"/>
      <c r="AG592" s="6"/>
      <c r="AH592" s="6"/>
      <c r="AI592" s="6"/>
      <c r="AJ592" s="6"/>
      <c r="AK592" s="6"/>
    </row>
    <row r="593" spans="1:37" ht="14.25" customHeight="1" x14ac:dyDescent="0.45">
      <c r="A593" s="2"/>
      <c r="B593" s="3"/>
      <c r="C593" s="4"/>
      <c r="S593" s="5"/>
      <c r="T593" s="5"/>
      <c r="U593" s="5"/>
      <c r="V593" s="5"/>
      <c r="AE593" s="6"/>
      <c r="AF593" s="6"/>
      <c r="AG593" s="6"/>
      <c r="AH593" s="6"/>
      <c r="AI593" s="6"/>
      <c r="AJ593" s="6"/>
      <c r="AK593" s="6"/>
    </row>
    <row r="594" spans="1:37" ht="14.25" customHeight="1" x14ac:dyDescent="0.45">
      <c r="A594" s="2"/>
      <c r="B594" s="3"/>
      <c r="C594" s="4"/>
      <c r="S594" s="5"/>
      <c r="T594" s="5"/>
      <c r="U594" s="5"/>
      <c r="V594" s="5"/>
      <c r="AE594" s="6"/>
      <c r="AF594" s="6"/>
      <c r="AG594" s="6"/>
      <c r="AH594" s="6"/>
      <c r="AI594" s="6"/>
      <c r="AJ594" s="6"/>
      <c r="AK594" s="6"/>
    </row>
    <row r="595" spans="1:37" ht="14.25" customHeight="1" x14ac:dyDescent="0.45">
      <c r="A595" s="2"/>
      <c r="B595" s="3"/>
      <c r="C595" s="4"/>
      <c r="S595" s="5"/>
      <c r="T595" s="5"/>
      <c r="U595" s="5"/>
      <c r="V595" s="5"/>
      <c r="AE595" s="6"/>
      <c r="AF595" s="6"/>
      <c r="AG595" s="6"/>
      <c r="AH595" s="6"/>
      <c r="AI595" s="6"/>
      <c r="AJ595" s="6"/>
      <c r="AK595" s="6"/>
    </row>
    <row r="596" spans="1:37" ht="14.25" customHeight="1" x14ac:dyDescent="0.45">
      <c r="A596" s="2"/>
      <c r="B596" s="3"/>
      <c r="C596" s="4"/>
      <c r="S596" s="5"/>
      <c r="T596" s="5"/>
      <c r="U596" s="5"/>
      <c r="V596" s="5"/>
      <c r="AE596" s="6"/>
      <c r="AF596" s="6"/>
      <c r="AG596" s="6"/>
      <c r="AH596" s="6"/>
      <c r="AI596" s="6"/>
      <c r="AJ596" s="6"/>
      <c r="AK596" s="6"/>
    </row>
    <row r="597" spans="1:37" ht="14.25" customHeight="1" x14ac:dyDescent="0.45">
      <c r="A597" s="2"/>
      <c r="B597" s="3"/>
      <c r="C597" s="4"/>
      <c r="S597" s="5"/>
      <c r="T597" s="5"/>
      <c r="U597" s="5"/>
      <c r="V597" s="5"/>
      <c r="AE597" s="6"/>
      <c r="AF597" s="6"/>
      <c r="AG597" s="6"/>
      <c r="AH597" s="6"/>
      <c r="AI597" s="6"/>
      <c r="AJ597" s="6"/>
      <c r="AK597" s="6"/>
    </row>
    <row r="598" spans="1:37" ht="14.25" customHeight="1" x14ac:dyDescent="0.45">
      <c r="A598" s="2"/>
      <c r="B598" s="3"/>
      <c r="C598" s="4"/>
      <c r="S598" s="5"/>
      <c r="T598" s="5"/>
      <c r="U598" s="5"/>
      <c r="V598" s="5"/>
      <c r="AE598" s="6"/>
      <c r="AF598" s="6"/>
      <c r="AG598" s="6"/>
      <c r="AH598" s="6"/>
      <c r="AI598" s="6"/>
      <c r="AJ598" s="6"/>
      <c r="AK598" s="6"/>
    </row>
    <row r="599" spans="1:37" ht="14.25" customHeight="1" x14ac:dyDescent="0.45">
      <c r="A599" s="2"/>
      <c r="B599" s="3"/>
      <c r="C599" s="4"/>
      <c r="S599" s="5"/>
      <c r="T599" s="5"/>
      <c r="U599" s="5"/>
      <c r="V599" s="5"/>
      <c r="AE599" s="6"/>
      <c r="AF599" s="6"/>
      <c r="AG599" s="6"/>
      <c r="AH599" s="6"/>
      <c r="AI599" s="6"/>
      <c r="AJ599" s="6"/>
      <c r="AK599" s="6"/>
    </row>
    <row r="600" spans="1:37" ht="14.25" customHeight="1" x14ac:dyDescent="0.45">
      <c r="A600" s="2"/>
      <c r="B600" s="3"/>
      <c r="C600" s="4"/>
      <c r="S600" s="5"/>
      <c r="T600" s="5"/>
      <c r="U600" s="5"/>
      <c r="V600" s="5"/>
      <c r="AE600" s="6"/>
      <c r="AF600" s="6"/>
      <c r="AG600" s="6"/>
      <c r="AH600" s="6"/>
      <c r="AI600" s="6"/>
      <c r="AJ600" s="6"/>
      <c r="AK600" s="6"/>
    </row>
    <row r="601" spans="1:37" ht="14.25" customHeight="1" x14ac:dyDescent="0.45">
      <c r="A601" s="2"/>
      <c r="B601" s="3"/>
      <c r="C601" s="4"/>
      <c r="S601" s="5"/>
      <c r="T601" s="5"/>
      <c r="U601" s="5"/>
      <c r="V601" s="5"/>
      <c r="AE601" s="6"/>
      <c r="AF601" s="6"/>
      <c r="AG601" s="6"/>
      <c r="AH601" s="6"/>
      <c r="AI601" s="6"/>
      <c r="AJ601" s="6"/>
      <c r="AK601" s="6"/>
    </row>
    <row r="602" spans="1:37" ht="14.25" customHeight="1" x14ac:dyDescent="0.45">
      <c r="A602" s="2"/>
      <c r="B602" s="3"/>
      <c r="C602" s="4"/>
      <c r="S602" s="5"/>
      <c r="T602" s="5"/>
      <c r="U602" s="5"/>
      <c r="V602" s="5"/>
      <c r="AE602" s="6"/>
      <c r="AF602" s="6"/>
      <c r="AG602" s="6"/>
      <c r="AH602" s="6"/>
      <c r="AI602" s="6"/>
      <c r="AJ602" s="6"/>
      <c r="AK602" s="6"/>
    </row>
    <row r="603" spans="1:37" ht="14.25" customHeight="1" x14ac:dyDescent="0.45">
      <c r="A603" s="2"/>
      <c r="B603" s="3"/>
      <c r="C603" s="4"/>
      <c r="S603" s="5"/>
      <c r="T603" s="5"/>
      <c r="U603" s="5"/>
      <c r="V603" s="5"/>
      <c r="AE603" s="6"/>
      <c r="AF603" s="6"/>
      <c r="AG603" s="6"/>
      <c r="AH603" s="6"/>
      <c r="AI603" s="6"/>
      <c r="AJ603" s="6"/>
      <c r="AK603" s="6"/>
    </row>
    <row r="604" spans="1:37" ht="14.25" customHeight="1" x14ac:dyDescent="0.45">
      <c r="A604" s="2"/>
      <c r="B604" s="3"/>
      <c r="C604" s="4"/>
      <c r="S604" s="5"/>
      <c r="T604" s="5"/>
      <c r="U604" s="5"/>
      <c r="V604" s="5"/>
      <c r="AE604" s="6"/>
      <c r="AF604" s="6"/>
      <c r="AG604" s="6"/>
      <c r="AH604" s="6"/>
      <c r="AI604" s="6"/>
      <c r="AJ604" s="6"/>
      <c r="AK604" s="6"/>
    </row>
    <row r="605" spans="1:37" ht="14.25" customHeight="1" x14ac:dyDescent="0.45">
      <c r="A605" s="2"/>
      <c r="B605" s="3"/>
      <c r="C605" s="4"/>
      <c r="S605" s="5"/>
      <c r="T605" s="5"/>
      <c r="U605" s="5"/>
      <c r="V605" s="5"/>
      <c r="AE605" s="6"/>
      <c r="AF605" s="6"/>
      <c r="AG605" s="6"/>
      <c r="AH605" s="6"/>
      <c r="AI605" s="6"/>
      <c r="AJ605" s="6"/>
      <c r="AK605" s="6"/>
    </row>
    <row r="606" spans="1:37" ht="14.25" customHeight="1" x14ac:dyDescent="0.45">
      <c r="A606" s="2"/>
      <c r="B606" s="3"/>
      <c r="C606" s="4"/>
      <c r="S606" s="5"/>
      <c r="T606" s="5"/>
      <c r="U606" s="5"/>
      <c r="V606" s="5"/>
      <c r="AE606" s="6"/>
      <c r="AF606" s="6"/>
      <c r="AG606" s="6"/>
      <c r="AH606" s="6"/>
      <c r="AI606" s="6"/>
      <c r="AJ606" s="6"/>
      <c r="AK606" s="6"/>
    </row>
    <row r="607" spans="1:37" ht="14.25" customHeight="1" x14ac:dyDescent="0.45">
      <c r="A607" s="2"/>
      <c r="B607" s="3"/>
      <c r="C607" s="4"/>
      <c r="S607" s="5"/>
      <c r="T607" s="5"/>
      <c r="U607" s="5"/>
      <c r="V607" s="5"/>
      <c r="AE607" s="6"/>
      <c r="AF607" s="6"/>
      <c r="AG607" s="6"/>
      <c r="AH607" s="6"/>
      <c r="AI607" s="6"/>
      <c r="AJ607" s="6"/>
      <c r="AK607" s="6"/>
    </row>
    <row r="608" spans="1:37" ht="14.25" customHeight="1" x14ac:dyDescent="0.45">
      <c r="A608" s="2"/>
      <c r="B608" s="3"/>
      <c r="C608" s="4"/>
      <c r="S608" s="5"/>
      <c r="T608" s="5"/>
      <c r="U608" s="5"/>
      <c r="V608" s="5"/>
      <c r="AE608" s="6"/>
      <c r="AF608" s="6"/>
      <c r="AG608" s="6"/>
      <c r="AH608" s="6"/>
      <c r="AI608" s="6"/>
      <c r="AJ608" s="6"/>
      <c r="AK608" s="6"/>
    </row>
    <row r="609" spans="1:37" ht="14.25" customHeight="1" x14ac:dyDescent="0.45">
      <c r="A609" s="2"/>
      <c r="B609" s="3"/>
      <c r="C609" s="4"/>
      <c r="S609" s="5"/>
      <c r="T609" s="5"/>
      <c r="U609" s="5"/>
      <c r="V609" s="5"/>
      <c r="AE609" s="6"/>
      <c r="AF609" s="6"/>
      <c r="AG609" s="6"/>
      <c r="AH609" s="6"/>
      <c r="AI609" s="6"/>
      <c r="AJ609" s="6"/>
      <c r="AK609" s="6"/>
    </row>
    <row r="610" spans="1:37" ht="14.25" customHeight="1" x14ac:dyDescent="0.45">
      <c r="A610" s="2"/>
      <c r="B610" s="3"/>
      <c r="C610" s="4"/>
      <c r="S610" s="5"/>
      <c r="T610" s="5"/>
      <c r="U610" s="5"/>
      <c r="V610" s="5"/>
      <c r="AE610" s="6"/>
      <c r="AF610" s="6"/>
      <c r="AG610" s="6"/>
      <c r="AH610" s="6"/>
      <c r="AI610" s="6"/>
      <c r="AJ610" s="6"/>
      <c r="AK610" s="6"/>
    </row>
    <row r="611" spans="1:37" ht="14.25" customHeight="1" x14ac:dyDescent="0.45">
      <c r="A611" s="2"/>
      <c r="B611" s="3"/>
      <c r="C611" s="4"/>
      <c r="S611" s="5"/>
      <c r="T611" s="5"/>
      <c r="U611" s="5"/>
      <c r="V611" s="5"/>
      <c r="AE611" s="6"/>
      <c r="AF611" s="6"/>
      <c r="AG611" s="6"/>
      <c r="AH611" s="6"/>
      <c r="AI611" s="6"/>
      <c r="AJ611" s="6"/>
      <c r="AK611" s="6"/>
    </row>
    <row r="612" spans="1:37" ht="14.25" customHeight="1" x14ac:dyDescent="0.45">
      <c r="A612" s="2"/>
      <c r="B612" s="3"/>
      <c r="C612" s="4"/>
      <c r="S612" s="5"/>
      <c r="T612" s="5"/>
      <c r="U612" s="5"/>
      <c r="V612" s="5"/>
      <c r="AE612" s="6"/>
      <c r="AF612" s="6"/>
      <c r="AG612" s="6"/>
      <c r="AH612" s="6"/>
      <c r="AI612" s="6"/>
      <c r="AJ612" s="6"/>
      <c r="AK612" s="6"/>
    </row>
    <row r="613" spans="1:37" ht="14.25" customHeight="1" x14ac:dyDescent="0.45">
      <c r="A613" s="2"/>
      <c r="B613" s="3"/>
      <c r="C613" s="4"/>
      <c r="S613" s="5"/>
      <c r="T613" s="5"/>
      <c r="U613" s="5"/>
      <c r="V613" s="5"/>
      <c r="AE613" s="6"/>
      <c r="AF613" s="6"/>
      <c r="AG613" s="6"/>
      <c r="AH613" s="6"/>
      <c r="AI613" s="6"/>
      <c r="AJ613" s="6"/>
      <c r="AK613" s="6"/>
    </row>
    <row r="614" spans="1:37" ht="14.25" customHeight="1" x14ac:dyDescent="0.45">
      <c r="A614" s="2"/>
      <c r="B614" s="3"/>
      <c r="C614" s="4"/>
      <c r="S614" s="5"/>
      <c r="T614" s="5"/>
      <c r="U614" s="5"/>
      <c r="V614" s="5"/>
      <c r="AE614" s="6"/>
      <c r="AF614" s="6"/>
      <c r="AG614" s="6"/>
      <c r="AH614" s="6"/>
      <c r="AI614" s="6"/>
      <c r="AJ614" s="6"/>
      <c r="AK614" s="6"/>
    </row>
    <row r="615" spans="1:37" ht="14.25" customHeight="1" x14ac:dyDescent="0.45">
      <c r="A615" s="2"/>
      <c r="B615" s="3"/>
      <c r="C615" s="4"/>
      <c r="S615" s="5"/>
      <c r="T615" s="5"/>
      <c r="U615" s="5"/>
      <c r="V615" s="5"/>
      <c r="AE615" s="6"/>
      <c r="AF615" s="6"/>
      <c r="AG615" s="6"/>
      <c r="AH615" s="6"/>
      <c r="AI615" s="6"/>
      <c r="AJ615" s="6"/>
      <c r="AK615" s="6"/>
    </row>
    <row r="616" spans="1:37" ht="14.25" customHeight="1" x14ac:dyDescent="0.45">
      <c r="A616" s="2"/>
      <c r="B616" s="3"/>
      <c r="C616" s="4"/>
      <c r="S616" s="5"/>
      <c r="T616" s="5"/>
      <c r="U616" s="5"/>
      <c r="V616" s="5"/>
      <c r="AE616" s="6"/>
      <c r="AF616" s="6"/>
      <c r="AG616" s="6"/>
      <c r="AH616" s="6"/>
      <c r="AI616" s="6"/>
      <c r="AJ616" s="6"/>
      <c r="AK616" s="6"/>
    </row>
    <row r="617" spans="1:37" ht="14.25" customHeight="1" x14ac:dyDescent="0.45">
      <c r="A617" s="2"/>
      <c r="B617" s="3"/>
      <c r="C617" s="4"/>
      <c r="S617" s="5"/>
      <c r="T617" s="5"/>
      <c r="U617" s="5"/>
      <c r="V617" s="5"/>
      <c r="AE617" s="6"/>
      <c r="AF617" s="6"/>
      <c r="AG617" s="6"/>
      <c r="AH617" s="6"/>
      <c r="AI617" s="6"/>
      <c r="AJ617" s="6"/>
      <c r="AK617" s="6"/>
    </row>
    <row r="618" spans="1:37" ht="14.25" customHeight="1" x14ac:dyDescent="0.45">
      <c r="A618" s="2"/>
      <c r="B618" s="3"/>
      <c r="C618" s="4"/>
      <c r="S618" s="5"/>
      <c r="T618" s="5"/>
      <c r="U618" s="5"/>
      <c r="V618" s="5"/>
      <c r="AE618" s="6"/>
      <c r="AF618" s="6"/>
      <c r="AG618" s="6"/>
      <c r="AH618" s="6"/>
      <c r="AI618" s="6"/>
      <c r="AJ618" s="6"/>
      <c r="AK618" s="6"/>
    </row>
    <row r="619" spans="1:37" ht="14.25" customHeight="1" x14ac:dyDescent="0.45">
      <c r="A619" s="2"/>
      <c r="B619" s="3"/>
      <c r="C619" s="4"/>
      <c r="S619" s="5"/>
      <c r="T619" s="5"/>
      <c r="U619" s="5"/>
      <c r="V619" s="5"/>
      <c r="AE619" s="6"/>
      <c r="AF619" s="6"/>
      <c r="AG619" s="6"/>
      <c r="AH619" s="6"/>
      <c r="AI619" s="6"/>
      <c r="AJ619" s="6"/>
      <c r="AK619" s="6"/>
    </row>
    <row r="620" spans="1:37" ht="14.25" customHeight="1" x14ac:dyDescent="0.45">
      <c r="A620" s="2"/>
      <c r="B620" s="3"/>
      <c r="C620" s="4"/>
      <c r="S620" s="5"/>
      <c r="T620" s="5"/>
      <c r="U620" s="5"/>
      <c r="V620" s="5"/>
      <c r="AE620" s="6"/>
      <c r="AF620" s="6"/>
      <c r="AG620" s="6"/>
      <c r="AH620" s="6"/>
      <c r="AI620" s="6"/>
      <c r="AJ620" s="6"/>
      <c r="AK620" s="6"/>
    </row>
    <row r="621" spans="1:37" ht="14.25" customHeight="1" x14ac:dyDescent="0.45">
      <c r="A621" s="2"/>
      <c r="B621" s="3"/>
      <c r="C621" s="4"/>
      <c r="S621" s="5"/>
      <c r="T621" s="5"/>
      <c r="U621" s="5"/>
      <c r="V621" s="5"/>
      <c r="AE621" s="6"/>
      <c r="AF621" s="6"/>
      <c r="AG621" s="6"/>
      <c r="AH621" s="6"/>
      <c r="AI621" s="6"/>
      <c r="AJ621" s="6"/>
      <c r="AK621" s="6"/>
    </row>
    <row r="622" spans="1:37" ht="14.25" customHeight="1" x14ac:dyDescent="0.45">
      <c r="A622" s="2"/>
      <c r="B622" s="3"/>
      <c r="C622" s="4"/>
      <c r="S622" s="5"/>
      <c r="T622" s="5"/>
      <c r="U622" s="5"/>
      <c r="V622" s="5"/>
      <c r="AE622" s="6"/>
      <c r="AF622" s="6"/>
      <c r="AG622" s="6"/>
      <c r="AH622" s="6"/>
      <c r="AI622" s="6"/>
      <c r="AJ622" s="6"/>
      <c r="AK622" s="6"/>
    </row>
    <row r="623" spans="1:37" ht="14.25" customHeight="1" x14ac:dyDescent="0.45">
      <c r="A623" s="2"/>
      <c r="B623" s="3"/>
      <c r="C623" s="4"/>
      <c r="S623" s="5"/>
      <c r="T623" s="5"/>
      <c r="U623" s="5"/>
      <c r="V623" s="5"/>
      <c r="AE623" s="6"/>
      <c r="AF623" s="6"/>
      <c r="AG623" s="6"/>
      <c r="AH623" s="6"/>
      <c r="AI623" s="6"/>
      <c r="AJ623" s="6"/>
      <c r="AK623" s="6"/>
    </row>
    <row r="624" spans="1:37" ht="14.25" customHeight="1" x14ac:dyDescent="0.45">
      <c r="A624" s="2"/>
      <c r="B624" s="3"/>
      <c r="C624" s="4"/>
      <c r="S624" s="5"/>
      <c r="T624" s="5"/>
      <c r="U624" s="5"/>
      <c r="V624" s="5"/>
      <c r="AE624" s="6"/>
      <c r="AF624" s="6"/>
      <c r="AG624" s="6"/>
      <c r="AH624" s="6"/>
      <c r="AI624" s="6"/>
      <c r="AJ624" s="6"/>
      <c r="AK624" s="6"/>
    </row>
    <row r="625" spans="1:37" ht="14.25" customHeight="1" x14ac:dyDescent="0.45">
      <c r="A625" s="2"/>
      <c r="B625" s="3"/>
      <c r="C625" s="4"/>
      <c r="S625" s="5"/>
      <c r="T625" s="5"/>
      <c r="U625" s="5"/>
      <c r="V625" s="5"/>
      <c r="AE625" s="6"/>
      <c r="AF625" s="6"/>
      <c r="AG625" s="6"/>
      <c r="AH625" s="6"/>
      <c r="AI625" s="6"/>
      <c r="AJ625" s="6"/>
      <c r="AK625" s="6"/>
    </row>
    <row r="626" spans="1:37" ht="14.25" customHeight="1" x14ac:dyDescent="0.45">
      <c r="A626" s="2"/>
      <c r="B626" s="3"/>
      <c r="C626" s="4"/>
      <c r="S626" s="5"/>
      <c r="T626" s="5"/>
      <c r="U626" s="5"/>
      <c r="V626" s="5"/>
      <c r="AE626" s="6"/>
      <c r="AF626" s="6"/>
      <c r="AG626" s="6"/>
      <c r="AH626" s="6"/>
      <c r="AI626" s="6"/>
      <c r="AJ626" s="6"/>
      <c r="AK626" s="6"/>
    </row>
    <row r="627" spans="1:37" ht="14.25" customHeight="1" x14ac:dyDescent="0.45">
      <c r="A627" s="2"/>
      <c r="B627" s="3"/>
      <c r="C627" s="4"/>
      <c r="S627" s="5"/>
      <c r="T627" s="5"/>
      <c r="U627" s="5"/>
      <c r="V627" s="5"/>
      <c r="AE627" s="6"/>
      <c r="AF627" s="6"/>
      <c r="AG627" s="6"/>
      <c r="AH627" s="6"/>
      <c r="AI627" s="6"/>
      <c r="AJ627" s="6"/>
      <c r="AK627" s="6"/>
    </row>
    <row r="628" spans="1:37" ht="14.25" customHeight="1" x14ac:dyDescent="0.45">
      <c r="A628" s="2"/>
      <c r="B628" s="3"/>
      <c r="C628" s="4"/>
      <c r="S628" s="5"/>
      <c r="T628" s="5"/>
      <c r="U628" s="5"/>
      <c r="V628" s="5"/>
      <c r="AE628" s="6"/>
      <c r="AF628" s="6"/>
      <c r="AG628" s="6"/>
      <c r="AH628" s="6"/>
      <c r="AI628" s="6"/>
      <c r="AJ628" s="6"/>
      <c r="AK628" s="6"/>
    </row>
    <row r="629" spans="1:37" ht="14.25" customHeight="1" x14ac:dyDescent="0.45">
      <c r="A629" s="2"/>
      <c r="B629" s="3"/>
      <c r="C629" s="4"/>
      <c r="S629" s="5"/>
      <c r="T629" s="5"/>
      <c r="U629" s="5"/>
      <c r="V629" s="5"/>
      <c r="AE629" s="6"/>
      <c r="AF629" s="6"/>
      <c r="AG629" s="6"/>
      <c r="AH629" s="6"/>
      <c r="AI629" s="6"/>
      <c r="AJ629" s="6"/>
      <c r="AK629" s="6"/>
    </row>
    <row r="630" spans="1:37" ht="14.25" customHeight="1" x14ac:dyDescent="0.45">
      <c r="A630" s="2"/>
      <c r="B630" s="3"/>
      <c r="C630" s="4"/>
      <c r="S630" s="5"/>
      <c r="T630" s="5"/>
      <c r="U630" s="5"/>
      <c r="V630" s="5"/>
      <c r="AE630" s="6"/>
      <c r="AF630" s="6"/>
      <c r="AG630" s="6"/>
      <c r="AH630" s="6"/>
      <c r="AI630" s="6"/>
      <c r="AJ630" s="6"/>
      <c r="AK630" s="6"/>
    </row>
    <row r="631" spans="1:37" ht="14.25" customHeight="1" x14ac:dyDescent="0.45">
      <c r="A631" s="2"/>
      <c r="B631" s="3"/>
      <c r="C631" s="4"/>
      <c r="S631" s="5"/>
      <c r="T631" s="5"/>
      <c r="U631" s="5"/>
      <c r="V631" s="5"/>
      <c r="AE631" s="6"/>
      <c r="AF631" s="6"/>
      <c r="AG631" s="6"/>
      <c r="AH631" s="6"/>
      <c r="AI631" s="6"/>
      <c r="AJ631" s="6"/>
      <c r="AK631" s="6"/>
    </row>
    <row r="632" spans="1:37" ht="14.25" customHeight="1" x14ac:dyDescent="0.45">
      <c r="A632" s="2"/>
      <c r="B632" s="3"/>
      <c r="C632" s="4"/>
      <c r="S632" s="5"/>
      <c r="T632" s="5"/>
      <c r="U632" s="5"/>
      <c r="V632" s="5"/>
      <c r="AE632" s="6"/>
      <c r="AF632" s="6"/>
      <c r="AG632" s="6"/>
      <c r="AH632" s="6"/>
      <c r="AI632" s="6"/>
      <c r="AJ632" s="6"/>
      <c r="AK632" s="6"/>
    </row>
    <row r="633" spans="1:37" ht="14.25" customHeight="1" x14ac:dyDescent="0.45">
      <c r="A633" s="2"/>
      <c r="B633" s="3"/>
      <c r="C633" s="4"/>
      <c r="S633" s="5"/>
      <c r="T633" s="5"/>
      <c r="U633" s="5"/>
      <c r="V633" s="5"/>
      <c r="AE633" s="6"/>
      <c r="AF633" s="6"/>
      <c r="AG633" s="6"/>
      <c r="AH633" s="6"/>
      <c r="AI633" s="6"/>
      <c r="AJ633" s="6"/>
      <c r="AK633" s="6"/>
    </row>
    <row r="634" spans="1:37" ht="14.25" customHeight="1" x14ac:dyDescent="0.45">
      <c r="A634" s="2"/>
      <c r="B634" s="3"/>
      <c r="C634" s="4"/>
      <c r="S634" s="5"/>
      <c r="T634" s="5"/>
      <c r="U634" s="5"/>
      <c r="V634" s="5"/>
      <c r="AE634" s="6"/>
      <c r="AF634" s="6"/>
      <c r="AG634" s="6"/>
      <c r="AH634" s="6"/>
      <c r="AI634" s="6"/>
      <c r="AJ634" s="6"/>
      <c r="AK634" s="6"/>
    </row>
    <row r="635" spans="1:37" ht="14.25" customHeight="1" x14ac:dyDescent="0.45">
      <c r="A635" s="2"/>
      <c r="B635" s="3"/>
      <c r="C635" s="4"/>
      <c r="S635" s="5"/>
      <c r="T635" s="5"/>
      <c r="U635" s="5"/>
      <c r="V635" s="5"/>
      <c r="AE635" s="6"/>
      <c r="AF635" s="6"/>
      <c r="AG635" s="6"/>
      <c r="AH635" s="6"/>
      <c r="AI635" s="6"/>
      <c r="AJ635" s="6"/>
      <c r="AK635" s="6"/>
    </row>
    <row r="636" spans="1:37" ht="14.25" customHeight="1" x14ac:dyDescent="0.45">
      <c r="A636" s="2"/>
      <c r="B636" s="3"/>
      <c r="C636" s="4"/>
      <c r="S636" s="5"/>
      <c r="T636" s="5"/>
      <c r="U636" s="5"/>
      <c r="V636" s="5"/>
      <c r="AE636" s="6"/>
      <c r="AF636" s="6"/>
      <c r="AG636" s="6"/>
      <c r="AH636" s="6"/>
      <c r="AI636" s="6"/>
      <c r="AJ636" s="6"/>
      <c r="AK636" s="6"/>
    </row>
    <row r="637" spans="1:37" ht="14.25" customHeight="1" x14ac:dyDescent="0.45">
      <c r="A637" s="2"/>
      <c r="B637" s="3"/>
      <c r="C637" s="4"/>
      <c r="S637" s="5"/>
      <c r="T637" s="5"/>
      <c r="U637" s="5"/>
      <c r="V637" s="5"/>
      <c r="AE637" s="6"/>
      <c r="AF637" s="6"/>
      <c r="AG637" s="6"/>
      <c r="AH637" s="6"/>
      <c r="AI637" s="6"/>
      <c r="AJ637" s="6"/>
      <c r="AK637" s="6"/>
    </row>
    <row r="638" spans="1:37" ht="14.25" customHeight="1" x14ac:dyDescent="0.45">
      <c r="A638" s="2"/>
      <c r="B638" s="3"/>
      <c r="C638" s="4"/>
      <c r="S638" s="5"/>
      <c r="T638" s="5"/>
      <c r="U638" s="5"/>
      <c r="V638" s="5"/>
      <c r="AE638" s="6"/>
      <c r="AF638" s="6"/>
      <c r="AG638" s="6"/>
      <c r="AH638" s="6"/>
      <c r="AI638" s="6"/>
      <c r="AJ638" s="6"/>
      <c r="AK638" s="6"/>
    </row>
    <row r="639" spans="1:37" ht="14.25" customHeight="1" x14ac:dyDescent="0.45">
      <c r="A639" s="2"/>
      <c r="B639" s="3"/>
      <c r="C639" s="4"/>
      <c r="S639" s="5"/>
      <c r="T639" s="5"/>
      <c r="U639" s="5"/>
      <c r="V639" s="5"/>
      <c r="AE639" s="6"/>
      <c r="AF639" s="6"/>
      <c r="AG639" s="6"/>
      <c r="AH639" s="6"/>
      <c r="AI639" s="6"/>
      <c r="AJ639" s="6"/>
      <c r="AK639" s="6"/>
    </row>
    <row r="640" spans="1:37" ht="14.25" customHeight="1" x14ac:dyDescent="0.45">
      <c r="A640" s="2"/>
      <c r="B640" s="3"/>
      <c r="C640" s="4"/>
      <c r="S640" s="5"/>
      <c r="T640" s="5"/>
      <c r="U640" s="5"/>
      <c r="V640" s="5"/>
      <c r="AE640" s="6"/>
      <c r="AF640" s="6"/>
      <c r="AG640" s="6"/>
      <c r="AH640" s="6"/>
      <c r="AI640" s="6"/>
      <c r="AJ640" s="6"/>
      <c r="AK640" s="6"/>
    </row>
    <row r="641" spans="1:37" ht="14.25" customHeight="1" x14ac:dyDescent="0.45">
      <c r="A641" s="2"/>
      <c r="B641" s="3"/>
      <c r="C641" s="4"/>
      <c r="S641" s="5"/>
      <c r="T641" s="5"/>
      <c r="U641" s="5"/>
      <c r="V641" s="5"/>
      <c r="AE641" s="6"/>
      <c r="AF641" s="6"/>
      <c r="AG641" s="6"/>
      <c r="AH641" s="6"/>
      <c r="AI641" s="6"/>
      <c r="AJ641" s="6"/>
      <c r="AK641" s="6"/>
    </row>
    <row r="642" spans="1:37" ht="14.25" customHeight="1" x14ac:dyDescent="0.45">
      <c r="A642" s="2"/>
      <c r="B642" s="3"/>
      <c r="C642" s="4"/>
      <c r="S642" s="5"/>
      <c r="T642" s="5"/>
      <c r="U642" s="5"/>
      <c r="V642" s="5"/>
      <c r="AE642" s="6"/>
      <c r="AF642" s="6"/>
      <c r="AG642" s="6"/>
      <c r="AH642" s="6"/>
      <c r="AI642" s="6"/>
      <c r="AJ642" s="6"/>
      <c r="AK642" s="6"/>
    </row>
    <row r="643" spans="1:37" ht="14.25" customHeight="1" x14ac:dyDescent="0.45">
      <c r="A643" s="2"/>
      <c r="B643" s="3"/>
      <c r="C643" s="4"/>
      <c r="S643" s="5"/>
      <c r="T643" s="5"/>
      <c r="U643" s="5"/>
      <c r="V643" s="5"/>
      <c r="AE643" s="6"/>
      <c r="AF643" s="6"/>
      <c r="AG643" s="6"/>
      <c r="AH643" s="6"/>
      <c r="AI643" s="6"/>
      <c r="AJ643" s="6"/>
      <c r="AK643" s="6"/>
    </row>
    <row r="644" spans="1:37" ht="14.25" customHeight="1" x14ac:dyDescent="0.45">
      <c r="A644" s="2"/>
      <c r="B644" s="3"/>
      <c r="C644" s="4"/>
      <c r="S644" s="5"/>
      <c r="T644" s="5"/>
      <c r="U644" s="5"/>
      <c r="V644" s="5"/>
      <c r="AE644" s="6"/>
      <c r="AF644" s="6"/>
      <c r="AG644" s="6"/>
      <c r="AH644" s="6"/>
      <c r="AI644" s="6"/>
      <c r="AJ644" s="6"/>
      <c r="AK644" s="6"/>
    </row>
    <row r="645" spans="1:37" ht="14.25" customHeight="1" x14ac:dyDescent="0.45">
      <c r="A645" s="2"/>
      <c r="B645" s="3"/>
      <c r="C645" s="4"/>
      <c r="S645" s="5"/>
      <c r="T645" s="5"/>
      <c r="U645" s="5"/>
      <c r="V645" s="5"/>
      <c r="AE645" s="6"/>
      <c r="AF645" s="6"/>
      <c r="AG645" s="6"/>
      <c r="AH645" s="6"/>
      <c r="AI645" s="6"/>
      <c r="AJ645" s="6"/>
      <c r="AK645" s="6"/>
    </row>
    <row r="646" spans="1:37" ht="14.25" customHeight="1" x14ac:dyDescent="0.45">
      <c r="A646" s="2"/>
      <c r="B646" s="3"/>
      <c r="C646" s="4"/>
      <c r="S646" s="5"/>
      <c r="T646" s="5"/>
      <c r="U646" s="5"/>
      <c r="V646" s="5"/>
      <c r="AE646" s="6"/>
      <c r="AF646" s="6"/>
      <c r="AG646" s="6"/>
      <c r="AH646" s="6"/>
      <c r="AI646" s="6"/>
      <c r="AJ646" s="6"/>
      <c r="AK646" s="6"/>
    </row>
    <row r="647" spans="1:37" ht="14.25" customHeight="1" x14ac:dyDescent="0.45">
      <c r="A647" s="2"/>
      <c r="B647" s="3"/>
      <c r="C647" s="4"/>
      <c r="S647" s="5"/>
      <c r="T647" s="5"/>
      <c r="U647" s="5"/>
      <c r="V647" s="5"/>
      <c r="AE647" s="6"/>
      <c r="AF647" s="6"/>
      <c r="AG647" s="6"/>
      <c r="AH647" s="6"/>
      <c r="AI647" s="6"/>
      <c r="AJ647" s="6"/>
      <c r="AK647" s="6"/>
    </row>
    <row r="648" spans="1:37" ht="14.25" customHeight="1" x14ac:dyDescent="0.45">
      <c r="A648" s="2"/>
      <c r="B648" s="3"/>
      <c r="C648" s="4"/>
      <c r="S648" s="5"/>
      <c r="T648" s="5"/>
      <c r="U648" s="5"/>
      <c r="V648" s="5"/>
      <c r="AE648" s="6"/>
      <c r="AF648" s="6"/>
      <c r="AG648" s="6"/>
      <c r="AH648" s="6"/>
      <c r="AI648" s="6"/>
      <c r="AJ648" s="6"/>
      <c r="AK648" s="6"/>
    </row>
    <row r="649" spans="1:37" ht="14.25" customHeight="1" x14ac:dyDescent="0.45">
      <c r="A649" s="2"/>
      <c r="B649" s="3"/>
      <c r="C649" s="4"/>
      <c r="S649" s="5"/>
      <c r="T649" s="5"/>
      <c r="U649" s="5"/>
      <c r="V649" s="5"/>
      <c r="AE649" s="6"/>
      <c r="AF649" s="6"/>
      <c r="AG649" s="6"/>
      <c r="AH649" s="6"/>
      <c r="AI649" s="6"/>
      <c r="AJ649" s="6"/>
      <c r="AK649" s="6"/>
    </row>
    <row r="650" spans="1:37" ht="14.25" customHeight="1" x14ac:dyDescent="0.45">
      <c r="A650" s="2"/>
      <c r="B650" s="3"/>
      <c r="C650" s="4"/>
      <c r="S650" s="5"/>
      <c r="T650" s="5"/>
      <c r="U650" s="5"/>
      <c r="V650" s="5"/>
      <c r="AE650" s="6"/>
      <c r="AF650" s="6"/>
      <c r="AG650" s="6"/>
      <c r="AH650" s="6"/>
      <c r="AI650" s="6"/>
      <c r="AJ650" s="6"/>
      <c r="AK650" s="6"/>
    </row>
    <row r="651" spans="1:37" ht="14.25" customHeight="1" x14ac:dyDescent="0.45">
      <c r="A651" s="2"/>
      <c r="B651" s="3"/>
      <c r="C651" s="4"/>
      <c r="S651" s="5"/>
      <c r="T651" s="5"/>
      <c r="U651" s="5"/>
      <c r="V651" s="5"/>
      <c r="AE651" s="6"/>
      <c r="AF651" s="6"/>
      <c r="AG651" s="6"/>
      <c r="AH651" s="6"/>
      <c r="AI651" s="6"/>
      <c r="AJ651" s="6"/>
      <c r="AK651" s="6"/>
    </row>
    <row r="652" spans="1:37" ht="14.25" customHeight="1" x14ac:dyDescent="0.45">
      <c r="A652" s="2"/>
      <c r="B652" s="3"/>
      <c r="C652" s="4"/>
      <c r="S652" s="5"/>
      <c r="T652" s="5"/>
      <c r="U652" s="5"/>
      <c r="V652" s="5"/>
      <c r="AE652" s="6"/>
      <c r="AF652" s="6"/>
      <c r="AG652" s="6"/>
      <c r="AH652" s="6"/>
      <c r="AI652" s="6"/>
      <c r="AJ652" s="6"/>
      <c r="AK652" s="6"/>
    </row>
    <row r="653" spans="1:37" ht="14.25" customHeight="1" x14ac:dyDescent="0.45">
      <c r="A653" s="2"/>
      <c r="B653" s="3"/>
      <c r="C653" s="4"/>
      <c r="S653" s="5"/>
      <c r="T653" s="5"/>
      <c r="U653" s="5"/>
      <c r="V653" s="5"/>
      <c r="AE653" s="6"/>
      <c r="AF653" s="6"/>
      <c r="AG653" s="6"/>
      <c r="AH653" s="6"/>
      <c r="AI653" s="6"/>
      <c r="AJ653" s="6"/>
      <c r="AK653" s="6"/>
    </row>
    <row r="654" spans="1:37" ht="14.25" customHeight="1" x14ac:dyDescent="0.45">
      <c r="A654" s="2"/>
      <c r="B654" s="3"/>
      <c r="C654" s="4"/>
      <c r="S654" s="5"/>
      <c r="T654" s="5"/>
      <c r="U654" s="5"/>
      <c r="V654" s="5"/>
      <c r="AE654" s="6"/>
      <c r="AF654" s="6"/>
      <c r="AG654" s="6"/>
      <c r="AH654" s="6"/>
      <c r="AI654" s="6"/>
      <c r="AJ654" s="6"/>
      <c r="AK654" s="6"/>
    </row>
    <row r="655" spans="1:37" ht="14.25" customHeight="1" x14ac:dyDescent="0.45">
      <c r="A655" s="2"/>
      <c r="B655" s="3"/>
      <c r="C655" s="4"/>
      <c r="S655" s="5"/>
      <c r="T655" s="5"/>
      <c r="U655" s="5"/>
      <c r="V655" s="5"/>
      <c r="AE655" s="6"/>
      <c r="AF655" s="6"/>
      <c r="AG655" s="6"/>
      <c r="AH655" s="6"/>
      <c r="AI655" s="6"/>
      <c r="AJ655" s="6"/>
      <c r="AK655" s="6"/>
    </row>
    <row r="656" spans="1:37" ht="14.25" customHeight="1" x14ac:dyDescent="0.45">
      <c r="A656" s="2"/>
      <c r="B656" s="3"/>
      <c r="C656" s="4"/>
      <c r="S656" s="5"/>
      <c r="T656" s="5"/>
      <c r="U656" s="5"/>
      <c r="V656" s="5"/>
      <c r="AE656" s="6"/>
      <c r="AF656" s="6"/>
      <c r="AG656" s="6"/>
      <c r="AH656" s="6"/>
      <c r="AI656" s="6"/>
      <c r="AJ656" s="6"/>
      <c r="AK656" s="6"/>
    </row>
    <row r="657" spans="1:37" ht="14.25" customHeight="1" x14ac:dyDescent="0.45">
      <c r="A657" s="2"/>
      <c r="B657" s="3"/>
      <c r="C657" s="4"/>
      <c r="S657" s="5"/>
      <c r="T657" s="5"/>
      <c r="U657" s="5"/>
      <c r="V657" s="5"/>
      <c r="AE657" s="6"/>
      <c r="AF657" s="6"/>
      <c r="AG657" s="6"/>
      <c r="AH657" s="6"/>
      <c r="AI657" s="6"/>
      <c r="AJ657" s="6"/>
      <c r="AK657" s="6"/>
    </row>
    <row r="658" spans="1:37" ht="14.25" customHeight="1" x14ac:dyDescent="0.45">
      <c r="A658" s="2"/>
      <c r="B658" s="3"/>
      <c r="C658" s="4"/>
      <c r="S658" s="5"/>
      <c r="T658" s="5"/>
      <c r="U658" s="5"/>
      <c r="V658" s="5"/>
      <c r="AE658" s="6"/>
      <c r="AF658" s="6"/>
      <c r="AG658" s="6"/>
      <c r="AH658" s="6"/>
      <c r="AI658" s="6"/>
      <c r="AJ658" s="6"/>
      <c r="AK658" s="6"/>
    </row>
    <row r="659" spans="1:37" ht="14.25" customHeight="1" x14ac:dyDescent="0.45">
      <c r="A659" s="2"/>
      <c r="B659" s="3"/>
      <c r="C659" s="4"/>
      <c r="S659" s="5"/>
      <c r="T659" s="5"/>
      <c r="U659" s="5"/>
      <c r="V659" s="5"/>
      <c r="AE659" s="6"/>
      <c r="AF659" s="6"/>
      <c r="AG659" s="6"/>
      <c r="AH659" s="6"/>
      <c r="AI659" s="6"/>
      <c r="AJ659" s="6"/>
      <c r="AK659" s="6"/>
    </row>
    <row r="660" spans="1:37" ht="14.25" customHeight="1" x14ac:dyDescent="0.45">
      <c r="A660" s="2"/>
      <c r="B660" s="3"/>
      <c r="C660" s="4"/>
      <c r="S660" s="5"/>
      <c r="T660" s="5"/>
      <c r="U660" s="5"/>
      <c r="V660" s="5"/>
      <c r="AE660" s="6"/>
      <c r="AF660" s="6"/>
      <c r="AG660" s="6"/>
      <c r="AH660" s="6"/>
      <c r="AI660" s="6"/>
      <c r="AJ660" s="6"/>
      <c r="AK660" s="6"/>
    </row>
    <row r="661" spans="1:37" ht="14.25" customHeight="1" x14ac:dyDescent="0.45">
      <c r="A661" s="2"/>
      <c r="B661" s="3"/>
      <c r="C661" s="4"/>
      <c r="S661" s="5"/>
      <c r="T661" s="5"/>
      <c r="U661" s="5"/>
      <c r="V661" s="5"/>
      <c r="AE661" s="6"/>
      <c r="AF661" s="6"/>
      <c r="AG661" s="6"/>
      <c r="AH661" s="6"/>
      <c r="AI661" s="6"/>
      <c r="AJ661" s="6"/>
      <c r="AK661" s="6"/>
    </row>
    <row r="662" spans="1:37" ht="14.25" customHeight="1" x14ac:dyDescent="0.45">
      <c r="A662" s="2"/>
      <c r="B662" s="3"/>
      <c r="C662" s="4"/>
      <c r="S662" s="5"/>
      <c r="T662" s="5"/>
      <c r="U662" s="5"/>
      <c r="V662" s="5"/>
      <c r="AE662" s="6"/>
      <c r="AF662" s="6"/>
      <c r="AG662" s="6"/>
      <c r="AH662" s="6"/>
      <c r="AI662" s="6"/>
      <c r="AJ662" s="6"/>
      <c r="AK662" s="6"/>
    </row>
    <row r="663" spans="1:37" ht="14.25" customHeight="1" x14ac:dyDescent="0.45">
      <c r="A663" s="2"/>
      <c r="B663" s="3"/>
      <c r="C663" s="4"/>
      <c r="S663" s="5"/>
      <c r="T663" s="5"/>
      <c r="U663" s="5"/>
      <c r="V663" s="5"/>
      <c r="AE663" s="6"/>
      <c r="AF663" s="6"/>
      <c r="AG663" s="6"/>
      <c r="AH663" s="6"/>
      <c r="AI663" s="6"/>
      <c r="AJ663" s="6"/>
      <c r="AK663" s="6"/>
    </row>
    <row r="664" spans="1:37" ht="14.25" customHeight="1" x14ac:dyDescent="0.45">
      <c r="A664" s="2"/>
      <c r="B664" s="3"/>
      <c r="C664" s="4"/>
      <c r="S664" s="5"/>
      <c r="T664" s="5"/>
      <c r="U664" s="5"/>
      <c r="V664" s="5"/>
      <c r="AE664" s="6"/>
      <c r="AF664" s="6"/>
      <c r="AG664" s="6"/>
      <c r="AH664" s="6"/>
      <c r="AI664" s="6"/>
      <c r="AJ664" s="6"/>
      <c r="AK664" s="6"/>
    </row>
    <row r="665" spans="1:37" ht="14.25" customHeight="1" x14ac:dyDescent="0.45">
      <c r="A665" s="2"/>
      <c r="B665" s="3"/>
      <c r="C665" s="4"/>
      <c r="S665" s="5"/>
      <c r="T665" s="5"/>
      <c r="U665" s="5"/>
      <c r="V665" s="5"/>
      <c r="AE665" s="6"/>
      <c r="AF665" s="6"/>
      <c r="AG665" s="6"/>
      <c r="AH665" s="6"/>
      <c r="AI665" s="6"/>
      <c r="AJ665" s="6"/>
      <c r="AK665" s="6"/>
    </row>
    <row r="666" spans="1:37" ht="14.25" customHeight="1" x14ac:dyDescent="0.45">
      <c r="A666" s="2"/>
      <c r="B666" s="3"/>
      <c r="C666" s="4"/>
      <c r="S666" s="5"/>
      <c r="T666" s="5"/>
      <c r="U666" s="5"/>
      <c r="V666" s="5"/>
      <c r="AE666" s="6"/>
      <c r="AF666" s="6"/>
      <c r="AG666" s="6"/>
      <c r="AH666" s="6"/>
      <c r="AI666" s="6"/>
      <c r="AJ666" s="6"/>
      <c r="AK666" s="6"/>
    </row>
    <row r="667" spans="1:37" ht="14.25" customHeight="1" x14ac:dyDescent="0.45">
      <c r="A667" s="2"/>
      <c r="B667" s="3"/>
      <c r="C667" s="4"/>
      <c r="S667" s="5"/>
      <c r="T667" s="5"/>
      <c r="U667" s="5"/>
      <c r="V667" s="5"/>
      <c r="AE667" s="6"/>
      <c r="AF667" s="6"/>
      <c r="AG667" s="6"/>
      <c r="AH667" s="6"/>
      <c r="AI667" s="6"/>
      <c r="AJ667" s="6"/>
      <c r="AK667" s="6"/>
    </row>
    <row r="668" spans="1:37" ht="14.25" customHeight="1" x14ac:dyDescent="0.45">
      <c r="A668" s="2"/>
      <c r="B668" s="3"/>
      <c r="C668" s="4"/>
      <c r="S668" s="5"/>
      <c r="T668" s="5"/>
      <c r="U668" s="5"/>
      <c r="V668" s="5"/>
      <c r="AE668" s="6"/>
      <c r="AF668" s="6"/>
      <c r="AG668" s="6"/>
      <c r="AH668" s="6"/>
      <c r="AI668" s="6"/>
      <c r="AJ668" s="6"/>
      <c r="AK668" s="6"/>
    </row>
    <row r="669" spans="1:37" ht="14.25" customHeight="1" x14ac:dyDescent="0.45">
      <c r="A669" s="2"/>
      <c r="B669" s="3"/>
      <c r="C669" s="4"/>
      <c r="S669" s="5"/>
      <c r="T669" s="5"/>
      <c r="U669" s="5"/>
      <c r="V669" s="5"/>
      <c r="AE669" s="6"/>
      <c r="AF669" s="6"/>
      <c r="AG669" s="6"/>
      <c r="AH669" s="6"/>
      <c r="AI669" s="6"/>
      <c r="AJ669" s="6"/>
      <c r="AK669" s="6"/>
    </row>
    <row r="670" spans="1:37" ht="14.25" customHeight="1" x14ac:dyDescent="0.45">
      <c r="A670" s="2"/>
      <c r="B670" s="3"/>
      <c r="C670" s="4"/>
      <c r="S670" s="5"/>
      <c r="T670" s="5"/>
      <c r="U670" s="5"/>
      <c r="V670" s="5"/>
      <c r="AE670" s="6"/>
      <c r="AF670" s="6"/>
      <c r="AG670" s="6"/>
      <c r="AH670" s="6"/>
      <c r="AI670" s="6"/>
      <c r="AJ670" s="6"/>
      <c r="AK670" s="6"/>
    </row>
    <row r="671" spans="1:37" ht="14.25" customHeight="1" x14ac:dyDescent="0.45">
      <c r="A671" s="2"/>
      <c r="B671" s="3"/>
      <c r="C671" s="4"/>
      <c r="S671" s="5"/>
      <c r="T671" s="5"/>
      <c r="U671" s="5"/>
      <c r="V671" s="5"/>
      <c r="AE671" s="6"/>
      <c r="AF671" s="6"/>
      <c r="AG671" s="6"/>
      <c r="AH671" s="6"/>
      <c r="AI671" s="6"/>
      <c r="AJ671" s="6"/>
      <c r="AK671" s="6"/>
    </row>
    <row r="672" spans="1:37" ht="14.25" customHeight="1" x14ac:dyDescent="0.45">
      <c r="A672" s="2"/>
      <c r="B672" s="3"/>
      <c r="C672" s="4"/>
      <c r="S672" s="5"/>
      <c r="T672" s="5"/>
      <c r="U672" s="5"/>
      <c r="V672" s="5"/>
      <c r="AE672" s="6"/>
      <c r="AF672" s="6"/>
      <c r="AG672" s="6"/>
      <c r="AH672" s="6"/>
      <c r="AI672" s="6"/>
      <c r="AJ672" s="6"/>
      <c r="AK672" s="6"/>
    </row>
    <row r="673" spans="1:37" ht="14.25" customHeight="1" x14ac:dyDescent="0.45">
      <c r="A673" s="2"/>
      <c r="B673" s="3"/>
      <c r="C673" s="4"/>
      <c r="S673" s="5"/>
      <c r="T673" s="5"/>
      <c r="U673" s="5"/>
      <c r="V673" s="5"/>
      <c r="AE673" s="6"/>
      <c r="AF673" s="6"/>
      <c r="AG673" s="6"/>
      <c r="AH673" s="6"/>
      <c r="AI673" s="6"/>
      <c r="AJ673" s="6"/>
      <c r="AK673" s="6"/>
    </row>
    <row r="674" spans="1:37" ht="14.25" customHeight="1" x14ac:dyDescent="0.45">
      <c r="A674" s="2"/>
      <c r="B674" s="3"/>
      <c r="C674" s="4"/>
      <c r="S674" s="5"/>
      <c r="T674" s="5"/>
      <c r="U674" s="5"/>
      <c r="V674" s="5"/>
      <c r="AE674" s="6"/>
      <c r="AF674" s="6"/>
      <c r="AG674" s="6"/>
      <c r="AH674" s="6"/>
      <c r="AI674" s="6"/>
      <c r="AJ674" s="6"/>
      <c r="AK674" s="6"/>
    </row>
    <row r="675" spans="1:37" ht="14.25" customHeight="1" x14ac:dyDescent="0.45">
      <c r="A675" s="2"/>
      <c r="B675" s="3"/>
      <c r="C675" s="4"/>
      <c r="S675" s="5"/>
      <c r="T675" s="5"/>
      <c r="U675" s="5"/>
      <c r="V675" s="5"/>
      <c r="AE675" s="6"/>
      <c r="AF675" s="6"/>
      <c r="AG675" s="6"/>
      <c r="AH675" s="6"/>
      <c r="AI675" s="6"/>
      <c r="AJ675" s="6"/>
      <c r="AK675" s="6"/>
    </row>
    <row r="676" spans="1:37" ht="14.25" customHeight="1" x14ac:dyDescent="0.45">
      <c r="A676" s="2"/>
      <c r="B676" s="3"/>
      <c r="C676" s="4"/>
      <c r="S676" s="5"/>
      <c r="T676" s="5"/>
      <c r="U676" s="5"/>
      <c r="V676" s="5"/>
      <c r="AE676" s="6"/>
      <c r="AF676" s="6"/>
      <c r="AG676" s="6"/>
      <c r="AH676" s="6"/>
      <c r="AI676" s="6"/>
      <c r="AJ676" s="6"/>
      <c r="AK676" s="6"/>
    </row>
    <row r="677" spans="1:37" ht="14.25" customHeight="1" x14ac:dyDescent="0.45">
      <c r="A677" s="2"/>
      <c r="B677" s="3"/>
      <c r="C677" s="4"/>
      <c r="S677" s="5"/>
      <c r="T677" s="5"/>
      <c r="U677" s="5"/>
      <c r="V677" s="5"/>
      <c r="AE677" s="6"/>
      <c r="AF677" s="6"/>
      <c r="AG677" s="6"/>
      <c r="AH677" s="6"/>
      <c r="AI677" s="6"/>
      <c r="AJ677" s="6"/>
      <c r="AK677" s="6"/>
    </row>
    <row r="678" spans="1:37" ht="14.25" customHeight="1" x14ac:dyDescent="0.45">
      <c r="A678" s="2"/>
      <c r="B678" s="3"/>
      <c r="C678" s="4"/>
      <c r="S678" s="5"/>
      <c r="T678" s="5"/>
      <c r="U678" s="5"/>
      <c r="V678" s="5"/>
      <c r="AE678" s="6"/>
      <c r="AF678" s="6"/>
      <c r="AG678" s="6"/>
      <c r="AH678" s="6"/>
      <c r="AI678" s="6"/>
      <c r="AJ678" s="6"/>
      <c r="AK678" s="6"/>
    </row>
    <row r="679" spans="1:37" ht="14.25" customHeight="1" x14ac:dyDescent="0.45">
      <c r="A679" s="2"/>
      <c r="B679" s="3"/>
      <c r="C679" s="4"/>
      <c r="S679" s="5"/>
      <c r="T679" s="5"/>
      <c r="U679" s="5"/>
      <c r="V679" s="5"/>
      <c r="AE679" s="6"/>
      <c r="AF679" s="6"/>
      <c r="AG679" s="6"/>
      <c r="AH679" s="6"/>
      <c r="AI679" s="6"/>
      <c r="AJ679" s="6"/>
      <c r="AK679" s="6"/>
    </row>
    <row r="680" spans="1:37" ht="14.25" customHeight="1" x14ac:dyDescent="0.45">
      <c r="A680" s="2"/>
      <c r="B680" s="3"/>
      <c r="C680" s="4"/>
      <c r="S680" s="5"/>
      <c r="T680" s="5"/>
      <c r="U680" s="5"/>
      <c r="V680" s="5"/>
      <c r="AE680" s="6"/>
      <c r="AF680" s="6"/>
      <c r="AG680" s="6"/>
      <c r="AH680" s="6"/>
      <c r="AI680" s="6"/>
      <c r="AJ680" s="6"/>
      <c r="AK680" s="6"/>
    </row>
    <row r="681" spans="1:37" ht="14.25" customHeight="1" x14ac:dyDescent="0.45">
      <c r="A681" s="2"/>
      <c r="B681" s="3"/>
      <c r="C681" s="4"/>
      <c r="S681" s="5"/>
      <c r="T681" s="5"/>
      <c r="U681" s="5"/>
      <c r="V681" s="5"/>
      <c r="AE681" s="6"/>
      <c r="AF681" s="6"/>
      <c r="AG681" s="6"/>
      <c r="AH681" s="6"/>
      <c r="AI681" s="6"/>
      <c r="AJ681" s="6"/>
      <c r="AK681" s="6"/>
    </row>
    <row r="682" spans="1:37" ht="14.25" customHeight="1" x14ac:dyDescent="0.45">
      <c r="A682" s="2"/>
      <c r="B682" s="3"/>
      <c r="C682" s="4"/>
      <c r="S682" s="5"/>
      <c r="T682" s="5"/>
      <c r="U682" s="5"/>
      <c r="V682" s="5"/>
      <c r="AE682" s="6"/>
      <c r="AF682" s="6"/>
      <c r="AG682" s="6"/>
      <c r="AH682" s="6"/>
      <c r="AI682" s="6"/>
      <c r="AJ682" s="6"/>
      <c r="AK682" s="6"/>
    </row>
    <row r="683" spans="1:37" ht="14.25" customHeight="1" x14ac:dyDescent="0.45">
      <c r="A683" s="2"/>
      <c r="B683" s="3"/>
      <c r="C683" s="4"/>
      <c r="S683" s="5"/>
      <c r="T683" s="5"/>
      <c r="U683" s="5"/>
      <c r="V683" s="5"/>
      <c r="AE683" s="6"/>
      <c r="AF683" s="6"/>
      <c r="AG683" s="6"/>
      <c r="AH683" s="6"/>
      <c r="AI683" s="6"/>
      <c r="AJ683" s="6"/>
      <c r="AK683" s="6"/>
    </row>
    <row r="684" spans="1:37" ht="14.25" customHeight="1" x14ac:dyDescent="0.45">
      <c r="A684" s="2"/>
      <c r="B684" s="3"/>
      <c r="C684" s="4"/>
      <c r="S684" s="5"/>
      <c r="T684" s="5"/>
      <c r="U684" s="5"/>
      <c r="V684" s="5"/>
      <c r="AE684" s="6"/>
      <c r="AF684" s="6"/>
      <c r="AG684" s="6"/>
      <c r="AH684" s="6"/>
      <c r="AI684" s="6"/>
      <c r="AJ684" s="6"/>
      <c r="AK684" s="6"/>
    </row>
    <row r="685" spans="1:37" ht="14.25" customHeight="1" x14ac:dyDescent="0.45">
      <c r="A685" s="2"/>
      <c r="B685" s="3"/>
      <c r="C685" s="4"/>
      <c r="S685" s="5"/>
      <c r="T685" s="5"/>
      <c r="U685" s="5"/>
      <c r="V685" s="5"/>
      <c r="AE685" s="6"/>
      <c r="AF685" s="6"/>
      <c r="AG685" s="6"/>
      <c r="AH685" s="6"/>
      <c r="AI685" s="6"/>
      <c r="AJ685" s="6"/>
      <c r="AK685" s="6"/>
    </row>
    <row r="686" spans="1:37" ht="14.25" customHeight="1" x14ac:dyDescent="0.45">
      <c r="A686" s="2"/>
      <c r="B686" s="3"/>
      <c r="C686" s="4"/>
      <c r="S686" s="5"/>
      <c r="T686" s="5"/>
      <c r="U686" s="5"/>
      <c r="V686" s="5"/>
      <c r="AE686" s="6"/>
      <c r="AF686" s="6"/>
      <c r="AG686" s="6"/>
      <c r="AH686" s="6"/>
      <c r="AI686" s="6"/>
      <c r="AJ686" s="6"/>
      <c r="AK686" s="6"/>
    </row>
    <row r="687" spans="1:37" ht="14.25" customHeight="1" x14ac:dyDescent="0.45">
      <c r="A687" s="2"/>
      <c r="B687" s="3"/>
      <c r="C687" s="4"/>
      <c r="S687" s="5"/>
      <c r="T687" s="5"/>
      <c r="U687" s="5"/>
      <c r="V687" s="5"/>
      <c r="AE687" s="6"/>
      <c r="AF687" s="6"/>
      <c r="AG687" s="6"/>
      <c r="AH687" s="6"/>
      <c r="AI687" s="6"/>
      <c r="AJ687" s="6"/>
      <c r="AK687" s="6"/>
    </row>
    <row r="688" spans="1:37" ht="14.25" customHeight="1" x14ac:dyDescent="0.45">
      <c r="A688" s="2"/>
      <c r="B688" s="3"/>
      <c r="C688" s="4"/>
      <c r="S688" s="5"/>
      <c r="T688" s="5"/>
      <c r="U688" s="5"/>
      <c r="V688" s="5"/>
      <c r="AE688" s="6"/>
      <c r="AF688" s="6"/>
      <c r="AG688" s="6"/>
      <c r="AH688" s="6"/>
      <c r="AI688" s="6"/>
      <c r="AJ688" s="6"/>
      <c r="AK688" s="6"/>
    </row>
    <row r="689" spans="1:37" ht="14.25" customHeight="1" x14ac:dyDescent="0.45">
      <c r="A689" s="2"/>
      <c r="B689" s="3"/>
      <c r="C689" s="4"/>
      <c r="S689" s="5"/>
      <c r="T689" s="5"/>
      <c r="U689" s="5"/>
      <c r="V689" s="5"/>
      <c r="AE689" s="6"/>
      <c r="AF689" s="6"/>
      <c r="AG689" s="6"/>
      <c r="AH689" s="6"/>
      <c r="AI689" s="6"/>
      <c r="AJ689" s="6"/>
      <c r="AK689" s="6"/>
    </row>
    <row r="690" spans="1:37" ht="14.25" customHeight="1" x14ac:dyDescent="0.45">
      <c r="A690" s="2"/>
      <c r="B690" s="3"/>
      <c r="C690" s="4"/>
      <c r="S690" s="5"/>
      <c r="T690" s="5"/>
      <c r="U690" s="5"/>
      <c r="V690" s="5"/>
      <c r="AE690" s="6"/>
      <c r="AF690" s="6"/>
      <c r="AG690" s="6"/>
      <c r="AH690" s="6"/>
      <c r="AI690" s="6"/>
      <c r="AJ690" s="6"/>
      <c r="AK690" s="6"/>
    </row>
    <row r="691" spans="1:37" ht="14.25" customHeight="1" x14ac:dyDescent="0.45">
      <c r="A691" s="2"/>
      <c r="B691" s="3"/>
      <c r="C691" s="4"/>
      <c r="S691" s="5"/>
      <c r="T691" s="5"/>
      <c r="U691" s="5"/>
      <c r="V691" s="5"/>
      <c r="AE691" s="6"/>
      <c r="AF691" s="6"/>
      <c r="AG691" s="6"/>
      <c r="AH691" s="6"/>
      <c r="AI691" s="6"/>
      <c r="AJ691" s="6"/>
      <c r="AK691" s="6"/>
    </row>
    <row r="692" spans="1:37" ht="14.25" customHeight="1" x14ac:dyDescent="0.45">
      <c r="A692" s="2"/>
      <c r="B692" s="3"/>
      <c r="C692" s="4"/>
      <c r="S692" s="5"/>
      <c r="T692" s="5"/>
      <c r="U692" s="5"/>
      <c r="V692" s="5"/>
      <c r="AE692" s="6"/>
      <c r="AF692" s="6"/>
      <c r="AG692" s="6"/>
      <c r="AH692" s="6"/>
      <c r="AI692" s="6"/>
      <c r="AJ692" s="6"/>
      <c r="AK692" s="6"/>
    </row>
    <row r="693" spans="1:37" ht="14.25" customHeight="1" x14ac:dyDescent="0.45">
      <c r="A693" s="2"/>
      <c r="B693" s="3"/>
      <c r="C693" s="4"/>
      <c r="S693" s="5"/>
      <c r="T693" s="5"/>
      <c r="U693" s="5"/>
      <c r="V693" s="5"/>
      <c r="AE693" s="6"/>
      <c r="AF693" s="6"/>
      <c r="AG693" s="6"/>
      <c r="AH693" s="6"/>
      <c r="AI693" s="6"/>
      <c r="AJ693" s="6"/>
      <c r="AK693" s="6"/>
    </row>
    <row r="694" spans="1:37" ht="14.25" customHeight="1" x14ac:dyDescent="0.45">
      <c r="A694" s="2"/>
      <c r="B694" s="3"/>
      <c r="C694" s="4"/>
      <c r="S694" s="5"/>
      <c r="T694" s="5"/>
      <c r="U694" s="5"/>
      <c r="V694" s="5"/>
      <c r="AE694" s="6"/>
      <c r="AF694" s="6"/>
      <c r="AG694" s="6"/>
      <c r="AH694" s="6"/>
      <c r="AI694" s="6"/>
      <c r="AJ694" s="6"/>
      <c r="AK694" s="6"/>
    </row>
    <row r="695" spans="1:37" ht="14.25" customHeight="1" x14ac:dyDescent="0.45">
      <c r="A695" s="2"/>
      <c r="B695" s="3"/>
      <c r="C695" s="4"/>
      <c r="S695" s="5"/>
      <c r="T695" s="5"/>
      <c r="U695" s="5"/>
      <c r="V695" s="5"/>
      <c r="AE695" s="6"/>
      <c r="AF695" s="6"/>
      <c r="AG695" s="6"/>
      <c r="AH695" s="6"/>
      <c r="AI695" s="6"/>
      <c r="AJ695" s="6"/>
      <c r="AK695" s="6"/>
    </row>
    <row r="696" spans="1:37" ht="14.25" customHeight="1" x14ac:dyDescent="0.45">
      <c r="A696" s="2"/>
      <c r="B696" s="3"/>
      <c r="C696" s="4"/>
      <c r="S696" s="5"/>
      <c r="T696" s="5"/>
      <c r="U696" s="5"/>
      <c r="V696" s="5"/>
      <c r="AE696" s="6"/>
      <c r="AF696" s="6"/>
      <c r="AG696" s="6"/>
      <c r="AH696" s="6"/>
      <c r="AI696" s="6"/>
      <c r="AJ696" s="6"/>
      <c r="AK696" s="6"/>
    </row>
    <row r="697" spans="1:37" ht="14.25" customHeight="1" x14ac:dyDescent="0.45">
      <c r="A697" s="2"/>
      <c r="B697" s="3"/>
      <c r="C697" s="4"/>
      <c r="S697" s="5"/>
      <c r="T697" s="5"/>
      <c r="U697" s="5"/>
      <c r="V697" s="5"/>
      <c r="AE697" s="6"/>
      <c r="AF697" s="6"/>
      <c r="AG697" s="6"/>
      <c r="AH697" s="6"/>
      <c r="AI697" s="6"/>
      <c r="AJ697" s="6"/>
      <c r="AK697" s="6"/>
    </row>
    <row r="698" spans="1:37" ht="14.25" customHeight="1" x14ac:dyDescent="0.45">
      <c r="A698" s="2"/>
      <c r="B698" s="3"/>
      <c r="C698" s="4"/>
      <c r="S698" s="5"/>
      <c r="T698" s="5"/>
      <c r="U698" s="5"/>
      <c r="V698" s="5"/>
      <c r="AE698" s="6"/>
      <c r="AF698" s="6"/>
      <c r="AG698" s="6"/>
      <c r="AH698" s="6"/>
      <c r="AI698" s="6"/>
      <c r="AJ698" s="6"/>
      <c r="AK698" s="6"/>
    </row>
  </sheetData>
  <sortState xmlns:xlrd2="http://schemas.microsoft.com/office/spreadsheetml/2017/richdata2" ref="A2:AO698">
    <sortCondition ref="J2:J698"/>
    <sortCondition ref="A2:A698"/>
    <sortCondition ref="B2:B698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8F30-5B5E-42F3-BB0D-DC0743A84D21}">
  <dimension ref="A1:AN698"/>
  <sheetViews>
    <sheetView zoomScale="62" zoomScaleNormal="62" workbookViewId="0">
      <selection activeCell="AR49" sqref="AR49"/>
    </sheetView>
  </sheetViews>
  <sheetFormatPr defaultColWidth="12.59765625" defaultRowHeight="14.25" x14ac:dyDescent="0.45"/>
  <cols>
    <col min="1" max="1" width="15" customWidth="1"/>
    <col min="2" max="2" width="20.1328125" customWidth="1"/>
    <col min="3" max="3" width="17.3984375" customWidth="1"/>
    <col min="4" max="4" width="22" customWidth="1"/>
    <col min="5" max="5" width="15.86328125" customWidth="1"/>
    <col min="6" max="6" width="11.59765625" customWidth="1"/>
    <col min="7" max="7" width="26" customWidth="1"/>
    <col min="8" max="8" width="22.59765625" customWidth="1"/>
    <col min="9" max="9" width="22.86328125" customWidth="1"/>
    <col min="10" max="10" width="17.1328125" customWidth="1"/>
    <col min="11" max="11" width="32.1328125" customWidth="1"/>
    <col min="12" max="12" width="19.265625" customWidth="1"/>
    <col min="13" max="13" width="8.59765625" customWidth="1"/>
    <col min="14" max="15" width="18.46484375" customWidth="1"/>
    <col min="16" max="18" width="8.59765625" customWidth="1"/>
    <col min="19" max="20" width="13.86328125" customWidth="1"/>
    <col min="21" max="22" width="12.265625" customWidth="1"/>
    <col min="23" max="25" width="8.59765625" customWidth="1"/>
    <col min="26" max="26" width="13" customWidth="1"/>
    <col min="27" max="28" width="9.1328125" customWidth="1"/>
    <col min="29" max="29" width="8.59765625" customWidth="1"/>
    <col min="32" max="32" width="22.59765625" customWidth="1"/>
    <col min="33" max="33" width="22.86328125" customWidth="1"/>
    <col min="34" max="34" width="17.1328125" customWidth="1"/>
  </cols>
  <sheetData>
    <row r="1" spans="1:40" s="44" customFormat="1" ht="14.25" customHeight="1" x14ac:dyDescent="0.45">
      <c r="A1" s="47" t="s">
        <v>2</v>
      </c>
      <c r="B1" s="48" t="s">
        <v>3</v>
      </c>
      <c r="C1" s="49" t="s">
        <v>4</v>
      </c>
      <c r="D1" s="50" t="s">
        <v>5</v>
      </c>
      <c r="E1" s="50" t="s">
        <v>6</v>
      </c>
      <c r="F1" s="50" t="s">
        <v>7</v>
      </c>
      <c r="G1" s="50" t="s">
        <v>8</v>
      </c>
      <c r="H1" s="50" t="s">
        <v>9</v>
      </c>
      <c r="I1" s="50" t="s">
        <v>10</v>
      </c>
      <c r="J1" s="50" t="s">
        <v>11</v>
      </c>
      <c r="K1" s="50" t="s">
        <v>12</v>
      </c>
      <c r="L1" s="50" t="s">
        <v>13</v>
      </c>
      <c r="M1" s="50" t="s">
        <v>14</v>
      </c>
      <c r="N1" s="50" t="s">
        <v>15</v>
      </c>
      <c r="O1" s="50"/>
      <c r="P1" s="50" t="s">
        <v>16</v>
      </c>
      <c r="Q1" s="50" t="s">
        <v>17</v>
      </c>
      <c r="R1" s="50" t="s">
        <v>18</v>
      </c>
      <c r="S1" s="73" t="s">
        <v>19</v>
      </c>
      <c r="T1" s="73" t="s">
        <v>20</v>
      </c>
      <c r="U1" s="73" t="s">
        <v>21</v>
      </c>
      <c r="V1" s="73" t="s">
        <v>22</v>
      </c>
      <c r="W1" s="50" t="s">
        <v>23</v>
      </c>
      <c r="X1" s="50"/>
      <c r="Y1" s="80" t="s">
        <v>391</v>
      </c>
      <c r="Z1" s="80" t="s">
        <v>393</v>
      </c>
      <c r="AA1" s="80" t="s">
        <v>392</v>
      </c>
      <c r="AB1" s="80" t="s">
        <v>396</v>
      </c>
      <c r="AC1" s="80" t="s">
        <v>395</v>
      </c>
      <c r="AD1" s="73" t="s">
        <v>394</v>
      </c>
      <c r="AE1" s="44" t="s">
        <v>397</v>
      </c>
      <c r="AF1" s="23" t="s">
        <v>391</v>
      </c>
      <c r="AG1" s="23" t="s">
        <v>393</v>
      </c>
      <c r="AH1" s="80" t="s">
        <v>392</v>
      </c>
      <c r="AI1" s="80" t="s">
        <v>396</v>
      </c>
      <c r="AJ1" s="23" t="s">
        <v>395</v>
      </c>
      <c r="AK1" s="73" t="s">
        <v>394</v>
      </c>
      <c r="AL1" s="50" t="s">
        <v>9</v>
      </c>
      <c r="AM1" s="50" t="s">
        <v>10</v>
      </c>
      <c r="AN1" s="50" t="s">
        <v>11</v>
      </c>
    </row>
    <row r="2" spans="1:40" s="44" customFormat="1" ht="14.25" customHeight="1" x14ac:dyDescent="0.45">
      <c r="A2" s="47">
        <v>45832</v>
      </c>
      <c r="B2" s="48">
        <v>0.4284722222222222</v>
      </c>
      <c r="C2" s="49">
        <f t="shared" ref="C2:C21" si="0">A2+B2</f>
        <v>45832.428472222222</v>
      </c>
      <c r="D2" s="50">
        <v>1</v>
      </c>
      <c r="E2" s="50">
        <v>1</v>
      </c>
      <c r="F2" s="50" t="s">
        <v>28</v>
      </c>
      <c r="G2" s="50">
        <v>3500</v>
      </c>
      <c r="H2" s="50">
        <v>8</v>
      </c>
      <c r="I2" s="50">
        <v>30</v>
      </c>
      <c r="J2" s="50">
        <v>4</v>
      </c>
      <c r="K2" s="50" t="s">
        <v>29</v>
      </c>
      <c r="L2" s="50" t="s">
        <v>34</v>
      </c>
      <c r="M2" s="50">
        <v>7.3</v>
      </c>
      <c r="N2" s="50">
        <f t="shared" ref="N2:N9" si="1">M2+0.3</f>
        <v>7.6</v>
      </c>
      <c r="O2" s="50">
        <f t="shared" ref="O2:O21" si="2">N2-M2</f>
        <v>0.29999999999999982</v>
      </c>
      <c r="P2" s="50">
        <v>33.14</v>
      </c>
      <c r="Q2" s="50">
        <v>10.65</v>
      </c>
      <c r="R2" s="50">
        <v>78.599999999999994</v>
      </c>
      <c r="S2" s="73">
        <v>2376.7370925661758</v>
      </c>
      <c r="T2" s="73">
        <v>0.9537599508693122</v>
      </c>
      <c r="U2" s="74">
        <v>5668.5682255139236</v>
      </c>
      <c r="V2" s="74">
        <v>3.4658737845921213</v>
      </c>
      <c r="W2" s="50"/>
      <c r="X2" s="50"/>
      <c r="Y2" s="50"/>
      <c r="Z2" s="52"/>
      <c r="AA2" s="52"/>
      <c r="AB2" s="52"/>
      <c r="AE2">
        <v>34.947930795950697</v>
      </c>
      <c r="AF2"/>
      <c r="AG2"/>
      <c r="AH2"/>
      <c r="AI2"/>
      <c r="AJ2"/>
      <c r="AK2"/>
      <c r="AL2" s="50">
        <v>8</v>
      </c>
      <c r="AM2" s="50">
        <v>30</v>
      </c>
      <c r="AN2" s="50">
        <v>4</v>
      </c>
    </row>
    <row r="3" spans="1:40" s="44" customFormat="1" ht="14.25" customHeight="1" x14ac:dyDescent="0.45">
      <c r="A3" s="47">
        <v>45832</v>
      </c>
      <c r="B3" s="48">
        <v>0.54861111111111116</v>
      </c>
      <c r="C3" s="49">
        <f t="shared" si="0"/>
        <v>45832.548611111109</v>
      </c>
      <c r="D3" s="50">
        <v>1</v>
      </c>
      <c r="E3" s="50">
        <v>1</v>
      </c>
      <c r="F3" s="50" t="s">
        <v>28</v>
      </c>
      <c r="G3" s="50">
        <v>3500</v>
      </c>
      <c r="H3" s="50">
        <v>8</v>
      </c>
      <c r="I3" s="50">
        <v>30</v>
      </c>
      <c r="J3" s="50">
        <v>4</v>
      </c>
      <c r="K3" s="50" t="s">
        <v>29</v>
      </c>
      <c r="L3" s="50" t="s">
        <v>38</v>
      </c>
      <c r="M3" s="50">
        <v>7.6</v>
      </c>
      <c r="N3" s="50">
        <f t="shared" si="1"/>
        <v>7.8999999999999995</v>
      </c>
      <c r="O3" s="50">
        <f t="shared" si="2"/>
        <v>0.29999999999999982</v>
      </c>
      <c r="P3" s="50">
        <v>33.200000000000003</v>
      </c>
      <c r="Q3" s="50">
        <v>10.61</v>
      </c>
      <c r="R3" s="50">
        <v>82.38</v>
      </c>
      <c r="S3" s="73">
        <v>2428.9959068059979</v>
      </c>
      <c r="T3" s="73">
        <v>1.5216995760339269</v>
      </c>
      <c r="U3" s="74">
        <v>5743.8341822142256</v>
      </c>
      <c r="V3" s="74">
        <v>19.948170479863567</v>
      </c>
      <c r="W3" s="50"/>
      <c r="X3" s="50"/>
      <c r="Y3" s="24">
        <f>C3-C2</f>
        <v>0.12013888888759539</v>
      </c>
      <c r="Z3" s="5">
        <f>HOUR(Y3)</f>
        <v>2</v>
      </c>
      <c r="AA3" s="5">
        <f>MINUTE(Y3)</f>
        <v>53</v>
      </c>
      <c r="AB3" s="5">
        <f>AA3/60</f>
        <v>0.8833333333333333</v>
      </c>
      <c r="AC3" s="5">
        <f>Z3+AB3</f>
        <v>2.8833333333333333</v>
      </c>
      <c r="AD3" s="73">
        <f>(U3-U2)/(2*AC3)</f>
        <v>13.051900005832719</v>
      </c>
      <c r="AE3">
        <v>35.650761363446499</v>
      </c>
      <c r="AF3"/>
      <c r="AG3"/>
      <c r="AH3"/>
      <c r="AI3"/>
      <c r="AJ3"/>
      <c r="AK3"/>
      <c r="AL3" s="50">
        <v>8</v>
      </c>
      <c r="AM3" s="50">
        <v>30</v>
      </c>
      <c r="AN3" s="50">
        <v>4</v>
      </c>
    </row>
    <row r="4" spans="1:40" s="44" customFormat="1" ht="14.25" customHeight="1" x14ac:dyDescent="0.45">
      <c r="A4" s="47">
        <v>45833</v>
      </c>
      <c r="B4" s="48">
        <v>0.44236111111111109</v>
      </c>
      <c r="C4" s="49">
        <f t="shared" si="0"/>
        <v>45833.442361111112</v>
      </c>
      <c r="D4" s="50">
        <v>1</v>
      </c>
      <c r="E4" s="50">
        <v>1</v>
      </c>
      <c r="F4" s="50" t="s">
        <v>28</v>
      </c>
      <c r="G4" s="50">
        <v>3500</v>
      </c>
      <c r="H4" s="50">
        <v>8</v>
      </c>
      <c r="I4" s="50">
        <v>30</v>
      </c>
      <c r="J4" s="50">
        <v>4</v>
      </c>
      <c r="K4" s="50" t="s">
        <v>29</v>
      </c>
      <c r="L4" s="50" t="s">
        <v>54</v>
      </c>
      <c r="M4" s="50">
        <v>7.5</v>
      </c>
      <c r="N4" s="50">
        <f t="shared" si="1"/>
        <v>7.8</v>
      </c>
      <c r="O4" s="50">
        <f t="shared" si="2"/>
        <v>0.29999999999999982</v>
      </c>
      <c r="P4" s="50">
        <v>32.92</v>
      </c>
      <c r="Q4" s="50">
        <v>10.039999999999999</v>
      </c>
      <c r="R4" s="50">
        <v>0.19</v>
      </c>
      <c r="S4" s="73">
        <v>2257.9253392765308</v>
      </c>
      <c r="T4" s="73">
        <v>1.99893918522201</v>
      </c>
      <c r="U4" s="74">
        <v>4388.1171267917834</v>
      </c>
      <c r="V4" s="74">
        <v>10.967571085008395</v>
      </c>
      <c r="W4" s="50"/>
      <c r="X4" s="50"/>
      <c r="Y4" s="24">
        <f t="shared" ref="Y4:Y5" si="3">C4-C3</f>
        <v>0.89375000000291038</v>
      </c>
      <c r="Z4" s="5">
        <f t="shared" ref="Z4:Z5" si="4">HOUR(Y4)</f>
        <v>21</v>
      </c>
      <c r="AA4" s="5">
        <f t="shared" ref="AA4:AA5" si="5">MINUTE(Y4)</f>
        <v>27</v>
      </c>
      <c r="AB4" s="5">
        <f t="shared" ref="AB4:AB5" si="6">AA4/60</f>
        <v>0.45</v>
      </c>
      <c r="AC4" s="5">
        <f t="shared" ref="AC4:AC5" si="7">Z4+AB4</f>
        <v>21.45</v>
      </c>
      <c r="AD4" s="73">
        <f t="shared" ref="AD4:AD5" si="8">(U4-U3)/(2*AC4)</f>
        <v>-31.60179616369329</v>
      </c>
      <c r="AE4">
        <v>25.918808445889201</v>
      </c>
      <c r="AF4"/>
      <c r="AG4"/>
      <c r="AH4"/>
      <c r="AI4"/>
      <c r="AJ4"/>
      <c r="AK4"/>
      <c r="AL4" s="50">
        <v>8</v>
      </c>
      <c r="AM4" s="50">
        <v>30</v>
      </c>
      <c r="AN4" s="50">
        <v>4</v>
      </c>
    </row>
    <row r="5" spans="1:40" s="45" customFormat="1" ht="14.25" customHeight="1" x14ac:dyDescent="0.45">
      <c r="A5" s="62">
        <v>45834</v>
      </c>
      <c r="B5" s="63">
        <v>0.42708333333333331</v>
      </c>
      <c r="C5" s="64">
        <f t="shared" si="0"/>
        <v>45834.427083333336</v>
      </c>
      <c r="D5" s="65">
        <v>1</v>
      </c>
      <c r="E5" s="65">
        <v>1</v>
      </c>
      <c r="F5" s="65" t="s">
        <v>28</v>
      </c>
      <c r="G5" s="65">
        <v>3500</v>
      </c>
      <c r="H5" s="65">
        <v>8</v>
      </c>
      <c r="I5" s="65">
        <v>30</v>
      </c>
      <c r="J5" s="65">
        <v>4</v>
      </c>
      <c r="K5" s="65" t="s">
        <v>29</v>
      </c>
      <c r="L5" s="65" t="s">
        <v>62</v>
      </c>
      <c r="M5" s="65">
        <v>7.2</v>
      </c>
      <c r="N5" s="65">
        <f t="shared" si="1"/>
        <v>7.5</v>
      </c>
      <c r="O5" s="65">
        <f t="shared" si="2"/>
        <v>0.29999999999999982</v>
      </c>
      <c r="P5" s="65">
        <v>32.700000000000003</v>
      </c>
      <c r="Q5" s="65">
        <v>9.3000000000000007</v>
      </c>
      <c r="R5" s="65">
        <v>0.02</v>
      </c>
      <c r="S5" s="75">
        <v>2056.463879139962</v>
      </c>
      <c r="T5" s="75">
        <v>0.12094329540118742</v>
      </c>
      <c r="U5" s="76">
        <v>3370.0901981011111</v>
      </c>
      <c r="V5" s="76">
        <v>1.9107419208508467</v>
      </c>
      <c r="W5" s="65"/>
      <c r="X5" s="50"/>
      <c r="Y5" s="24">
        <f t="shared" si="3"/>
        <v>0.98472222222335404</v>
      </c>
      <c r="Z5" s="5">
        <f t="shared" si="4"/>
        <v>23</v>
      </c>
      <c r="AA5" s="5">
        <f t="shared" si="5"/>
        <v>38</v>
      </c>
      <c r="AB5" s="5">
        <f t="shared" si="6"/>
        <v>0.6333333333333333</v>
      </c>
      <c r="AC5" s="5">
        <f t="shared" si="7"/>
        <v>23.633333333333333</v>
      </c>
      <c r="AD5" s="73">
        <f t="shared" si="8"/>
        <v>-21.537946305162322</v>
      </c>
      <c r="AE5">
        <v>15.2347660694937</v>
      </c>
      <c r="AF5" s="24">
        <f>C5-C3</f>
        <v>1.8784722222262644</v>
      </c>
      <c r="AG5" s="5">
        <v>46</v>
      </c>
      <c r="AH5" s="5">
        <f t="shared" ref="AH5" si="9">MINUTE(AF5)</f>
        <v>5</v>
      </c>
      <c r="AI5" s="5">
        <f t="shared" ref="AI5" si="10">AH5/60</f>
        <v>8.3333333333333329E-2</v>
      </c>
      <c r="AJ5" s="5">
        <f t="shared" ref="AJ5" si="11">AG5+AI5</f>
        <v>46.083333333333336</v>
      </c>
      <c r="AK5" s="73">
        <f>(U5-U3)/(2*AJ5)</f>
        <v>-25.754907603397264</v>
      </c>
      <c r="AL5" s="65">
        <v>8</v>
      </c>
      <c r="AM5" s="65">
        <v>30</v>
      </c>
      <c r="AN5" s="65">
        <v>4</v>
      </c>
    </row>
    <row r="6" spans="1:40" s="46" customFormat="1" ht="14.25" customHeight="1" x14ac:dyDescent="0.45">
      <c r="A6" s="55">
        <v>45839</v>
      </c>
      <c r="B6" s="56">
        <v>0.42152777777777778</v>
      </c>
      <c r="C6" s="57">
        <f t="shared" si="0"/>
        <v>45839.421527777777</v>
      </c>
      <c r="D6" s="58">
        <v>1</v>
      </c>
      <c r="E6" s="58">
        <v>2</v>
      </c>
      <c r="F6" s="58" t="s">
        <v>28</v>
      </c>
      <c r="G6" s="58">
        <v>3500</v>
      </c>
      <c r="H6" s="58">
        <v>11</v>
      </c>
      <c r="I6" s="58">
        <v>30</v>
      </c>
      <c r="J6" s="58">
        <v>4</v>
      </c>
      <c r="K6" s="58" t="s">
        <v>29</v>
      </c>
      <c r="L6" s="58" t="s">
        <v>72</v>
      </c>
      <c r="M6" s="58">
        <v>10.7</v>
      </c>
      <c r="N6" s="58">
        <f t="shared" si="1"/>
        <v>11</v>
      </c>
      <c r="O6" s="58">
        <f t="shared" si="2"/>
        <v>0.30000000000000071</v>
      </c>
      <c r="P6" s="58">
        <v>32.630000000000003</v>
      </c>
      <c r="Q6" s="58">
        <v>10.52</v>
      </c>
      <c r="R6" s="58">
        <v>6.41</v>
      </c>
      <c r="S6" s="77">
        <v>2346.4485453053057</v>
      </c>
      <c r="T6" s="77">
        <v>1.2199764251979586</v>
      </c>
      <c r="U6" s="78">
        <v>5644.8020551843601</v>
      </c>
      <c r="V6" s="78">
        <v>18.751125609946584</v>
      </c>
      <c r="W6" s="58"/>
      <c r="X6" s="58"/>
      <c r="Y6" s="58"/>
      <c r="Z6" s="79"/>
      <c r="AA6" s="79"/>
      <c r="AB6" s="79"/>
      <c r="AE6">
        <v>34.594427599337997</v>
      </c>
      <c r="AF6"/>
      <c r="AG6"/>
      <c r="AH6"/>
      <c r="AI6"/>
      <c r="AJ6"/>
      <c r="AK6"/>
      <c r="AL6" s="58">
        <v>11</v>
      </c>
      <c r="AM6" s="58">
        <v>30</v>
      </c>
      <c r="AN6" s="58">
        <v>4</v>
      </c>
    </row>
    <row r="7" spans="1:40" s="44" customFormat="1" ht="14.25" customHeight="1" x14ac:dyDescent="0.45">
      <c r="A7" s="47">
        <v>45839</v>
      </c>
      <c r="B7" s="48">
        <v>0.54166666666666663</v>
      </c>
      <c r="C7" s="49">
        <f t="shared" si="0"/>
        <v>45839.541666666664</v>
      </c>
      <c r="D7" s="50">
        <v>1</v>
      </c>
      <c r="E7" s="50">
        <v>2</v>
      </c>
      <c r="F7" s="50" t="s">
        <v>28</v>
      </c>
      <c r="G7" s="50">
        <v>3500</v>
      </c>
      <c r="H7" s="50">
        <v>11</v>
      </c>
      <c r="I7" s="50">
        <v>30</v>
      </c>
      <c r="J7" s="50">
        <v>4</v>
      </c>
      <c r="K7" s="50" t="s">
        <v>29</v>
      </c>
      <c r="L7" s="50" t="s">
        <v>76</v>
      </c>
      <c r="M7" s="50">
        <v>10.8</v>
      </c>
      <c r="N7" s="50">
        <f t="shared" si="1"/>
        <v>11.100000000000001</v>
      </c>
      <c r="O7" s="50">
        <f t="shared" si="2"/>
        <v>0.30000000000000071</v>
      </c>
      <c r="P7" s="50">
        <v>32.619999999999997</v>
      </c>
      <c r="Q7" s="50">
        <v>10.5</v>
      </c>
      <c r="R7" s="50">
        <v>12.78</v>
      </c>
      <c r="S7" s="73">
        <v>2383.3389697959024</v>
      </c>
      <c r="T7" s="73">
        <v>0.40691431120988852</v>
      </c>
      <c r="U7" s="74">
        <v>5584.4367989576358</v>
      </c>
      <c r="V7" s="74">
        <v>15.639064929308807</v>
      </c>
      <c r="W7" s="50"/>
      <c r="X7" s="50"/>
      <c r="Y7" s="24">
        <f>C7-C6</f>
        <v>0.12013888888759539</v>
      </c>
      <c r="Z7" s="5">
        <f>HOUR(Y7)</f>
        <v>2</v>
      </c>
      <c r="AA7" s="5">
        <f>MINUTE(Y7)</f>
        <v>53</v>
      </c>
      <c r="AB7" s="5">
        <f>AA7/60</f>
        <v>0.8833333333333333</v>
      </c>
      <c r="AC7" s="5">
        <f>Z7+AB7</f>
        <v>2.8833333333333333</v>
      </c>
      <c r="AD7" s="73">
        <f>(U7-U6)/(2*AC7)</f>
        <v>-10.467963507524452</v>
      </c>
      <c r="AE7">
        <v>34.856079790449101</v>
      </c>
      <c r="AF7"/>
      <c r="AG7"/>
      <c r="AH7"/>
      <c r="AI7"/>
      <c r="AJ7"/>
      <c r="AK7"/>
      <c r="AL7" s="50">
        <v>11</v>
      </c>
      <c r="AM7" s="50">
        <v>30</v>
      </c>
      <c r="AN7" s="50">
        <v>4</v>
      </c>
    </row>
    <row r="8" spans="1:40" s="44" customFormat="1" ht="14.25" customHeight="1" x14ac:dyDescent="0.45">
      <c r="A8" s="47">
        <v>45840</v>
      </c>
      <c r="B8" s="48">
        <v>0.43888888888888888</v>
      </c>
      <c r="C8" s="49">
        <f t="shared" si="0"/>
        <v>45840.438888888886</v>
      </c>
      <c r="D8" s="50">
        <v>1</v>
      </c>
      <c r="E8" s="50">
        <v>2</v>
      </c>
      <c r="F8" s="50" t="s">
        <v>28</v>
      </c>
      <c r="G8" s="50">
        <v>3500</v>
      </c>
      <c r="H8" s="50">
        <v>11</v>
      </c>
      <c r="I8" s="50">
        <v>30</v>
      </c>
      <c r="J8" s="50">
        <v>4</v>
      </c>
      <c r="K8" s="50" t="s">
        <v>29</v>
      </c>
      <c r="L8" s="50" t="s">
        <v>89</v>
      </c>
      <c r="M8" s="50">
        <v>10.8</v>
      </c>
      <c r="N8" s="50">
        <f t="shared" si="1"/>
        <v>11.100000000000001</v>
      </c>
      <c r="O8" s="50">
        <f t="shared" si="2"/>
        <v>0.30000000000000071</v>
      </c>
      <c r="P8" s="50">
        <v>32.6</v>
      </c>
      <c r="Q8" s="50">
        <v>9.9600000000000009</v>
      </c>
      <c r="R8" s="50">
        <v>0.52</v>
      </c>
      <c r="S8" s="73">
        <v>2566.2297040011049</v>
      </c>
      <c r="T8" s="73">
        <v>0.96482763590393417</v>
      </c>
      <c r="U8" s="74">
        <v>5117.9914648875438</v>
      </c>
      <c r="V8" s="74">
        <v>3.0432596045284326</v>
      </c>
      <c r="W8" s="50"/>
      <c r="X8" s="50"/>
      <c r="Y8" s="24">
        <f t="shared" ref="Y8:Y9" si="12">C8-C7</f>
        <v>0.89722222222189885</v>
      </c>
      <c r="Z8" s="5">
        <f t="shared" ref="Z8" si="13">HOUR(Y8)</f>
        <v>21</v>
      </c>
      <c r="AA8" s="5">
        <f t="shared" ref="AA8:AA9" si="14">MINUTE(Y8)</f>
        <v>32</v>
      </c>
      <c r="AB8" s="5">
        <f t="shared" ref="AB8:AB9" si="15">AA8/60</f>
        <v>0.53333333333333333</v>
      </c>
      <c r="AC8" s="5">
        <f t="shared" ref="AC8:AC9" si="16">Z8+AB8</f>
        <v>21.533333333333335</v>
      </c>
      <c r="AD8" s="73">
        <f t="shared" ref="AD8:AD9" si="17">(U8-U7)/(2*AC8)</f>
        <v>-10.830774010915448</v>
      </c>
      <c r="AE8">
        <v>31.783853022414501</v>
      </c>
      <c r="AF8"/>
      <c r="AG8"/>
      <c r="AH8"/>
      <c r="AI8"/>
      <c r="AJ8"/>
      <c r="AK8"/>
      <c r="AL8" s="50">
        <v>11</v>
      </c>
      <c r="AM8" s="50">
        <v>30</v>
      </c>
      <c r="AN8" s="50">
        <v>4</v>
      </c>
    </row>
    <row r="9" spans="1:40" s="45" customFormat="1" ht="14.25" customHeight="1" x14ac:dyDescent="0.45">
      <c r="A9" s="62">
        <v>45841</v>
      </c>
      <c r="B9" s="63">
        <v>0.43958333333333333</v>
      </c>
      <c r="C9" s="64">
        <f t="shared" si="0"/>
        <v>45841.439583333333</v>
      </c>
      <c r="D9" s="65">
        <v>1</v>
      </c>
      <c r="E9" s="65">
        <v>2</v>
      </c>
      <c r="F9" s="65" t="s">
        <v>28</v>
      </c>
      <c r="G9" s="65">
        <v>3500</v>
      </c>
      <c r="H9" s="65">
        <v>11</v>
      </c>
      <c r="I9" s="65">
        <v>30</v>
      </c>
      <c r="J9" s="65">
        <v>4</v>
      </c>
      <c r="K9" s="65" t="s">
        <v>29</v>
      </c>
      <c r="L9" s="65" t="s">
        <v>97</v>
      </c>
      <c r="M9" s="65">
        <v>10.4</v>
      </c>
      <c r="N9" s="65">
        <f t="shared" si="1"/>
        <v>10.700000000000001</v>
      </c>
      <c r="O9" s="65">
        <f t="shared" si="2"/>
        <v>0.30000000000000071</v>
      </c>
      <c r="P9" s="65">
        <v>32.81</v>
      </c>
      <c r="Q9" s="65">
        <v>9.43</v>
      </c>
      <c r="R9" s="65">
        <v>0.65</v>
      </c>
      <c r="S9" s="75">
        <v>2832.5965548903582</v>
      </c>
      <c r="T9" s="75">
        <v>0.3288947526280141</v>
      </c>
      <c r="U9" s="76">
        <v>4788.0129374427361</v>
      </c>
      <c r="V9" s="76">
        <v>1.5562892010542171</v>
      </c>
      <c r="W9" s="65"/>
      <c r="X9" s="50"/>
      <c r="Y9" s="24">
        <f t="shared" si="12"/>
        <v>1.0006944444467081</v>
      </c>
      <c r="Z9" s="5">
        <v>24</v>
      </c>
      <c r="AA9" s="5">
        <f t="shared" si="14"/>
        <v>1</v>
      </c>
      <c r="AB9" s="5">
        <f t="shared" si="15"/>
        <v>1.6666666666666666E-2</v>
      </c>
      <c r="AC9" s="5">
        <f t="shared" si="16"/>
        <v>24.016666666666666</v>
      </c>
      <c r="AD9" s="73">
        <f t="shared" si="17"/>
        <v>-6.8697819731743452</v>
      </c>
      <c r="AE9">
        <v>24.576946478301</v>
      </c>
      <c r="AF9" s="24">
        <f>C9-C7</f>
        <v>1.8979166666686069</v>
      </c>
      <c r="AG9" s="5">
        <v>45</v>
      </c>
      <c r="AH9" s="5">
        <f t="shared" ref="AH9" si="18">MINUTE(AF9)</f>
        <v>33</v>
      </c>
      <c r="AI9" s="5">
        <f t="shared" ref="AI9" si="19">AH9/60</f>
        <v>0.55000000000000004</v>
      </c>
      <c r="AJ9" s="5">
        <f t="shared" ref="AJ9" si="20">AG9+AI9</f>
        <v>45.55</v>
      </c>
      <c r="AK9" s="73">
        <f>(U9-U7)/(2*AJ9)</f>
        <v>-8.7423036390219515</v>
      </c>
      <c r="AL9" s="65">
        <v>11</v>
      </c>
      <c r="AM9" s="65">
        <v>30</v>
      </c>
      <c r="AN9" s="65">
        <v>4</v>
      </c>
    </row>
    <row r="10" spans="1:40" s="46" customFormat="1" ht="14.25" customHeight="1" x14ac:dyDescent="0.45">
      <c r="A10" s="55">
        <v>45846</v>
      </c>
      <c r="B10" s="56">
        <v>0.43194444444444446</v>
      </c>
      <c r="C10" s="57">
        <f t="shared" si="0"/>
        <v>45846.431944444441</v>
      </c>
      <c r="D10" s="58">
        <v>1</v>
      </c>
      <c r="E10" s="58">
        <v>3</v>
      </c>
      <c r="F10" s="58" t="s">
        <v>28</v>
      </c>
      <c r="G10" s="58">
        <v>3500</v>
      </c>
      <c r="H10" s="58">
        <v>16</v>
      </c>
      <c r="I10" s="58">
        <v>30</v>
      </c>
      <c r="J10" s="58">
        <v>4</v>
      </c>
      <c r="K10" s="58" t="s">
        <v>29</v>
      </c>
      <c r="L10" s="58" t="s">
        <v>106</v>
      </c>
      <c r="M10" s="58">
        <v>15.5</v>
      </c>
      <c r="N10" s="58">
        <f>M10+0.5</f>
        <v>16</v>
      </c>
      <c r="O10" s="58">
        <f t="shared" si="2"/>
        <v>0.5</v>
      </c>
      <c r="P10" s="58">
        <v>31.24</v>
      </c>
      <c r="Q10" s="58">
        <v>10.24</v>
      </c>
      <c r="R10" s="58">
        <v>1.81</v>
      </c>
      <c r="S10" s="77">
        <v>2370.7610834868869</v>
      </c>
      <c r="T10" s="77">
        <v>1.3188408251501575</v>
      </c>
      <c r="U10" s="78">
        <v>5388.4829595966221</v>
      </c>
      <c r="V10" s="78">
        <v>4.1083732367916985</v>
      </c>
      <c r="W10" s="58"/>
      <c r="X10" s="58"/>
      <c r="Y10" s="58"/>
      <c r="Z10" s="79"/>
      <c r="AA10" s="79"/>
      <c r="AB10" s="79"/>
      <c r="AE10">
        <v>34.318334685316202</v>
      </c>
      <c r="AF10"/>
      <c r="AG10"/>
      <c r="AH10"/>
      <c r="AI10"/>
      <c r="AJ10"/>
      <c r="AK10"/>
      <c r="AL10" s="58">
        <v>16</v>
      </c>
      <c r="AM10" s="58">
        <v>30</v>
      </c>
      <c r="AN10" s="58">
        <v>4</v>
      </c>
    </row>
    <row r="11" spans="1:40" s="44" customFormat="1" ht="14.25" customHeight="1" x14ac:dyDescent="0.45">
      <c r="A11" s="47">
        <v>45846</v>
      </c>
      <c r="B11" s="48">
        <v>0.55208333333333337</v>
      </c>
      <c r="C11" s="49">
        <f t="shared" si="0"/>
        <v>45846.552083333336</v>
      </c>
      <c r="D11" s="50">
        <v>1</v>
      </c>
      <c r="E11" s="50">
        <v>3</v>
      </c>
      <c r="F11" s="50" t="s">
        <v>28</v>
      </c>
      <c r="G11" s="50">
        <v>3500</v>
      </c>
      <c r="H11" s="50">
        <v>16</v>
      </c>
      <c r="I11" s="50">
        <v>30</v>
      </c>
      <c r="J11" s="50">
        <v>4</v>
      </c>
      <c r="K11" s="50" t="s">
        <v>29</v>
      </c>
      <c r="L11" s="50" t="s">
        <v>110</v>
      </c>
      <c r="M11" s="50">
        <v>15.8</v>
      </c>
      <c r="N11" s="50">
        <f>M11+0.5</f>
        <v>16.3</v>
      </c>
      <c r="O11" s="50">
        <f t="shared" si="2"/>
        <v>0.5</v>
      </c>
      <c r="P11" s="50">
        <v>31.29</v>
      </c>
      <c r="Q11" s="50">
        <v>10.18</v>
      </c>
      <c r="R11" s="50">
        <v>1.79</v>
      </c>
      <c r="S11" s="73">
        <v>2355.8274591730797</v>
      </c>
      <c r="T11" s="73">
        <v>0.80938296147397926</v>
      </c>
      <c r="U11" s="74">
        <v>5118.0026711338951</v>
      </c>
      <c r="V11" s="74">
        <v>22.174263423619422</v>
      </c>
      <c r="W11" s="50"/>
      <c r="X11" s="50"/>
      <c r="Y11" s="24">
        <f>C11-C10</f>
        <v>0.12013888889487134</v>
      </c>
      <c r="Z11" s="5">
        <f>HOUR(Y11)</f>
        <v>2</v>
      </c>
      <c r="AA11" s="5">
        <f>MINUTE(Y11)</f>
        <v>53</v>
      </c>
      <c r="AB11" s="5">
        <f>AA11/60</f>
        <v>0.8833333333333333</v>
      </c>
      <c r="AC11" s="5">
        <f>Z11+AB11</f>
        <v>2.8833333333333333</v>
      </c>
      <c r="AD11" s="73">
        <f>(U11-U10)/(2*AC11)</f>
        <v>-46.904096265212779</v>
      </c>
      <c r="AE11">
        <v>32.8192204589878</v>
      </c>
      <c r="AF11"/>
      <c r="AG11"/>
      <c r="AH11"/>
      <c r="AI11"/>
      <c r="AJ11"/>
      <c r="AK11"/>
      <c r="AL11" s="50">
        <v>16</v>
      </c>
      <c r="AM11" s="50">
        <v>30</v>
      </c>
      <c r="AN11" s="50">
        <v>4</v>
      </c>
    </row>
    <row r="12" spans="1:40" s="44" customFormat="1" ht="14.25" customHeight="1" x14ac:dyDescent="0.45">
      <c r="A12" s="47">
        <v>45847</v>
      </c>
      <c r="B12" s="48">
        <v>0.44374999999999998</v>
      </c>
      <c r="C12" s="49">
        <f t="shared" si="0"/>
        <v>45847.443749999999</v>
      </c>
      <c r="D12" s="50">
        <v>1</v>
      </c>
      <c r="E12" s="50">
        <v>3</v>
      </c>
      <c r="F12" s="50" t="s">
        <v>28</v>
      </c>
      <c r="G12" s="50">
        <v>3500</v>
      </c>
      <c r="H12" s="50">
        <v>16</v>
      </c>
      <c r="I12" s="50">
        <v>30</v>
      </c>
      <c r="J12" s="50">
        <v>4</v>
      </c>
      <c r="K12" s="50" t="s">
        <v>29</v>
      </c>
      <c r="L12" s="50" t="s">
        <v>125</v>
      </c>
      <c r="M12" s="50">
        <v>16</v>
      </c>
      <c r="N12" s="50">
        <f>M12+0.5</f>
        <v>16.5</v>
      </c>
      <c r="O12" s="50">
        <f t="shared" si="2"/>
        <v>0.5</v>
      </c>
      <c r="P12" s="50">
        <v>31.39</v>
      </c>
      <c r="Q12" s="50">
        <v>9.59</v>
      </c>
      <c r="R12" s="50">
        <v>4</v>
      </c>
      <c r="S12" s="73">
        <v>980.7872876407306</v>
      </c>
      <c r="T12" s="73">
        <v>0.58603866543205529</v>
      </c>
      <c r="U12" s="74">
        <v>2084.1810458938307</v>
      </c>
      <c r="V12" s="74">
        <v>1.629340575756614</v>
      </c>
      <c r="W12" s="50" t="s">
        <v>126</v>
      </c>
      <c r="X12" s="50"/>
      <c r="Y12" s="24">
        <f t="shared" ref="Y12:Y13" si="21">C12-C11</f>
        <v>0.89166666666278616</v>
      </c>
      <c r="Z12" s="5">
        <f t="shared" ref="Z12:Z13" si="22">HOUR(Y12)</f>
        <v>21</v>
      </c>
      <c r="AA12" s="5">
        <f t="shared" ref="AA12:AA13" si="23">MINUTE(Y12)</f>
        <v>24</v>
      </c>
      <c r="AB12" s="5">
        <f t="shared" ref="AB12:AB13" si="24">AA12/60</f>
        <v>0.4</v>
      </c>
      <c r="AC12" s="5">
        <f t="shared" ref="AC12:AC13" si="25">Z12+AB12</f>
        <v>21.4</v>
      </c>
      <c r="AD12" s="73">
        <f t="shared" ref="AD12:AD13" si="26">(U12-U11)/(2*AC12)</f>
        <v>-70.883682832711784</v>
      </c>
      <c r="AE12">
        <v>10.7227592900046</v>
      </c>
      <c r="AF12"/>
      <c r="AG12"/>
      <c r="AH12"/>
      <c r="AI12"/>
      <c r="AJ12"/>
      <c r="AK12"/>
      <c r="AL12" s="50">
        <v>16</v>
      </c>
      <c r="AM12" s="50">
        <v>30</v>
      </c>
      <c r="AN12" s="50">
        <v>4</v>
      </c>
    </row>
    <row r="13" spans="1:40" s="45" customFormat="1" ht="14.25" customHeight="1" x14ac:dyDescent="0.45">
      <c r="A13" s="62">
        <v>45848</v>
      </c>
      <c r="B13" s="63">
        <v>0.44236111111111109</v>
      </c>
      <c r="C13" s="64">
        <f t="shared" si="0"/>
        <v>45848.442361111112</v>
      </c>
      <c r="D13" s="65">
        <v>1</v>
      </c>
      <c r="E13" s="65">
        <v>3</v>
      </c>
      <c r="F13" s="65" t="s">
        <v>28</v>
      </c>
      <c r="G13" s="65">
        <v>3500</v>
      </c>
      <c r="H13" s="65">
        <v>16</v>
      </c>
      <c r="I13" s="65">
        <v>30</v>
      </c>
      <c r="J13" s="65">
        <v>4</v>
      </c>
      <c r="K13" s="65" t="s">
        <v>29</v>
      </c>
      <c r="L13" s="65" t="s">
        <v>134</v>
      </c>
      <c r="M13" s="65">
        <v>15.4</v>
      </c>
      <c r="N13" s="65">
        <f>M13+0.5</f>
        <v>15.9</v>
      </c>
      <c r="O13" s="65">
        <f t="shared" si="2"/>
        <v>0.5</v>
      </c>
      <c r="P13" s="65">
        <v>31.79</v>
      </c>
      <c r="Q13" s="65">
        <v>8.7799999999999994</v>
      </c>
      <c r="R13" s="65">
        <v>-0.27</v>
      </c>
      <c r="S13" s="75">
        <v>1161.8404016801944</v>
      </c>
      <c r="T13" s="75">
        <v>0.63669344593425969</v>
      </c>
      <c r="U13" s="76">
        <v>1714.2539366893916</v>
      </c>
      <c r="V13" s="76">
        <v>2.0540892813249756</v>
      </c>
      <c r="W13" s="65" t="s">
        <v>126</v>
      </c>
      <c r="X13" s="50"/>
      <c r="Y13" s="24">
        <f t="shared" si="21"/>
        <v>0.99861111111385981</v>
      </c>
      <c r="Z13" s="5">
        <f t="shared" si="22"/>
        <v>23</v>
      </c>
      <c r="AA13" s="5">
        <f t="shared" si="23"/>
        <v>58</v>
      </c>
      <c r="AB13" s="5">
        <f t="shared" si="24"/>
        <v>0.96666666666666667</v>
      </c>
      <c r="AC13" s="5">
        <f t="shared" si="25"/>
        <v>23.966666666666665</v>
      </c>
      <c r="AD13" s="73">
        <f t="shared" si="26"/>
        <v>-7.7175335717198719</v>
      </c>
      <c r="AE13">
        <v>5.2248013029977898</v>
      </c>
      <c r="AF13" s="24">
        <f>C13-C10</f>
        <v>2.0104166666715173</v>
      </c>
      <c r="AG13" s="5">
        <v>47</v>
      </c>
      <c r="AH13" s="5">
        <f t="shared" ref="AH13" si="27">MINUTE(AF13)</f>
        <v>15</v>
      </c>
      <c r="AI13" s="5">
        <f t="shared" ref="AI13" si="28">AH13/60</f>
        <v>0.25</v>
      </c>
      <c r="AJ13" s="5">
        <f t="shared" ref="AJ13" si="29">AG13+AI13</f>
        <v>47.25</v>
      </c>
      <c r="AK13" s="73">
        <f>(U13-U10)/(2*AJ13)</f>
        <v>-38.880730401134713</v>
      </c>
      <c r="AL13" s="65">
        <v>16</v>
      </c>
      <c r="AM13" s="65">
        <v>30</v>
      </c>
      <c r="AN13" s="65">
        <v>4</v>
      </c>
    </row>
    <row r="14" spans="1:40" s="46" customFormat="1" ht="14.25" customHeight="1" x14ac:dyDescent="0.45">
      <c r="A14" s="55">
        <v>45860</v>
      </c>
      <c r="B14" s="56">
        <v>0.42638888888888887</v>
      </c>
      <c r="C14" s="57">
        <f t="shared" si="0"/>
        <v>45860.426388888889</v>
      </c>
      <c r="D14" s="58">
        <v>1</v>
      </c>
      <c r="E14" s="58">
        <v>4</v>
      </c>
      <c r="F14" s="58" t="s">
        <v>28</v>
      </c>
      <c r="G14" s="58">
        <v>3500</v>
      </c>
      <c r="H14" s="58">
        <v>21</v>
      </c>
      <c r="I14" s="58">
        <v>30</v>
      </c>
      <c r="J14" s="58">
        <v>4</v>
      </c>
      <c r="L14" s="58" t="s">
        <v>143</v>
      </c>
      <c r="M14" s="58">
        <v>20.7</v>
      </c>
      <c r="N14" s="58">
        <f>M14+0.6</f>
        <v>21.3</v>
      </c>
      <c r="O14" s="58">
        <f t="shared" si="2"/>
        <v>0.60000000000000142</v>
      </c>
      <c r="P14" s="58">
        <v>31.84</v>
      </c>
      <c r="Q14" s="58">
        <v>10.1</v>
      </c>
      <c r="R14" s="58">
        <v>48.93</v>
      </c>
      <c r="S14" s="77">
        <v>2303.8496177495094</v>
      </c>
      <c r="T14" s="77">
        <v>0.61577903726906624</v>
      </c>
      <c r="U14" s="78">
        <v>5341.4575992526179</v>
      </c>
      <c r="V14" s="78">
        <v>4.6730792353441792</v>
      </c>
      <c r="W14" s="58"/>
      <c r="X14" s="58"/>
      <c r="Y14" s="58"/>
      <c r="Z14" s="79"/>
      <c r="AA14" s="79"/>
      <c r="AB14" s="79"/>
      <c r="AE14">
        <v>33.668472305015797</v>
      </c>
      <c r="AF14"/>
      <c r="AG14"/>
      <c r="AH14"/>
      <c r="AI14"/>
      <c r="AJ14"/>
      <c r="AK14"/>
      <c r="AL14" s="58">
        <v>21</v>
      </c>
      <c r="AM14" s="58">
        <v>30</v>
      </c>
      <c r="AN14" s="58">
        <v>4</v>
      </c>
    </row>
    <row r="15" spans="1:40" s="44" customFormat="1" ht="14.25" customHeight="1" x14ac:dyDescent="0.45">
      <c r="A15" s="47">
        <v>45860</v>
      </c>
      <c r="B15" s="48">
        <v>0.5493055555555556</v>
      </c>
      <c r="C15" s="49">
        <f t="shared" si="0"/>
        <v>45860.549305555556</v>
      </c>
      <c r="D15" s="50">
        <v>1</v>
      </c>
      <c r="E15" s="50">
        <v>4</v>
      </c>
      <c r="F15" s="50" t="s">
        <v>28</v>
      </c>
      <c r="G15" s="50">
        <v>3500</v>
      </c>
      <c r="H15" s="50">
        <v>21</v>
      </c>
      <c r="I15" s="50">
        <v>30</v>
      </c>
      <c r="J15" s="50">
        <v>4</v>
      </c>
      <c r="L15" s="50" t="s">
        <v>147</v>
      </c>
      <c r="M15" s="50">
        <v>20.399999999999999</v>
      </c>
      <c r="N15" s="50">
        <f>M15+0.6</f>
        <v>21</v>
      </c>
      <c r="O15" s="50">
        <f t="shared" si="2"/>
        <v>0.60000000000000142</v>
      </c>
      <c r="P15" s="50">
        <v>31.92</v>
      </c>
      <c r="Q15" s="50">
        <v>10.029999999999999</v>
      </c>
      <c r="R15" s="50">
        <v>50.68</v>
      </c>
      <c r="S15" s="73">
        <v>2217.0215702160754</v>
      </c>
      <c r="T15" s="73">
        <v>1.9483929809495855</v>
      </c>
      <c r="U15" s="74">
        <v>4909.6780849779334</v>
      </c>
      <c r="V15" s="74">
        <v>4.5315548675171078</v>
      </c>
      <c r="W15" s="50"/>
      <c r="X15" s="50"/>
      <c r="Y15" s="24">
        <f>C15-C14</f>
        <v>0.12291666666715173</v>
      </c>
      <c r="Z15" s="5">
        <f>HOUR(Y15)</f>
        <v>2</v>
      </c>
      <c r="AA15" s="5">
        <f>MINUTE(Y15)</f>
        <v>57</v>
      </c>
      <c r="AB15" s="5">
        <f>AA15/60</f>
        <v>0.95</v>
      </c>
      <c r="AC15" s="5">
        <f>Z15+AB15</f>
        <v>2.95</v>
      </c>
      <c r="AD15" s="73">
        <f>(U15-U14)/(2*AC15)</f>
        <v>-73.182968521132963</v>
      </c>
      <c r="AE15">
        <v>31.124828459576399</v>
      </c>
      <c r="AF15"/>
      <c r="AG15"/>
      <c r="AH15"/>
      <c r="AI15"/>
      <c r="AJ15"/>
      <c r="AK15"/>
      <c r="AL15" s="50">
        <v>21</v>
      </c>
      <c r="AM15" s="50">
        <v>30</v>
      </c>
      <c r="AN15" s="50">
        <v>4</v>
      </c>
    </row>
    <row r="16" spans="1:40" s="44" customFormat="1" ht="14.25" customHeight="1" x14ac:dyDescent="0.45">
      <c r="A16" s="47">
        <v>45861</v>
      </c>
      <c r="B16" s="48">
        <v>0.42708333333333331</v>
      </c>
      <c r="C16" s="49">
        <f t="shared" si="0"/>
        <v>45861.427083333336</v>
      </c>
      <c r="D16" s="50">
        <v>1</v>
      </c>
      <c r="E16" s="50">
        <v>4</v>
      </c>
      <c r="F16" s="50" t="s">
        <v>28</v>
      </c>
      <c r="G16" s="50">
        <v>3500</v>
      </c>
      <c r="H16" s="50">
        <v>21</v>
      </c>
      <c r="I16" s="50">
        <v>30</v>
      </c>
      <c r="J16" s="50">
        <v>4</v>
      </c>
      <c r="L16" s="50" t="s">
        <v>160</v>
      </c>
      <c r="M16" s="50">
        <v>20.2</v>
      </c>
      <c r="N16" s="50">
        <f>M16+0.6</f>
        <v>20.8</v>
      </c>
      <c r="O16" s="50">
        <f t="shared" si="2"/>
        <v>0.60000000000000142</v>
      </c>
      <c r="P16" s="50">
        <v>32.49</v>
      </c>
      <c r="Q16" s="50">
        <v>9.26</v>
      </c>
      <c r="R16" s="50">
        <v>-0.67</v>
      </c>
      <c r="S16" s="73">
        <v>935.90893524132332</v>
      </c>
      <c r="T16" s="73">
        <v>0.13479749464638976</v>
      </c>
      <c r="U16" s="74">
        <v>1840.6852380202649</v>
      </c>
      <c r="V16" s="74">
        <v>7.0777400899069851E-2</v>
      </c>
      <c r="W16" s="50" t="s">
        <v>126</v>
      </c>
      <c r="X16" s="50"/>
      <c r="Y16" s="24">
        <f t="shared" ref="Y16:Y17" si="30">C16-C15</f>
        <v>0.87777777777955635</v>
      </c>
      <c r="Z16" s="5">
        <f t="shared" ref="Z16:Z17" si="31">HOUR(Y16)</f>
        <v>21</v>
      </c>
      <c r="AA16" s="5">
        <f t="shared" ref="AA16:AA17" si="32">MINUTE(Y16)</f>
        <v>4</v>
      </c>
      <c r="AB16" s="5">
        <f t="shared" ref="AB16:AB17" si="33">AA16/60</f>
        <v>6.6666666666666666E-2</v>
      </c>
      <c r="AC16" s="5">
        <f t="shared" ref="AC16:AC17" si="34">Z16+AB16</f>
        <v>21.066666666666666</v>
      </c>
      <c r="AD16" s="73">
        <f t="shared" ref="AD16:AD17" si="35">(U16-U15)/(2*AC16)</f>
        <v>-72.840020101843393</v>
      </c>
      <c r="AE16">
        <v>8.4530212044354407</v>
      </c>
      <c r="AF16"/>
      <c r="AG16"/>
      <c r="AH16"/>
      <c r="AI16"/>
      <c r="AJ16"/>
      <c r="AK16"/>
      <c r="AL16" s="50">
        <v>21</v>
      </c>
      <c r="AM16" s="50">
        <v>30</v>
      </c>
      <c r="AN16" s="50">
        <v>4</v>
      </c>
    </row>
    <row r="17" spans="1:40" s="45" customFormat="1" ht="14.25" customHeight="1" x14ac:dyDescent="0.45">
      <c r="A17" s="62">
        <v>45862</v>
      </c>
      <c r="B17" s="63">
        <v>0.4152777777777778</v>
      </c>
      <c r="C17" s="64">
        <f t="shared" si="0"/>
        <v>45862.415277777778</v>
      </c>
      <c r="D17" s="65">
        <v>1</v>
      </c>
      <c r="E17" s="65">
        <v>4</v>
      </c>
      <c r="F17" s="65" t="s">
        <v>28</v>
      </c>
      <c r="G17" s="65">
        <v>3500</v>
      </c>
      <c r="H17" s="65">
        <v>21</v>
      </c>
      <c r="I17" s="65">
        <v>30</v>
      </c>
      <c r="J17" s="65">
        <v>4</v>
      </c>
      <c r="L17" s="65" t="s">
        <v>168</v>
      </c>
      <c r="M17" s="65">
        <v>20.3</v>
      </c>
      <c r="N17" s="65">
        <f>M17+0.6</f>
        <v>20.900000000000002</v>
      </c>
      <c r="O17" s="65">
        <f t="shared" si="2"/>
        <v>0.60000000000000142</v>
      </c>
      <c r="P17" s="65">
        <v>33.46</v>
      </c>
      <c r="Q17" s="65">
        <v>8.59</v>
      </c>
      <c r="R17" s="65">
        <v>-0.44</v>
      </c>
      <c r="S17" s="75">
        <v>1214.2241165813766</v>
      </c>
      <c r="T17" s="75">
        <v>5.36365730254071E-2</v>
      </c>
      <c r="U17" s="76">
        <v>1733.5769661845704</v>
      </c>
      <c r="V17" s="76">
        <v>0</v>
      </c>
      <c r="W17" s="65" t="s">
        <v>126</v>
      </c>
      <c r="X17" s="50"/>
      <c r="Y17" s="24">
        <f t="shared" si="30"/>
        <v>0.9881944444423425</v>
      </c>
      <c r="Z17" s="5">
        <f t="shared" si="31"/>
        <v>23</v>
      </c>
      <c r="AA17" s="5">
        <f t="shared" si="32"/>
        <v>43</v>
      </c>
      <c r="AB17" s="5">
        <f t="shared" si="33"/>
        <v>0.71666666666666667</v>
      </c>
      <c r="AC17" s="5">
        <f t="shared" si="34"/>
        <v>23.716666666666665</v>
      </c>
      <c r="AD17" s="73">
        <f t="shared" si="35"/>
        <v>-2.2580802214130955</v>
      </c>
      <c r="AE17">
        <v>4.9255641777842003</v>
      </c>
      <c r="AF17" s="24">
        <f>C17-C14</f>
        <v>1.9888888888890506</v>
      </c>
      <c r="AG17" s="5">
        <v>48</v>
      </c>
      <c r="AH17" s="5">
        <f t="shared" ref="AH17" si="36">MINUTE(AF17)</f>
        <v>44</v>
      </c>
      <c r="AI17" s="5">
        <f t="shared" ref="AI17" si="37">AH17/60</f>
        <v>0.73333333333333328</v>
      </c>
      <c r="AJ17" s="5">
        <f t="shared" ref="AJ17" si="38">AG17+AI17</f>
        <v>48.733333333333334</v>
      </c>
      <c r="AK17" s="73">
        <f>(U17-U14)/(2*AJ17)</f>
        <v>-37.01655916280486</v>
      </c>
      <c r="AL17" s="65">
        <v>21</v>
      </c>
      <c r="AM17" s="65">
        <v>30</v>
      </c>
      <c r="AN17" s="65">
        <v>4</v>
      </c>
    </row>
    <row r="18" spans="1:40" s="46" customFormat="1" ht="14.25" customHeight="1" x14ac:dyDescent="0.45">
      <c r="A18" s="55">
        <v>45867</v>
      </c>
      <c r="B18" s="56">
        <v>0.41249999999999998</v>
      </c>
      <c r="C18" s="57">
        <f t="shared" si="0"/>
        <v>45867.412499999999</v>
      </c>
      <c r="D18" s="58">
        <v>1</v>
      </c>
      <c r="E18" s="58">
        <v>5</v>
      </c>
      <c r="F18" s="58" t="s">
        <v>28</v>
      </c>
      <c r="G18" s="58">
        <v>3500</v>
      </c>
      <c r="H18" s="58">
        <v>30</v>
      </c>
      <c r="I18" s="58">
        <v>30</v>
      </c>
      <c r="J18" s="58">
        <v>4</v>
      </c>
      <c r="L18" s="58" t="s">
        <v>177</v>
      </c>
      <c r="M18" s="58">
        <v>29.1</v>
      </c>
      <c r="N18" s="58">
        <f>M18+0.9</f>
        <v>30</v>
      </c>
      <c r="O18" s="58">
        <f t="shared" si="2"/>
        <v>0.89999999999999858</v>
      </c>
      <c r="P18" s="58">
        <v>33.97</v>
      </c>
      <c r="Q18" s="58">
        <v>9.75</v>
      </c>
      <c r="R18" s="58">
        <v>16.16</v>
      </c>
      <c r="S18" s="77">
        <v>2309.7608477933168</v>
      </c>
      <c r="T18" s="77">
        <v>0.6840671786393403</v>
      </c>
      <c r="U18" s="78">
        <v>5197.3683891777719</v>
      </c>
      <c r="V18" s="78">
        <v>0.63639835475478546</v>
      </c>
      <c r="W18" s="58"/>
      <c r="X18" s="58"/>
      <c r="Y18" s="58"/>
      <c r="Z18" s="79"/>
      <c r="AA18" s="79"/>
      <c r="AB18" s="79"/>
      <c r="AE18">
        <v>32.9312727430028</v>
      </c>
      <c r="AF18"/>
      <c r="AG18"/>
      <c r="AH18"/>
      <c r="AI18"/>
      <c r="AJ18"/>
      <c r="AK18"/>
      <c r="AL18" s="58">
        <v>30</v>
      </c>
      <c r="AM18" s="58">
        <v>30</v>
      </c>
      <c r="AN18" s="58">
        <v>4</v>
      </c>
    </row>
    <row r="19" spans="1:40" s="44" customFormat="1" ht="14.25" customHeight="1" x14ac:dyDescent="0.45">
      <c r="A19" s="47">
        <v>45867</v>
      </c>
      <c r="B19" s="48">
        <v>0.5395833333333333</v>
      </c>
      <c r="C19" s="49">
        <f t="shared" si="0"/>
        <v>45867.539583333331</v>
      </c>
      <c r="D19" s="50">
        <v>1</v>
      </c>
      <c r="E19" s="50">
        <v>5</v>
      </c>
      <c r="F19" s="50" t="s">
        <v>28</v>
      </c>
      <c r="G19" s="50">
        <v>3500</v>
      </c>
      <c r="H19" s="50">
        <v>30</v>
      </c>
      <c r="I19" s="50">
        <v>30</v>
      </c>
      <c r="J19" s="50">
        <v>4</v>
      </c>
      <c r="L19" s="50" t="s">
        <v>181</v>
      </c>
      <c r="M19" s="50">
        <v>28.7</v>
      </c>
      <c r="N19" s="50">
        <f>M19+0.9</f>
        <v>29.599999999999998</v>
      </c>
      <c r="O19" s="50">
        <f t="shared" si="2"/>
        <v>0.89999999999999858</v>
      </c>
      <c r="P19" s="50">
        <v>34.17</v>
      </c>
      <c r="Q19" s="50">
        <v>9.4700000000000006</v>
      </c>
      <c r="R19" s="50">
        <v>22.89</v>
      </c>
      <c r="S19" s="73">
        <v>685.03045412827544</v>
      </c>
      <c r="T19" s="73">
        <v>0.24967107595489565</v>
      </c>
      <c r="U19" s="74">
        <v>1733.5019799771139</v>
      </c>
      <c r="V19" s="74">
        <v>0</v>
      </c>
      <c r="W19" s="50" t="s">
        <v>126</v>
      </c>
      <c r="X19" s="50"/>
      <c r="Y19" s="80">
        <f>C19-C18</f>
        <v>0.12708333333284827</v>
      </c>
      <c r="Z19" s="73">
        <f>HOUR(Y19)</f>
        <v>3</v>
      </c>
      <c r="AA19" s="73">
        <f>MINUTE(Y19)</f>
        <v>3</v>
      </c>
      <c r="AB19" s="73">
        <f>AA19/60</f>
        <v>0.05</v>
      </c>
      <c r="AC19" s="73">
        <f>Z19+AB19</f>
        <v>3.05</v>
      </c>
      <c r="AD19" s="73">
        <f>(U19-U18)/(2*AC19)</f>
        <v>-567.84695232797674</v>
      </c>
      <c r="AE19">
        <v>8.1218976356272901</v>
      </c>
      <c r="AF19"/>
      <c r="AG19"/>
      <c r="AH19"/>
      <c r="AI19"/>
      <c r="AJ19"/>
      <c r="AK19"/>
      <c r="AL19" s="50">
        <v>30</v>
      </c>
      <c r="AM19" s="50">
        <v>30</v>
      </c>
      <c r="AN19" s="50">
        <v>4</v>
      </c>
    </row>
    <row r="20" spans="1:40" s="44" customFormat="1" ht="14.25" customHeight="1" x14ac:dyDescent="0.45">
      <c r="A20" s="47">
        <v>45868</v>
      </c>
      <c r="B20" s="48">
        <v>0.41944444444444445</v>
      </c>
      <c r="C20" s="49">
        <f t="shared" si="0"/>
        <v>45868.419444444444</v>
      </c>
      <c r="D20" s="50">
        <v>1</v>
      </c>
      <c r="E20" s="50">
        <v>5</v>
      </c>
      <c r="F20" s="50" t="s">
        <v>28</v>
      </c>
      <c r="G20" s="50">
        <v>3500</v>
      </c>
      <c r="H20" s="50">
        <v>30</v>
      </c>
      <c r="I20" s="50">
        <v>30</v>
      </c>
      <c r="J20" s="50">
        <v>4</v>
      </c>
      <c r="L20" s="50" t="s">
        <v>195</v>
      </c>
      <c r="M20" s="50">
        <v>28.4</v>
      </c>
      <c r="N20" s="50">
        <f>M20+0.9</f>
        <v>29.299999999999997</v>
      </c>
      <c r="O20" s="50">
        <f t="shared" si="2"/>
        <v>0.89999999999999858</v>
      </c>
      <c r="P20" s="50">
        <v>36.380000000000003</v>
      </c>
      <c r="Q20" s="50">
        <v>8.82</v>
      </c>
      <c r="R20" s="50">
        <v>0.47</v>
      </c>
      <c r="S20" s="73">
        <v>712.32738055544087</v>
      </c>
      <c r="T20" s="73">
        <v>0.45489471094061729</v>
      </c>
      <c r="U20" s="74">
        <v>1362.9165944798826</v>
      </c>
      <c r="V20" s="74">
        <v>0</v>
      </c>
      <c r="W20" s="50" t="s">
        <v>126</v>
      </c>
      <c r="X20" s="50"/>
      <c r="Y20" s="80">
        <f t="shared" ref="Y20:Y21" si="39">C20-C19</f>
        <v>0.87986111111240461</v>
      </c>
      <c r="Z20" s="73">
        <f t="shared" ref="Z20" si="40">HOUR(Y20)</f>
        <v>21</v>
      </c>
      <c r="AA20" s="73">
        <f t="shared" ref="AA20:AA21" si="41">MINUTE(Y20)</f>
        <v>7</v>
      </c>
      <c r="AB20" s="73">
        <f t="shared" ref="AB20:AB21" si="42">AA20/60</f>
        <v>0.11666666666666667</v>
      </c>
      <c r="AC20" s="73">
        <f t="shared" ref="AC20:AC21" si="43">Z20+AB20</f>
        <v>21.116666666666667</v>
      </c>
      <c r="AD20" s="73">
        <f t="shared" ref="AD20:AD21" si="44">(U20-U19)/(2*AC20)</f>
        <v>-8.7747131530520424</v>
      </c>
      <c r="AE20">
        <v>4.9973434036971103</v>
      </c>
      <c r="AF20"/>
      <c r="AG20"/>
      <c r="AH20"/>
      <c r="AI20"/>
      <c r="AJ20"/>
      <c r="AK20"/>
      <c r="AL20" s="50">
        <v>30</v>
      </c>
      <c r="AM20" s="50">
        <v>30</v>
      </c>
      <c r="AN20" s="50">
        <v>4</v>
      </c>
    </row>
    <row r="21" spans="1:40" s="45" customFormat="1" ht="14.25" customHeight="1" x14ac:dyDescent="0.45">
      <c r="A21" s="62">
        <v>45869</v>
      </c>
      <c r="B21" s="63">
        <v>0.4284722222222222</v>
      </c>
      <c r="C21" s="64">
        <f t="shared" si="0"/>
        <v>45869.428472222222</v>
      </c>
      <c r="D21" s="65">
        <v>1</v>
      </c>
      <c r="E21" s="65">
        <v>5</v>
      </c>
      <c r="F21" s="65" t="s">
        <v>28</v>
      </c>
      <c r="G21" s="65">
        <v>3500</v>
      </c>
      <c r="H21" s="65">
        <v>30</v>
      </c>
      <c r="I21" s="65">
        <v>30</v>
      </c>
      <c r="J21" s="65">
        <v>4</v>
      </c>
      <c r="L21" s="65" t="s">
        <v>203</v>
      </c>
      <c r="M21" s="65">
        <v>28.3</v>
      </c>
      <c r="N21" s="65">
        <f>M21+0.9</f>
        <v>29.2</v>
      </c>
      <c r="O21" s="65">
        <f t="shared" si="2"/>
        <v>0.89999999999999858</v>
      </c>
      <c r="P21" s="65">
        <v>39.74</v>
      </c>
      <c r="Q21" s="65">
        <v>8.2200000000000006</v>
      </c>
      <c r="R21" s="65">
        <v>0.1</v>
      </c>
      <c r="S21" s="75">
        <v>1143.0214491182703</v>
      </c>
      <c r="T21" s="75">
        <v>7.8266152213159398E-2</v>
      </c>
      <c r="U21" s="76">
        <v>1529.1334133424152</v>
      </c>
      <c r="V21" s="76">
        <v>0</v>
      </c>
      <c r="W21" s="65" t="s">
        <v>126</v>
      </c>
      <c r="X21" s="65"/>
      <c r="Y21" s="82">
        <f t="shared" si="39"/>
        <v>1.0090277777781012</v>
      </c>
      <c r="Z21" s="75">
        <v>24</v>
      </c>
      <c r="AA21" s="75">
        <f t="shared" si="41"/>
        <v>13</v>
      </c>
      <c r="AB21" s="75">
        <f t="shared" si="42"/>
        <v>0.21666666666666667</v>
      </c>
      <c r="AC21" s="75">
        <f t="shared" si="43"/>
        <v>24.216666666666665</v>
      </c>
      <c r="AD21" s="75">
        <f t="shared" si="44"/>
        <v>3.4318682490543551</v>
      </c>
      <c r="AE21">
        <v>3.3058304147651301</v>
      </c>
      <c r="AF21" s="24">
        <f>C21-C18</f>
        <v>2.015972222223354</v>
      </c>
      <c r="AG21" s="5">
        <v>48</v>
      </c>
      <c r="AH21" s="5">
        <f t="shared" ref="AH21" si="45">MINUTE(AF21)</f>
        <v>23</v>
      </c>
      <c r="AI21" s="5">
        <f t="shared" ref="AI21" si="46">AH21/60</f>
        <v>0.38333333333333336</v>
      </c>
      <c r="AJ21" s="5">
        <f t="shared" ref="AJ21" si="47">AG21+AI21</f>
        <v>48.383333333333333</v>
      </c>
      <c r="AK21" s="73">
        <f>(U21-U18)/(2*AJ21)</f>
        <v>-37.908043153655079</v>
      </c>
      <c r="AL21" s="65">
        <v>30</v>
      </c>
      <c r="AM21" s="65">
        <v>30</v>
      </c>
      <c r="AN21" s="65">
        <v>4</v>
      </c>
    </row>
    <row r="26" spans="1:40" s="46" customFormat="1" ht="14.25" customHeight="1" x14ac:dyDescent="0.45">
      <c r="A26" s="55">
        <v>45916</v>
      </c>
      <c r="B26" s="56">
        <v>0.40972222222222221</v>
      </c>
      <c r="C26" s="57">
        <f t="shared" ref="C26:C45" si="48">A26+B26</f>
        <v>45916.409722222219</v>
      </c>
      <c r="D26" s="58">
        <v>2</v>
      </c>
      <c r="E26" s="58">
        <v>1</v>
      </c>
      <c r="F26" s="58" t="s">
        <v>28</v>
      </c>
      <c r="G26" s="58">
        <v>3500</v>
      </c>
      <c r="H26" s="58">
        <v>10</v>
      </c>
      <c r="I26" s="58">
        <v>6</v>
      </c>
      <c r="J26" s="58">
        <v>4</v>
      </c>
      <c r="L26" s="58" t="s">
        <v>249</v>
      </c>
      <c r="M26" s="59">
        <v>10</v>
      </c>
      <c r="N26" s="59">
        <v>10</v>
      </c>
      <c r="O26" s="58">
        <f t="shared" ref="O26:O45" si="49">N26-M26</f>
        <v>0</v>
      </c>
      <c r="P26" s="58">
        <v>6.68</v>
      </c>
      <c r="Q26" s="58">
        <v>11.09</v>
      </c>
      <c r="R26" s="58">
        <v>7.3</v>
      </c>
      <c r="S26" s="60">
        <v>878.65564730000006</v>
      </c>
      <c r="T26" s="60">
        <v>0.42905572530000002</v>
      </c>
      <c r="U26" s="61">
        <v>2517.6433929999998</v>
      </c>
      <c r="V26" s="61">
        <v>0.86584171320000003</v>
      </c>
      <c r="W26" s="58"/>
      <c r="X26" s="58"/>
      <c r="Y26" s="58"/>
      <c r="Z26" s="79"/>
      <c r="AA26" s="79"/>
      <c r="AB26" s="79"/>
      <c r="AE26">
        <v>13.128137313104199</v>
      </c>
      <c r="AF26"/>
      <c r="AG26"/>
      <c r="AH26"/>
      <c r="AI26"/>
      <c r="AJ26"/>
      <c r="AK26"/>
      <c r="AL26" s="58">
        <v>10</v>
      </c>
      <c r="AM26" s="58">
        <v>6</v>
      </c>
      <c r="AN26" s="58">
        <v>4</v>
      </c>
    </row>
    <row r="27" spans="1:40" s="44" customFormat="1" ht="14.25" customHeight="1" x14ac:dyDescent="0.45">
      <c r="A27" s="47">
        <v>45916</v>
      </c>
      <c r="B27" s="48">
        <v>0.5395833333333333</v>
      </c>
      <c r="C27" s="49">
        <f t="shared" si="48"/>
        <v>45916.539583333331</v>
      </c>
      <c r="D27" s="50">
        <v>2</v>
      </c>
      <c r="E27" s="50">
        <v>1</v>
      </c>
      <c r="F27" s="50" t="s">
        <v>28</v>
      </c>
      <c r="G27" s="50">
        <v>3500</v>
      </c>
      <c r="H27" s="50">
        <v>10</v>
      </c>
      <c r="I27" s="50">
        <v>6</v>
      </c>
      <c r="J27" s="50">
        <v>4</v>
      </c>
      <c r="L27" s="50" t="s">
        <v>253</v>
      </c>
      <c r="M27" s="51">
        <v>9.9</v>
      </c>
      <c r="N27" s="51">
        <v>9.9</v>
      </c>
      <c r="O27" s="50">
        <f t="shared" si="49"/>
        <v>0</v>
      </c>
      <c r="P27" s="50">
        <v>6.64</v>
      </c>
      <c r="Q27" s="50">
        <v>10.87</v>
      </c>
      <c r="R27" s="50">
        <v>2.62</v>
      </c>
      <c r="S27" s="43">
        <v>961.02650500000004</v>
      </c>
      <c r="T27" s="43">
        <v>0.2389600325</v>
      </c>
      <c r="U27" s="41">
        <v>2494.759458</v>
      </c>
      <c r="V27" s="41">
        <v>0.86586779960000004</v>
      </c>
      <c r="W27" s="50" t="s">
        <v>126</v>
      </c>
      <c r="X27" s="50"/>
      <c r="Y27" s="80">
        <f>C27-C26</f>
        <v>0.12986111111240461</v>
      </c>
      <c r="Z27" s="73">
        <f>HOUR(Y27)</f>
        <v>3</v>
      </c>
      <c r="AA27" s="73">
        <f>MINUTE(Y27)</f>
        <v>7</v>
      </c>
      <c r="AB27" s="73">
        <f>AA27/60</f>
        <v>0.11666666666666667</v>
      </c>
      <c r="AC27" s="73">
        <f>Z27+AB27</f>
        <v>3.1166666666666667</v>
      </c>
      <c r="AD27" s="73">
        <f>(U27-U26)/(2*AC27)</f>
        <v>-3.6712195187165513</v>
      </c>
      <c r="AE27">
        <v>14.16390776503</v>
      </c>
      <c r="AF27"/>
      <c r="AG27"/>
      <c r="AH27"/>
      <c r="AI27"/>
      <c r="AJ27"/>
      <c r="AK27"/>
      <c r="AL27" s="50">
        <v>10</v>
      </c>
      <c r="AM27" s="50">
        <v>6</v>
      </c>
      <c r="AN27" s="50">
        <v>4</v>
      </c>
    </row>
    <row r="28" spans="1:40" s="44" customFormat="1" ht="14.25" customHeight="1" x14ac:dyDescent="0.45">
      <c r="A28" s="47">
        <v>45917</v>
      </c>
      <c r="B28" s="48">
        <v>0.40555555555555556</v>
      </c>
      <c r="C28" s="49">
        <f t="shared" si="48"/>
        <v>45917.405555555553</v>
      </c>
      <c r="D28" s="50">
        <v>2</v>
      </c>
      <c r="E28" s="50">
        <v>1</v>
      </c>
      <c r="F28" s="50" t="s">
        <v>28</v>
      </c>
      <c r="G28" s="50">
        <v>3500</v>
      </c>
      <c r="H28" s="50">
        <v>10</v>
      </c>
      <c r="I28" s="50">
        <v>6</v>
      </c>
      <c r="J28" s="50">
        <v>4</v>
      </c>
      <c r="L28" s="50" t="s">
        <v>267</v>
      </c>
      <c r="M28" s="51">
        <v>9.8000000000000007</v>
      </c>
      <c r="N28" s="51">
        <v>9.8000000000000007</v>
      </c>
      <c r="O28" s="50">
        <f t="shared" si="49"/>
        <v>0</v>
      </c>
      <c r="P28" s="50">
        <v>6.61</v>
      </c>
      <c r="Q28" s="50">
        <v>10.6</v>
      </c>
      <c r="R28" s="50">
        <v>5</v>
      </c>
      <c r="S28" s="43">
        <v>1308.8563329999999</v>
      </c>
      <c r="T28" s="43">
        <v>0.55821250489999996</v>
      </c>
      <c r="U28" s="41">
        <v>3159.5436730000001</v>
      </c>
      <c r="V28" s="41">
        <v>5.6994153799999996</v>
      </c>
      <c r="W28" s="50" t="s">
        <v>126</v>
      </c>
      <c r="X28" s="50"/>
      <c r="Y28" s="80">
        <f t="shared" ref="Y28:Y29" si="50">C28-C27</f>
        <v>0.86597222222189885</v>
      </c>
      <c r="Z28" s="73">
        <f t="shared" ref="Z28" si="51">HOUR(Y28)</f>
        <v>20</v>
      </c>
      <c r="AA28" s="73">
        <f t="shared" ref="AA28:AA29" si="52">MINUTE(Y28)</f>
        <v>47</v>
      </c>
      <c r="AB28" s="73">
        <f t="shared" ref="AB28:AB29" si="53">AA28/60</f>
        <v>0.78333333333333333</v>
      </c>
      <c r="AC28" s="73">
        <f t="shared" ref="AC28:AC29" si="54">Z28+AB28</f>
        <v>20.783333333333335</v>
      </c>
      <c r="AD28" s="73">
        <f t="shared" ref="AD28:AD29" si="55">(U28-U27)/(2*AC28)</f>
        <v>15.993204851643947</v>
      </c>
      <c r="AE28">
        <v>19.261115062106398</v>
      </c>
      <c r="AF28"/>
      <c r="AG28"/>
      <c r="AH28"/>
      <c r="AI28"/>
      <c r="AJ28"/>
      <c r="AK28"/>
      <c r="AL28" s="50">
        <v>10</v>
      </c>
      <c r="AM28" s="50">
        <v>6</v>
      </c>
      <c r="AN28" s="50">
        <v>4</v>
      </c>
    </row>
    <row r="29" spans="1:40" s="45" customFormat="1" ht="14.25" customHeight="1" x14ac:dyDescent="0.45">
      <c r="A29" s="62">
        <v>45918</v>
      </c>
      <c r="B29" s="63">
        <v>0.40833333333333333</v>
      </c>
      <c r="C29" s="64">
        <f t="shared" si="48"/>
        <v>45918.408333333333</v>
      </c>
      <c r="D29" s="65">
        <v>2</v>
      </c>
      <c r="E29" s="65">
        <v>1</v>
      </c>
      <c r="F29" s="65" t="s">
        <v>28</v>
      </c>
      <c r="G29" s="65">
        <v>3500</v>
      </c>
      <c r="H29" s="65">
        <v>10</v>
      </c>
      <c r="I29" s="65">
        <v>6</v>
      </c>
      <c r="J29" s="65">
        <v>4</v>
      </c>
      <c r="L29" s="65" t="s">
        <v>276</v>
      </c>
      <c r="M29" s="81">
        <v>9.6</v>
      </c>
      <c r="N29" s="81">
        <v>9.6</v>
      </c>
      <c r="O29" s="65">
        <f t="shared" si="49"/>
        <v>0</v>
      </c>
      <c r="P29" s="65">
        <v>6.6</v>
      </c>
      <c r="Q29" s="65">
        <v>10.33</v>
      </c>
      <c r="R29" s="65">
        <v>4.67</v>
      </c>
      <c r="S29" s="66">
        <v>1503.372161</v>
      </c>
      <c r="T29" s="66">
        <v>0.28339212000000003</v>
      </c>
      <c r="U29" s="67">
        <v>2816.2284869999999</v>
      </c>
      <c r="V29" s="67">
        <v>2.3085887889999999</v>
      </c>
      <c r="W29" s="65" t="s">
        <v>126</v>
      </c>
      <c r="X29" s="50"/>
      <c r="Y29" s="80">
        <f t="shared" si="50"/>
        <v>1.0027777777795563</v>
      </c>
      <c r="Z29" s="73">
        <v>24</v>
      </c>
      <c r="AA29" s="73">
        <f t="shared" si="52"/>
        <v>4</v>
      </c>
      <c r="AB29" s="73">
        <f t="shared" si="53"/>
        <v>6.6666666666666666E-2</v>
      </c>
      <c r="AC29" s="73">
        <f t="shared" si="54"/>
        <v>24.066666666666666</v>
      </c>
      <c r="AD29" s="73">
        <f t="shared" si="55"/>
        <v>-7.1325869667590087</v>
      </c>
      <c r="AE29">
        <v>17.740078897635701</v>
      </c>
      <c r="AF29" s="24">
        <f>C29-C27</f>
        <v>1.8687500000014552</v>
      </c>
      <c r="AG29" s="5">
        <v>44</v>
      </c>
      <c r="AH29" s="5">
        <f t="shared" ref="AH29" si="56">MINUTE(AF29)</f>
        <v>51</v>
      </c>
      <c r="AI29" s="5">
        <f t="shared" ref="AI29" si="57">AH29/60</f>
        <v>0.85</v>
      </c>
      <c r="AJ29" s="5">
        <f t="shared" ref="AJ29" si="58">AG29+AI29</f>
        <v>44.85</v>
      </c>
      <c r="AK29" s="73">
        <f>(U29-U27)/(2*AJ29)</f>
        <v>3.5838241806020052</v>
      </c>
      <c r="AL29" s="65">
        <v>10</v>
      </c>
      <c r="AM29" s="65">
        <v>6</v>
      </c>
      <c r="AN29" s="65">
        <v>4</v>
      </c>
    </row>
    <row r="30" spans="1:40" s="46" customFormat="1" ht="14.25" customHeight="1" x14ac:dyDescent="0.45">
      <c r="A30" s="55">
        <v>45923</v>
      </c>
      <c r="B30" s="69">
        <v>0.40138888888888891</v>
      </c>
      <c r="C30" s="57">
        <f t="shared" si="48"/>
        <v>45923.401388888888</v>
      </c>
      <c r="D30" s="58">
        <v>2</v>
      </c>
      <c r="E30" s="58">
        <v>2</v>
      </c>
      <c r="F30" s="58" t="s">
        <v>28</v>
      </c>
      <c r="G30" s="58">
        <v>3500</v>
      </c>
      <c r="H30" s="58">
        <v>10</v>
      </c>
      <c r="I30" s="58">
        <v>12</v>
      </c>
      <c r="J30" s="58">
        <v>4</v>
      </c>
      <c r="L30" s="58" t="s">
        <v>286</v>
      </c>
      <c r="M30" s="70">
        <v>10.8</v>
      </c>
      <c r="N30" s="70">
        <v>10.8</v>
      </c>
      <c r="O30" s="58">
        <f t="shared" si="49"/>
        <v>0</v>
      </c>
      <c r="P30" s="70">
        <v>12.71</v>
      </c>
      <c r="Q30" s="70">
        <v>10.6</v>
      </c>
      <c r="R30" s="70">
        <v>9.07</v>
      </c>
      <c r="S30" s="60">
        <v>1173.1175189999999</v>
      </c>
      <c r="T30" s="60">
        <v>0.79939494389999999</v>
      </c>
      <c r="U30" s="61">
        <v>2990.9</v>
      </c>
      <c r="V30" s="61">
        <v>0</v>
      </c>
      <c r="W30" s="58"/>
      <c r="X30" s="58"/>
      <c r="Y30" s="58"/>
      <c r="Z30" s="79"/>
      <c r="AA30" s="79"/>
      <c r="AB30" s="79"/>
      <c r="AE30">
        <v>17.390038762226801</v>
      </c>
      <c r="AF30"/>
      <c r="AG30"/>
      <c r="AH30"/>
      <c r="AI30"/>
      <c r="AJ30"/>
      <c r="AK30"/>
      <c r="AL30" s="58">
        <v>10</v>
      </c>
      <c r="AM30" s="58">
        <v>12</v>
      </c>
      <c r="AN30" s="58">
        <v>4</v>
      </c>
    </row>
    <row r="31" spans="1:40" s="44" customFormat="1" ht="14.25" customHeight="1" x14ac:dyDescent="0.45">
      <c r="A31" s="47">
        <v>45923</v>
      </c>
      <c r="B31" s="53">
        <v>0.5229166666666667</v>
      </c>
      <c r="C31" s="49">
        <f t="shared" si="48"/>
        <v>45923.522916666669</v>
      </c>
      <c r="D31" s="50">
        <v>2</v>
      </c>
      <c r="E31" s="50">
        <v>2</v>
      </c>
      <c r="F31" s="50" t="s">
        <v>28</v>
      </c>
      <c r="G31" s="50">
        <v>3500</v>
      </c>
      <c r="H31" s="50">
        <v>10</v>
      </c>
      <c r="I31" s="50">
        <v>12</v>
      </c>
      <c r="J31" s="50">
        <v>4</v>
      </c>
      <c r="L31" s="50" t="s">
        <v>290</v>
      </c>
      <c r="M31" s="54">
        <v>10.6</v>
      </c>
      <c r="N31" s="54">
        <v>10.6</v>
      </c>
      <c r="O31" s="50">
        <f t="shared" si="49"/>
        <v>0</v>
      </c>
      <c r="P31" s="54">
        <v>12.7</v>
      </c>
      <c r="Q31" s="54">
        <v>10.49</v>
      </c>
      <c r="R31" s="54">
        <v>3.18</v>
      </c>
      <c r="S31" s="43">
        <v>1230.3030699999999</v>
      </c>
      <c r="T31" s="43">
        <v>0.86181363109999998</v>
      </c>
      <c r="U31" s="41">
        <v>3047.7</v>
      </c>
      <c r="V31" s="41">
        <v>2.4423251640000001</v>
      </c>
      <c r="W31" s="50"/>
      <c r="X31" s="50"/>
      <c r="Y31" s="80">
        <f>C31-C30</f>
        <v>0.12152777778101154</v>
      </c>
      <c r="Z31" s="73">
        <f>HOUR(Y31)</f>
        <v>2</v>
      </c>
      <c r="AA31" s="73">
        <f>MINUTE(Y31)</f>
        <v>55</v>
      </c>
      <c r="AB31" s="73">
        <f>AA31/60</f>
        <v>0.91666666666666663</v>
      </c>
      <c r="AC31" s="73">
        <f>Z31+AB31</f>
        <v>2.9166666666666665</v>
      </c>
      <c r="AD31" s="73">
        <f>(U31-U30)/(2*AC31)</f>
        <v>9.7371428571428105</v>
      </c>
      <c r="AE31">
        <v>18.1395680261564</v>
      </c>
      <c r="AF31"/>
      <c r="AG31"/>
      <c r="AH31"/>
      <c r="AI31"/>
      <c r="AJ31"/>
      <c r="AK31"/>
      <c r="AL31" s="50">
        <v>10</v>
      </c>
      <c r="AM31" s="50">
        <v>12</v>
      </c>
      <c r="AN31" s="50">
        <v>4</v>
      </c>
    </row>
    <row r="32" spans="1:40" s="44" customFormat="1" ht="14.25" customHeight="1" x14ac:dyDescent="0.45">
      <c r="A32" s="47">
        <v>45924</v>
      </c>
      <c r="B32" s="53">
        <v>0.4</v>
      </c>
      <c r="C32" s="49">
        <f t="shared" si="48"/>
        <v>45924.4</v>
      </c>
      <c r="D32" s="50">
        <v>2</v>
      </c>
      <c r="E32" s="50">
        <v>2</v>
      </c>
      <c r="F32" s="50" t="s">
        <v>28</v>
      </c>
      <c r="G32" s="50">
        <v>3500</v>
      </c>
      <c r="H32" s="50">
        <v>10</v>
      </c>
      <c r="I32" s="50">
        <v>12</v>
      </c>
      <c r="J32" s="50">
        <v>4</v>
      </c>
      <c r="L32" s="50" t="s">
        <v>303</v>
      </c>
      <c r="M32" s="54">
        <v>10.5</v>
      </c>
      <c r="N32" s="54">
        <v>10.5</v>
      </c>
      <c r="O32" s="50">
        <f t="shared" si="49"/>
        <v>0</v>
      </c>
      <c r="P32" s="54">
        <v>12.68</v>
      </c>
      <c r="Q32" s="54">
        <v>10.039999999999999</v>
      </c>
      <c r="R32" s="54">
        <v>0.5</v>
      </c>
      <c r="S32" s="43">
        <v>1434.5929860000001</v>
      </c>
      <c r="T32" s="43">
        <v>0.90167792349999998</v>
      </c>
      <c r="U32" s="41">
        <v>2842.5955600000002</v>
      </c>
      <c r="V32" s="41">
        <v>6.6095400270000004</v>
      </c>
      <c r="W32" s="50" t="s">
        <v>126</v>
      </c>
      <c r="X32" s="50"/>
      <c r="Y32" s="80">
        <f t="shared" ref="Y32:Y33" si="59">C32-C31</f>
        <v>0.87708333333284827</v>
      </c>
      <c r="Z32" s="73">
        <f t="shared" ref="Z32" si="60">HOUR(Y32)</f>
        <v>21</v>
      </c>
      <c r="AA32" s="73">
        <f t="shared" ref="AA32:AA33" si="61">MINUTE(Y32)</f>
        <v>3</v>
      </c>
      <c r="AB32" s="73">
        <f t="shared" ref="AB32:AB33" si="62">AA32/60</f>
        <v>0.05</v>
      </c>
      <c r="AC32" s="73">
        <f t="shared" ref="AC32:AC33" si="63">Z32+AB32</f>
        <v>21.05</v>
      </c>
      <c r="AD32" s="73">
        <f t="shared" ref="AD32:AD33" si="64">(U32-U31)/(2*AC32)</f>
        <v>-4.8718394299287313</v>
      </c>
      <c r="AE32">
        <v>17.8890979004976</v>
      </c>
      <c r="AF32"/>
      <c r="AG32"/>
      <c r="AH32"/>
      <c r="AI32"/>
      <c r="AJ32"/>
      <c r="AK32"/>
      <c r="AL32" s="50">
        <v>10</v>
      </c>
      <c r="AM32" s="50">
        <v>12</v>
      </c>
      <c r="AN32" s="50">
        <v>4</v>
      </c>
    </row>
    <row r="33" spans="1:40" s="45" customFormat="1" ht="14.25" customHeight="1" x14ac:dyDescent="0.45">
      <c r="A33" s="62">
        <v>45925</v>
      </c>
      <c r="B33" s="71">
        <v>0.40486111111111112</v>
      </c>
      <c r="C33" s="64">
        <f t="shared" si="48"/>
        <v>45925.404861111114</v>
      </c>
      <c r="D33" s="65">
        <v>2</v>
      </c>
      <c r="E33" s="65">
        <v>2</v>
      </c>
      <c r="F33" s="65" t="s">
        <v>28</v>
      </c>
      <c r="G33" s="65">
        <v>3500</v>
      </c>
      <c r="H33" s="65">
        <v>10</v>
      </c>
      <c r="I33" s="65">
        <v>12</v>
      </c>
      <c r="J33" s="65">
        <v>4</v>
      </c>
      <c r="L33" s="65" t="s">
        <v>311</v>
      </c>
      <c r="M33" s="72">
        <v>9.9</v>
      </c>
      <c r="N33" s="72">
        <v>9.9</v>
      </c>
      <c r="O33" s="65">
        <f t="shared" si="49"/>
        <v>0</v>
      </c>
      <c r="P33" s="72">
        <v>12.64</v>
      </c>
      <c r="Q33" s="72">
        <v>9.77</v>
      </c>
      <c r="R33" s="72">
        <v>0.55000000000000004</v>
      </c>
      <c r="S33" s="66">
        <v>1403.351418</v>
      </c>
      <c r="T33" s="66">
        <v>0.85559231430000005</v>
      </c>
      <c r="U33" s="67">
        <v>2586.2803410000001</v>
      </c>
      <c r="V33" s="67">
        <v>0.64683292940000003</v>
      </c>
      <c r="W33" s="65" t="s">
        <v>126</v>
      </c>
      <c r="X33" s="50"/>
      <c r="Y33" s="80">
        <f t="shared" si="59"/>
        <v>1.0048611111124046</v>
      </c>
      <c r="Z33" s="73">
        <v>24</v>
      </c>
      <c r="AA33" s="73">
        <f t="shared" si="61"/>
        <v>7</v>
      </c>
      <c r="AB33" s="73">
        <f t="shared" si="62"/>
        <v>0.11666666666666667</v>
      </c>
      <c r="AC33" s="73">
        <f t="shared" si="63"/>
        <v>24.116666666666667</v>
      </c>
      <c r="AD33" s="73">
        <f t="shared" si="64"/>
        <v>-5.314068120248792</v>
      </c>
      <c r="AE33">
        <v>15.235241736976</v>
      </c>
      <c r="AF33" s="24">
        <f>C33-C31</f>
        <v>1.8819444444452529</v>
      </c>
      <c r="AG33" s="5">
        <v>45</v>
      </c>
      <c r="AH33" s="5">
        <f t="shared" ref="AH33" si="65">MINUTE(AF33)</f>
        <v>10</v>
      </c>
      <c r="AI33" s="5">
        <f t="shared" ref="AI33" si="66">AH33/60</f>
        <v>0.16666666666666666</v>
      </c>
      <c r="AJ33" s="5">
        <f t="shared" ref="AJ33" si="67">AG33+AI33</f>
        <v>45.166666666666664</v>
      </c>
      <c r="AK33" s="73">
        <f>(U33-U31)/(2*AJ33)</f>
        <v>-5.107966704797045</v>
      </c>
      <c r="AL33" s="65">
        <v>10</v>
      </c>
      <c r="AM33" s="65">
        <v>12</v>
      </c>
      <c r="AN33" s="65">
        <v>4</v>
      </c>
    </row>
    <row r="34" spans="1:40" s="46" customFormat="1" ht="14.25" customHeight="1" x14ac:dyDescent="0.45">
      <c r="A34" s="55">
        <v>45930</v>
      </c>
      <c r="B34" s="69">
        <v>0.40347222222222223</v>
      </c>
      <c r="C34" s="57">
        <f t="shared" si="48"/>
        <v>45930.40347222222</v>
      </c>
      <c r="D34" s="58">
        <v>2</v>
      </c>
      <c r="E34" s="58">
        <v>3</v>
      </c>
      <c r="F34" s="58" t="s">
        <v>28</v>
      </c>
      <c r="G34" s="58">
        <v>3500</v>
      </c>
      <c r="H34" s="58">
        <v>10</v>
      </c>
      <c r="I34" s="58">
        <v>18</v>
      </c>
      <c r="J34" s="58">
        <v>4</v>
      </c>
      <c r="L34" s="58" t="s">
        <v>320</v>
      </c>
      <c r="M34" s="70">
        <v>10.199999999999999</v>
      </c>
      <c r="N34" s="70">
        <v>10.199999999999999</v>
      </c>
      <c r="O34" s="58">
        <f t="shared" si="49"/>
        <v>0</v>
      </c>
      <c r="P34" s="70">
        <v>18.98</v>
      </c>
      <c r="Q34" s="70">
        <v>10.64</v>
      </c>
      <c r="R34" s="70">
        <v>5.25</v>
      </c>
      <c r="S34" s="60">
        <v>1669.129353</v>
      </c>
      <c r="T34" s="60">
        <v>0.54032122279999995</v>
      </c>
      <c r="U34" s="61">
        <v>3937.938396</v>
      </c>
      <c r="V34" s="61">
        <v>1.501467482</v>
      </c>
      <c r="W34" s="58"/>
      <c r="X34" s="58"/>
      <c r="Y34" s="58"/>
      <c r="Z34" s="79"/>
      <c r="AA34" s="79"/>
      <c r="AB34" s="79"/>
      <c r="AE34">
        <v>24.546920020837799</v>
      </c>
      <c r="AF34"/>
      <c r="AG34"/>
      <c r="AH34"/>
      <c r="AI34"/>
      <c r="AJ34"/>
      <c r="AK34"/>
      <c r="AL34" s="58">
        <v>10</v>
      </c>
      <c r="AM34" s="58">
        <v>18</v>
      </c>
      <c r="AN34" s="58">
        <v>4</v>
      </c>
    </row>
    <row r="35" spans="1:40" s="44" customFormat="1" ht="14.25" customHeight="1" x14ac:dyDescent="0.45">
      <c r="A35" s="47">
        <v>45930</v>
      </c>
      <c r="B35" s="53">
        <v>0.53472222222222221</v>
      </c>
      <c r="C35" s="49">
        <f t="shared" si="48"/>
        <v>45930.534722222219</v>
      </c>
      <c r="D35" s="50">
        <v>2</v>
      </c>
      <c r="E35" s="50">
        <v>3</v>
      </c>
      <c r="F35" s="50" t="s">
        <v>28</v>
      </c>
      <c r="G35" s="50">
        <v>3500</v>
      </c>
      <c r="H35" s="50">
        <v>10</v>
      </c>
      <c r="I35" s="50">
        <v>18</v>
      </c>
      <c r="J35" s="50">
        <v>4</v>
      </c>
      <c r="L35" s="50" t="s">
        <v>324</v>
      </c>
      <c r="M35" s="54">
        <v>9.9</v>
      </c>
      <c r="N35" s="54">
        <v>9.9</v>
      </c>
      <c r="O35" s="50">
        <f t="shared" si="49"/>
        <v>0</v>
      </c>
      <c r="P35" s="54">
        <v>18.93</v>
      </c>
      <c r="Q35" s="54">
        <v>10.54</v>
      </c>
      <c r="R35" s="54">
        <v>3.59</v>
      </c>
      <c r="S35" s="43">
        <v>1705.172928</v>
      </c>
      <c r="T35" s="43">
        <v>0.54147718450000004</v>
      </c>
      <c r="U35" s="41">
        <v>3834.3145450000002</v>
      </c>
      <c r="V35" s="41">
        <v>7.0064193760000002</v>
      </c>
      <c r="W35" s="50"/>
      <c r="X35" s="50"/>
      <c r="Y35" s="80">
        <f>C35-C34</f>
        <v>0.13124999999854481</v>
      </c>
      <c r="Z35" s="73">
        <f>HOUR(Y35)</f>
        <v>3</v>
      </c>
      <c r="AA35" s="73">
        <f>MINUTE(Y35)</f>
        <v>9</v>
      </c>
      <c r="AB35" s="73">
        <f>AA35/60</f>
        <v>0.15</v>
      </c>
      <c r="AC35" s="73">
        <f>Z35+AB35</f>
        <v>3.15</v>
      </c>
      <c r="AD35" s="73">
        <f>(U35-U34)/(2*AC35)</f>
        <v>-16.44823031746029</v>
      </c>
      <c r="AE35">
        <v>24.508458439034399</v>
      </c>
      <c r="AF35"/>
      <c r="AG35"/>
      <c r="AH35"/>
      <c r="AI35"/>
      <c r="AJ35"/>
      <c r="AK35"/>
      <c r="AL35" s="50">
        <v>10</v>
      </c>
      <c r="AM35" s="50">
        <v>18</v>
      </c>
      <c r="AN35" s="50">
        <v>4</v>
      </c>
    </row>
    <row r="36" spans="1:40" s="44" customFormat="1" ht="14.25" customHeight="1" x14ac:dyDescent="0.45">
      <c r="A36" s="47">
        <v>45931</v>
      </c>
      <c r="B36" s="53">
        <v>0.44236111111111109</v>
      </c>
      <c r="C36" s="49">
        <f t="shared" si="48"/>
        <v>45931.442361111112</v>
      </c>
      <c r="D36" s="50">
        <v>2</v>
      </c>
      <c r="E36" s="50">
        <v>3</v>
      </c>
      <c r="F36" s="50" t="s">
        <v>28</v>
      </c>
      <c r="G36" s="50">
        <v>3500</v>
      </c>
      <c r="H36" s="50">
        <v>10</v>
      </c>
      <c r="I36" s="50">
        <v>18</v>
      </c>
      <c r="J36" s="50">
        <v>4</v>
      </c>
      <c r="L36" s="50" t="s">
        <v>337</v>
      </c>
      <c r="M36" s="54">
        <v>9.9</v>
      </c>
      <c r="N36" s="54">
        <v>9.9</v>
      </c>
      <c r="O36" s="50">
        <f t="shared" si="49"/>
        <v>0</v>
      </c>
      <c r="P36" s="54">
        <v>18.88</v>
      </c>
      <c r="Q36" s="54">
        <v>10.06</v>
      </c>
      <c r="R36" s="54">
        <v>2.34</v>
      </c>
      <c r="S36" s="43">
        <v>1590.3461970000001</v>
      </c>
      <c r="T36" s="43">
        <v>0.56359355639999997</v>
      </c>
      <c r="U36" s="41">
        <v>3199.9216529999999</v>
      </c>
      <c r="V36" s="41">
        <v>0.78656119889999998</v>
      </c>
      <c r="W36" s="50" t="s">
        <v>126</v>
      </c>
      <c r="X36" s="50"/>
      <c r="Y36" s="80">
        <f t="shared" ref="Y36:Y37" si="68">C36-C35</f>
        <v>0.90763888889341615</v>
      </c>
      <c r="Z36" s="73">
        <f t="shared" ref="Z36:Z37" si="69">HOUR(Y36)</f>
        <v>21</v>
      </c>
      <c r="AA36" s="73">
        <f t="shared" ref="AA36:AA37" si="70">MINUTE(Y36)</f>
        <v>47</v>
      </c>
      <c r="AB36" s="73">
        <f t="shared" ref="AB36:AB37" si="71">AA36/60</f>
        <v>0.78333333333333333</v>
      </c>
      <c r="AC36" s="73">
        <f t="shared" ref="AC36:AC37" si="72">Z36+AB36</f>
        <v>21.783333333333335</v>
      </c>
      <c r="AD36" s="73">
        <f t="shared" ref="AD36:AD37" si="73">(U36-U35)/(2*AC36)</f>
        <v>-14.561428278500388</v>
      </c>
      <c r="AE36">
        <v>19.9395949581201</v>
      </c>
      <c r="AF36"/>
      <c r="AG36"/>
      <c r="AH36"/>
      <c r="AI36"/>
      <c r="AJ36"/>
      <c r="AK36"/>
      <c r="AL36" s="50">
        <v>10</v>
      </c>
      <c r="AM36" s="50">
        <v>18</v>
      </c>
      <c r="AN36" s="50">
        <v>4</v>
      </c>
    </row>
    <row r="37" spans="1:40" s="45" customFormat="1" ht="14.25" customHeight="1" x14ac:dyDescent="0.45">
      <c r="A37" s="62">
        <v>45932</v>
      </c>
      <c r="B37" s="71">
        <v>0.42430555555555555</v>
      </c>
      <c r="C37" s="64">
        <f t="shared" si="48"/>
        <v>45932.424305555556</v>
      </c>
      <c r="D37" s="65">
        <v>2</v>
      </c>
      <c r="E37" s="65">
        <v>3</v>
      </c>
      <c r="F37" s="65" t="s">
        <v>28</v>
      </c>
      <c r="G37" s="65">
        <v>3500</v>
      </c>
      <c r="H37" s="65">
        <v>10</v>
      </c>
      <c r="I37" s="65">
        <v>18</v>
      </c>
      <c r="J37" s="65">
        <v>4</v>
      </c>
      <c r="L37" s="65" t="s">
        <v>346</v>
      </c>
      <c r="M37" s="72">
        <v>9.6999999999999993</v>
      </c>
      <c r="N37" s="72">
        <v>9.6999999999999993</v>
      </c>
      <c r="O37" s="65">
        <f t="shared" si="49"/>
        <v>0</v>
      </c>
      <c r="P37" s="72">
        <v>19.04</v>
      </c>
      <c r="Q37" s="72">
        <v>9.5399999999999991</v>
      </c>
      <c r="R37" s="72">
        <v>0.31</v>
      </c>
      <c r="S37" s="66">
        <v>1401.8304780000001</v>
      </c>
      <c r="T37" s="66">
        <v>1.1636108979999999</v>
      </c>
      <c r="U37" s="67">
        <v>2435.5774710000001</v>
      </c>
      <c r="V37" s="67">
        <v>1.2154192610000001</v>
      </c>
      <c r="W37" s="65" t="s">
        <v>126</v>
      </c>
      <c r="X37" s="50"/>
      <c r="Y37" s="80">
        <f t="shared" si="68"/>
        <v>0.98194444444379769</v>
      </c>
      <c r="Z37" s="73">
        <f t="shared" si="69"/>
        <v>23</v>
      </c>
      <c r="AA37" s="73">
        <f t="shared" si="70"/>
        <v>34</v>
      </c>
      <c r="AB37" s="73">
        <f t="shared" si="71"/>
        <v>0.56666666666666665</v>
      </c>
      <c r="AC37" s="73">
        <f t="shared" si="72"/>
        <v>23.566666666666666</v>
      </c>
      <c r="AD37" s="73">
        <f t="shared" si="73"/>
        <v>-16.216637524752471</v>
      </c>
      <c r="AE37">
        <v>12.557472399477</v>
      </c>
      <c r="AF37" s="24">
        <f>C37-C34</f>
        <v>2.0208333333357587</v>
      </c>
      <c r="AG37" s="5">
        <v>48</v>
      </c>
      <c r="AH37" s="5">
        <f t="shared" ref="AH37" si="74">MINUTE(AF37)</f>
        <v>30</v>
      </c>
      <c r="AI37" s="5">
        <f t="shared" ref="AI37" si="75">AH37/60</f>
        <v>0.5</v>
      </c>
      <c r="AJ37" s="5">
        <f t="shared" ref="AJ37" si="76">AG37+AI37</f>
        <v>48.5</v>
      </c>
      <c r="AK37" s="73">
        <f>(U37-U34)/(2*AJ37)</f>
        <v>-15.488256958762886</v>
      </c>
      <c r="AL37" s="65">
        <v>10</v>
      </c>
      <c r="AM37" s="65">
        <v>18</v>
      </c>
      <c r="AN37" s="65">
        <v>4</v>
      </c>
    </row>
    <row r="38" spans="1:40" s="46" customFormat="1" ht="14.25" customHeight="1" x14ac:dyDescent="0.45">
      <c r="A38" s="55">
        <v>45937</v>
      </c>
      <c r="B38" s="69">
        <v>0.41458333333333336</v>
      </c>
      <c r="C38" s="57">
        <f t="shared" si="48"/>
        <v>45937.414583333331</v>
      </c>
      <c r="D38" s="58">
        <v>2</v>
      </c>
      <c r="E38" s="58">
        <v>4</v>
      </c>
      <c r="F38" s="58" t="s">
        <v>28</v>
      </c>
      <c r="G38" s="58">
        <v>3500</v>
      </c>
      <c r="H38" s="58">
        <v>10</v>
      </c>
      <c r="I38" s="58">
        <v>24</v>
      </c>
      <c r="J38" s="58">
        <v>4</v>
      </c>
      <c r="L38" s="58" t="s">
        <v>356</v>
      </c>
      <c r="M38" s="70">
        <v>9.8000000000000007</v>
      </c>
      <c r="N38" s="70">
        <v>9.8000000000000007</v>
      </c>
      <c r="O38" s="58">
        <f t="shared" si="49"/>
        <v>0</v>
      </c>
      <c r="P38" s="70">
        <v>24.05</v>
      </c>
      <c r="Q38" s="70">
        <v>10.44</v>
      </c>
      <c r="R38" s="70">
        <v>2.44</v>
      </c>
      <c r="S38" s="60">
        <v>2021.952423</v>
      </c>
      <c r="T38" s="60">
        <v>3.587753873</v>
      </c>
      <c r="U38" s="61">
        <v>5127.65859</v>
      </c>
      <c r="V38" s="61">
        <v>27.27853906</v>
      </c>
      <c r="W38" s="58"/>
      <c r="X38" s="58"/>
      <c r="Y38" s="58"/>
      <c r="Z38" s="79"/>
      <c r="AA38" s="79"/>
      <c r="AB38" s="79"/>
      <c r="AE38">
        <v>30.510366627356898</v>
      </c>
      <c r="AF38"/>
      <c r="AG38"/>
      <c r="AH38"/>
      <c r="AI38"/>
      <c r="AJ38"/>
      <c r="AK38"/>
      <c r="AL38" s="58">
        <v>10</v>
      </c>
      <c r="AM38" s="58">
        <v>24</v>
      </c>
      <c r="AN38" s="58">
        <v>4</v>
      </c>
    </row>
    <row r="39" spans="1:40" s="44" customFormat="1" ht="14.25" customHeight="1" x14ac:dyDescent="0.45">
      <c r="A39" s="47">
        <v>45937</v>
      </c>
      <c r="B39" s="53">
        <v>0.53611111111111109</v>
      </c>
      <c r="C39" s="49">
        <f t="shared" si="48"/>
        <v>45937.536111111112</v>
      </c>
      <c r="D39" s="50">
        <v>2</v>
      </c>
      <c r="E39" s="50">
        <v>4</v>
      </c>
      <c r="F39" s="50" t="s">
        <v>28</v>
      </c>
      <c r="G39" s="50">
        <v>3500</v>
      </c>
      <c r="H39" s="50">
        <v>10</v>
      </c>
      <c r="I39" s="50">
        <v>24</v>
      </c>
      <c r="J39" s="50">
        <v>4</v>
      </c>
      <c r="L39" s="50" t="s">
        <v>360</v>
      </c>
      <c r="M39" s="54">
        <v>9.6999999999999993</v>
      </c>
      <c r="N39" s="54">
        <v>9.6999999999999993</v>
      </c>
      <c r="O39" s="50">
        <f t="shared" si="49"/>
        <v>0</v>
      </c>
      <c r="P39" s="54">
        <v>23.99</v>
      </c>
      <c r="Q39" s="54">
        <v>10.39</v>
      </c>
      <c r="R39" s="54">
        <v>2.13</v>
      </c>
      <c r="S39" s="43">
        <v>2102.9778590000001</v>
      </c>
      <c r="T39" s="43">
        <v>1.2245384610000001</v>
      </c>
      <c r="U39" s="41">
        <v>5002.6319830000002</v>
      </c>
      <c r="V39" s="41">
        <v>13.177573669999999</v>
      </c>
      <c r="W39" s="50"/>
      <c r="X39" s="50"/>
      <c r="Y39" s="80">
        <f>C39-C38</f>
        <v>0.12152777778101154</v>
      </c>
      <c r="Z39" s="73">
        <f>HOUR(Y39)</f>
        <v>2</v>
      </c>
      <c r="AA39" s="73">
        <f>MINUTE(Y39)</f>
        <v>55</v>
      </c>
      <c r="AB39" s="73">
        <f>AA39/60</f>
        <v>0.91666666666666663</v>
      </c>
      <c r="AC39" s="73">
        <f>Z39+AB39</f>
        <v>2.9166666666666665</v>
      </c>
      <c r="AD39" s="73">
        <f>(U39-U38)/(2*AC39)</f>
        <v>-21.433132628571393</v>
      </c>
      <c r="AE39">
        <v>31.327101611709899</v>
      </c>
      <c r="AF39"/>
      <c r="AG39"/>
      <c r="AH39"/>
      <c r="AI39"/>
      <c r="AJ39"/>
      <c r="AK39"/>
      <c r="AL39" s="50">
        <v>10</v>
      </c>
      <c r="AM39" s="50">
        <v>24</v>
      </c>
      <c r="AN39" s="50">
        <v>4</v>
      </c>
    </row>
    <row r="40" spans="1:40" s="44" customFormat="1" ht="14.25" customHeight="1" x14ac:dyDescent="0.45">
      <c r="A40" s="47">
        <v>45938</v>
      </c>
      <c r="B40" s="53">
        <v>0.41458333333333336</v>
      </c>
      <c r="C40" s="49">
        <f t="shared" si="48"/>
        <v>45938.414583333331</v>
      </c>
      <c r="D40" s="50">
        <v>2</v>
      </c>
      <c r="E40" s="50">
        <v>4</v>
      </c>
      <c r="F40" s="50" t="s">
        <v>28</v>
      </c>
      <c r="G40" s="50">
        <v>3500</v>
      </c>
      <c r="H40" s="50">
        <v>10</v>
      </c>
      <c r="I40" s="50">
        <v>24</v>
      </c>
      <c r="J40" s="50">
        <v>4</v>
      </c>
      <c r="L40" s="50" t="s">
        <v>373</v>
      </c>
      <c r="M40" s="54">
        <v>9.9</v>
      </c>
      <c r="N40" s="54">
        <v>9.9</v>
      </c>
      <c r="O40" s="50">
        <f t="shared" si="49"/>
        <v>0</v>
      </c>
      <c r="P40" s="54">
        <v>24.2</v>
      </c>
      <c r="Q40" s="54">
        <v>9.91</v>
      </c>
      <c r="R40" s="54">
        <v>0.33</v>
      </c>
      <c r="S40" s="43">
        <v>2239.3635079999999</v>
      </c>
      <c r="T40" s="43">
        <v>0.78777853259999997</v>
      </c>
      <c r="U40" s="41">
        <v>4707.5069309999999</v>
      </c>
      <c r="V40" s="41">
        <v>4.6295889580000003</v>
      </c>
      <c r="W40" s="50" t="s">
        <v>126</v>
      </c>
      <c r="X40" s="50"/>
      <c r="Y40" s="80">
        <f t="shared" ref="Y40:Y41" si="77">C40-C39</f>
        <v>0.87847222221898846</v>
      </c>
      <c r="Z40" s="73">
        <f t="shared" ref="Z40" si="78">HOUR(Y40)</f>
        <v>21</v>
      </c>
      <c r="AA40" s="73">
        <f t="shared" ref="AA40:AA41" si="79">MINUTE(Y40)</f>
        <v>5</v>
      </c>
      <c r="AB40" s="73">
        <f t="shared" ref="AB40:AB41" si="80">AA40/60</f>
        <v>8.3333333333333329E-2</v>
      </c>
      <c r="AC40" s="73">
        <f t="shared" ref="AC40:AC41" si="81">Z40+AB40</f>
        <v>21.083333333333332</v>
      </c>
      <c r="AD40" s="73">
        <f t="shared" ref="AD40:AD41" si="82">(U40-U39)/(2*AC40)</f>
        <v>-6.9990130909090986</v>
      </c>
      <c r="AE40">
        <v>30.815685581860301</v>
      </c>
      <c r="AF40"/>
      <c r="AG40"/>
      <c r="AH40"/>
      <c r="AI40"/>
      <c r="AJ40"/>
      <c r="AK40"/>
      <c r="AL40" s="50">
        <v>10</v>
      </c>
      <c r="AM40" s="50">
        <v>24</v>
      </c>
      <c r="AN40" s="50">
        <v>4</v>
      </c>
    </row>
    <row r="41" spans="1:40" s="45" customFormat="1" ht="14.25" customHeight="1" x14ac:dyDescent="0.45">
      <c r="A41" s="62">
        <v>45939</v>
      </c>
      <c r="B41" s="71">
        <v>0.4236111111111111</v>
      </c>
      <c r="C41" s="64">
        <f t="shared" si="48"/>
        <v>45939.423611111109</v>
      </c>
      <c r="D41" s="65">
        <v>2</v>
      </c>
      <c r="E41" s="65">
        <v>4</v>
      </c>
      <c r="F41" s="65" t="s">
        <v>28</v>
      </c>
      <c r="G41" s="65">
        <v>3500</v>
      </c>
      <c r="H41" s="65">
        <v>10</v>
      </c>
      <c r="I41" s="65">
        <v>24</v>
      </c>
      <c r="J41" s="65">
        <v>4</v>
      </c>
      <c r="L41" s="65" t="s">
        <v>382</v>
      </c>
      <c r="M41" s="72">
        <v>9.6999999999999993</v>
      </c>
      <c r="N41" s="72">
        <v>9.6999999999999993</v>
      </c>
      <c r="O41" s="65">
        <f t="shared" si="49"/>
        <v>0</v>
      </c>
      <c r="P41" s="72">
        <v>24.42</v>
      </c>
      <c r="Q41" s="72">
        <v>9.41</v>
      </c>
      <c r="R41" s="72">
        <v>-0.2</v>
      </c>
      <c r="S41" s="66">
        <v>2588.779587</v>
      </c>
      <c r="T41" s="66">
        <v>1.424579343</v>
      </c>
      <c r="U41" s="67">
        <v>4454.0652410000002</v>
      </c>
      <c r="V41" s="67">
        <v>0.28482927749999998</v>
      </c>
      <c r="W41" s="65" t="s">
        <v>383</v>
      </c>
      <c r="X41" s="50"/>
      <c r="Y41" s="80">
        <f t="shared" si="77"/>
        <v>1.0090277777781012</v>
      </c>
      <c r="Z41" s="73">
        <v>24</v>
      </c>
      <c r="AA41" s="73">
        <f t="shared" si="79"/>
        <v>13</v>
      </c>
      <c r="AB41" s="73">
        <f t="shared" si="80"/>
        <v>0.21666666666666667</v>
      </c>
      <c r="AC41" s="73">
        <f t="shared" si="81"/>
        <v>24.216666666666665</v>
      </c>
      <c r="AD41" s="73">
        <f t="shared" si="82"/>
        <v>-5.2327947006194009</v>
      </c>
      <c r="AE41">
        <v>24.5175420738864</v>
      </c>
      <c r="AF41" s="24">
        <f>C41-C38</f>
        <v>2.0090277777781012</v>
      </c>
      <c r="AG41" s="5">
        <v>47</v>
      </c>
      <c r="AH41" s="5">
        <f t="shared" ref="AH41" si="83">MINUTE(AF41)</f>
        <v>13</v>
      </c>
      <c r="AI41" s="5">
        <f t="shared" ref="AI41" si="84">AH41/60</f>
        <v>0.21666666666666667</v>
      </c>
      <c r="AJ41" s="5">
        <f t="shared" ref="AJ41" si="85">AG41+AI41</f>
        <v>47.216666666666669</v>
      </c>
      <c r="AK41" s="73">
        <f>(U41-U38)/(2*AJ41)</f>
        <v>-7.1330040487116104</v>
      </c>
      <c r="AL41" s="65">
        <v>10</v>
      </c>
      <c r="AM41" s="65">
        <v>24</v>
      </c>
      <c r="AN41" s="65">
        <v>4</v>
      </c>
    </row>
    <row r="42" spans="1:40" s="46" customFormat="1" ht="14.25" customHeight="1" x14ac:dyDescent="0.45">
      <c r="A42" s="55">
        <v>45909</v>
      </c>
      <c r="B42" s="56">
        <v>0.40902777777777777</v>
      </c>
      <c r="C42" s="57">
        <f t="shared" si="48"/>
        <v>45909.40902777778</v>
      </c>
      <c r="D42" s="58">
        <v>2</v>
      </c>
      <c r="E42" s="58">
        <v>5</v>
      </c>
      <c r="F42" s="58" t="s">
        <v>28</v>
      </c>
      <c r="G42" s="58">
        <v>3500</v>
      </c>
      <c r="H42" s="58">
        <v>10</v>
      </c>
      <c r="I42" s="58">
        <v>32</v>
      </c>
      <c r="J42" s="58">
        <v>4</v>
      </c>
      <c r="L42" s="58" t="s">
        <v>212</v>
      </c>
      <c r="M42" s="59">
        <v>10.7</v>
      </c>
      <c r="N42" s="59">
        <v>10.7</v>
      </c>
      <c r="O42" s="58">
        <f t="shared" si="49"/>
        <v>0</v>
      </c>
      <c r="P42" s="58">
        <v>32.93</v>
      </c>
      <c r="Q42" s="58">
        <v>10.74</v>
      </c>
      <c r="R42" s="58">
        <v>2.1800000000000002</v>
      </c>
      <c r="S42" s="60">
        <v>2363.3080880000002</v>
      </c>
      <c r="T42" s="60">
        <v>0.89371816650000002</v>
      </c>
      <c r="U42" s="61">
        <v>5535.592533</v>
      </c>
      <c r="V42" s="61">
        <v>3.1834426910000002</v>
      </c>
      <c r="W42" s="58"/>
      <c r="X42" s="58"/>
      <c r="Y42" s="58"/>
      <c r="Z42" s="79"/>
      <c r="AA42" s="79"/>
      <c r="AB42" s="79"/>
      <c r="AE42">
        <v>34.487374415705901</v>
      </c>
      <c r="AF42"/>
      <c r="AG42"/>
      <c r="AH42"/>
      <c r="AI42"/>
      <c r="AJ42"/>
      <c r="AK42"/>
      <c r="AL42" s="58">
        <v>10</v>
      </c>
      <c r="AM42" s="58">
        <v>32</v>
      </c>
      <c r="AN42" s="58">
        <v>4</v>
      </c>
    </row>
    <row r="43" spans="1:40" s="44" customFormat="1" ht="14.25" customHeight="1" x14ac:dyDescent="0.45">
      <c r="A43" s="47">
        <v>45909</v>
      </c>
      <c r="B43" s="48">
        <v>0.53888888888888886</v>
      </c>
      <c r="C43" s="49">
        <f t="shared" si="48"/>
        <v>45909.538888888892</v>
      </c>
      <c r="D43" s="50">
        <v>2</v>
      </c>
      <c r="E43" s="50">
        <v>5</v>
      </c>
      <c r="F43" s="50" t="s">
        <v>28</v>
      </c>
      <c r="G43" s="50">
        <v>3500</v>
      </c>
      <c r="H43" s="50">
        <v>10</v>
      </c>
      <c r="I43" s="50">
        <v>32</v>
      </c>
      <c r="J43" s="50">
        <v>4</v>
      </c>
      <c r="L43" s="50" t="s">
        <v>216</v>
      </c>
      <c r="M43" s="51">
        <v>10.1</v>
      </c>
      <c r="N43" s="51">
        <v>10.1</v>
      </c>
      <c r="O43" s="50">
        <f t="shared" si="49"/>
        <v>0</v>
      </c>
      <c r="P43" s="50">
        <v>32.9</v>
      </c>
      <c r="Q43" s="50">
        <v>10.68</v>
      </c>
      <c r="R43" s="50">
        <v>0.9</v>
      </c>
      <c r="S43" s="43">
        <v>2432.1238539999999</v>
      </c>
      <c r="T43" s="43">
        <v>0.45372598130000003</v>
      </c>
      <c r="U43" s="41">
        <v>5424.7370419999997</v>
      </c>
      <c r="V43" s="41">
        <v>3.9627470169999999</v>
      </c>
      <c r="W43" s="50"/>
      <c r="X43" s="50"/>
      <c r="Y43" s="80">
        <f>C43-C42</f>
        <v>0.12986111111240461</v>
      </c>
      <c r="Z43" s="73">
        <f>HOUR(Y43)</f>
        <v>3</v>
      </c>
      <c r="AA43" s="73">
        <f>MINUTE(Y43)</f>
        <v>7</v>
      </c>
      <c r="AB43" s="73">
        <f>AA43/60</f>
        <v>0.11666666666666667</v>
      </c>
      <c r="AC43" s="73">
        <f>Z43+AB43</f>
        <v>3.1166666666666667</v>
      </c>
      <c r="AD43" s="73">
        <f>(U43-U42)/(2*AC43)</f>
        <v>-17.784303368983998</v>
      </c>
      <c r="AE43">
        <v>34.620534432498097</v>
      </c>
      <c r="AF43"/>
      <c r="AG43"/>
      <c r="AH43"/>
      <c r="AI43"/>
      <c r="AJ43"/>
      <c r="AK43"/>
      <c r="AL43" s="50">
        <v>10</v>
      </c>
      <c r="AM43" s="50">
        <v>32</v>
      </c>
      <c r="AN43" s="50">
        <v>4</v>
      </c>
    </row>
    <row r="44" spans="1:40" s="44" customFormat="1" ht="14.25" customHeight="1" x14ac:dyDescent="0.45">
      <c r="A44" s="47">
        <v>45910</v>
      </c>
      <c r="B44" s="48">
        <v>0.43402777777777779</v>
      </c>
      <c r="C44" s="49">
        <f t="shared" si="48"/>
        <v>45910.434027777781</v>
      </c>
      <c r="D44" s="50">
        <v>2</v>
      </c>
      <c r="E44" s="50">
        <v>5</v>
      </c>
      <c r="F44" s="50" t="s">
        <v>28</v>
      </c>
      <c r="G44" s="50">
        <v>3500</v>
      </c>
      <c r="H44" s="50">
        <v>10</v>
      </c>
      <c r="I44" s="50">
        <v>32</v>
      </c>
      <c r="J44" s="50">
        <v>4</v>
      </c>
      <c r="L44" s="50" t="s">
        <v>230</v>
      </c>
      <c r="M44" s="51">
        <v>10.1</v>
      </c>
      <c r="N44" s="51">
        <v>10.1</v>
      </c>
      <c r="O44" s="50">
        <f t="shared" si="49"/>
        <v>0</v>
      </c>
      <c r="P44" s="50">
        <v>32.96</v>
      </c>
      <c r="Q44" s="50">
        <v>10.14</v>
      </c>
      <c r="R44" s="50">
        <v>0.41</v>
      </c>
      <c r="S44" s="43">
        <v>2615.5600180000001</v>
      </c>
      <c r="T44" s="43">
        <v>0.97505379910000001</v>
      </c>
      <c r="U44" s="41">
        <v>5260.1803110000001</v>
      </c>
      <c r="V44" s="41">
        <v>1.273683345</v>
      </c>
      <c r="W44" s="50"/>
      <c r="X44" s="50"/>
      <c r="Y44" s="80">
        <f t="shared" ref="Y44:Y45" si="86">C44-C43</f>
        <v>0.89513888888905058</v>
      </c>
      <c r="Z44" s="73">
        <f t="shared" ref="Z44:Z45" si="87">HOUR(Y44)</f>
        <v>21</v>
      </c>
      <c r="AA44" s="73">
        <f t="shared" ref="AA44:AA45" si="88">MINUTE(Y44)</f>
        <v>29</v>
      </c>
      <c r="AB44" s="73">
        <f t="shared" ref="AB44:AB45" si="89">AA44/60</f>
        <v>0.48333333333333334</v>
      </c>
      <c r="AC44" s="73">
        <f t="shared" ref="AC44:AC45" si="90">Z44+AB44</f>
        <v>21.483333333333334</v>
      </c>
      <c r="AD44" s="73">
        <f t="shared" ref="AD44:AD45" si="91">(U44-U43)/(2*AC44)</f>
        <v>-3.8298696121023972</v>
      </c>
      <c r="AE44">
        <v>32.9094675258725</v>
      </c>
      <c r="AF44"/>
      <c r="AG44"/>
      <c r="AH44"/>
      <c r="AI44"/>
      <c r="AJ44"/>
      <c r="AK44"/>
      <c r="AL44" s="50">
        <v>10</v>
      </c>
      <c r="AM44" s="50">
        <v>32</v>
      </c>
      <c r="AN44" s="50">
        <v>4</v>
      </c>
    </row>
    <row r="45" spans="1:40" s="45" customFormat="1" ht="14.25" customHeight="1" x14ac:dyDescent="0.45">
      <c r="A45" s="62">
        <v>45911</v>
      </c>
      <c r="B45" s="63">
        <v>0.4284722222222222</v>
      </c>
      <c r="C45" s="64">
        <f t="shared" si="48"/>
        <v>45911.428472222222</v>
      </c>
      <c r="D45" s="65">
        <v>2</v>
      </c>
      <c r="E45" s="65">
        <v>5</v>
      </c>
      <c r="F45" s="65" t="s">
        <v>28</v>
      </c>
      <c r="G45" s="65">
        <v>3500</v>
      </c>
      <c r="H45" s="65">
        <v>10</v>
      </c>
      <c r="I45" s="65">
        <v>32</v>
      </c>
      <c r="J45" s="65">
        <v>4</v>
      </c>
      <c r="L45" s="65" t="s">
        <v>239</v>
      </c>
      <c r="M45" s="81">
        <v>10.199999999999999</v>
      </c>
      <c r="N45" s="81">
        <v>10.199999999999999</v>
      </c>
      <c r="O45" s="65">
        <f t="shared" si="49"/>
        <v>0</v>
      </c>
      <c r="P45" s="65">
        <v>33.08</v>
      </c>
      <c r="Q45" s="65">
        <v>9.65</v>
      </c>
      <c r="R45" s="65">
        <v>1.3</v>
      </c>
      <c r="S45" s="66">
        <v>2841.4251009999998</v>
      </c>
      <c r="T45" s="66">
        <v>1.7988002999999999</v>
      </c>
      <c r="U45" s="67">
        <v>4915.3143600000003</v>
      </c>
      <c r="V45" s="67">
        <v>2.6180337800000002</v>
      </c>
      <c r="W45" s="65"/>
      <c r="X45" s="65"/>
      <c r="Y45" s="82">
        <f t="shared" si="86"/>
        <v>0.99444444444088731</v>
      </c>
      <c r="Z45" s="75">
        <f t="shared" si="87"/>
        <v>23</v>
      </c>
      <c r="AA45" s="75">
        <f t="shared" si="88"/>
        <v>52</v>
      </c>
      <c r="AB45" s="75">
        <f t="shared" si="89"/>
        <v>0.8666666666666667</v>
      </c>
      <c r="AC45" s="75">
        <f t="shared" si="90"/>
        <v>23.866666666666667</v>
      </c>
      <c r="AD45" s="75">
        <f t="shared" si="91"/>
        <v>-7.2248453421787655</v>
      </c>
      <c r="AE45">
        <v>26.119651650747699</v>
      </c>
      <c r="AF45" s="24">
        <f>C45-C42</f>
        <v>2.0194444444423425</v>
      </c>
      <c r="AG45" s="5">
        <v>48</v>
      </c>
      <c r="AH45" s="5">
        <f t="shared" ref="AH45" si="92">MINUTE(AF45)</f>
        <v>28</v>
      </c>
      <c r="AI45" s="5">
        <f t="shared" ref="AI45" si="93">AH45/60</f>
        <v>0.46666666666666667</v>
      </c>
      <c r="AJ45" s="5">
        <f t="shared" ref="AJ45" si="94">AG45+AI45</f>
        <v>48.466666666666669</v>
      </c>
      <c r="AK45" s="73">
        <f>(U45-U42)/(2*AJ45)</f>
        <v>-6.3990182909215925</v>
      </c>
      <c r="AL45" s="65">
        <v>10</v>
      </c>
      <c r="AM45" s="65">
        <v>32</v>
      </c>
      <c r="AN45" s="65">
        <v>4</v>
      </c>
    </row>
    <row r="46" spans="1:40" ht="14.25" customHeight="1" x14ac:dyDescent="0.45">
      <c r="A46" s="2"/>
      <c r="B46" s="3"/>
      <c r="C46" s="4"/>
      <c r="S46" s="5"/>
      <c r="T46" s="5"/>
      <c r="U46" s="5"/>
      <c r="V46" s="5"/>
      <c r="Z46" s="6"/>
      <c r="AA46" s="6"/>
      <c r="AB46" s="6"/>
    </row>
    <row r="47" spans="1:40" ht="14.25" customHeight="1" x14ac:dyDescent="0.45">
      <c r="A47" s="2"/>
      <c r="B47" s="3"/>
      <c r="C47" s="4"/>
      <c r="S47" s="5"/>
      <c r="T47" s="5"/>
      <c r="U47" s="5"/>
      <c r="V47" s="5"/>
      <c r="Z47" s="6"/>
      <c r="AA47" s="6"/>
      <c r="AB47" s="6"/>
    </row>
    <row r="48" spans="1:40" ht="14.25" customHeight="1" x14ac:dyDescent="0.45">
      <c r="A48" s="2"/>
      <c r="B48" s="3"/>
      <c r="C48" s="4"/>
      <c r="S48" s="5"/>
      <c r="T48" s="5"/>
      <c r="U48" s="5"/>
      <c r="V48" s="5"/>
      <c r="Z48" s="6"/>
      <c r="AA48" s="6"/>
      <c r="AB48" s="6"/>
    </row>
    <row r="49" spans="1:28" ht="14.25" customHeight="1" x14ac:dyDescent="0.45">
      <c r="A49" s="2"/>
      <c r="B49" s="3"/>
      <c r="C49" s="4"/>
      <c r="S49" s="5"/>
      <c r="T49" s="5"/>
      <c r="U49" s="5"/>
      <c r="V49" s="5"/>
      <c r="Z49" s="6"/>
      <c r="AA49" s="6"/>
      <c r="AB49" s="6"/>
    </row>
    <row r="50" spans="1:28" ht="14.25" customHeight="1" x14ac:dyDescent="0.45">
      <c r="A50" s="2"/>
      <c r="B50" s="3"/>
      <c r="C50" s="4"/>
      <c r="S50" s="5"/>
      <c r="T50" s="5"/>
      <c r="U50" s="5"/>
      <c r="V50" s="5"/>
      <c r="Z50" s="6"/>
      <c r="AA50" s="6"/>
      <c r="AB50" s="6"/>
    </row>
    <row r="51" spans="1:28" ht="14.25" customHeight="1" x14ac:dyDescent="0.45">
      <c r="A51" s="2"/>
      <c r="B51" s="3"/>
      <c r="C51" s="4"/>
      <c r="S51" s="5"/>
      <c r="T51" s="5"/>
      <c r="U51" s="5"/>
      <c r="V51" s="5"/>
      <c r="Z51" s="6"/>
      <c r="AA51" s="6"/>
      <c r="AB51" s="6"/>
    </row>
    <row r="52" spans="1:28" ht="14.25" customHeight="1" x14ac:dyDescent="0.45">
      <c r="A52" s="2"/>
      <c r="B52" s="3"/>
      <c r="C52" s="4"/>
      <c r="S52" s="5"/>
      <c r="T52" s="5"/>
      <c r="U52" s="5"/>
      <c r="V52" s="5"/>
      <c r="Z52" s="6"/>
      <c r="AA52" s="6"/>
      <c r="AB52" s="6"/>
    </row>
    <row r="53" spans="1:28" ht="14.25" customHeight="1" x14ac:dyDescent="0.45">
      <c r="A53" s="2"/>
      <c r="B53" s="3"/>
      <c r="C53" s="4"/>
      <c r="S53" s="5"/>
      <c r="T53" s="5"/>
      <c r="U53" s="5"/>
      <c r="V53" s="5"/>
      <c r="Z53" s="6"/>
      <c r="AA53" s="6"/>
      <c r="AB53" s="6"/>
    </row>
    <row r="54" spans="1:28" ht="14.25" customHeight="1" x14ac:dyDescent="0.45">
      <c r="A54" s="2"/>
      <c r="B54" s="3"/>
      <c r="C54" s="4"/>
      <c r="S54" s="5"/>
      <c r="T54" s="5"/>
      <c r="U54" s="5"/>
      <c r="V54" s="5"/>
      <c r="Z54" s="6"/>
      <c r="AA54" s="6"/>
      <c r="AB54" s="6"/>
    </row>
    <row r="55" spans="1:28" ht="14.25" customHeight="1" x14ac:dyDescent="0.45">
      <c r="A55" s="2"/>
      <c r="B55" s="3"/>
      <c r="C55" s="4"/>
      <c r="S55" s="5"/>
      <c r="T55" s="5"/>
      <c r="U55" s="5"/>
      <c r="V55" s="5"/>
      <c r="Z55" s="6"/>
      <c r="AA55" s="6"/>
      <c r="AB55" s="6"/>
    </row>
    <row r="56" spans="1:28" ht="14.25" customHeight="1" x14ac:dyDescent="0.45">
      <c r="A56" s="2"/>
      <c r="B56" s="3"/>
      <c r="C56" s="4"/>
      <c r="S56" s="5"/>
      <c r="T56" s="5"/>
      <c r="U56" s="5"/>
      <c r="V56" s="5"/>
      <c r="Z56" s="6"/>
      <c r="AA56" s="6"/>
      <c r="AB56" s="6"/>
    </row>
    <row r="57" spans="1:28" ht="14.25" customHeight="1" x14ac:dyDescent="0.45">
      <c r="A57" s="2"/>
      <c r="B57" s="3"/>
      <c r="C57" s="4"/>
      <c r="S57" s="5"/>
      <c r="T57" s="5"/>
      <c r="U57" s="5"/>
      <c r="V57" s="5"/>
      <c r="Z57" s="6"/>
      <c r="AA57" s="6"/>
      <c r="AB57" s="6"/>
    </row>
    <row r="58" spans="1:28" ht="14.25" customHeight="1" x14ac:dyDescent="0.45">
      <c r="A58" s="2"/>
      <c r="B58" s="3"/>
      <c r="C58" s="4"/>
      <c r="S58" s="5"/>
      <c r="T58" s="5"/>
      <c r="U58" s="5"/>
      <c r="V58" s="5"/>
      <c r="Z58" s="6"/>
      <c r="AA58" s="6"/>
      <c r="AB58" s="6"/>
    </row>
    <row r="59" spans="1:28" ht="14.25" customHeight="1" x14ac:dyDescent="0.45">
      <c r="A59" s="2"/>
      <c r="B59" s="3"/>
      <c r="C59" s="4"/>
      <c r="S59" s="5"/>
      <c r="T59" s="5"/>
      <c r="U59" s="5"/>
      <c r="V59" s="5"/>
      <c r="Z59" s="6"/>
      <c r="AA59" s="6"/>
      <c r="AB59" s="6"/>
    </row>
    <row r="60" spans="1:28" ht="14.25" customHeight="1" x14ac:dyDescent="0.45">
      <c r="A60" s="2"/>
      <c r="B60" s="3"/>
      <c r="C60" s="4"/>
      <c r="S60" s="5"/>
      <c r="T60" s="5"/>
      <c r="U60" s="5"/>
      <c r="V60" s="5"/>
      <c r="Z60" s="6"/>
      <c r="AA60" s="6"/>
      <c r="AB60" s="6"/>
    </row>
    <row r="61" spans="1:28" ht="14.25" customHeight="1" x14ac:dyDescent="0.45">
      <c r="A61" s="2"/>
      <c r="B61" s="3"/>
      <c r="C61" s="4"/>
      <c r="S61" s="5"/>
      <c r="T61" s="5"/>
      <c r="U61" s="5"/>
      <c r="V61" s="5"/>
      <c r="Z61" s="6"/>
      <c r="AA61" s="6"/>
      <c r="AB61" s="6"/>
    </row>
    <row r="62" spans="1:28" ht="14.25" customHeight="1" x14ac:dyDescent="0.45">
      <c r="A62" s="2"/>
      <c r="B62" s="3"/>
      <c r="C62" s="4"/>
      <c r="S62" s="5"/>
      <c r="T62" s="5"/>
      <c r="U62" s="5"/>
      <c r="V62" s="5"/>
      <c r="Z62" s="6"/>
      <c r="AA62" s="6"/>
      <c r="AB62" s="6"/>
    </row>
    <row r="63" spans="1:28" ht="14.25" customHeight="1" x14ac:dyDescent="0.45">
      <c r="A63" s="2"/>
      <c r="B63" s="3"/>
      <c r="C63" s="4"/>
      <c r="S63" s="5"/>
      <c r="T63" s="5"/>
      <c r="U63" s="5"/>
      <c r="V63" s="5"/>
      <c r="Z63" s="6"/>
      <c r="AA63" s="6"/>
      <c r="AB63" s="6"/>
    </row>
    <row r="64" spans="1:28" ht="14.25" customHeight="1" x14ac:dyDescent="0.45">
      <c r="A64" s="2"/>
      <c r="B64" s="3"/>
      <c r="C64" s="4"/>
      <c r="S64" s="5"/>
      <c r="T64" s="5"/>
      <c r="U64" s="5"/>
      <c r="V64" s="5"/>
      <c r="Z64" s="6"/>
      <c r="AA64" s="6"/>
      <c r="AB64" s="6"/>
    </row>
    <row r="65" spans="1:28" ht="14.25" customHeight="1" x14ac:dyDescent="0.45">
      <c r="A65" s="2"/>
      <c r="B65" s="3"/>
      <c r="C65" s="4"/>
      <c r="S65" s="5"/>
      <c r="T65" s="5"/>
      <c r="U65" s="5"/>
      <c r="V65" s="5"/>
      <c r="Z65" s="6"/>
      <c r="AA65" s="6"/>
      <c r="AB65" s="6"/>
    </row>
    <row r="66" spans="1:28" ht="14.25" customHeight="1" x14ac:dyDescent="0.45">
      <c r="A66" s="2"/>
      <c r="B66" s="3"/>
      <c r="C66" s="4"/>
      <c r="S66" s="5"/>
      <c r="T66" s="5"/>
      <c r="U66" s="5"/>
      <c r="V66" s="5"/>
      <c r="Z66" s="6"/>
      <c r="AA66" s="6"/>
      <c r="AB66" s="6"/>
    </row>
    <row r="67" spans="1:28" ht="14.25" customHeight="1" x14ac:dyDescent="0.45">
      <c r="A67" s="2"/>
      <c r="B67" s="3"/>
      <c r="C67" s="4"/>
      <c r="S67" s="5"/>
      <c r="T67" s="5"/>
      <c r="U67" s="5"/>
      <c r="V67" s="5"/>
      <c r="Z67" s="6"/>
      <c r="AA67" s="6"/>
      <c r="AB67" s="6"/>
    </row>
    <row r="68" spans="1:28" ht="14.25" customHeight="1" x14ac:dyDescent="0.45">
      <c r="A68" s="2"/>
      <c r="B68" s="3"/>
      <c r="C68" s="4"/>
      <c r="S68" s="5"/>
      <c r="T68" s="5"/>
      <c r="U68" s="5"/>
      <c r="V68" s="5"/>
      <c r="Z68" s="6"/>
      <c r="AA68" s="6"/>
      <c r="AB68" s="6"/>
    </row>
    <row r="69" spans="1:28" ht="14.25" customHeight="1" x14ac:dyDescent="0.45">
      <c r="A69" s="2"/>
      <c r="B69" s="3"/>
      <c r="C69" s="4"/>
      <c r="S69" s="5"/>
      <c r="T69" s="5"/>
      <c r="U69" s="5"/>
      <c r="V69" s="5"/>
      <c r="Z69" s="6"/>
      <c r="AA69" s="6"/>
      <c r="AB69" s="6"/>
    </row>
    <row r="70" spans="1:28" ht="14.25" customHeight="1" x14ac:dyDescent="0.45">
      <c r="A70" s="2"/>
      <c r="B70" s="3"/>
      <c r="C70" s="4"/>
      <c r="S70" s="5"/>
      <c r="T70" s="5"/>
      <c r="U70" s="5"/>
      <c r="V70" s="5"/>
      <c r="Z70" s="6"/>
      <c r="AA70" s="6"/>
      <c r="AB70" s="6"/>
    </row>
    <row r="71" spans="1:28" ht="14.25" customHeight="1" x14ac:dyDescent="0.45">
      <c r="A71" s="2"/>
      <c r="B71" s="3"/>
      <c r="C71" s="4"/>
      <c r="S71" s="5"/>
      <c r="T71" s="5"/>
      <c r="U71" s="5"/>
      <c r="V71" s="5"/>
      <c r="Z71" s="6"/>
      <c r="AA71" s="6"/>
      <c r="AB71" s="6"/>
    </row>
    <row r="72" spans="1:28" ht="14.25" customHeight="1" x14ac:dyDescent="0.45">
      <c r="A72" s="2"/>
      <c r="B72" s="3"/>
      <c r="C72" s="4"/>
      <c r="S72" s="5"/>
      <c r="T72" s="5"/>
      <c r="U72" s="5"/>
      <c r="V72" s="5"/>
      <c r="Z72" s="6"/>
      <c r="AA72" s="6"/>
      <c r="AB72" s="6"/>
    </row>
    <row r="73" spans="1:28" ht="14.25" customHeight="1" x14ac:dyDescent="0.45">
      <c r="A73" s="2"/>
      <c r="B73" s="3"/>
      <c r="C73" s="4"/>
      <c r="S73" s="5"/>
      <c r="T73" s="5"/>
      <c r="U73" s="5"/>
      <c r="V73" s="5"/>
      <c r="Z73" s="6"/>
      <c r="AA73" s="6"/>
      <c r="AB73" s="6"/>
    </row>
    <row r="74" spans="1:28" ht="14.25" customHeight="1" x14ac:dyDescent="0.45">
      <c r="A74" s="2"/>
      <c r="B74" s="3"/>
      <c r="C74" s="4"/>
      <c r="S74" s="5"/>
      <c r="T74" s="5"/>
      <c r="U74" s="5"/>
      <c r="V74" s="5"/>
      <c r="Z74" s="6"/>
      <c r="AA74" s="6"/>
      <c r="AB74" s="6"/>
    </row>
    <row r="75" spans="1:28" ht="14.25" customHeight="1" x14ac:dyDescent="0.45">
      <c r="A75" s="2"/>
      <c r="B75" s="3"/>
      <c r="C75" s="4"/>
      <c r="S75" s="5"/>
      <c r="T75" s="5"/>
      <c r="U75" s="5"/>
      <c r="V75" s="5"/>
      <c r="Z75" s="6"/>
      <c r="AA75" s="6"/>
      <c r="AB75" s="6"/>
    </row>
    <row r="76" spans="1:28" ht="14.25" customHeight="1" x14ac:dyDescent="0.45">
      <c r="A76" s="2"/>
      <c r="B76" s="3"/>
      <c r="C76" s="4"/>
      <c r="S76" s="5"/>
      <c r="T76" s="5"/>
      <c r="U76" s="5"/>
      <c r="V76" s="5"/>
      <c r="Z76" s="6"/>
      <c r="AA76" s="6"/>
      <c r="AB76" s="6"/>
    </row>
    <row r="77" spans="1:28" ht="14.25" customHeight="1" x14ac:dyDescent="0.45">
      <c r="A77" s="2"/>
      <c r="B77" s="3"/>
      <c r="C77" s="4"/>
      <c r="S77" s="5"/>
      <c r="T77" s="5"/>
      <c r="U77" s="5"/>
      <c r="V77" s="5"/>
      <c r="Z77" s="6"/>
      <c r="AA77" s="6"/>
      <c r="AB77" s="6"/>
    </row>
    <row r="78" spans="1:28" ht="14.25" customHeight="1" x14ac:dyDescent="0.45">
      <c r="A78" s="2"/>
      <c r="B78" s="3"/>
      <c r="C78" s="4"/>
      <c r="S78" s="5"/>
      <c r="T78" s="5"/>
      <c r="U78" s="5"/>
      <c r="V78" s="5"/>
      <c r="Z78" s="6"/>
      <c r="AA78" s="6"/>
      <c r="AB78" s="6"/>
    </row>
    <row r="79" spans="1:28" ht="14.25" customHeight="1" x14ac:dyDescent="0.45">
      <c r="A79" s="2"/>
      <c r="B79" s="3"/>
      <c r="C79" s="4"/>
      <c r="S79" s="5"/>
      <c r="T79" s="5"/>
      <c r="U79" s="5"/>
      <c r="V79" s="5"/>
      <c r="Z79" s="6"/>
      <c r="AA79" s="6"/>
      <c r="AB79" s="6"/>
    </row>
    <row r="80" spans="1:28" ht="14.25" customHeight="1" x14ac:dyDescent="0.45">
      <c r="A80" s="2"/>
      <c r="B80" s="3"/>
      <c r="C80" s="4"/>
      <c r="S80" s="5"/>
      <c r="T80" s="5"/>
      <c r="U80" s="5"/>
      <c r="V80" s="5"/>
      <c r="Z80" s="6"/>
      <c r="AA80" s="6"/>
      <c r="AB80" s="6"/>
    </row>
    <row r="81" spans="1:28" ht="14.25" customHeight="1" x14ac:dyDescent="0.45">
      <c r="A81" s="2"/>
      <c r="B81" s="3"/>
      <c r="C81" s="4"/>
      <c r="S81" s="5"/>
      <c r="T81" s="5"/>
      <c r="U81" s="5"/>
      <c r="V81" s="5"/>
      <c r="Z81" s="6"/>
      <c r="AA81" s="6"/>
      <c r="AB81" s="6"/>
    </row>
    <row r="82" spans="1:28" ht="14.25" customHeight="1" x14ac:dyDescent="0.45">
      <c r="A82" s="2"/>
      <c r="B82" s="3"/>
      <c r="C82" s="4"/>
      <c r="S82" s="5"/>
      <c r="T82" s="5"/>
      <c r="U82" s="5"/>
      <c r="V82" s="5"/>
      <c r="Z82" s="6"/>
      <c r="AA82" s="6"/>
      <c r="AB82" s="6"/>
    </row>
    <row r="83" spans="1:28" ht="14.25" customHeight="1" x14ac:dyDescent="0.45">
      <c r="A83" s="2"/>
      <c r="B83" s="3"/>
      <c r="C83" s="4"/>
      <c r="S83" s="5"/>
      <c r="T83" s="5"/>
      <c r="U83" s="5"/>
      <c r="V83" s="5"/>
      <c r="Z83" s="6"/>
      <c r="AA83" s="6"/>
      <c r="AB83" s="6"/>
    </row>
    <row r="84" spans="1:28" ht="14.25" customHeight="1" x14ac:dyDescent="0.45">
      <c r="A84" s="2"/>
      <c r="B84" s="3"/>
      <c r="C84" s="4"/>
      <c r="S84" s="5"/>
      <c r="T84" s="5"/>
      <c r="U84" s="5"/>
      <c r="V84" s="5"/>
      <c r="Z84" s="6"/>
      <c r="AA84" s="6"/>
      <c r="AB84" s="6"/>
    </row>
    <row r="85" spans="1:28" ht="14.25" customHeight="1" x14ac:dyDescent="0.45">
      <c r="A85" s="2"/>
      <c r="B85" s="3"/>
      <c r="C85" s="4"/>
      <c r="S85" s="5"/>
      <c r="T85" s="5"/>
      <c r="U85" s="5"/>
      <c r="V85" s="5"/>
      <c r="Z85" s="6"/>
      <c r="AA85" s="6"/>
      <c r="AB85" s="6"/>
    </row>
    <row r="86" spans="1:28" ht="14.25" customHeight="1" x14ac:dyDescent="0.45">
      <c r="A86" s="2"/>
      <c r="B86" s="3"/>
      <c r="C86" s="4"/>
      <c r="S86" s="5"/>
      <c r="T86" s="5"/>
      <c r="U86" s="5"/>
      <c r="V86" s="5"/>
      <c r="Z86" s="6"/>
      <c r="AA86" s="6"/>
      <c r="AB86" s="6"/>
    </row>
    <row r="87" spans="1:28" ht="14.25" customHeight="1" x14ac:dyDescent="0.45">
      <c r="A87" s="2"/>
      <c r="B87" s="3"/>
      <c r="C87" s="4"/>
      <c r="S87" s="5"/>
      <c r="T87" s="5"/>
      <c r="U87" s="5"/>
      <c r="V87" s="5"/>
      <c r="Z87" s="6"/>
      <c r="AA87" s="6"/>
      <c r="AB87" s="6"/>
    </row>
    <row r="88" spans="1:28" ht="14.25" customHeight="1" x14ac:dyDescent="0.45">
      <c r="A88" s="2"/>
      <c r="B88" s="3"/>
      <c r="C88" s="4"/>
      <c r="S88" s="5"/>
      <c r="T88" s="5"/>
      <c r="U88" s="5"/>
      <c r="V88" s="5"/>
      <c r="Z88" s="6"/>
      <c r="AA88" s="6"/>
      <c r="AB88" s="6"/>
    </row>
    <row r="89" spans="1:28" ht="14.25" customHeight="1" x14ac:dyDescent="0.45">
      <c r="A89" s="2"/>
      <c r="B89" s="3"/>
      <c r="C89" s="4"/>
      <c r="S89" s="5"/>
      <c r="T89" s="5"/>
      <c r="U89" s="5"/>
      <c r="V89" s="5"/>
      <c r="Z89" s="6"/>
      <c r="AA89" s="6"/>
      <c r="AB89" s="6"/>
    </row>
    <row r="90" spans="1:28" ht="14.25" customHeight="1" x14ac:dyDescent="0.45">
      <c r="A90" s="2"/>
      <c r="B90" s="3"/>
      <c r="C90" s="4"/>
      <c r="S90" s="5"/>
      <c r="T90" s="5"/>
      <c r="U90" s="5"/>
      <c r="V90" s="5"/>
      <c r="Z90" s="6"/>
      <c r="AA90" s="6"/>
      <c r="AB90" s="6"/>
    </row>
    <row r="91" spans="1:28" ht="14.25" customHeight="1" x14ac:dyDescent="0.45">
      <c r="A91" s="2"/>
      <c r="B91" s="3"/>
      <c r="C91" s="4"/>
      <c r="S91" s="5"/>
      <c r="T91" s="5"/>
      <c r="U91" s="5"/>
      <c r="V91" s="5"/>
      <c r="Z91" s="6"/>
      <c r="AA91" s="6"/>
      <c r="AB91" s="6"/>
    </row>
    <row r="92" spans="1:28" ht="14.25" customHeight="1" x14ac:dyDescent="0.45">
      <c r="A92" s="2"/>
      <c r="B92" s="3"/>
      <c r="C92" s="4"/>
      <c r="S92" s="5"/>
      <c r="T92" s="5"/>
      <c r="U92" s="5"/>
      <c r="V92" s="5"/>
      <c r="Z92" s="6"/>
      <c r="AA92" s="6"/>
      <c r="AB92" s="6"/>
    </row>
    <row r="93" spans="1:28" ht="14.25" customHeight="1" x14ac:dyDescent="0.45">
      <c r="A93" s="2"/>
      <c r="B93" s="3"/>
      <c r="C93" s="4"/>
      <c r="S93" s="5"/>
      <c r="T93" s="5"/>
      <c r="U93" s="5"/>
      <c r="V93" s="5"/>
      <c r="Z93" s="6"/>
      <c r="AA93" s="6"/>
      <c r="AB93" s="6"/>
    </row>
    <row r="94" spans="1:28" ht="14.25" customHeight="1" x14ac:dyDescent="0.45">
      <c r="A94" s="2"/>
      <c r="B94" s="3"/>
      <c r="C94" s="4"/>
      <c r="S94" s="5"/>
      <c r="T94" s="5"/>
      <c r="U94" s="5"/>
      <c r="V94" s="5"/>
      <c r="Z94" s="6"/>
      <c r="AA94" s="6"/>
      <c r="AB94" s="6"/>
    </row>
    <row r="95" spans="1:28" ht="14.25" customHeight="1" x14ac:dyDescent="0.45">
      <c r="A95" s="2"/>
      <c r="B95" s="3"/>
      <c r="C95" s="4"/>
      <c r="S95" s="5"/>
      <c r="T95" s="5"/>
      <c r="U95" s="5"/>
      <c r="V95" s="5"/>
      <c r="Z95" s="6"/>
      <c r="AA95" s="6"/>
      <c r="AB95" s="6"/>
    </row>
    <row r="96" spans="1:28" ht="14.25" customHeight="1" x14ac:dyDescent="0.45">
      <c r="A96" s="2"/>
      <c r="B96" s="3"/>
      <c r="C96" s="4"/>
      <c r="S96" s="5"/>
      <c r="T96" s="5"/>
      <c r="U96" s="5"/>
      <c r="V96" s="5"/>
      <c r="Z96" s="6"/>
      <c r="AA96" s="6"/>
      <c r="AB96" s="6"/>
    </row>
    <row r="97" spans="1:28" ht="14.25" customHeight="1" x14ac:dyDescent="0.45">
      <c r="A97" s="2"/>
      <c r="B97" s="3"/>
      <c r="C97" s="4"/>
      <c r="S97" s="5"/>
      <c r="T97" s="5"/>
      <c r="U97" s="5"/>
      <c r="V97" s="5"/>
      <c r="Z97" s="6"/>
      <c r="AA97" s="6"/>
      <c r="AB97" s="6"/>
    </row>
    <row r="98" spans="1:28" ht="14.25" customHeight="1" x14ac:dyDescent="0.45">
      <c r="A98" s="2"/>
      <c r="B98" s="3"/>
      <c r="C98" s="4"/>
      <c r="S98" s="5"/>
      <c r="T98" s="5"/>
      <c r="U98" s="5"/>
      <c r="V98" s="5"/>
      <c r="Z98" s="6"/>
      <c r="AA98" s="6"/>
      <c r="AB98" s="6"/>
    </row>
    <row r="99" spans="1:28" ht="14.25" customHeight="1" x14ac:dyDescent="0.45">
      <c r="A99" s="2"/>
      <c r="B99" s="3"/>
      <c r="C99" s="4"/>
      <c r="S99" s="5"/>
      <c r="T99" s="5"/>
      <c r="U99" s="5"/>
      <c r="V99" s="5"/>
      <c r="Z99" s="6"/>
      <c r="AA99" s="6"/>
      <c r="AB99" s="6"/>
    </row>
    <row r="100" spans="1:28" ht="14.25" customHeight="1" x14ac:dyDescent="0.45">
      <c r="A100" s="2"/>
      <c r="B100" s="3"/>
      <c r="C100" s="4"/>
      <c r="S100" s="5"/>
      <c r="T100" s="5"/>
      <c r="U100" s="5"/>
      <c r="V100" s="5"/>
      <c r="Z100" s="6"/>
      <c r="AA100" s="6"/>
      <c r="AB100" s="6"/>
    </row>
    <row r="101" spans="1:28" ht="14.25" customHeight="1" x14ac:dyDescent="0.45">
      <c r="A101" s="2"/>
      <c r="B101" s="3"/>
      <c r="C101" s="4"/>
      <c r="S101" s="5"/>
      <c r="T101" s="5"/>
      <c r="U101" s="5"/>
      <c r="V101" s="5"/>
      <c r="Z101" s="6"/>
      <c r="AA101" s="6"/>
      <c r="AB101" s="6"/>
    </row>
    <row r="102" spans="1:28" ht="14.25" customHeight="1" x14ac:dyDescent="0.45">
      <c r="A102" s="2"/>
      <c r="B102" s="3"/>
      <c r="C102" s="4"/>
      <c r="S102" s="5"/>
      <c r="T102" s="5"/>
      <c r="U102" s="5"/>
      <c r="V102" s="5"/>
      <c r="Z102" s="6"/>
      <c r="AA102" s="6"/>
      <c r="AB102" s="6"/>
    </row>
    <row r="103" spans="1:28" ht="14.25" customHeight="1" x14ac:dyDescent="0.45">
      <c r="A103" s="2"/>
      <c r="B103" s="3"/>
      <c r="C103" s="4"/>
      <c r="S103" s="5"/>
      <c r="T103" s="5"/>
      <c r="U103" s="5"/>
      <c r="V103" s="5"/>
      <c r="Z103" s="6"/>
      <c r="AA103" s="6"/>
      <c r="AB103" s="6"/>
    </row>
    <row r="104" spans="1:28" ht="14.25" customHeight="1" x14ac:dyDescent="0.45">
      <c r="A104" s="2"/>
      <c r="B104" s="3"/>
      <c r="C104" s="4"/>
      <c r="S104" s="5"/>
      <c r="T104" s="5"/>
      <c r="U104" s="5"/>
      <c r="V104" s="5"/>
      <c r="Z104" s="6"/>
      <c r="AA104" s="6"/>
      <c r="AB104" s="6"/>
    </row>
    <row r="105" spans="1:28" ht="14.25" customHeight="1" x14ac:dyDescent="0.45">
      <c r="A105" s="2"/>
      <c r="B105" s="3"/>
      <c r="C105" s="4"/>
      <c r="S105" s="5"/>
      <c r="T105" s="5"/>
      <c r="U105" s="5"/>
      <c r="V105" s="5"/>
      <c r="Z105" s="6"/>
      <c r="AA105" s="6"/>
      <c r="AB105" s="6"/>
    </row>
    <row r="106" spans="1:28" ht="14.25" customHeight="1" x14ac:dyDescent="0.45">
      <c r="A106" s="2"/>
      <c r="B106" s="3"/>
      <c r="C106" s="4"/>
      <c r="S106" s="5"/>
      <c r="T106" s="5"/>
      <c r="U106" s="5"/>
      <c r="V106" s="5"/>
      <c r="Z106" s="6"/>
      <c r="AA106" s="6"/>
      <c r="AB106" s="6"/>
    </row>
    <row r="107" spans="1:28" ht="14.25" customHeight="1" x14ac:dyDescent="0.45">
      <c r="A107" s="2"/>
      <c r="B107" s="3"/>
      <c r="C107" s="4"/>
      <c r="S107" s="5"/>
      <c r="T107" s="5"/>
      <c r="U107" s="5"/>
      <c r="V107" s="5"/>
      <c r="Z107" s="6"/>
      <c r="AA107" s="6"/>
      <c r="AB107" s="6"/>
    </row>
    <row r="108" spans="1:28" ht="14.25" customHeight="1" x14ac:dyDescent="0.45">
      <c r="A108" s="2"/>
      <c r="B108" s="3"/>
      <c r="C108" s="4"/>
      <c r="S108" s="5"/>
      <c r="T108" s="5"/>
      <c r="U108" s="5"/>
      <c r="V108" s="5"/>
      <c r="Z108" s="6"/>
      <c r="AA108" s="6"/>
      <c r="AB108" s="6"/>
    </row>
    <row r="109" spans="1:28" ht="14.25" customHeight="1" x14ac:dyDescent="0.45">
      <c r="A109" s="2"/>
      <c r="B109" s="3"/>
      <c r="C109" s="4"/>
      <c r="S109" s="5"/>
      <c r="T109" s="5"/>
      <c r="U109" s="5"/>
      <c r="V109" s="5"/>
      <c r="Z109" s="6"/>
      <c r="AA109" s="6"/>
      <c r="AB109" s="6"/>
    </row>
    <row r="110" spans="1:28" ht="14.25" customHeight="1" x14ac:dyDescent="0.45">
      <c r="A110" s="2"/>
      <c r="B110" s="3"/>
      <c r="C110" s="4"/>
      <c r="S110" s="5"/>
      <c r="T110" s="5"/>
      <c r="U110" s="5"/>
      <c r="V110" s="5"/>
      <c r="Z110" s="6"/>
      <c r="AA110" s="6"/>
      <c r="AB110" s="6"/>
    </row>
    <row r="111" spans="1:28" ht="14.25" customHeight="1" x14ac:dyDescent="0.45">
      <c r="A111" s="2"/>
      <c r="B111" s="3"/>
      <c r="C111" s="4"/>
      <c r="S111" s="5"/>
      <c r="T111" s="5"/>
      <c r="U111" s="5"/>
      <c r="V111" s="5"/>
      <c r="Z111" s="6"/>
      <c r="AA111" s="6"/>
      <c r="AB111" s="6"/>
    </row>
    <row r="112" spans="1:28" ht="14.25" customHeight="1" x14ac:dyDescent="0.45">
      <c r="A112" s="2"/>
      <c r="B112" s="3"/>
      <c r="C112" s="4"/>
      <c r="S112" s="5"/>
      <c r="T112" s="5"/>
      <c r="U112" s="5"/>
      <c r="V112" s="5"/>
      <c r="Z112" s="6"/>
      <c r="AA112" s="6"/>
      <c r="AB112" s="6"/>
    </row>
    <row r="113" spans="1:28" ht="14.25" customHeight="1" x14ac:dyDescent="0.45">
      <c r="A113" s="2"/>
      <c r="B113" s="3"/>
      <c r="C113" s="4"/>
      <c r="S113" s="5"/>
      <c r="T113" s="5"/>
      <c r="U113" s="5"/>
      <c r="V113" s="5"/>
      <c r="Z113" s="6"/>
      <c r="AA113" s="6"/>
      <c r="AB113" s="6"/>
    </row>
    <row r="114" spans="1:28" ht="14.25" customHeight="1" x14ac:dyDescent="0.45">
      <c r="A114" s="2"/>
      <c r="B114" s="3"/>
      <c r="C114" s="4"/>
      <c r="S114" s="5"/>
      <c r="T114" s="5"/>
      <c r="U114" s="5"/>
      <c r="V114" s="5"/>
      <c r="Z114" s="6"/>
      <c r="AA114" s="6"/>
      <c r="AB114" s="6"/>
    </row>
    <row r="115" spans="1:28" ht="14.25" customHeight="1" x14ac:dyDescent="0.45">
      <c r="A115" s="2"/>
      <c r="B115" s="3"/>
      <c r="C115" s="4"/>
      <c r="S115" s="5"/>
      <c r="T115" s="5"/>
      <c r="U115" s="5"/>
      <c r="V115" s="5"/>
      <c r="Z115" s="6"/>
      <c r="AA115" s="6"/>
      <c r="AB115" s="6"/>
    </row>
    <row r="116" spans="1:28" ht="14.25" customHeight="1" x14ac:dyDescent="0.45">
      <c r="A116" s="2"/>
      <c r="B116" s="3"/>
      <c r="C116" s="4"/>
      <c r="S116" s="5"/>
      <c r="T116" s="5"/>
      <c r="U116" s="5"/>
      <c r="V116" s="5"/>
      <c r="Z116" s="6"/>
      <c r="AA116" s="6"/>
      <c r="AB116" s="6"/>
    </row>
    <row r="117" spans="1:28" ht="14.25" customHeight="1" x14ac:dyDescent="0.45">
      <c r="A117" s="2"/>
      <c r="B117" s="3"/>
      <c r="C117" s="4"/>
      <c r="S117" s="5"/>
      <c r="T117" s="5"/>
      <c r="U117" s="5"/>
      <c r="V117" s="5"/>
      <c r="Z117" s="6"/>
      <c r="AA117" s="6"/>
      <c r="AB117" s="6"/>
    </row>
    <row r="118" spans="1:28" ht="14.25" customHeight="1" x14ac:dyDescent="0.45">
      <c r="A118" s="2"/>
      <c r="B118" s="3"/>
      <c r="C118" s="4"/>
      <c r="S118" s="5"/>
      <c r="T118" s="5"/>
      <c r="U118" s="5"/>
      <c r="V118" s="5"/>
      <c r="Z118" s="6"/>
      <c r="AA118" s="6"/>
      <c r="AB118" s="6"/>
    </row>
    <row r="119" spans="1:28" ht="14.25" customHeight="1" x14ac:dyDescent="0.45">
      <c r="A119" s="2"/>
      <c r="B119" s="3"/>
      <c r="C119" s="4"/>
      <c r="S119" s="5"/>
      <c r="T119" s="5"/>
      <c r="U119" s="5"/>
      <c r="V119" s="5"/>
      <c r="Z119" s="6"/>
      <c r="AA119" s="6"/>
      <c r="AB119" s="6"/>
    </row>
    <row r="120" spans="1:28" ht="14.25" customHeight="1" x14ac:dyDescent="0.45">
      <c r="A120" s="2"/>
      <c r="B120" s="3"/>
      <c r="C120" s="4"/>
      <c r="S120" s="5"/>
      <c r="T120" s="5"/>
      <c r="U120" s="5"/>
      <c r="V120" s="5"/>
      <c r="Z120" s="6"/>
      <c r="AA120" s="6"/>
      <c r="AB120" s="6"/>
    </row>
    <row r="121" spans="1:28" ht="14.25" customHeight="1" x14ac:dyDescent="0.45">
      <c r="A121" s="2"/>
      <c r="B121" s="3"/>
      <c r="C121" s="4"/>
      <c r="S121" s="5"/>
      <c r="T121" s="5"/>
      <c r="U121" s="5"/>
      <c r="V121" s="5"/>
      <c r="Z121" s="6"/>
      <c r="AA121" s="6"/>
      <c r="AB121" s="6"/>
    </row>
    <row r="122" spans="1:28" ht="14.25" customHeight="1" x14ac:dyDescent="0.45">
      <c r="A122" s="2"/>
      <c r="B122" s="3"/>
      <c r="C122" s="4"/>
      <c r="S122" s="5"/>
      <c r="T122" s="5"/>
      <c r="U122" s="5"/>
      <c r="V122" s="5"/>
      <c r="Z122" s="6"/>
      <c r="AA122" s="6"/>
      <c r="AB122" s="6"/>
    </row>
    <row r="123" spans="1:28" ht="14.25" customHeight="1" x14ac:dyDescent="0.45">
      <c r="A123" s="2"/>
      <c r="B123" s="3"/>
      <c r="C123" s="4"/>
      <c r="S123" s="5"/>
      <c r="T123" s="5"/>
      <c r="U123" s="5"/>
      <c r="V123" s="5"/>
      <c r="Z123" s="6"/>
      <c r="AA123" s="6"/>
      <c r="AB123" s="6"/>
    </row>
    <row r="124" spans="1:28" ht="14.25" customHeight="1" x14ac:dyDescent="0.45">
      <c r="A124" s="2"/>
      <c r="B124" s="3"/>
      <c r="C124" s="4"/>
      <c r="S124" s="5"/>
      <c r="T124" s="5"/>
      <c r="U124" s="5"/>
      <c r="V124" s="5"/>
      <c r="Z124" s="6"/>
      <c r="AA124" s="6"/>
      <c r="AB124" s="6"/>
    </row>
    <row r="125" spans="1:28" ht="14.25" customHeight="1" x14ac:dyDescent="0.45">
      <c r="A125" s="2"/>
      <c r="B125" s="3"/>
      <c r="C125" s="4"/>
      <c r="S125" s="5"/>
      <c r="T125" s="5"/>
      <c r="U125" s="5"/>
      <c r="V125" s="5"/>
      <c r="Z125" s="6"/>
      <c r="AA125" s="6"/>
      <c r="AB125" s="6"/>
    </row>
    <row r="126" spans="1:28" ht="14.25" customHeight="1" x14ac:dyDescent="0.45">
      <c r="A126" s="2"/>
      <c r="B126" s="3"/>
      <c r="C126" s="4"/>
      <c r="S126" s="5"/>
      <c r="T126" s="5"/>
      <c r="U126" s="5"/>
      <c r="V126" s="5"/>
      <c r="Z126" s="6"/>
      <c r="AA126" s="6"/>
      <c r="AB126" s="6"/>
    </row>
    <row r="127" spans="1:28" ht="14.25" customHeight="1" x14ac:dyDescent="0.45">
      <c r="A127" s="2"/>
      <c r="B127" s="3"/>
      <c r="C127" s="4"/>
      <c r="S127" s="5"/>
      <c r="T127" s="5"/>
      <c r="U127" s="5"/>
      <c r="V127" s="5"/>
      <c r="Z127" s="6"/>
      <c r="AA127" s="6"/>
      <c r="AB127" s="6"/>
    </row>
    <row r="128" spans="1:28" ht="14.25" customHeight="1" x14ac:dyDescent="0.45">
      <c r="A128" s="2"/>
      <c r="B128" s="3"/>
      <c r="C128" s="4"/>
      <c r="S128" s="5"/>
      <c r="T128" s="5"/>
      <c r="U128" s="5"/>
      <c r="V128" s="5"/>
      <c r="Z128" s="6"/>
      <c r="AA128" s="6"/>
      <c r="AB128" s="6"/>
    </row>
    <row r="129" spans="1:28" ht="14.25" customHeight="1" x14ac:dyDescent="0.45">
      <c r="A129" s="2"/>
      <c r="B129" s="3"/>
      <c r="C129" s="4"/>
      <c r="S129" s="5"/>
      <c r="T129" s="5"/>
      <c r="U129" s="5"/>
      <c r="V129" s="5"/>
      <c r="Z129" s="6"/>
      <c r="AA129" s="6"/>
      <c r="AB129" s="6"/>
    </row>
    <row r="130" spans="1:28" ht="14.25" customHeight="1" x14ac:dyDescent="0.45">
      <c r="A130" s="2"/>
      <c r="B130" s="3"/>
      <c r="C130" s="4"/>
      <c r="S130" s="5"/>
      <c r="T130" s="5"/>
      <c r="U130" s="5"/>
      <c r="V130" s="5"/>
      <c r="Z130" s="6"/>
      <c r="AA130" s="6"/>
      <c r="AB130" s="6"/>
    </row>
    <row r="131" spans="1:28" ht="14.25" customHeight="1" x14ac:dyDescent="0.45">
      <c r="A131" s="2"/>
      <c r="B131" s="3"/>
      <c r="C131" s="4"/>
      <c r="S131" s="5"/>
      <c r="T131" s="5"/>
      <c r="U131" s="5"/>
      <c r="V131" s="5"/>
      <c r="Z131" s="6"/>
      <c r="AA131" s="6"/>
      <c r="AB131" s="6"/>
    </row>
    <row r="132" spans="1:28" ht="14.25" customHeight="1" x14ac:dyDescent="0.45">
      <c r="A132" s="2"/>
      <c r="B132" s="3"/>
      <c r="C132" s="4"/>
      <c r="S132" s="5"/>
      <c r="T132" s="5"/>
      <c r="U132" s="5"/>
      <c r="V132" s="5"/>
      <c r="Z132" s="6"/>
      <c r="AA132" s="6"/>
      <c r="AB132" s="6"/>
    </row>
    <row r="133" spans="1:28" ht="14.25" customHeight="1" x14ac:dyDescent="0.45">
      <c r="A133" s="2"/>
      <c r="B133" s="3"/>
      <c r="C133" s="4"/>
      <c r="S133" s="5"/>
      <c r="T133" s="5"/>
      <c r="U133" s="5"/>
      <c r="V133" s="5"/>
      <c r="Z133" s="6"/>
      <c r="AA133" s="6"/>
      <c r="AB133" s="6"/>
    </row>
    <row r="134" spans="1:28" ht="14.25" customHeight="1" x14ac:dyDescent="0.45">
      <c r="A134" s="2"/>
      <c r="B134" s="3"/>
      <c r="C134" s="4"/>
      <c r="S134" s="5"/>
      <c r="T134" s="5"/>
      <c r="U134" s="5"/>
      <c r="V134" s="5"/>
      <c r="Z134" s="6"/>
      <c r="AA134" s="6"/>
      <c r="AB134" s="6"/>
    </row>
    <row r="135" spans="1:28" ht="14.25" customHeight="1" x14ac:dyDescent="0.45">
      <c r="A135" s="2"/>
      <c r="B135" s="3"/>
      <c r="C135" s="4"/>
      <c r="S135" s="5"/>
      <c r="T135" s="5"/>
      <c r="U135" s="5"/>
      <c r="V135" s="5"/>
      <c r="Z135" s="6"/>
      <c r="AA135" s="6"/>
      <c r="AB135" s="6"/>
    </row>
    <row r="136" spans="1:28" ht="14.25" customHeight="1" x14ac:dyDescent="0.45">
      <c r="A136" s="2"/>
      <c r="B136" s="3"/>
      <c r="C136" s="4"/>
      <c r="S136" s="5"/>
      <c r="T136" s="5"/>
      <c r="U136" s="5"/>
      <c r="V136" s="5"/>
      <c r="Z136" s="6"/>
      <c r="AA136" s="6"/>
      <c r="AB136" s="6"/>
    </row>
    <row r="137" spans="1:28" ht="14.25" customHeight="1" x14ac:dyDescent="0.45">
      <c r="A137" s="2"/>
      <c r="B137" s="3"/>
      <c r="C137" s="4"/>
      <c r="S137" s="5"/>
      <c r="T137" s="5"/>
      <c r="U137" s="5"/>
      <c r="V137" s="5"/>
      <c r="Z137" s="6"/>
      <c r="AA137" s="6"/>
      <c r="AB137" s="6"/>
    </row>
    <row r="138" spans="1:28" ht="14.25" customHeight="1" x14ac:dyDescent="0.45">
      <c r="A138" s="2"/>
      <c r="B138" s="3"/>
      <c r="C138" s="4"/>
      <c r="S138" s="5"/>
      <c r="T138" s="5"/>
      <c r="U138" s="5"/>
      <c r="V138" s="5"/>
      <c r="Z138" s="6"/>
      <c r="AA138" s="6"/>
      <c r="AB138" s="6"/>
    </row>
    <row r="139" spans="1:28" ht="14.25" customHeight="1" x14ac:dyDescent="0.45">
      <c r="A139" s="2"/>
      <c r="B139" s="3"/>
      <c r="C139" s="4"/>
      <c r="S139" s="5"/>
      <c r="T139" s="5"/>
      <c r="U139" s="5"/>
      <c r="V139" s="5"/>
      <c r="Z139" s="6"/>
      <c r="AA139" s="6"/>
      <c r="AB139" s="6"/>
    </row>
    <row r="140" spans="1:28" ht="14.25" customHeight="1" x14ac:dyDescent="0.45">
      <c r="A140" s="2"/>
      <c r="B140" s="3"/>
      <c r="C140" s="4"/>
      <c r="S140" s="5"/>
      <c r="T140" s="5"/>
      <c r="U140" s="5"/>
      <c r="V140" s="5"/>
      <c r="Z140" s="6"/>
      <c r="AA140" s="6"/>
      <c r="AB140" s="6"/>
    </row>
    <row r="141" spans="1:28" ht="14.25" customHeight="1" x14ac:dyDescent="0.45">
      <c r="A141" s="2"/>
      <c r="B141" s="3"/>
      <c r="C141" s="4"/>
      <c r="S141" s="5"/>
      <c r="T141" s="5"/>
      <c r="U141" s="5"/>
      <c r="V141" s="5"/>
      <c r="Z141" s="6"/>
      <c r="AA141" s="6"/>
      <c r="AB141" s="6"/>
    </row>
    <row r="142" spans="1:28" ht="14.25" customHeight="1" x14ac:dyDescent="0.45">
      <c r="A142" s="2"/>
      <c r="B142" s="3"/>
      <c r="C142" s="4"/>
      <c r="S142" s="5"/>
      <c r="T142" s="5"/>
      <c r="U142" s="5"/>
      <c r="V142" s="5"/>
      <c r="Z142" s="6"/>
      <c r="AA142" s="6"/>
      <c r="AB142" s="6"/>
    </row>
    <row r="143" spans="1:28" ht="14.25" customHeight="1" x14ac:dyDescent="0.45">
      <c r="A143" s="2"/>
      <c r="B143" s="3"/>
      <c r="C143" s="4"/>
      <c r="S143" s="5"/>
      <c r="T143" s="5"/>
      <c r="U143" s="5"/>
      <c r="V143" s="5"/>
      <c r="Z143" s="6"/>
      <c r="AA143" s="6"/>
      <c r="AB143" s="6"/>
    </row>
    <row r="144" spans="1:28" ht="14.25" customHeight="1" x14ac:dyDescent="0.45">
      <c r="A144" s="2"/>
      <c r="B144" s="3"/>
      <c r="C144" s="4"/>
      <c r="S144" s="5"/>
      <c r="T144" s="5"/>
      <c r="U144" s="5"/>
      <c r="V144" s="5"/>
      <c r="Z144" s="6"/>
      <c r="AA144" s="6"/>
      <c r="AB144" s="6"/>
    </row>
    <row r="145" spans="1:28" ht="14.25" customHeight="1" x14ac:dyDescent="0.45">
      <c r="A145" s="2"/>
      <c r="B145" s="3"/>
      <c r="C145" s="4"/>
      <c r="S145" s="5"/>
      <c r="T145" s="5"/>
      <c r="U145" s="5"/>
      <c r="V145" s="5"/>
      <c r="Z145" s="6"/>
      <c r="AA145" s="6"/>
      <c r="AB145" s="6"/>
    </row>
    <row r="146" spans="1:28" ht="14.25" customHeight="1" x14ac:dyDescent="0.45">
      <c r="A146" s="2"/>
      <c r="B146" s="3"/>
      <c r="C146" s="4"/>
      <c r="S146" s="5"/>
      <c r="T146" s="5"/>
      <c r="U146" s="5"/>
      <c r="V146" s="5"/>
      <c r="Z146" s="6"/>
      <c r="AA146" s="6"/>
      <c r="AB146" s="6"/>
    </row>
    <row r="147" spans="1:28" ht="14.25" customHeight="1" x14ac:dyDescent="0.45">
      <c r="A147" s="2"/>
      <c r="B147" s="3"/>
      <c r="C147" s="4"/>
      <c r="S147" s="5"/>
      <c r="T147" s="5"/>
      <c r="U147" s="5"/>
      <c r="V147" s="5"/>
      <c r="Z147" s="6"/>
      <c r="AA147" s="6"/>
      <c r="AB147" s="6"/>
    </row>
    <row r="148" spans="1:28" ht="14.25" customHeight="1" x14ac:dyDescent="0.45">
      <c r="A148" s="2"/>
      <c r="B148" s="3"/>
      <c r="C148" s="4"/>
      <c r="S148" s="5"/>
      <c r="T148" s="5"/>
      <c r="U148" s="5"/>
      <c r="V148" s="5"/>
      <c r="Z148" s="6"/>
      <c r="AA148" s="6"/>
      <c r="AB148" s="6"/>
    </row>
    <row r="149" spans="1:28" ht="14.25" customHeight="1" x14ac:dyDescent="0.45">
      <c r="A149" s="2"/>
      <c r="B149" s="3"/>
      <c r="C149" s="4"/>
      <c r="S149" s="5"/>
      <c r="T149" s="5"/>
      <c r="U149" s="5"/>
      <c r="V149" s="5"/>
      <c r="Z149" s="6"/>
      <c r="AA149" s="6"/>
      <c r="AB149" s="6"/>
    </row>
    <row r="150" spans="1:28" ht="14.25" customHeight="1" x14ac:dyDescent="0.45">
      <c r="A150" s="2"/>
      <c r="B150" s="3"/>
      <c r="C150" s="4"/>
      <c r="S150" s="5"/>
      <c r="T150" s="5"/>
      <c r="U150" s="5"/>
      <c r="V150" s="5"/>
      <c r="Z150" s="6"/>
      <c r="AA150" s="6"/>
      <c r="AB150" s="6"/>
    </row>
    <row r="151" spans="1:28" ht="14.25" customHeight="1" x14ac:dyDescent="0.45">
      <c r="A151" s="2"/>
      <c r="B151" s="3"/>
      <c r="C151" s="4"/>
      <c r="S151" s="5"/>
      <c r="T151" s="5"/>
      <c r="U151" s="5"/>
      <c r="V151" s="5"/>
      <c r="Z151" s="6"/>
      <c r="AA151" s="6"/>
      <c r="AB151" s="6"/>
    </row>
    <row r="152" spans="1:28" ht="14.25" customHeight="1" x14ac:dyDescent="0.45">
      <c r="A152" s="2"/>
      <c r="B152" s="3"/>
      <c r="C152" s="4"/>
      <c r="S152" s="5"/>
      <c r="T152" s="5"/>
      <c r="U152" s="5"/>
      <c r="V152" s="5"/>
      <c r="Z152" s="6"/>
      <c r="AA152" s="6"/>
      <c r="AB152" s="6"/>
    </row>
    <row r="153" spans="1:28" ht="14.25" customHeight="1" x14ac:dyDescent="0.45">
      <c r="A153" s="2"/>
      <c r="B153" s="3"/>
      <c r="C153" s="4"/>
      <c r="S153" s="5"/>
      <c r="T153" s="5"/>
      <c r="U153" s="5"/>
      <c r="V153" s="5"/>
      <c r="Z153" s="6"/>
      <c r="AA153" s="6"/>
      <c r="AB153" s="6"/>
    </row>
    <row r="154" spans="1:28" ht="14.25" customHeight="1" x14ac:dyDescent="0.45">
      <c r="A154" s="2"/>
      <c r="B154" s="3"/>
      <c r="C154" s="4"/>
      <c r="S154" s="5"/>
      <c r="T154" s="5"/>
      <c r="U154" s="5"/>
      <c r="V154" s="5"/>
      <c r="Z154" s="6"/>
      <c r="AA154" s="6"/>
      <c r="AB154" s="6"/>
    </row>
    <row r="155" spans="1:28" ht="14.25" customHeight="1" x14ac:dyDescent="0.45">
      <c r="A155" s="2"/>
      <c r="B155" s="3"/>
      <c r="C155" s="4"/>
      <c r="S155" s="5"/>
      <c r="T155" s="5"/>
      <c r="U155" s="5"/>
      <c r="V155" s="5"/>
      <c r="Z155" s="6"/>
      <c r="AA155" s="6"/>
      <c r="AB155" s="6"/>
    </row>
    <row r="156" spans="1:28" ht="14.25" customHeight="1" x14ac:dyDescent="0.45">
      <c r="A156" s="2"/>
      <c r="B156" s="3"/>
      <c r="C156" s="4"/>
      <c r="S156" s="5"/>
      <c r="T156" s="5"/>
      <c r="U156" s="5"/>
      <c r="V156" s="5"/>
      <c r="Z156" s="6"/>
      <c r="AA156" s="6"/>
      <c r="AB156" s="6"/>
    </row>
    <row r="157" spans="1:28" ht="14.25" customHeight="1" x14ac:dyDescent="0.45">
      <c r="A157" s="2"/>
      <c r="B157" s="3"/>
      <c r="C157" s="4"/>
      <c r="S157" s="5"/>
      <c r="T157" s="5"/>
      <c r="U157" s="5"/>
      <c r="V157" s="5"/>
      <c r="Z157" s="6"/>
      <c r="AA157" s="6"/>
      <c r="AB157" s="6"/>
    </row>
    <row r="158" spans="1:28" ht="14.25" customHeight="1" x14ac:dyDescent="0.45">
      <c r="A158" s="2"/>
      <c r="B158" s="3"/>
      <c r="C158" s="4"/>
      <c r="S158" s="5"/>
      <c r="T158" s="5"/>
      <c r="U158" s="5"/>
      <c r="V158" s="5"/>
      <c r="Z158" s="6"/>
      <c r="AA158" s="6"/>
      <c r="AB158" s="6"/>
    </row>
    <row r="159" spans="1:28" ht="14.25" customHeight="1" x14ac:dyDescent="0.45">
      <c r="A159" s="2"/>
      <c r="B159" s="3"/>
      <c r="C159" s="4"/>
      <c r="S159" s="5"/>
      <c r="T159" s="5"/>
      <c r="U159" s="5"/>
      <c r="V159" s="5"/>
      <c r="Z159" s="6"/>
      <c r="AA159" s="6"/>
      <c r="AB159" s="6"/>
    </row>
    <row r="160" spans="1:28" ht="14.25" customHeight="1" x14ac:dyDescent="0.45">
      <c r="A160" s="2"/>
      <c r="B160" s="3"/>
      <c r="C160" s="4"/>
      <c r="S160" s="5"/>
      <c r="T160" s="5"/>
      <c r="U160" s="5"/>
      <c r="V160" s="5"/>
      <c r="Z160" s="6"/>
      <c r="AA160" s="6"/>
      <c r="AB160" s="6"/>
    </row>
    <row r="161" spans="1:28" ht="14.25" customHeight="1" x14ac:dyDescent="0.45">
      <c r="A161" s="2"/>
      <c r="B161" s="3"/>
      <c r="C161" s="4"/>
      <c r="S161" s="5"/>
      <c r="T161" s="5"/>
      <c r="U161" s="5"/>
      <c r="V161" s="5"/>
      <c r="Z161" s="6"/>
      <c r="AA161" s="6"/>
      <c r="AB161" s="6"/>
    </row>
    <row r="162" spans="1:28" ht="14.25" customHeight="1" x14ac:dyDescent="0.45">
      <c r="A162" s="2"/>
      <c r="B162" s="3"/>
      <c r="C162" s="4"/>
      <c r="S162" s="5"/>
      <c r="T162" s="5"/>
      <c r="U162" s="5"/>
      <c r="V162" s="5"/>
      <c r="Z162" s="6"/>
      <c r="AA162" s="6"/>
      <c r="AB162" s="6"/>
    </row>
    <row r="163" spans="1:28" ht="14.25" customHeight="1" x14ac:dyDescent="0.45">
      <c r="A163" s="2"/>
      <c r="B163" s="3"/>
      <c r="C163" s="4"/>
      <c r="S163" s="5"/>
      <c r="T163" s="5"/>
      <c r="U163" s="5"/>
      <c r="V163" s="5"/>
      <c r="Z163" s="6"/>
      <c r="AA163" s="6"/>
      <c r="AB163" s="6"/>
    </row>
    <row r="164" spans="1:28" ht="14.25" customHeight="1" x14ac:dyDescent="0.45">
      <c r="A164" s="2"/>
      <c r="B164" s="3"/>
      <c r="C164" s="4"/>
      <c r="S164" s="5"/>
      <c r="T164" s="5"/>
      <c r="U164" s="5"/>
      <c r="V164" s="5"/>
      <c r="Z164" s="6"/>
      <c r="AA164" s="6"/>
      <c r="AB164" s="6"/>
    </row>
    <row r="165" spans="1:28" ht="14.25" customHeight="1" x14ac:dyDescent="0.45">
      <c r="A165" s="2"/>
      <c r="B165" s="3"/>
      <c r="C165" s="4"/>
      <c r="S165" s="5"/>
      <c r="T165" s="5"/>
      <c r="U165" s="5"/>
      <c r="V165" s="5"/>
      <c r="Z165" s="6"/>
      <c r="AA165" s="6"/>
      <c r="AB165" s="6"/>
    </row>
    <row r="166" spans="1:28" ht="14.25" customHeight="1" x14ac:dyDescent="0.45">
      <c r="A166" s="2"/>
      <c r="B166" s="3"/>
      <c r="C166" s="4"/>
      <c r="S166" s="5"/>
      <c r="T166" s="5"/>
      <c r="U166" s="5"/>
      <c r="V166" s="5"/>
      <c r="Z166" s="6"/>
      <c r="AA166" s="6"/>
      <c r="AB166" s="6"/>
    </row>
    <row r="167" spans="1:28" ht="14.25" customHeight="1" x14ac:dyDescent="0.45">
      <c r="A167" s="2"/>
      <c r="B167" s="3"/>
      <c r="C167" s="4"/>
      <c r="S167" s="5"/>
      <c r="T167" s="5"/>
      <c r="U167" s="5"/>
      <c r="V167" s="5"/>
      <c r="Z167" s="6"/>
      <c r="AA167" s="6"/>
      <c r="AB167" s="6"/>
    </row>
    <row r="168" spans="1:28" ht="14.25" customHeight="1" x14ac:dyDescent="0.45">
      <c r="A168" s="2"/>
      <c r="B168" s="3"/>
      <c r="C168" s="4"/>
      <c r="S168" s="5"/>
      <c r="T168" s="5"/>
      <c r="U168" s="5"/>
      <c r="V168" s="5"/>
      <c r="Z168" s="6"/>
      <c r="AA168" s="6"/>
      <c r="AB168" s="6"/>
    </row>
    <row r="169" spans="1:28" ht="14.25" customHeight="1" x14ac:dyDescent="0.45">
      <c r="A169" s="2"/>
      <c r="B169" s="3"/>
      <c r="C169" s="4"/>
      <c r="S169" s="5"/>
      <c r="T169" s="5"/>
      <c r="U169" s="5"/>
      <c r="V169" s="5"/>
      <c r="Z169" s="6"/>
      <c r="AA169" s="6"/>
      <c r="AB169" s="6"/>
    </row>
    <row r="170" spans="1:28" ht="14.25" customHeight="1" x14ac:dyDescent="0.45">
      <c r="A170" s="2"/>
      <c r="B170" s="3"/>
      <c r="C170" s="4"/>
      <c r="S170" s="5"/>
      <c r="T170" s="5"/>
      <c r="U170" s="5"/>
      <c r="V170" s="5"/>
      <c r="Z170" s="6"/>
      <c r="AA170" s="6"/>
      <c r="AB170" s="6"/>
    </row>
    <row r="171" spans="1:28" ht="14.25" customHeight="1" x14ac:dyDescent="0.45">
      <c r="A171" s="2"/>
      <c r="B171" s="3"/>
      <c r="C171" s="4"/>
      <c r="S171" s="5"/>
      <c r="T171" s="5"/>
      <c r="U171" s="5"/>
      <c r="V171" s="5"/>
      <c r="Z171" s="6"/>
      <c r="AA171" s="6"/>
      <c r="AB171" s="6"/>
    </row>
    <row r="172" spans="1:28" ht="14.25" customHeight="1" x14ac:dyDescent="0.45">
      <c r="A172" s="2"/>
      <c r="B172" s="3"/>
      <c r="C172" s="4"/>
      <c r="S172" s="5"/>
      <c r="T172" s="5"/>
      <c r="U172" s="5"/>
      <c r="V172" s="5"/>
      <c r="Z172" s="6"/>
      <c r="AA172" s="6"/>
      <c r="AB172" s="6"/>
    </row>
    <row r="173" spans="1:28" ht="14.25" customHeight="1" x14ac:dyDescent="0.45">
      <c r="A173" s="2"/>
      <c r="B173" s="3"/>
      <c r="C173" s="4"/>
      <c r="S173" s="5"/>
      <c r="T173" s="5"/>
      <c r="U173" s="5"/>
      <c r="V173" s="5"/>
      <c r="Z173" s="6"/>
      <c r="AA173" s="6"/>
      <c r="AB173" s="6"/>
    </row>
    <row r="174" spans="1:28" ht="14.25" customHeight="1" x14ac:dyDescent="0.45">
      <c r="A174" s="2"/>
      <c r="B174" s="3"/>
      <c r="C174" s="4"/>
      <c r="S174" s="5"/>
      <c r="T174" s="5"/>
      <c r="U174" s="5"/>
      <c r="V174" s="5"/>
      <c r="Z174" s="6"/>
      <c r="AA174" s="6"/>
      <c r="AB174" s="6"/>
    </row>
    <row r="175" spans="1:28" ht="14.25" customHeight="1" x14ac:dyDescent="0.45">
      <c r="A175" s="2"/>
      <c r="B175" s="3"/>
      <c r="C175" s="4"/>
      <c r="S175" s="5"/>
      <c r="T175" s="5"/>
      <c r="U175" s="5"/>
      <c r="V175" s="5"/>
      <c r="Z175" s="6"/>
      <c r="AA175" s="6"/>
      <c r="AB175" s="6"/>
    </row>
    <row r="176" spans="1:28" ht="14.25" customHeight="1" x14ac:dyDescent="0.45">
      <c r="A176" s="2"/>
      <c r="B176" s="3"/>
      <c r="C176" s="4"/>
      <c r="S176" s="5"/>
      <c r="T176" s="5"/>
      <c r="U176" s="5"/>
      <c r="V176" s="5"/>
      <c r="Z176" s="6"/>
      <c r="AA176" s="6"/>
      <c r="AB176" s="6"/>
    </row>
    <row r="177" spans="1:28" ht="14.25" customHeight="1" x14ac:dyDescent="0.45">
      <c r="A177" s="2"/>
      <c r="B177" s="3"/>
      <c r="C177" s="4"/>
      <c r="S177" s="5"/>
      <c r="T177" s="5"/>
      <c r="U177" s="5"/>
      <c r="V177" s="5"/>
      <c r="Z177" s="6"/>
      <c r="AA177" s="6"/>
      <c r="AB177" s="6"/>
    </row>
    <row r="178" spans="1:28" ht="14.25" customHeight="1" x14ac:dyDescent="0.45">
      <c r="A178" s="2"/>
      <c r="B178" s="3"/>
      <c r="C178" s="4"/>
      <c r="S178" s="5"/>
      <c r="T178" s="5"/>
      <c r="U178" s="5"/>
      <c r="V178" s="5"/>
      <c r="Z178" s="6"/>
      <c r="AA178" s="6"/>
      <c r="AB178" s="6"/>
    </row>
    <row r="179" spans="1:28" ht="14.25" customHeight="1" x14ac:dyDescent="0.45">
      <c r="A179" s="2"/>
      <c r="B179" s="3"/>
      <c r="C179" s="4"/>
      <c r="S179" s="5"/>
      <c r="T179" s="5"/>
      <c r="U179" s="5"/>
      <c r="V179" s="5"/>
      <c r="Z179" s="6"/>
      <c r="AA179" s="6"/>
      <c r="AB179" s="6"/>
    </row>
    <row r="180" spans="1:28" ht="14.25" customHeight="1" x14ac:dyDescent="0.45">
      <c r="A180" s="2"/>
      <c r="B180" s="3"/>
      <c r="C180" s="4"/>
      <c r="S180" s="5"/>
      <c r="T180" s="5"/>
      <c r="U180" s="5"/>
      <c r="V180" s="5"/>
      <c r="Z180" s="6"/>
      <c r="AA180" s="6"/>
      <c r="AB180" s="6"/>
    </row>
    <row r="181" spans="1:28" ht="14.25" customHeight="1" x14ac:dyDescent="0.45">
      <c r="A181" s="2"/>
      <c r="B181" s="3"/>
      <c r="C181" s="4"/>
      <c r="S181" s="5"/>
      <c r="T181" s="5"/>
      <c r="U181" s="5"/>
      <c r="V181" s="5"/>
      <c r="Z181" s="6"/>
      <c r="AA181" s="6"/>
      <c r="AB181" s="6"/>
    </row>
    <row r="182" spans="1:28" ht="14.25" customHeight="1" x14ac:dyDescent="0.45">
      <c r="A182" s="2"/>
      <c r="B182" s="3"/>
      <c r="C182" s="4"/>
      <c r="S182" s="5"/>
      <c r="T182" s="5"/>
      <c r="U182" s="5"/>
      <c r="V182" s="5"/>
      <c r="Z182" s="6"/>
      <c r="AA182" s="6"/>
      <c r="AB182" s="6"/>
    </row>
    <row r="183" spans="1:28" ht="14.25" customHeight="1" x14ac:dyDescent="0.45">
      <c r="A183" s="2"/>
      <c r="B183" s="3"/>
      <c r="C183" s="4"/>
      <c r="S183" s="5"/>
      <c r="T183" s="5"/>
      <c r="U183" s="5"/>
      <c r="V183" s="5"/>
      <c r="Z183" s="6"/>
      <c r="AA183" s="6"/>
      <c r="AB183" s="6"/>
    </row>
    <row r="184" spans="1:28" ht="14.25" customHeight="1" x14ac:dyDescent="0.45">
      <c r="A184" s="2"/>
      <c r="B184" s="3"/>
      <c r="C184" s="4"/>
      <c r="S184" s="5"/>
      <c r="T184" s="5"/>
      <c r="U184" s="5"/>
      <c r="V184" s="5"/>
      <c r="Z184" s="6"/>
      <c r="AA184" s="6"/>
      <c r="AB184" s="6"/>
    </row>
    <row r="185" spans="1:28" ht="14.25" customHeight="1" x14ac:dyDescent="0.45">
      <c r="A185" s="2"/>
      <c r="B185" s="3"/>
      <c r="C185" s="4"/>
      <c r="S185" s="5"/>
      <c r="T185" s="5"/>
      <c r="U185" s="5"/>
      <c r="V185" s="5"/>
      <c r="Z185" s="6"/>
      <c r="AA185" s="6"/>
      <c r="AB185" s="6"/>
    </row>
    <row r="186" spans="1:28" ht="14.25" customHeight="1" x14ac:dyDescent="0.45">
      <c r="A186" s="2"/>
      <c r="B186" s="3"/>
      <c r="C186" s="4"/>
      <c r="S186" s="5"/>
      <c r="T186" s="5"/>
      <c r="U186" s="5"/>
      <c r="V186" s="5"/>
      <c r="Z186" s="6"/>
      <c r="AA186" s="6"/>
      <c r="AB186" s="6"/>
    </row>
    <row r="187" spans="1:28" ht="14.25" customHeight="1" x14ac:dyDescent="0.45">
      <c r="A187" s="2"/>
      <c r="B187" s="3"/>
      <c r="C187" s="4"/>
      <c r="S187" s="5"/>
      <c r="T187" s="5"/>
      <c r="U187" s="5"/>
      <c r="V187" s="5"/>
      <c r="Z187" s="6"/>
      <c r="AA187" s="6"/>
      <c r="AB187" s="6"/>
    </row>
    <row r="188" spans="1:28" ht="14.25" customHeight="1" x14ac:dyDescent="0.45">
      <c r="A188" s="2"/>
      <c r="B188" s="3"/>
      <c r="C188" s="4"/>
      <c r="S188" s="5"/>
      <c r="T188" s="5"/>
      <c r="U188" s="5"/>
      <c r="V188" s="5"/>
      <c r="Z188" s="6"/>
      <c r="AA188" s="6"/>
      <c r="AB188" s="6"/>
    </row>
    <row r="189" spans="1:28" ht="14.25" customHeight="1" x14ac:dyDescent="0.45">
      <c r="A189" s="2"/>
      <c r="B189" s="3"/>
      <c r="C189" s="4"/>
      <c r="S189" s="5"/>
      <c r="T189" s="5"/>
      <c r="U189" s="5"/>
      <c r="V189" s="5"/>
      <c r="Z189" s="6"/>
      <c r="AA189" s="6"/>
      <c r="AB189" s="6"/>
    </row>
    <row r="190" spans="1:28" ht="14.25" customHeight="1" x14ac:dyDescent="0.45">
      <c r="A190" s="2"/>
      <c r="B190" s="3"/>
      <c r="C190" s="4"/>
      <c r="S190" s="5"/>
      <c r="T190" s="5"/>
      <c r="U190" s="5"/>
      <c r="V190" s="5"/>
      <c r="Z190" s="6"/>
      <c r="AA190" s="6"/>
      <c r="AB190" s="6"/>
    </row>
    <row r="191" spans="1:28" ht="14.25" customHeight="1" x14ac:dyDescent="0.45">
      <c r="A191" s="2"/>
      <c r="B191" s="3"/>
      <c r="C191" s="4"/>
      <c r="S191" s="5"/>
      <c r="T191" s="5"/>
      <c r="U191" s="5"/>
      <c r="V191" s="5"/>
      <c r="Z191" s="6"/>
      <c r="AA191" s="6"/>
      <c r="AB191" s="6"/>
    </row>
    <row r="192" spans="1:28" ht="14.25" customHeight="1" x14ac:dyDescent="0.45">
      <c r="A192" s="2"/>
      <c r="B192" s="3"/>
      <c r="C192" s="4"/>
      <c r="S192" s="5"/>
      <c r="T192" s="5"/>
      <c r="U192" s="5"/>
      <c r="V192" s="5"/>
      <c r="Z192" s="6"/>
      <c r="AA192" s="6"/>
      <c r="AB192" s="6"/>
    </row>
    <row r="193" spans="1:28" ht="14.25" customHeight="1" x14ac:dyDescent="0.45">
      <c r="A193" s="2"/>
      <c r="B193" s="3"/>
      <c r="C193" s="4"/>
      <c r="S193" s="5"/>
      <c r="T193" s="5"/>
      <c r="U193" s="5"/>
      <c r="V193" s="5"/>
      <c r="Z193" s="6"/>
      <c r="AA193" s="6"/>
      <c r="AB193" s="6"/>
    </row>
    <row r="194" spans="1:28" ht="14.25" customHeight="1" x14ac:dyDescent="0.45">
      <c r="A194" s="2"/>
      <c r="B194" s="3"/>
      <c r="C194" s="4"/>
      <c r="S194" s="5"/>
      <c r="T194" s="5"/>
      <c r="U194" s="5"/>
      <c r="V194" s="5"/>
      <c r="Z194" s="6"/>
      <c r="AA194" s="6"/>
      <c r="AB194" s="6"/>
    </row>
    <row r="195" spans="1:28" ht="14.25" customHeight="1" x14ac:dyDescent="0.45">
      <c r="A195" s="2"/>
      <c r="B195" s="3"/>
      <c r="C195" s="4"/>
      <c r="S195" s="5"/>
      <c r="T195" s="5"/>
      <c r="U195" s="5"/>
      <c r="V195" s="5"/>
      <c r="Z195" s="6"/>
      <c r="AA195" s="6"/>
      <c r="AB195" s="6"/>
    </row>
    <row r="196" spans="1:28" ht="14.25" customHeight="1" x14ac:dyDescent="0.45">
      <c r="A196" s="2"/>
      <c r="B196" s="3"/>
      <c r="C196" s="4"/>
      <c r="S196" s="5"/>
      <c r="T196" s="5"/>
      <c r="U196" s="5"/>
      <c r="V196" s="5"/>
      <c r="Z196" s="6"/>
      <c r="AA196" s="6"/>
      <c r="AB196" s="6"/>
    </row>
    <row r="197" spans="1:28" ht="14.25" customHeight="1" x14ac:dyDescent="0.45">
      <c r="A197" s="2"/>
      <c r="B197" s="3"/>
      <c r="C197" s="4"/>
      <c r="S197" s="5"/>
      <c r="T197" s="5"/>
      <c r="U197" s="5"/>
      <c r="V197" s="5"/>
      <c r="Z197" s="6"/>
      <c r="AA197" s="6"/>
      <c r="AB197" s="6"/>
    </row>
    <row r="198" spans="1:28" ht="14.25" customHeight="1" x14ac:dyDescent="0.45">
      <c r="A198" s="2"/>
      <c r="B198" s="3"/>
      <c r="C198" s="4"/>
      <c r="S198" s="5"/>
      <c r="T198" s="5"/>
      <c r="U198" s="5"/>
      <c r="V198" s="5"/>
      <c r="Z198" s="6"/>
      <c r="AA198" s="6"/>
      <c r="AB198" s="6"/>
    </row>
    <row r="199" spans="1:28" ht="14.25" customHeight="1" x14ac:dyDescent="0.45">
      <c r="A199" s="2"/>
      <c r="B199" s="3"/>
      <c r="C199" s="4"/>
      <c r="S199" s="5"/>
      <c r="T199" s="5"/>
      <c r="U199" s="5"/>
      <c r="V199" s="5"/>
      <c r="Z199" s="6"/>
      <c r="AA199" s="6"/>
      <c r="AB199" s="6"/>
    </row>
    <row r="200" spans="1:28" ht="14.25" customHeight="1" x14ac:dyDescent="0.45">
      <c r="A200" s="2"/>
      <c r="B200" s="3"/>
      <c r="C200" s="4"/>
      <c r="S200" s="5"/>
      <c r="T200" s="5"/>
      <c r="U200" s="5"/>
      <c r="V200" s="5"/>
      <c r="Z200" s="6"/>
      <c r="AA200" s="6"/>
      <c r="AB200" s="6"/>
    </row>
    <row r="201" spans="1:28" ht="14.25" customHeight="1" x14ac:dyDescent="0.45">
      <c r="A201" s="2"/>
      <c r="B201" s="3"/>
      <c r="C201" s="4"/>
      <c r="S201" s="5"/>
      <c r="T201" s="5"/>
      <c r="U201" s="5"/>
      <c r="V201" s="5"/>
      <c r="Z201" s="6"/>
      <c r="AA201" s="6"/>
      <c r="AB201" s="6"/>
    </row>
    <row r="202" spans="1:28" ht="14.25" customHeight="1" x14ac:dyDescent="0.45">
      <c r="A202" s="2"/>
      <c r="B202" s="3"/>
      <c r="C202" s="4"/>
      <c r="S202" s="5"/>
      <c r="T202" s="5"/>
      <c r="U202" s="5"/>
      <c r="V202" s="5"/>
      <c r="Z202" s="6"/>
      <c r="AA202" s="6"/>
      <c r="AB202" s="6"/>
    </row>
    <row r="203" spans="1:28" ht="14.25" customHeight="1" x14ac:dyDescent="0.45">
      <c r="A203" s="2"/>
      <c r="B203" s="3"/>
      <c r="C203" s="4"/>
      <c r="S203" s="5"/>
      <c r="T203" s="5"/>
      <c r="U203" s="5"/>
      <c r="V203" s="5"/>
      <c r="Z203" s="6"/>
      <c r="AA203" s="6"/>
      <c r="AB203" s="6"/>
    </row>
    <row r="204" spans="1:28" ht="14.25" customHeight="1" x14ac:dyDescent="0.45">
      <c r="A204" s="2"/>
      <c r="B204" s="3"/>
      <c r="C204" s="4"/>
      <c r="S204" s="5"/>
      <c r="T204" s="5"/>
      <c r="U204" s="5"/>
      <c r="V204" s="5"/>
      <c r="Z204" s="6"/>
      <c r="AA204" s="6"/>
      <c r="AB204" s="6"/>
    </row>
    <row r="205" spans="1:28" ht="14.25" customHeight="1" x14ac:dyDescent="0.45">
      <c r="A205" s="2"/>
      <c r="B205" s="3"/>
      <c r="C205" s="4"/>
      <c r="S205" s="5"/>
      <c r="T205" s="5"/>
      <c r="U205" s="5"/>
      <c r="V205" s="5"/>
      <c r="Z205" s="6"/>
      <c r="AA205" s="6"/>
      <c r="AB205" s="6"/>
    </row>
    <row r="206" spans="1:28" ht="14.25" customHeight="1" x14ac:dyDescent="0.45">
      <c r="A206" s="2"/>
      <c r="B206" s="3"/>
      <c r="C206" s="4"/>
      <c r="S206" s="5"/>
      <c r="T206" s="5"/>
      <c r="U206" s="5"/>
      <c r="V206" s="5"/>
      <c r="Z206" s="6"/>
      <c r="AA206" s="6"/>
      <c r="AB206" s="6"/>
    </row>
    <row r="207" spans="1:28" ht="14.25" customHeight="1" x14ac:dyDescent="0.45">
      <c r="A207" s="2"/>
      <c r="B207" s="3"/>
      <c r="C207" s="4"/>
      <c r="S207" s="5"/>
      <c r="T207" s="5"/>
      <c r="U207" s="5"/>
      <c r="V207" s="5"/>
      <c r="Z207" s="6"/>
      <c r="AA207" s="6"/>
      <c r="AB207" s="6"/>
    </row>
    <row r="208" spans="1:28" ht="14.25" customHeight="1" x14ac:dyDescent="0.45">
      <c r="A208" s="2"/>
      <c r="B208" s="3"/>
      <c r="C208" s="4"/>
      <c r="S208" s="5"/>
      <c r="T208" s="5"/>
      <c r="U208" s="5"/>
      <c r="V208" s="5"/>
      <c r="Z208" s="6"/>
      <c r="AA208" s="6"/>
      <c r="AB208" s="6"/>
    </row>
    <row r="209" spans="1:28" ht="14.25" customHeight="1" x14ac:dyDescent="0.45">
      <c r="A209" s="2"/>
      <c r="B209" s="3"/>
      <c r="C209" s="4"/>
      <c r="S209" s="5"/>
      <c r="T209" s="5"/>
      <c r="U209" s="5"/>
      <c r="V209" s="5"/>
      <c r="Z209" s="6"/>
      <c r="AA209" s="6"/>
      <c r="AB209" s="6"/>
    </row>
    <row r="210" spans="1:28" ht="14.25" customHeight="1" x14ac:dyDescent="0.45">
      <c r="A210" s="2"/>
      <c r="B210" s="3"/>
      <c r="C210" s="4"/>
      <c r="S210" s="5"/>
      <c r="T210" s="5"/>
      <c r="U210" s="5"/>
      <c r="V210" s="5"/>
      <c r="Z210" s="6"/>
      <c r="AA210" s="6"/>
      <c r="AB210" s="6"/>
    </row>
    <row r="211" spans="1:28" ht="14.25" customHeight="1" x14ac:dyDescent="0.45">
      <c r="A211" s="2"/>
      <c r="B211" s="3"/>
      <c r="C211" s="4"/>
      <c r="S211" s="5"/>
      <c r="T211" s="5"/>
      <c r="U211" s="5"/>
      <c r="V211" s="5"/>
      <c r="Z211" s="6"/>
      <c r="AA211" s="6"/>
      <c r="AB211" s="6"/>
    </row>
    <row r="212" spans="1:28" ht="14.25" customHeight="1" x14ac:dyDescent="0.45">
      <c r="A212" s="2"/>
      <c r="B212" s="3"/>
      <c r="C212" s="4"/>
      <c r="S212" s="5"/>
      <c r="T212" s="5"/>
      <c r="U212" s="5"/>
      <c r="V212" s="5"/>
      <c r="Z212" s="6"/>
      <c r="AA212" s="6"/>
      <c r="AB212" s="6"/>
    </row>
    <row r="213" spans="1:28" ht="14.25" customHeight="1" x14ac:dyDescent="0.45">
      <c r="A213" s="2"/>
      <c r="B213" s="3"/>
      <c r="C213" s="4"/>
      <c r="S213" s="5"/>
      <c r="T213" s="5"/>
      <c r="U213" s="5"/>
      <c r="V213" s="5"/>
      <c r="Z213" s="6"/>
      <c r="AA213" s="6"/>
      <c r="AB213" s="6"/>
    </row>
    <row r="214" spans="1:28" ht="14.25" customHeight="1" x14ac:dyDescent="0.45">
      <c r="A214" s="2"/>
      <c r="B214" s="3"/>
      <c r="C214" s="4"/>
      <c r="S214" s="5"/>
      <c r="T214" s="5"/>
      <c r="U214" s="5"/>
      <c r="V214" s="5"/>
      <c r="Z214" s="6"/>
      <c r="AA214" s="6"/>
      <c r="AB214" s="6"/>
    </row>
    <row r="215" spans="1:28" ht="14.25" customHeight="1" x14ac:dyDescent="0.45">
      <c r="A215" s="2"/>
      <c r="B215" s="3"/>
      <c r="C215" s="4"/>
      <c r="S215" s="5"/>
      <c r="T215" s="5"/>
      <c r="U215" s="5"/>
      <c r="V215" s="5"/>
      <c r="Z215" s="6"/>
      <c r="AA215" s="6"/>
      <c r="AB215" s="6"/>
    </row>
    <row r="216" spans="1:28" ht="14.25" customHeight="1" x14ac:dyDescent="0.45">
      <c r="A216" s="2"/>
      <c r="B216" s="3"/>
      <c r="C216" s="4"/>
      <c r="S216" s="5"/>
      <c r="T216" s="5"/>
      <c r="U216" s="5"/>
      <c r="V216" s="5"/>
      <c r="Z216" s="6"/>
      <c r="AA216" s="6"/>
      <c r="AB216" s="6"/>
    </row>
    <row r="217" spans="1:28" ht="14.25" customHeight="1" x14ac:dyDescent="0.45">
      <c r="A217" s="2"/>
      <c r="B217" s="3"/>
      <c r="C217" s="4"/>
      <c r="S217" s="5"/>
      <c r="T217" s="5"/>
      <c r="U217" s="5"/>
      <c r="V217" s="5"/>
      <c r="Z217" s="6"/>
      <c r="AA217" s="6"/>
      <c r="AB217" s="6"/>
    </row>
    <row r="218" spans="1:28" ht="14.25" customHeight="1" x14ac:dyDescent="0.45">
      <c r="A218" s="2"/>
      <c r="B218" s="3"/>
      <c r="C218" s="4"/>
      <c r="S218" s="5"/>
      <c r="T218" s="5"/>
      <c r="U218" s="5"/>
      <c r="V218" s="5"/>
      <c r="Z218" s="6"/>
      <c r="AA218" s="6"/>
      <c r="AB218" s="6"/>
    </row>
    <row r="219" spans="1:28" ht="14.25" customHeight="1" x14ac:dyDescent="0.45">
      <c r="A219" s="2"/>
      <c r="B219" s="3"/>
      <c r="C219" s="4"/>
      <c r="S219" s="5"/>
      <c r="T219" s="5"/>
      <c r="U219" s="5"/>
      <c r="V219" s="5"/>
      <c r="Z219" s="6"/>
      <c r="AA219" s="6"/>
      <c r="AB219" s="6"/>
    </row>
    <row r="220" spans="1:28" ht="14.25" customHeight="1" x14ac:dyDescent="0.45">
      <c r="A220" s="2"/>
      <c r="B220" s="3"/>
      <c r="C220" s="4"/>
      <c r="S220" s="5"/>
      <c r="T220" s="5"/>
      <c r="U220" s="5"/>
      <c r="V220" s="5"/>
      <c r="Z220" s="6"/>
      <c r="AA220" s="6"/>
      <c r="AB220" s="6"/>
    </row>
    <row r="221" spans="1:28" ht="14.25" customHeight="1" x14ac:dyDescent="0.45">
      <c r="A221" s="2"/>
      <c r="B221" s="3"/>
      <c r="C221" s="4"/>
      <c r="S221" s="5"/>
      <c r="T221" s="5"/>
      <c r="U221" s="5"/>
      <c r="V221" s="5"/>
      <c r="Z221" s="6"/>
      <c r="AA221" s="6"/>
      <c r="AB221" s="6"/>
    </row>
    <row r="222" spans="1:28" ht="14.25" customHeight="1" x14ac:dyDescent="0.45">
      <c r="A222" s="2"/>
      <c r="B222" s="3"/>
      <c r="C222" s="4"/>
      <c r="S222" s="5"/>
      <c r="T222" s="5"/>
      <c r="U222" s="5"/>
      <c r="V222" s="5"/>
      <c r="Z222" s="6"/>
      <c r="AA222" s="6"/>
      <c r="AB222" s="6"/>
    </row>
    <row r="223" spans="1:28" ht="14.25" customHeight="1" x14ac:dyDescent="0.45">
      <c r="A223" s="2"/>
      <c r="B223" s="3"/>
      <c r="C223" s="4"/>
      <c r="S223" s="5"/>
      <c r="T223" s="5"/>
      <c r="U223" s="5"/>
      <c r="V223" s="5"/>
      <c r="Z223" s="6"/>
      <c r="AA223" s="6"/>
      <c r="AB223" s="6"/>
    </row>
    <row r="224" spans="1:28" ht="14.25" customHeight="1" x14ac:dyDescent="0.45">
      <c r="A224" s="2"/>
      <c r="B224" s="3"/>
      <c r="C224" s="4"/>
      <c r="S224" s="5"/>
      <c r="T224" s="5"/>
      <c r="U224" s="5"/>
      <c r="V224" s="5"/>
      <c r="Z224" s="6"/>
      <c r="AA224" s="6"/>
      <c r="AB224" s="6"/>
    </row>
    <row r="225" spans="1:28" ht="14.25" customHeight="1" x14ac:dyDescent="0.45">
      <c r="A225" s="2"/>
      <c r="B225" s="3"/>
      <c r="C225" s="4"/>
      <c r="S225" s="5"/>
      <c r="T225" s="5"/>
      <c r="U225" s="5"/>
      <c r="V225" s="5"/>
      <c r="Z225" s="6"/>
      <c r="AA225" s="6"/>
      <c r="AB225" s="6"/>
    </row>
    <row r="226" spans="1:28" ht="14.25" customHeight="1" x14ac:dyDescent="0.45">
      <c r="A226" s="2"/>
      <c r="B226" s="3"/>
      <c r="C226" s="4"/>
      <c r="S226" s="5"/>
      <c r="T226" s="5"/>
      <c r="U226" s="5"/>
      <c r="V226" s="5"/>
      <c r="Z226" s="6"/>
      <c r="AA226" s="6"/>
      <c r="AB226" s="6"/>
    </row>
    <row r="227" spans="1:28" ht="14.25" customHeight="1" x14ac:dyDescent="0.45">
      <c r="A227" s="2"/>
      <c r="B227" s="3"/>
      <c r="C227" s="4"/>
      <c r="S227" s="5"/>
      <c r="T227" s="5"/>
      <c r="U227" s="5"/>
      <c r="V227" s="5"/>
      <c r="Z227" s="6"/>
      <c r="AA227" s="6"/>
      <c r="AB227" s="6"/>
    </row>
    <row r="228" spans="1:28" ht="14.25" customHeight="1" x14ac:dyDescent="0.45">
      <c r="A228" s="2"/>
      <c r="B228" s="3"/>
      <c r="C228" s="4"/>
      <c r="S228" s="5"/>
      <c r="T228" s="5"/>
      <c r="U228" s="5"/>
      <c r="V228" s="5"/>
      <c r="Z228" s="6"/>
      <c r="AA228" s="6"/>
      <c r="AB228" s="6"/>
    </row>
    <row r="229" spans="1:28" ht="14.25" customHeight="1" x14ac:dyDescent="0.45">
      <c r="A229" s="2"/>
      <c r="B229" s="3"/>
      <c r="C229" s="4"/>
      <c r="S229" s="5"/>
      <c r="T229" s="5"/>
      <c r="U229" s="5"/>
      <c r="V229" s="5"/>
      <c r="Z229" s="6"/>
      <c r="AA229" s="6"/>
      <c r="AB229" s="6"/>
    </row>
    <row r="230" spans="1:28" ht="14.25" customHeight="1" x14ac:dyDescent="0.45">
      <c r="A230" s="2"/>
      <c r="B230" s="3"/>
      <c r="C230" s="4"/>
      <c r="S230" s="5"/>
      <c r="T230" s="5"/>
      <c r="U230" s="5"/>
      <c r="V230" s="5"/>
      <c r="Z230" s="6"/>
      <c r="AA230" s="6"/>
      <c r="AB230" s="6"/>
    </row>
    <row r="231" spans="1:28" ht="14.25" customHeight="1" x14ac:dyDescent="0.45">
      <c r="A231" s="2"/>
      <c r="B231" s="3"/>
      <c r="C231" s="4"/>
      <c r="S231" s="5"/>
      <c r="T231" s="5"/>
      <c r="U231" s="5"/>
      <c r="V231" s="5"/>
      <c r="Z231" s="6"/>
      <c r="AA231" s="6"/>
      <c r="AB231" s="6"/>
    </row>
    <row r="232" spans="1:28" ht="14.25" customHeight="1" x14ac:dyDescent="0.45">
      <c r="A232" s="2"/>
      <c r="B232" s="3"/>
      <c r="C232" s="4"/>
      <c r="S232" s="5"/>
      <c r="T232" s="5"/>
      <c r="U232" s="5"/>
      <c r="V232" s="5"/>
      <c r="Z232" s="6"/>
      <c r="AA232" s="6"/>
      <c r="AB232" s="6"/>
    </row>
    <row r="233" spans="1:28" ht="14.25" customHeight="1" x14ac:dyDescent="0.45">
      <c r="A233" s="2"/>
      <c r="B233" s="3"/>
      <c r="C233" s="4"/>
      <c r="S233" s="5"/>
      <c r="T233" s="5"/>
      <c r="U233" s="5"/>
      <c r="V233" s="5"/>
      <c r="Z233" s="6"/>
      <c r="AA233" s="6"/>
      <c r="AB233" s="6"/>
    </row>
    <row r="234" spans="1:28" ht="14.25" customHeight="1" x14ac:dyDescent="0.45">
      <c r="A234" s="2"/>
      <c r="B234" s="3"/>
      <c r="C234" s="4"/>
      <c r="S234" s="5"/>
      <c r="T234" s="5"/>
      <c r="U234" s="5"/>
      <c r="V234" s="5"/>
      <c r="Z234" s="6"/>
      <c r="AA234" s="6"/>
      <c r="AB234" s="6"/>
    </row>
    <row r="235" spans="1:28" ht="14.25" customHeight="1" x14ac:dyDescent="0.45">
      <c r="A235" s="2"/>
      <c r="B235" s="3"/>
      <c r="C235" s="4"/>
      <c r="S235" s="5"/>
      <c r="T235" s="5"/>
      <c r="U235" s="5"/>
      <c r="V235" s="5"/>
      <c r="Z235" s="6"/>
      <c r="AA235" s="6"/>
      <c r="AB235" s="6"/>
    </row>
    <row r="236" spans="1:28" ht="14.25" customHeight="1" x14ac:dyDescent="0.45">
      <c r="A236" s="2"/>
      <c r="B236" s="3"/>
      <c r="C236" s="4"/>
      <c r="S236" s="5"/>
      <c r="T236" s="5"/>
      <c r="U236" s="5"/>
      <c r="V236" s="5"/>
      <c r="Z236" s="6"/>
      <c r="AA236" s="6"/>
      <c r="AB236" s="6"/>
    </row>
    <row r="237" spans="1:28" ht="14.25" customHeight="1" x14ac:dyDescent="0.45">
      <c r="A237" s="2"/>
      <c r="B237" s="3"/>
      <c r="C237" s="4"/>
      <c r="S237" s="5"/>
      <c r="T237" s="5"/>
      <c r="U237" s="5"/>
      <c r="V237" s="5"/>
      <c r="Z237" s="6"/>
      <c r="AA237" s="6"/>
      <c r="AB237" s="6"/>
    </row>
    <row r="238" spans="1:28" ht="14.25" customHeight="1" x14ac:dyDescent="0.45">
      <c r="A238" s="2"/>
      <c r="B238" s="3"/>
      <c r="C238" s="4"/>
      <c r="S238" s="5"/>
      <c r="T238" s="5"/>
      <c r="U238" s="5"/>
      <c r="V238" s="5"/>
      <c r="Z238" s="6"/>
      <c r="AA238" s="6"/>
      <c r="AB238" s="6"/>
    </row>
    <row r="239" spans="1:28" ht="14.25" customHeight="1" x14ac:dyDescent="0.45">
      <c r="A239" s="2"/>
      <c r="B239" s="3"/>
      <c r="C239" s="4"/>
      <c r="S239" s="5"/>
      <c r="T239" s="5"/>
      <c r="U239" s="5"/>
      <c r="V239" s="5"/>
      <c r="Z239" s="6"/>
      <c r="AA239" s="6"/>
      <c r="AB239" s="6"/>
    </row>
    <row r="240" spans="1:28" ht="14.25" customHeight="1" x14ac:dyDescent="0.45">
      <c r="A240" s="2"/>
      <c r="B240" s="3"/>
      <c r="C240" s="4"/>
      <c r="S240" s="5"/>
      <c r="T240" s="5"/>
      <c r="U240" s="5"/>
      <c r="V240" s="5"/>
      <c r="Z240" s="6"/>
      <c r="AA240" s="6"/>
      <c r="AB240" s="6"/>
    </row>
    <row r="241" spans="1:28" ht="14.25" customHeight="1" x14ac:dyDescent="0.45">
      <c r="A241" s="2"/>
      <c r="B241" s="3"/>
      <c r="C241" s="4"/>
      <c r="S241" s="5"/>
      <c r="T241" s="5"/>
      <c r="U241" s="5"/>
      <c r="V241" s="5"/>
      <c r="Z241" s="6"/>
      <c r="AA241" s="6"/>
      <c r="AB241" s="6"/>
    </row>
    <row r="242" spans="1:28" ht="14.25" customHeight="1" x14ac:dyDescent="0.45">
      <c r="A242" s="2"/>
      <c r="B242" s="3"/>
      <c r="C242" s="4"/>
      <c r="S242" s="5"/>
      <c r="T242" s="5"/>
      <c r="U242" s="5"/>
      <c r="V242" s="5"/>
      <c r="Z242" s="6"/>
      <c r="AA242" s="6"/>
      <c r="AB242" s="6"/>
    </row>
    <row r="243" spans="1:28" ht="14.25" customHeight="1" x14ac:dyDescent="0.45">
      <c r="A243" s="2"/>
      <c r="B243" s="3"/>
      <c r="C243" s="4"/>
      <c r="S243" s="5"/>
      <c r="T243" s="5"/>
      <c r="U243" s="5"/>
      <c r="V243" s="5"/>
      <c r="Z243" s="6"/>
      <c r="AA243" s="6"/>
      <c r="AB243" s="6"/>
    </row>
    <row r="244" spans="1:28" ht="14.25" customHeight="1" x14ac:dyDescent="0.45">
      <c r="A244" s="2"/>
      <c r="B244" s="3"/>
      <c r="C244" s="4"/>
      <c r="S244" s="5"/>
      <c r="T244" s="5"/>
      <c r="U244" s="5"/>
      <c r="V244" s="5"/>
      <c r="Z244" s="6"/>
      <c r="AA244" s="6"/>
      <c r="AB244" s="6"/>
    </row>
    <row r="245" spans="1:28" ht="14.25" customHeight="1" x14ac:dyDescent="0.45">
      <c r="A245" s="2"/>
      <c r="B245" s="3"/>
      <c r="C245" s="4"/>
      <c r="S245" s="5"/>
      <c r="T245" s="5"/>
      <c r="U245" s="5"/>
      <c r="V245" s="5"/>
      <c r="Z245" s="6"/>
      <c r="AA245" s="6"/>
      <c r="AB245" s="6"/>
    </row>
    <row r="246" spans="1:28" ht="14.25" customHeight="1" x14ac:dyDescent="0.45">
      <c r="A246" s="2"/>
      <c r="B246" s="3"/>
      <c r="C246" s="4"/>
      <c r="S246" s="5"/>
      <c r="T246" s="5"/>
      <c r="U246" s="5"/>
      <c r="V246" s="5"/>
      <c r="Z246" s="6"/>
      <c r="AA246" s="6"/>
      <c r="AB246" s="6"/>
    </row>
    <row r="247" spans="1:28" ht="14.25" customHeight="1" x14ac:dyDescent="0.45">
      <c r="A247" s="2"/>
      <c r="B247" s="3"/>
      <c r="C247" s="4"/>
      <c r="S247" s="5"/>
      <c r="T247" s="5"/>
      <c r="U247" s="5"/>
      <c r="V247" s="5"/>
      <c r="Z247" s="6"/>
      <c r="AA247" s="6"/>
      <c r="AB247" s="6"/>
    </row>
    <row r="248" spans="1:28" ht="14.25" customHeight="1" x14ac:dyDescent="0.45">
      <c r="A248" s="2"/>
      <c r="B248" s="3"/>
      <c r="C248" s="4"/>
      <c r="S248" s="5"/>
      <c r="T248" s="5"/>
      <c r="U248" s="5"/>
      <c r="V248" s="5"/>
      <c r="Z248" s="6"/>
      <c r="AA248" s="6"/>
      <c r="AB248" s="6"/>
    </row>
    <row r="249" spans="1:28" ht="14.25" customHeight="1" x14ac:dyDescent="0.45">
      <c r="A249" s="2"/>
      <c r="B249" s="3"/>
      <c r="C249" s="4"/>
      <c r="S249" s="5"/>
      <c r="T249" s="5"/>
      <c r="U249" s="5"/>
      <c r="V249" s="5"/>
      <c r="Z249" s="6"/>
      <c r="AA249" s="6"/>
      <c r="AB249" s="6"/>
    </row>
    <row r="250" spans="1:28" ht="14.25" customHeight="1" x14ac:dyDescent="0.45">
      <c r="A250" s="2"/>
      <c r="B250" s="3"/>
      <c r="C250" s="4"/>
      <c r="S250" s="5"/>
      <c r="T250" s="5"/>
      <c r="U250" s="5"/>
      <c r="V250" s="5"/>
      <c r="Z250" s="6"/>
      <c r="AA250" s="6"/>
      <c r="AB250" s="6"/>
    </row>
    <row r="251" spans="1:28" ht="14.25" customHeight="1" x14ac:dyDescent="0.45">
      <c r="A251" s="2"/>
      <c r="B251" s="3"/>
      <c r="C251" s="4"/>
      <c r="S251" s="5"/>
      <c r="T251" s="5"/>
      <c r="U251" s="5"/>
      <c r="V251" s="5"/>
      <c r="Z251" s="6"/>
      <c r="AA251" s="6"/>
      <c r="AB251" s="6"/>
    </row>
    <row r="252" spans="1:28" ht="14.25" customHeight="1" x14ac:dyDescent="0.45">
      <c r="A252" s="2"/>
      <c r="B252" s="3"/>
      <c r="C252" s="4"/>
      <c r="S252" s="5"/>
      <c r="T252" s="5"/>
      <c r="U252" s="5"/>
      <c r="V252" s="5"/>
      <c r="Z252" s="6"/>
      <c r="AA252" s="6"/>
      <c r="AB252" s="6"/>
    </row>
    <row r="253" spans="1:28" ht="14.25" customHeight="1" x14ac:dyDescent="0.45">
      <c r="A253" s="2"/>
      <c r="B253" s="3"/>
      <c r="C253" s="4"/>
      <c r="S253" s="5"/>
      <c r="T253" s="5"/>
      <c r="U253" s="5"/>
      <c r="V253" s="5"/>
      <c r="Z253" s="6"/>
      <c r="AA253" s="6"/>
      <c r="AB253" s="6"/>
    </row>
    <row r="254" spans="1:28" ht="14.25" customHeight="1" x14ac:dyDescent="0.45">
      <c r="A254" s="2"/>
      <c r="B254" s="3"/>
      <c r="C254" s="4"/>
      <c r="S254" s="5"/>
      <c r="T254" s="5"/>
      <c r="U254" s="5"/>
      <c r="V254" s="5"/>
      <c r="Z254" s="6"/>
      <c r="AA254" s="6"/>
      <c r="AB254" s="6"/>
    </row>
    <row r="255" spans="1:28" ht="14.25" customHeight="1" x14ac:dyDescent="0.45">
      <c r="A255" s="2"/>
      <c r="B255" s="3"/>
      <c r="C255" s="4"/>
      <c r="S255" s="5"/>
      <c r="T255" s="5"/>
      <c r="U255" s="5"/>
      <c r="V255" s="5"/>
      <c r="Z255" s="6"/>
      <c r="AA255" s="6"/>
      <c r="AB255" s="6"/>
    </row>
    <row r="256" spans="1:28" ht="14.25" customHeight="1" x14ac:dyDescent="0.45">
      <c r="A256" s="2"/>
      <c r="B256" s="3"/>
      <c r="C256" s="4"/>
      <c r="S256" s="5"/>
      <c r="T256" s="5"/>
      <c r="U256" s="5"/>
      <c r="V256" s="5"/>
      <c r="Z256" s="6"/>
      <c r="AA256" s="6"/>
      <c r="AB256" s="6"/>
    </row>
    <row r="257" spans="1:28" ht="14.25" customHeight="1" x14ac:dyDescent="0.45">
      <c r="A257" s="2"/>
      <c r="B257" s="3"/>
      <c r="C257" s="4"/>
      <c r="S257" s="5"/>
      <c r="T257" s="5"/>
      <c r="U257" s="5"/>
      <c r="V257" s="5"/>
      <c r="Z257" s="6"/>
      <c r="AA257" s="6"/>
      <c r="AB257" s="6"/>
    </row>
    <row r="258" spans="1:28" ht="14.25" customHeight="1" x14ac:dyDescent="0.45">
      <c r="A258" s="2"/>
      <c r="B258" s="3"/>
      <c r="C258" s="4"/>
      <c r="S258" s="5"/>
      <c r="T258" s="5"/>
      <c r="U258" s="5"/>
      <c r="V258" s="5"/>
      <c r="Z258" s="6"/>
      <c r="AA258" s="6"/>
      <c r="AB258" s="6"/>
    </row>
    <row r="259" spans="1:28" ht="14.25" customHeight="1" x14ac:dyDescent="0.45">
      <c r="A259" s="2"/>
      <c r="B259" s="3"/>
      <c r="C259" s="4"/>
      <c r="S259" s="5"/>
      <c r="T259" s="5"/>
      <c r="U259" s="5"/>
      <c r="V259" s="5"/>
      <c r="Z259" s="6"/>
      <c r="AA259" s="6"/>
      <c r="AB259" s="6"/>
    </row>
    <row r="260" spans="1:28" ht="14.25" customHeight="1" x14ac:dyDescent="0.45">
      <c r="A260" s="2"/>
      <c r="B260" s="3"/>
      <c r="C260" s="4"/>
      <c r="S260" s="5"/>
      <c r="T260" s="5"/>
      <c r="U260" s="5"/>
      <c r="V260" s="5"/>
      <c r="Z260" s="6"/>
      <c r="AA260" s="6"/>
      <c r="AB260" s="6"/>
    </row>
    <row r="261" spans="1:28" ht="14.25" customHeight="1" x14ac:dyDescent="0.45">
      <c r="A261" s="2"/>
      <c r="B261" s="3"/>
      <c r="C261" s="4"/>
      <c r="S261" s="5"/>
      <c r="T261" s="5"/>
      <c r="U261" s="5"/>
      <c r="V261" s="5"/>
      <c r="Z261" s="6"/>
      <c r="AA261" s="6"/>
      <c r="AB261" s="6"/>
    </row>
    <row r="262" spans="1:28" ht="14.25" customHeight="1" x14ac:dyDescent="0.45">
      <c r="A262" s="2"/>
      <c r="B262" s="3"/>
      <c r="C262" s="4"/>
      <c r="S262" s="5"/>
      <c r="T262" s="5"/>
      <c r="U262" s="5"/>
      <c r="V262" s="5"/>
      <c r="Z262" s="6"/>
      <c r="AA262" s="6"/>
      <c r="AB262" s="6"/>
    </row>
    <row r="263" spans="1:28" ht="14.25" customHeight="1" x14ac:dyDescent="0.45">
      <c r="A263" s="2"/>
      <c r="B263" s="3"/>
      <c r="C263" s="4"/>
      <c r="S263" s="5"/>
      <c r="T263" s="5"/>
      <c r="U263" s="5"/>
      <c r="V263" s="5"/>
      <c r="Z263" s="6"/>
      <c r="AA263" s="6"/>
      <c r="AB263" s="6"/>
    </row>
    <row r="264" spans="1:28" ht="14.25" customHeight="1" x14ac:dyDescent="0.45">
      <c r="A264" s="2"/>
      <c r="B264" s="3"/>
      <c r="C264" s="4"/>
      <c r="S264" s="5"/>
      <c r="T264" s="5"/>
      <c r="U264" s="5"/>
      <c r="V264" s="5"/>
      <c r="Z264" s="6"/>
      <c r="AA264" s="6"/>
      <c r="AB264" s="6"/>
    </row>
    <row r="265" spans="1:28" ht="14.25" customHeight="1" x14ac:dyDescent="0.45">
      <c r="A265" s="2"/>
      <c r="B265" s="3"/>
      <c r="C265" s="4"/>
      <c r="S265" s="5"/>
      <c r="T265" s="5"/>
      <c r="U265" s="5"/>
      <c r="V265" s="5"/>
      <c r="Z265" s="6"/>
      <c r="AA265" s="6"/>
      <c r="AB265" s="6"/>
    </row>
    <row r="266" spans="1:28" ht="14.25" customHeight="1" x14ac:dyDescent="0.45">
      <c r="A266" s="2"/>
      <c r="B266" s="3"/>
      <c r="C266" s="4"/>
      <c r="S266" s="5"/>
      <c r="T266" s="5"/>
      <c r="U266" s="5"/>
      <c r="V266" s="5"/>
      <c r="Z266" s="6"/>
      <c r="AA266" s="6"/>
      <c r="AB266" s="6"/>
    </row>
    <row r="267" spans="1:28" ht="14.25" customHeight="1" x14ac:dyDescent="0.45">
      <c r="A267" s="2"/>
      <c r="B267" s="3"/>
      <c r="C267" s="4"/>
      <c r="S267" s="5"/>
      <c r="T267" s="5"/>
      <c r="U267" s="5"/>
      <c r="V267" s="5"/>
      <c r="Z267" s="6"/>
      <c r="AA267" s="6"/>
      <c r="AB267" s="6"/>
    </row>
    <row r="268" spans="1:28" ht="14.25" customHeight="1" x14ac:dyDescent="0.45">
      <c r="A268" s="2"/>
      <c r="B268" s="3"/>
      <c r="C268" s="4"/>
      <c r="S268" s="5"/>
      <c r="T268" s="5"/>
      <c r="U268" s="5"/>
      <c r="V268" s="5"/>
      <c r="Z268" s="6"/>
      <c r="AA268" s="6"/>
      <c r="AB268" s="6"/>
    </row>
    <row r="269" spans="1:28" ht="14.25" customHeight="1" x14ac:dyDescent="0.45">
      <c r="A269" s="2"/>
      <c r="B269" s="3"/>
      <c r="C269" s="4"/>
      <c r="S269" s="5"/>
      <c r="T269" s="5"/>
      <c r="U269" s="5"/>
      <c r="V269" s="5"/>
      <c r="Z269" s="6"/>
      <c r="AA269" s="6"/>
      <c r="AB269" s="6"/>
    </row>
    <row r="270" spans="1:28" ht="14.25" customHeight="1" x14ac:dyDescent="0.45">
      <c r="A270" s="2"/>
      <c r="B270" s="3"/>
      <c r="C270" s="4"/>
      <c r="S270" s="5"/>
      <c r="T270" s="5"/>
      <c r="U270" s="5"/>
      <c r="V270" s="5"/>
      <c r="Z270" s="6"/>
      <c r="AA270" s="6"/>
      <c r="AB270" s="6"/>
    </row>
    <row r="271" spans="1:28" ht="14.25" customHeight="1" x14ac:dyDescent="0.45">
      <c r="A271" s="2"/>
      <c r="B271" s="3"/>
      <c r="C271" s="4"/>
      <c r="S271" s="5"/>
      <c r="T271" s="5"/>
      <c r="U271" s="5"/>
      <c r="V271" s="5"/>
      <c r="Z271" s="6"/>
      <c r="AA271" s="6"/>
      <c r="AB271" s="6"/>
    </row>
    <row r="272" spans="1:28" ht="14.25" customHeight="1" x14ac:dyDescent="0.45">
      <c r="A272" s="2"/>
      <c r="B272" s="3"/>
      <c r="C272" s="4"/>
      <c r="S272" s="5"/>
      <c r="T272" s="5"/>
      <c r="U272" s="5"/>
      <c r="V272" s="5"/>
      <c r="Z272" s="6"/>
      <c r="AA272" s="6"/>
      <c r="AB272" s="6"/>
    </row>
    <row r="273" spans="1:28" ht="14.25" customHeight="1" x14ac:dyDescent="0.45">
      <c r="A273" s="2"/>
      <c r="B273" s="3"/>
      <c r="C273" s="4"/>
      <c r="S273" s="5"/>
      <c r="T273" s="5"/>
      <c r="U273" s="5"/>
      <c r="V273" s="5"/>
      <c r="Z273" s="6"/>
      <c r="AA273" s="6"/>
      <c r="AB273" s="6"/>
    </row>
    <row r="274" spans="1:28" ht="14.25" customHeight="1" x14ac:dyDescent="0.45">
      <c r="A274" s="2"/>
      <c r="B274" s="3"/>
      <c r="C274" s="4"/>
      <c r="S274" s="5"/>
      <c r="T274" s="5"/>
      <c r="U274" s="5"/>
      <c r="V274" s="5"/>
      <c r="Z274" s="6"/>
      <c r="AA274" s="6"/>
      <c r="AB274" s="6"/>
    </row>
    <row r="275" spans="1:28" ht="14.25" customHeight="1" x14ac:dyDescent="0.45">
      <c r="A275" s="2"/>
      <c r="B275" s="3"/>
      <c r="C275" s="4"/>
      <c r="S275" s="5"/>
      <c r="T275" s="5"/>
      <c r="U275" s="5"/>
      <c r="V275" s="5"/>
      <c r="Z275" s="6"/>
      <c r="AA275" s="6"/>
      <c r="AB275" s="6"/>
    </row>
    <row r="276" spans="1:28" ht="14.25" customHeight="1" x14ac:dyDescent="0.45">
      <c r="A276" s="2"/>
      <c r="B276" s="3"/>
      <c r="C276" s="4"/>
      <c r="S276" s="5"/>
      <c r="T276" s="5"/>
      <c r="U276" s="5"/>
      <c r="V276" s="5"/>
      <c r="Z276" s="6"/>
      <c r="AA276" s="6"/>
      <c r="AB276" s="6"/>
    </row>
    <row r="277" spans="1:28" ht="14.25" customHeight="1" x14ac:dyDescent="0.45">
      <c r="A277" s="2"/>
      <c r="B277" s="3"/>
      <c r="C277" s="4"/>
      <c r="S277" s="5"/>
      <c r="T277" s="5"/>
      <c r="U277" s="5"/>
      <c r="V277" s="5"/>
      <c r="Z277" s="6"/>
      <c r="AA277" s="6"/>
      <c r="AB277" s="6"/>
    </row>
    <row r="278" spans="1:28" ht="14.25" customHeight="1" x14ac:dyDescent="0.45">
      <c r="A278" s="2"/>
      <c r="B278" s="3"/>
      <c r="C278" s="4"/>
      <c r="S278" s="5"/>
      <c r="T278" s="5"/>
      <c r="U278" s="5"/>
      <c r="V278" s="5"/>
      <c r="Z278" s="6"/>
      <c r="AA278" s="6"/>
      <c r="AB278" s="6"/>
    </row>
    <row r="279" spans="1:28" ht="14.25" customHeight="1" x14ac:dyDescent="0.45">
      <c r="A279" s="2"/>
      <c r="B279" s="3"/>
      <c r="C279" s="4"/>
      <c r="S279" s="5"/>
      <c r="T279" s="5"/>
      <c r="U279" s="5"/>
      <c r="V279" s="5"/>
      <c r="Z279" s="6"/>
      <c r="AA279" s="6"/>
      <c r="AB279" s="6"/>
    </row>
    <row r="280" spans="1:28" ht="14.25" customHeight="1" x14ac:dyDescent="0.45">
      <c r="A280" s="2"/>
      <c r="B280" s="3"/>
      <c r="C280" s="4"/>
      <c r="S280" s="5"/>
      <c r="T280" s="5"/>
      <c r="U280" s="5"/>
      <c r="V280" s="5"/>
      <c r="Z280" s="6"/>
      <c r="AA280" s="6"/>
      <c r="AB280" s="6"/>
    </row>
    <row r="281" spans="1:28" ht="14.25" customHeight="1" x14ac:dyDescent="0.45">
      <c r="A281" s="2"/>
      <c r="B281" s="3"/>
      <c r="C281" s="4"/>
      <c r="S281" s="5"/>
      <c r="T281" s="5"/>
      <c r="U281" s="5"/>
      <c r="V281" s="5"/>
      <c r="Z281" s="6"/>
      <c r="AA281" s="6"/>
      <c r="AB281" s="6"/>
    </row>
    <row r="282" spans="1:28" ht="14.25" customHeight="1" x14ac:dyDescent="0.45">
      <c r="A282" s="2"/>
      <c r="B282" s="3"/>
      <c r="C282" s="4"/>
      <c r="S282" s="5"/>
      <c r="T282" s="5"/>
      <c r="U282" s="5"/>
      <c r="V282" s="5"/>
      <c r="Z282" s="6"/>
      <c r="AA282" s="6"/>
      <c r="AB282" s="6"/>
    </row>
    <row r="283" spans="1:28" ht="14.25" customHeight="1" x14ac:dyDescent="0.45">
      <c r="A283" s="2"/>
      <c r="B283" s="3"/>
      <c r="C283" s="4"/>
      <c r="S283" s="5"/>
      <c r="T283" s="5"/>
      <c r="U283" s="5"/>
      <c r="V283" s="5"/>
      <c r="Z283" s="6"/>
      <c r="AA283" s="6"/>
      <c r="AB283" s="6"/>
    </row>
    <row r="284" spans="1:28" ht="14.25" customHeight="1" x14ac:dyDescent="0.45">
      <c r="A284" s="2"/>
      <c r="B284" s="3"/>
      <c r="C284" s="4"/>
      <c r="S284" s="5"/>
      <c r="T284" s="5"/>
      <c r="U284" s="5"/>
      <c r="V284" s="5"/>
      <c r="Z284" s="6"/>
      <c r="AA284" s="6"/>
      <c r="AB284" s="6"/>
    </row>
    <row r="285" spans="1:28" ht="14.25" customHeight="1" x14ac:dyDescent="0.45">
      <c r="A285" s="2"/>
      <c r="B285" s="3"/>
      <c r="C285" s="4"/>
      <c r="S285" s="5"/>
      <c r="T285" s="5"/>
      <c r="U285" s="5"/>
      <c r="V285" s="5"/>
      <c r="Z285" s="6"/>
      <c r="AA285" s="6"/>
      <c r="AB285" s="6"/>
    </row>
    <row r="286" spans="1:28" ht="14.25" customHeight="1" x14ac:dyDescent="0.45">
      <c r="A286" s="2"/>
      <c r="B286" s="3"/>
      <c r="C286" s="4"/>
      <c r="S286" s="5"/>
      <c r="T286" s="5"/>
      <c r="U286" s="5"/>
      <c r="V286" s="5"/>
      <c r="Z286" s="6"/>
      <c r="AA286" s="6"/>
      <c r="AB286" s="6"/>
    </row>
    <row r="287" spans="1:28" ht="14.25" customHeight="1" x14ac:dyDescent="0.45">
      <c r="A287" s="2"/>
      <c r="B287" s="3"/>
      <c r="C287" s="4"/>
      <c r="S287" s="5"/>
      <c r="T287" s="5"/>
      <c r="U287" s="5"/>
      <c r="V287" s="5"/>
      <c r="Z287" s="6"/>
      <c r="AA287" s="6"/>
      <c r="AB287" s="6"/>
    </row>
    <row r="288" spans="1:28" ht="14.25" customHeight="1" x14ac:dyDescent="0.45">
      <c r="A288" s="2"/>
      <c r="B288" s="3"/>
      <c r="C288" s="4"/>
      <c r="S288" s="5"/>
      <c r="T288" s="5"/>
      <c r="U288" s="5"/>
      <c r="V288" s="5"/>
      <c r="Z288" s="6"/>
      <c r="AA288" s="6"/>
      <c r="AB288" s="6"/>
    </row>
    <row r="289" spans="1:28" ht="14.25" customHeight="1" x14ac:dyDescent="0.45">
      <c r="A289" s="2"/>
      <c r="B289" s="3"/>
      <c r="C289" s="4"/>
      <c r="S289" s="5"/>
      <c r="T289" s="5"/>
      <c r="U289" s="5"/>
      <c r="V289" s="5"/>
      <c r="Z289" s="6"/>
      <c r="AA289" s="6"/>
      <c r="AB289" s="6"/>
    </row>
    <row r="290" spans="1:28" ht="14.25" customHeight="1" x14ac:dyDescent="0.45">
      <c r="A290" s="2"/>
      <c r="B290" s="3"/>
      <c r="C290" s="4"/>
      <c r="S290" s="5"/>
      <c r="T290" s="5"/>
      <c r="U290" s="5"/>
      <c r="V290" s="5"/>
      <c r="Z290" s="6"/>
      <c r="AA290" s="6"/>
      <c r="AB290" s="6"/>
    </row>
    <row r="291" spans="1:28" ht="14.25" customHeight="1" x14ac:dyDescent="0.45">
      <c r="A291" s="2"/>
      <c r="B291" s="3"/>
      <c r="C291" s="4"/>
      <c r="S291" s="5"/>
      <c r="T291" s="5"/>
      <c r="U291" s="5"/>
      <c r="V291" s="5"/>
      <c r="Z291" s="6"/>
      <c r="AA291" s="6"/>
      <c r="AB291" s="6"/>
    </row>
    <row r="292" spans="1:28" ht="14.25" customHeight="1" x14ac:dyDescent="0.45">
      <c r="A292" s="2"/>
      <c r="B292" s="3"/>
      <c r="C292" s="4"/>
      <c r="S292" s="5"/>
      <c r="T292" s="5"/>
      <c r="U292" s="5"/>
      <c r="V292" s="5"/>
      <c r="Z292" s="6"/>
      <c r="AA292" s="6"/>
      <c r="AB292" s="6"/>
    </row>
    <row r="293" spans="1:28" ht="14.25" customHeight="1" x14ac:dyDescent="0.45">
      <c r="A293" s="2"/>
      <c r="B293" s="3"/>
      <c r="C293" s="4"/>
      <c r="S293" s="5"/>
      <c r="T293" s="5"/>
      <c r="U293" s="5"/>
      <c r="V293" s="5"/>
      <c r="Z293" s="6"/>
      <c r="AA293" s="6"/>
      <c r="AB293" s="6"/>
    </row>
    <row r="294" spans="1:28" ht="14.25" customHeight="1" x14ac:dyDescent="0.45">
      <c r="A294" s="2"/>
      <c r="B294" s="3"/>
      <c r="C294" s="4"/>
      <c r="S294" s="5"/>
      <c r="T294" s="5"/>
      <c r="U294" s="5"/>
      <c r="V294" s="5"/>
      <c r="Z294" s="6"/>
      <c r="AA294" s="6"/>
      <c r="AB294" s="6"/>
    </row>
    <row r="295" spans="1:28" ht="14.25" customHeight="1" x14ac:dyDescent="0.45">
      <c r="A295" s="2"/>
      <c r="B295" s="3"/>
      <c r="C295" s="4"/>
      <c r="S295" s="5"/>
      <c r="T295" s="5"/>
      <c r="U295" s="5"/>
      <c r="V295" s="5"/>
      <c r="Z295" s="6"/>
      <c r="AA295" s="6"/>
      <c r="AB295" s="6"/>
    </row>
    <row r="296" spans="1:28" ht="14.25" customHeight="1" x14ac:dyDescent="0.45">
      <c r="A296" s="2"/>
      <c r="B296" s="3"/>
      <c r="C296" s="4"/>
      <c r="S296" s="5"/>
      <c r="T296" s="5"/>
      <c r="U296" s="5"/>
      <c r="V296" s="5"/>
      <c r="Z296" s="6"/>
      <c r="AA296" s="6"/>
      <c r="AB296" s="6"/>
    </row>
    <row r="297" spans="1:28" ht="14.25" customHeight="1" x14ac:dyDescent="0.45">
      <c r="A297" s="2"/>
      <c r="B297" s="3"/>
      <c r="C297" s="4"/>
      <c r="S297" s="5"/>
      <c r="T297" s="5"/>
      <c r="U297" s="5"/>
      <c r="V297" s="5"/>
      <c r="Z297" s="6"/>
      <c r="AA297" s="6"/>
      <c r="AB297" s="6"/>
    </row>
    <row r="298" spans="1:28" ht="14.25" customHeight="1" x14ac:dyDescent="0.45">
      <c r="A298" s="2"/>
      <c r="B298" s="3"/>
      <c r="C298" s="4"/>
      <c r="S298" s="5"/>
      <c r="T298" s="5"/>
      <c r="U298" s="5"/>
      <c r="V298" s="5"/>
      <c r="Z298" s="6"/>
      <c r="AA298" s="6"/>
      <c r="AB298" s="6"/>
    </row>
    <row r="299" spans="1:28" ht="14.25" customHeight="1" x14ac:dyDescent="0.45">
      <c r="A299" s="2"/>
      <c r="B299" s="3"/>
      <c r="C299" s="4"/>
      <c r="S299" s="5"/>
      <c r="T299" s="5"/>
      <c r="U299" s="5"/>
      <c r="V299" s="5"/>
      <c r="Z299" s="6"/>
      <c r="AA299" s="6"/>
      <c r="AB299" s="6"/>
    </row>
    <row r="300" spans="1:28" ht="14.25" customHeight="1" x14ac:dyDescent="0.45">
      <c r="A300" s="2"/>
      <c r="B300" s="3"/>
      <c r="C300" s="4"/>
      <c r="S300" s="5"/>
      <c r="T300" s="5"/>
      <c r="U300" s="5"/>
      <c r="V300" s="5"/>
      <c r="Z300" s="6"/>
      <c r="AA300" s="6"/>
      <c r="AB300" s="6"/>
    </row>
    <row r="301" spans="1:28" ht="14.25" customHeight="1" x14ac:dyDescent="0.45">
      <c r="A301" s="2"/>
      <c r="B301" s="3"/>
      <c r="C301" s="4"/>
      <c r="S301" s="5"/>
      <c r="T301" s="5"/>
      <c r="U301" s="5"/>
      <c r="V301" s="5"/>
      <c r="Z301" s="6"/>
      <c r="AA301" s="6"/>
      <c r="AB301" s="6"/>
    </row>
    <row r="302" spans="1:28" ht="14.25" customHeight="1" x14ac:dyDescent="0.45">
      <c r="A302" s="2"/>
      <c r="B302" s="3"/>
      <c r="C302" s="4"/>
      <c r="S302" s="5"/>
      <c r="T302" s="5"/>
      <c r="U302" s="5"/>
      <c r="V302" s="5"/>
      <c r="Z302" s="6"/>
      <c r="AA302" s="6"/>
      <c r="AB302" s="6"/>
    </row>
    <row r="303" spans="1:28" ht="14.25" customHeight="1" x14ac:dyDescent="0.45">
      <c r="A303" s="2"/>
      <c r="B303" s="3"/>
      <c r="C303" s="4"/>
      <c r="S303" s="5"/>
      <c r="T303" s="5"/>
      <c r="U303" s="5"/>
      <c r="V303" s="5"/>
      <c r="Z303" s="6"/>
      <c r="AA303" s="6"/>
      <c r="AB303" s="6"/>
    </row>
    <row r="304" spans="1:28" ht="14.25" customHeight="1" x14ac:dyDescent="0.45">
      <c r="A304" s="2"/>
      <c r="B304" s="3"/>
      <c r="C304" s="4"/>
      <c r="S304" s="5"/>
      <c r="T304" s="5"/>
      <c r="U304" s="5"/>
      <c r="V304" s="5"/>
      <c r="Z304" s="6"/>
      <c r="AA304" s="6"/>
      <c r="AB304" s="6"/>
    </row>
    <row r="305" spans="1:28" ht="14.25" customHeight="1" x14ac:dyDescent="0.45">
      <c r="A305" s="2"/>
      <c r="B305" s="3"/>
      <c r="C305" s="4"/>
      <c r="S305" s="5"/>
      <c r="T305" s="5"/>
      <c r="U305" s="5"/>
      <c r="V305" s="5"/>
      <c r="Z305" s="6"/>
      <c r="AA305" s="6"/>
      <c r="AB305" s="6"/>
    </row>
    <row r="306" spans="1:28" ht="14.25" customHeight="1" x14ac:dyDescent="0.45">
      <c r="A306" s="2"/>
      <c r="B306" s="3"/>
      <c r="C306" s="4"/>
      <c r="S306" s="5"/>
      <c r="T306" s="5"/>
      <c r="U306" s="5"/>
      <c r="V306" s="5"/>
      <c r="Z306" s="6"/>
      <c r="AA306" s="6"/>
      <c r="AB306" s="6"/>
    </row>
    <row r="307" spans="1:28" ht="14.25" customHeight="1" x14ac:dyDescent="0.45">
      <c r="A307" s="2"/>
      <c r="B307" s="3"/>
      <c r="C307" s="4"/>
      <c r="S307" s="5"/>
      <c r="T307" s="5"/>
      <c r="U307" s="5"/>
      <c r="V307" s="5"/>
      <c r="Z307" s="6"/>
      <c r="AA307" s="6"/>
      <c r="AB307" s="6"/>
    </row>
    <row r="308" spans="1:28" ht="14.25" customHeight="1" x14ac:dyDescent="0.45">
      <c r="A308" s="2"/>
      <c r="B308" s="3"/>
      <c r="C308" s="4"/>
      <c r="S308" s="5"/>
      <c r="T308" s="5"/>
      <c r="U308" s="5"/>
      <c r="V308" s="5"/>
      <c r="Z308" s="6"/>
      <c r="AA308" s="6"/>
      <c r="AB308" s="6"/>
    </row>
    <row r="309" spans="1:28" ht="14.25" customHeight="1" x14ac:dyDescent="0.45">
      <c r="A309" s="2"/>
      <c r="B309" s="3"/>
      <c r="C309" s="4"/>
      <c r="S309" s="5"/>
      <c r="T309" s="5"/>
      <c r="U309" s="5"/>
      <c r="V309" s="5"/>
      <c r="Z309" s="6"/>
      <c r="AA309" s="6"/>
      <c r="AB309" s="6"/>
    </row>
    <row r="310" spans="1:28" ht="14.25" customHeight="1" x14ac:dyDescent="0.45">
      <c r="A310" s="2"/>
      <c r="B310" s="3"/>
      <c r="C310" s="4"/>
      <c r="S310" s="5"/>
      <c r="T310" s="5"/>
      <c r="U310" s="5"/>
      <c r="V310" s="5"/>
      <c r="Z310" s="6"/>
      <c r="AA310" s="6"/>
      <c r="AB310" s="6"/>
    </row>
    <row r="311" spans="1:28" ht="14.25" customHeight="1" x14ac:dyDescent="0.45">
      <c r="A311" s="2"/>
      <c r="B311" s="3"/>
      <c r="C311" s="4"/>
      <c r="S311" s="5"/>
      <c r="T311" s="5"/>
      <c r="U311" s="5"/>
      <c r="V311" s="5"/>
      <c r="Z311" s="6"/>
      <c r="AA311" s="6"/>
      <c r="AB311" s="6"/>
    </row>
    <row r="312" spans="1:28" ht="14.25" customHeight="1" x14ac:dyDescent="0.45">
      <c r="A312" s="2"/>
      <c r="B312" s="3"/>
      <c r="C312" s="4"/>
      <c r="S312" s="5"/>
      <c r="T312" s="5"/>
      <c r="U312" s="5"/>
      <c r="V312" s="5"/>
      <c r="Z312" s="6"/>
      <c r="AA312" s="6"/>
      <c r="AB312" s="6"/>
    </row>
    <row r="313" spans="1:28" ht="14.25" customHeight="1" x14ac:dyDescent="0.45">
      <c r="A313" s="2"/>
      <c r="B313" s="3"/>
      <c r="C313" s="4"/>
      <c r="S313" s="5"/>
      <c r="T313" s="5"/>
      <c r="U313" s="5"/>
      <c r="V313" s="5"/>
      <c r="Z313" s="6"/>
      <c r="AA313" s="6"/>
      <c r="AB313" s="6"/>
    </row>
    <row r="314" spans="1:28" ht="14.25" customHeight="1" x14ac:dyDescent="0.45">
      <c r="A314" s="2"/>
      <c r="B314" s="3"/>
      <c r="C314" s="4"/>
      <c r="S314" s="5"/>
      <c r="T314" s="5"/>
      <c r="U314" s="5"/>
      <c r="V314" s="5"/>
      <c r="Z314" s="6"/>
      <c r="AA314" s="6"/>
      <c r="AB314" s="6"/>
    </row>
    <row r="315" spans="1:28" ht="14.25" customHeight="1" x14ac:dyDescent="0.45">
      <c r="A315" s="2"/>
      <c r="B315" s="3"/>
      <c r="C315" s="4"/>
      <c r="S315" s="5"/>
      <c r="T315" s="5"/>
      <c r="U315" s="5"/>
      <c r="V315" s="5"/>
      <c r="Z315" s="6"/>
      <c r="AA315" s="6"/>
      <c r="AB315" s="6"/>
    </row>
    <row r="316" spans="1:28" ht="14.25" customHeight="1" x14ac:dyDescent="0.45">
      <c r="A316" s="2"/>
      <c r="B316" s="3"/>
      <c r="C316" s="4"/>
      <c r="S316" s="5"/>
      <c r="T316" s="5"/>
      <c r="U316" s="5"/>
      <c r="V316" s="5"/>
      <c r="Z316" s="6"/>
      <c r="AA316" s="6"/>
      <c r="AB316" s="6"/>
    </row>
    <row r="317" spans="1:28" ht="14.25" customHeight="1" x14ac:dyDescent="0.45">
      <c r="A317" s="2"/>
      <c r="B317" s="3"/>
      <c r="C317" s="4"/>
      <c r="S317" s="5"/>
      <c r="T317" s="5"/>
      <c r="U317" s="5"/>
      <c r="V317" s="5"/>
      <c r="Z317" s="6"/>
      <c r="AA317" s="6"/>
      <c r="AB317" s="6"/>
    </row>
    <row r="318" spans="1:28" ht="14.25" customHeight="1" x14ac:dyDescent="0.45">
      <c r="A318" s="2"/>
      <c r="B318" s="3"/>
      <c r="C318" s="4"/>
      <c r="S318" s="5"/>
      <c r="T318" s="5"/>
      <c r="U318" s="5"/>
      <c r="V318" s="5"/>
      <c r="Z318" s="6"/>
      <c r="AA318" s="6"/>
      <c r="AB318" s="6"/>
    </row>
    <row r="319" spans="1:28" ht="14.25" customHeight="1" x14ac:dyDescent="0.45">
      <c r="A319" s="2"/>
      <c r="B319" s="3"/>
      <c r="C319" s="4"/>
      <c r="S319" s="5"/>
      <c r="T319" s="5"/>
      <c r="U319" s="5"/>
      <c r="V319" s="5"/>
      <c r="Z319" s="6"/>
      <c r="AA319" s="6"/>
      <c r="AB319" s="6"/>
    </row>
    <row r="320" spans="1:28" ht="14.25" customHeight="1" x14ac:dyDescent="0.45">
      <c r="A320" s="2"/>
      <c r="B320" s="3"/>
      <c r="C320" s="4"/>
      <c r="S320" s="5"/>
      <c r="T320" s="5"/>
      <c r="U320" s="5"/>
      <c r="V320" s="5"/>
      <c r="Z320" s="6"/>
      <c r="AA320" s="6"/>
      <c r="AB320" s="6"/>
    </row>
    <row r="321" spans="1:28" ht="14.25" customHeight="1" x14ac:dyDescent="0.45">
      <c r="A321" s="2"/>
      <c r="B321" s="3"/>
      <c r="C321" s="4"/>
      <c r="S321" s="5"/>
      <c r="T321" s="5"/>
      <c r="U321" s="5"/>
      <c r="V321" s="5"/>
      <c r="Z321" s="6"/>
      <c r="AA321" s="6"/>
      <c r="AB321" s="6"/>
    </row>
    <row r="322" spans="1:28" ht="14.25" customHeight="1" x14ac:dyDescent="0.45">
      <c r="A322" s="2"/>
      <c r="B322" s="3"/>
      <c r="C322" s="4"/>
      <c r="S322" s="5"/>
      <c r="T322" s="5"/>
      <c r="U322" s="5"/>
      <c r="V322" s="5"/>
      <c r="Z322" s="6"/>
      <c r="AA322" s="6"/>
      <c r="AB322" s="6"/>
    </row>
    <row r="323" spans="1:28" ht="14.25" customHeight="1" x14ac:dyDescent="0.45">
      <c r="A323" s="2"/>
      <c r="B323" s="3"/>
      <c r="C323" s="4"/>
      <c r="S323" s="5"/>
      <c r="T323" s="5"/>
      <c r="U323" s="5"/>
      <c r="V323" s="5"/>
      <c r="Z323" s="6"/>
      <c r="AA323" s="6"/>
      <c r="AB323" s="6"/>
    </row>
    <row r="324" spans="1:28" ht="14.25" customHeight="1" x14ac:dyDescent="0.45">
      <c r="A324" s="2"/>
      <c r="B324" s="3"/>
      <c r="C324" s="4"/>
      <c r="S324" s="5"/>
      <c r="T324" s="5"/>
      <c r="U324" s="5"/>
      <c r="V324" s="5"/>
      <c r="Z324" s="6"/>
      <c r="AA324" s="6"/>
      <c r="AB324" s="6"/>
    </row>
    <row r="325" spans="1:28" ht="14.25" customHeight="1" x14ac:dyDescent="0.45">
      <c r="A325" s="2"/>
      <c r="B325" s="3"/>
      <c r="C325" s="4"/>
      <c r="S325" s="5"/>
      <c r="T325" s="5"/>
      <c r="U325" s="5"/>
      <c r="V325" s="5"/>
      <c r="Z325" s="6"/>
      <c r="AA325" s="6"/>
      <c r="AB325" s="6"/>
    </row>
    <row r="326" spans="1:28" ht="14.25" customHeight="1" x14ac:dyDescent="0.45">
      <c r="A326" s="2"/>
      <c r="B326" s="3"/>
      <c r="C326" s="4"/>
      <c r="S326" s="5"/>
      <c r="T326" s="5"/>
      <c r="U326" s="5"/>
      <c r="V326" s="5"/>
      <c r="Z326" s="6"/>
      <c r="AA326" s="6"/>
      <c r="AB326" s="6"/>
    </row>
    <row r="327" spans="1:28" ht="14.25" customHeight="1" x14ac:dyDescent="0.45">
      <c r="A327" s="2"/>
      <c r="B327" s="3"/>
      <c r="C327" s="4"/>
      <c r="S327" s="5"/>
      <c r="T327" s="5"/>
      <c r="U327" s="5"/>
      <c r="V327" s="5"/>
      <c r="Z327" s="6"/>
      <c r="AA327" s="6"/>
      <c r="AB327" s="6"/>
    </row>
    <row r="328" spans="1:28" ht="14.25" customHeight="1" x14ac:dyDescent="0.45">
      <c r="A328" s="2"/>
      <c r="B328" s="3"/>
      <c r="C328" s="4"/>
      <c r="S328" s="5"/>
      <c r="T328" s="5"/>
      <c r="U328" s="5"/>
      <c r="V328" s="5"/>
      <c r="Z328" s="6"/>
      <c r="AA328" s="6"/>
      <c r="AB328" s="6"/>
    </row>
    <row r="329" spans="1:28" ht="14.25" customHeight="1" x14ac:dyDescent="0.45">
      <c r="A329" s="2"/>
      <c r="B329" s="3"/>
      <c r="C329" s="4"/>
      <c r="S329" s="5"/>
      <c r="T329" s="5"/>
      <c r="U329" s="5"/>
      <c r="V329" s="5"/>
      <c r="Z329" s="6"/>
      <c r="AA329" s="6"/>
      <c r="AB329" s="6"/>
    </row>
    <row r="330" spans="1:28" ht="14.25" customHeight="1" x14ac:dyDescent="0.45">
      <c r="A330" s="2"/>
      <c r="B330" s="3"/>
      <c r="C330" s="4"/>
      <c r="S330" s="5"/>
      <c r="T330" s="5"/>
      <c r="U330" s="5"/>
      <c r="V330" s="5"/>
      <c r="Z330" s="6"/>
      <c r="AA330" s="6"/>
      <c r="AB330" s="6"/>
    </row>
    <row r="331" spans="1:28" ht="14.25" customHeight="1" x14ac:dyDescent="0.45">
      <c r="A331" s="2"/>
      <c r="B331" s="3"/>
      <c r="C331" s="4"/>
      <c r="S331" s="5"/>
      <c r="T331" s="5"/>
      <c r="U331" s="5"/>
      <c r="V331" s="5"/>
      <c r="Z331" s="6"/>
      <c r="AA331" s="6"/>
      <c r="AB331" s="6"/>
    </row>
    <row r="332" spans="1:28" ht="14.25" customHeight="1" x14ac:dyDescent="0.45">
      <c r="A332" s="2"/>
      <c r="B332" s="3"/>
      <c r="C332" s="4"/>
      <c r="S332" s="5"/>
      <c r="T332" s="5"/>
      <c r="U332" s="5"/>
      <c r="V332" s="5"/>
      <c r="Z332" s="6"/>
      <c r="AA332" s="6"/>
      <c r="AB332" s="6"/>
    </row>
    <row r="333" spans="1:28" ht="14.25" customHeight="1" x14ac:dyDescent="0.45">
      <c r="A333" s="2"/>
      <c r="B333" s="3"/>
      <c r="C333" s="4"/>
      <c r="S333" s="5"/>
      <c r="T333" s="5"/>
      <c r="U333" s="5"/>
      <c r="V333" s="5"/>
      <c r="Z333" s="6"/>
      <c r="AA333" s="6"/>
      <c r="AB333" s="6"/>
    </row>
    <row r="334" spans="1:28" ht="14.25" customHeight="1" x14ac:dyDescent="0.45">
      <c r="A334" s="2"/>
      <c r="B334" s="3"/>
      <c r="C334" s="4"/>
      <c r="S334" s="5"/>
      <c r="T334" s="5"/>
      <c r="U334" s="5"/>
      <c r="V334" s="5"/>
      <c r="Z334" s="6"/>
      <c r="AA334" s="6"/>
      <c r="AB334" s="6"/>
    </row>
    <row r="335" spans="1:28" ht="14.25" customHeight="1" x14ac:dyDescent="0.45">
      <c r="A335" s="2"/>
      <c r="B335" s="3"/>
      <c r="C335" s="4"/>
      <c r="S335" s="5"/>
      <c r="T335" s="5"/>
      <c r="U335" s="5"/>
      <c r="V335" s="5"/>
      <c r="Z335" s="6"/>
      <c r="AA335" s="6"/>
      <c r="AB335" s="6"/>
    </row>
    <row r="336" spans="1:28" ht="14.25" customHeight="1" x14ac:dyDescent="0.45">
      <c r="A336" s="2"/>
      <c r="B336" s="3"/>
      <c r="C336" s="4"/>
      <c r="S336" s="5"/>
      <c r="T336" s="5"/>
      <c r="U336" s="5"/>
      <c r="V336" s="5"/>
      <c r="Z336" s="6"/>
      <c r="AA336" s="6"/>
      <c r="AB336" s="6"/>
    </row>
    <row r="337" spans="1:28" ht="14.25" customHeight="1" x14ac:dyDescent="0.45">
      <c r="A337" s="2"/>
      <c r="B337" s="3"/>
      <c r="C337" s="4"/>
      <c r="S337" s="5"/>
      <c r="T337" s="5"/>
      <c r="U337" s="5"/>
      <c r="V337" s="5"/>
      <c r="Z337" s="6"/>
      <c r="AA337" s="6"/>
      <c r="AB337" s="6"/>
    </row>
    <row r="338" spans="1:28" ht="14.25" customHeight="1" x14ac:dyDescent="0.45">
      <c r="A338" s="2"/>
      <c r="B338" s="3"/>
      <c r="C338" s="4"/>
      <c r="S338" s="5"/>
      <c r="T338" s="5"/>
      <c r="U338" s="5"/>
      <c r="V338" s="5"/>
      <c r="Z338" s="6"/>
      <c r="AA338" s="6"/>
      <c r="AB338" s="6"/>
    </row>
    <row r="339" spans="1:28" ht="14.25" customHeight="1" x14ac:dyDescent="0.45">
      <c r="A339" s="2"/>
      <c r="B339" s="3"/>
      <c r="C339" s="4"/>
      <c r="S339" s="5"/>
      <c r="T339" s="5"/>
      <c r="U339" s="5"/>
      <c r="V339" s="5"/>
      <c r="Z339" s="6"/>
      <c r="AA339" s="6"/>
      <c r="AB339" s="6"/>
    </row>
    <row r="340" spans="1:28" ht="14.25" customHeight="1" x14ac:dyDescent="0.45">
      <c r="A340" s="2"/>
      <c r="B340" s="3"/>
      <c r="C340" s="4"/>
      <c r="S340" s="5"/>
      <c r="T340" s="5"/>
      <c r="U340" s="5"/>
      <c r="V340" s="5"/>
      <c r="Z340" s="6"/>
      <c r="AA340" s="6"/>
      <c r="AB340" s="6"/>
    </row>
    <row r="341" spans="1:28" ht="14.25" customHeight="1" x14ac:dyDescent="0.45">
      <c r="A341" s="2"/>
      <c r="B341" s="3"/>
      <c r="C341" s="4"/>
      <c r="S341" s="5"/>
      <c r="T341" s="5"/>
      <c r="U341" s="5"/>
      <c r="V341" s="5"/>
      <c r="Z341" s="6"/>
      <c r="AA341" s="6"/>
      <c r="AB341" s="6"/>
    </row>
    <row r="342" spans="1:28" ht="14.25" customHeight="1" x14ac:dyDescent="0.45">
      <c r="A342" s="2"/>
      <c r="B342" s="3"/>
      <c r="C342" s="4"/>
      <c r="S342" s="5"/>
      <c r="T342" s="5"/>
      <c r="U342" s="5"/>
      <c r="V342" s="5"/>
      <c r="Z342" s="6"/>
      <c r="AA342" s="6"/>
      <c r="AB342" s="6"/>
    </row>
    <row r="343" spans="1:28" ht="14.25" customHeight="1" x14ac:dyDescent="0.45">
      <c r="A343" s="2"/>
      <c r="B343" s="3"/>
      <c r="C343" s="4"/>
      <c r="S343" s="5"/>
      <c r="T343" s="5"/>
      <c r="U343" s="5"/>
      <c r="V343" s="5"/>
      <c r="Z343" s="6"/>
      <c r="AA343" s="6"/>
      <c r="AB343" s="6"/>
    </row>
    <row r="344" spans="1:28" ht="14.25" customHeight="1" x14ac:dyDescent="0.45">
      <c r="A344" s="2"/>
      <c r="B344" s="3"/>
      <c r="C344" s="4"/>
      <c r="S344" s="5"/>
      <c r="T344" s="5"/>
      <c r="U344" s="5"/>
      <c r="V344" s="5"/>
      <c r="Z344" s="6"/>
      <c r="AA344" s="6"/>
      <c r="AB344" s="6"/>
    </row>
    <row r="345" spans="1:28" ht="14.25" customHeight="1" x14ac:dyDescent="0.45">
      <c r="A345" s="2"/>
      <c r="B345" s="3"/>
      <c r="C345" s="4"/>
      <c r="S345" s="5"/>
      <c r="T345" s="5"/>
      <c r="U345" s="5"/>
      <c r="V345" s="5"/>
      <c r="Z345" s="6"/>
      <c r="AA345" s="6"/>
      <c r="AB345" s="6"/>
    </row>
    <row r="346" spans="1:28" ht="14.25" customHeight="1" x14ac:dyDescent="0.45">
      <c r="A346" s="2"/>
      <c r="B346" s="3"/>
      <c r="C346" s="4"/>
      <c r="S346" s="5"/>
      <c r="T346" s="5"/>
      <c r="U346" s="5"/>
      <c r="V346" s="5"/>
      <c r="Z346" s="6"/>
      <c r="AA346" s="6"/>
      <c r="AB346" s="6"/>
    </row>
    <row r="347" spans="1:28" ht="14.25" customHeight="1" x14ac:dyDescent="0.45">
      <c r="A347" s="2"/>
      <c r="B347" s="3"/>
      <c r="C347" s="4"/>
      <c r="S347" s="5"/>
      <c r="T347" s="5"/>
      <c r="U347" s="5"/>
      <c r="V347" s="5"/>
      <c r="Z347" s="6"/>
      <c r="AA347" s="6"/>
      <c r="AB347" s="6"/>
    </row>
    <row r="348" spans="1:28" ht="14.25" customHeight="1" x14ac:dyDescent="0.45">
      <c r="A348" s="2"/>
      <c r="B348" s="3"/>
      <c r="C348" s="4"/>
      <c r="S348" s="5"/>
      <c r="T348" s="5"/>
      <c r="U348" s="5"/>
      <c r="V348" s="5"/>
      <c r="Z348" s="6"/>
      <c r="AA348" s="6"/>
      <c r="AB348" s="6"/>
    </row>
    <row r="349" spans="1:28" ht="14.25" customHeight="1" x14ac:dyDescent="0.45">
      <c r="A349" s="2"/>
      <c r="B349" s="3"/>
      <c r="C349" s="4"/>
      <c r="S349" s="5"/>
      <c r="T349" s="5"/>
      <c r="U349" s="5"/>
      <c r="V349" s="5"/>
      <c r="Z349" s="6"/>
      <c r="AA349" s="6"/>
      <c r="AB349" s="6"/>
    </row>
    <row r="350" spans="1:28" ht="14.25" customHeight="1" x14ac:dyDescent="0.45">
      <c r="A350" s="2"/>
      <c r="B350" s="3"/>
      <c r="C350" s="4"/>
      <c r="S350" s="5"/>
      <c r="T350" s="5"/>
      <c r="U350" s="5"/>
      <c r="V350" s="5"/>
      <c r="Z350" s="6"/>
      <c r="AA350" s="6"/>
      <c r="AB350" s="6"/>
    </row>
    <row r="351" spans="1:28" ht="14.25" customHeight="1" x14ac:dyDescent="0.45">
      <c r="A351" s="2"/>
      <c r="B351" s="3"/>
      <c r="C351" s="4"/>
      <c r="S351" s="5"/>
      <c r="T351" s="5"/>
      <c r="U351" s="5"/>
      <c r="V351" s="5"/>
      <c r="Z351" s="6"/>
      <c r="AA351" s="6"/>
      <c r="AB351" s="6"/>
    </row>
    <row r="352" spans="1:28" ht="14.25" customHeight="1" x14ac:dyDescent="0.45">
      <c r="A352" s="2"/>
      <c r="B352" s="3"/>
      <c r="C352" s="4"/>
      <c r="S352" s="5"/>
      <c r="T352" s="5"/>
      <c r="U352" s="5"/>
      <c r="V352" s="5"/>
      <c r="Z352" s="6"/>
      <c r="AA352" s="6"/>
      <c r="AB352" s="6"/>
    </row>
    <row r="353" spans="1:28" ht="14.25" customHeight="1" x14ac:dyDescent="0.45">
      <c r="A353" s="2"/>
      <c r="B353" s="3"/>
      <c r="C353" s="4"/>
      <c r="S353" s="5"/>
      <c r="T353" s="5"/>
      <c r="U353" s="5"/>
      <c r="V353" s="5"/>
      <c r="Z353" s="6"/>
      <c r="AA353" s="6"/>
      <c r="AB353" s="6"/>
    </row>
    <row r="354" spans="1:28" ht="14.25" customHeight="1" x14ac:dyDescent="0.45">
      <c r="A354" s="2"/>
      <c r="B354" s="3"/>
      <c r="C354" s="4"/>
      <c r="S354" s="5"/>
      <c r="T354" s="5"/>
      <c r="U354" s="5"/>
      <c r="V354" s="5"/>
      <c r="Z354" s="6"/>
      <c r="AA354" s="6"/>
      <c r="AB354" s="6"/>
    </row>
    <row r="355" spans="1:28" ht="14.25" customHeight="1" x14ac:dyDescent="0.45">
      <c r="A355" s="2"/>
      <c r="B355" s="3"/>
      <c r="C355" s="4"/>
      <c r="S355" s="5"/>
      <c r="T355" s="5"/>
      <c r="U355" s="5"/>
      <c r="V355" s="5"/>
      <c r="Z355" s="6"/>
      <c r="AA355" s="6"/>
      <c r="AB355" s="6"/>
    </row>
    <row r="356" spans="1:28" ht="14.25" customHeight="1" x14ac:dyDescent="0.45">
      <c r="A356" s="2"/>
      <c r="B356" s="3"/>
      <c r="C356" s="4"/>
      <c r="S356" s="5"/>
      <c r="T356" s="5"/>
      <c r="U356" s="5"/>
      <c r="V356" s="5"/>
      <c r="Z356" s="6"/>
      <c r="AA356" s="6"/>
      <c r="AB356" s="6"/>
    </row>
    <row r="357" spans="1:28" ht="14.25" customHeight="1" x14ac:dyDescent="0.45">
      <c r="A357" s="2"/>
      <c r="B357" s="3"/>
      <c r="C357" s="4"/>
      <c r="S357" s="5"/>
      <c r="T357" s="5"/>
      <c r="U357" s="5"/>
      <c r="V357" s="5"/>
      <c r="Z357" s="6"/>
      <c r="AA357" s="6"/>
      <c r="AB357" s="6"/>
    </row>
    <row r="358" spans="1:28" ht="14.25" customHeight="1" x14ac:dyDescent="0.45">
      <c r="A358" s="2"/>
      <c r="B358" s="3"/>
      <c r="C358" s="4"/>
      <c r="S358" s="5"/>
      <c r="T358" s="5"/>
      <c r="U358" s="5"/>
      <c r="V358" s="5"/>
      <c r="Z358" s="6"/>
      <c r="AA358" s="6"/>
      <c r="AB358" s="6"/>
    </row>
    <row r="359" spans="1:28" ht="14.25" customHeight="1" x14ac:dyDescent="0.45">
      <c r="A359" s="2"/>
      <c r="B359" s="3"/>
      <c r="C359" s="4"/>
      <c r="S359" s="5"/>
      <c r="T359" s="5"/>
      <c r="U359" s="5"/>
      <c r="V359" s="5"/>
      <c r="Z359" s="6"/>
      <c r="AA359" s="6"/>
      <c r="AB359" s="6"/>
    </row>
    <row r="360" spans="1:28" ht="14.25" customHeight="1" x14ac:dyDescent="0.45">
      <c r="A360" s="2"/>
      <c r="B360" s="3"/>
      <c r="C360" s="4"/>
      <c r="S360" s="5"/>
      <c r="T360" s="5"/>
      <c r="U360" s="5"/>
      <c r="V360" s="5"/>
      <c r="Z360" s="6"/>
      <c r="AA360" s="6"/>
      <c r="AB360" s="6"/>
    </row>
    <row r="361" spans="1:28" ht="14.25" customHeight="1" x14ac:dyDescent="0.45">
      <c r="A361" s="2"/>
      <c r="B361" s="3"/>
      <c r="C361" s="4"/>
      <c r="S361" s="5"/>
      <c r="T361" s="5"/>
      <c r="U361" s="5"/>
      <c r="V361" s="5"/>
      <c r="Z361" s="6"/>
      <c r="AA361" s="6"/>
      <c r="AB361" s="6"/>
    </row>
    <row r="362" spans="1:28" ht="14.25" customHeight="1" x14ac:dyDescent="0.45">
      <c r="A362" s="2"/>
      <c r="B362" s="3"/>
      <c r="C362" s="4"/>
      <c r="S362" s="5"/>
      <c r="T362" s="5"/>
      <c r="U362" s="5"/>
      <c r="V362" s="5"/>
      <c r="Z362" s="6"/>
      <c r="AA362" s="6"/>
      <c r="AB362" s="6"/>
    </row>
    <row r="363" spans="1:28" ht="14.25" customHeight="1" x14ac:dyDescent="0.45">
      <c r="A363" s="2"/>
      <c r="B363" s="3"/>
      <c r="C363" s="4"/>
      <c r="S363" s="5"/>
      <c r="T363" s="5"/>
      <c r="U363" s="5"/>
      <c r="V363" s="5"/>
      <c r="Z363" s="6"/>
      <c r="AA363" s="6"/>
      <c r="AB363" s="6"/>
    </row>
    <row r="364" spans="1:28" ht="14.25" customHeight="1" x14ac:dyDescent="0.45">
      <c r="A364" s="2"/>
      <c r="B364" s="3"/>
      <c r="C364" s="4"/>
      <c r="S364" s="5"/>
      <c r="T364" s="5"/>
      <c r="U364" s="5"/>
      <c r="V364" s="5"/>
      <c r="Z364" s="6"/>
      <c r="AA364" s="6"/>
      <c r="AB364" s="6"/>
    </row>
    <row r="365" spans="1:28" ht="14.25" customHeight="1" x14ac:dyDescent="0.45">
      <c r="A365" s="2"/>
      <c r="B365" s="3"/>
      <c r="C365" s="4"/>
      <c r="S365" s="5"/>
      <c r="T365" s="5"/>
      <c r="U365" s="5"/>
      <c r="V365" s="5"/>
      <c r="Z365" s="6"/>
      <c r="AA365" s="6"/>
      <c r="AB365" s="6"/>
    </row>
    <row r="366" spans="1:28" ht="14.25" customHeight="1" x14ac:dyDescent="0.45">
      <c r="A366" s="2"/>
      <c r="B366" s="3"/>
      <c r="C366" s="4"/>
      <c r="S366" s="5"/>
      <c r="T366" s="5"/>
      <c r="U366" s="5"/>
      <c r="V366" s="5"/>
      <c r="Z366" s="6"/>
      <c r="AA366" s="6"/>
      <c r="AB366" s="6"/>
    </row>
    <row r="367" spans="1:28" ht="14.25" customHeight="1" x14ac:dyDescent="0.45">
      <c r="A367" s="2"/>
      <c r="B367" s="3"/>
      <c r="C367" s="4"/>
      <c r="S367" s="5"/>
      <c r="T367" s="5"/>
      <c r="U367" s="5"/>
      <c r="V367" s="5"/>
      <c r="Z367" s="6"/>
      <c r="AA367" s="6"/>
      <c r="AB367" s="6"/>
    </row>
    <row r="368" spans="1:28" ht="14.25" customHeight="1" x14ac:dyDescent="0.45">
      <c r="A368" s="2"/>
      <c r="B368" s="3"/>
      <c r="C368" s="4"/>
      <c r="S368" s="5"/>
      <c r="T368" s="5"/>
      <c r="U368" s="5"/>
      <c r="V368" s="5"/>
      <c r="Z368" s="6"/>
      <c r="AA368" s="6"/>
      <c r="AB368" s="6"/>
    </row>
    <row r="369" spans="1:28" ht="14.25" customHeight="1" x14ac:dyDescent="0.45">
      <c r="A369" s="2"/>
      <c r="B369" s="3"/>
      <c r="C369" s="4"/>
      <c r="S369" s="5"/>
      <c r="T369" s="5"/>
      <c r="U369" s="5"/>
      <c r="V369" s="5"/>
      <c r="Z369" s="6"/>
      <c r="AA369" s="6"/>
      <c r="AB369" s="6"/>
    </row>
    <row r="370" spans="1:28" ht="14.25" customHeight="1" x14ac:dyDescent="0.45">
      <c r="A370" s="2"/>
      <c r="B370" s="3"/>
      <c r="C370" s="4"/>
      <c r="S370" s="5"/>
      <c r="T370" s="5"/>
      <c r="U370" s="5"/>
      <c r="V370" s="5"/>
      <c r="Z370" s="6"/>
      <c r="AA370" s="6"/>
      <c r="AB370" s="6"/>
    </row>
    <row r="371" spans="1:28" ht="14.25" customHeight="1" x14ac:dyDescent="0.45">
      <c r="A371" s="2"/>
      <c r="B371" s="3"/>
      <c r="C371" s="4"/>
      <c r="S371" s="5"/>
      <c r="T371" s="5"/>
      <c r="U371" s="5"/>
      <c r="V371" s="5"/>
      <c r="Z371" s="6"/>
      <c r="AA371" s="6"/>
      <c r="AB371" s="6"/>
    </row>
    <row r="372" spans="1:28" ht="14.25" customHeight="1" x14ac:dyDescent="0.45">
      <c r="A372" s="2"/>
      <c r="B372" s="3"/>
      <c r="C372" s="4"/>
      <c r="S372" s="5"/>
      <c r="T372" s="5"/>
      <c r="U372" s="5"/>
      <c r="V372" s="5"/>
      <c r="Z372" s="6"/>
      <c r="AA372" s="6"/>
      <c r="AB372" s="6"/>
    </row>
    <row r="373" spans="1:28" ht="14.25" customHeight="1" x14ac:dyDescent="0.45">
      <c r="A373" s="2"/>
      <c r="B373" s="3"/>
      <c r="C373" s="4"/>
      <c r="S373" s="5"/>
      <c r="T373" s="5"/>
      <c r="U373" s="5"/>
      <c r="V373" s="5"/>
      <c r="Z373" s="6"/>
      <c r="AA373" s="6"/>
      <c r="AB373" s="6"/>
    </row>
    <row r="374" spans="1:28" ht="14.25" customHeight="1" x14ac:dyDescent="0.45">
      <c r="A374" s="2"/>
      <c r="B374" s="3"/>
      <c r="C374" s="4"/>
      <c r="S374" s="5"/>
      <c r="T374" s="5"/>
      <c r="U374" s="5"/>
      <c r="V374" s="5"/>
      <c r="Z374" s="6"/>
      <c r="AA374" s="6"/>
      <c r="AB374" s="6"/>
    </row>
    <row r="375" spans="1:28" ht="14.25" customHeight="1" x14ac:dyDescent="0.45">
      <c r="A375" s="2"/>
      <c r="B375" s="3"/>
      <c r="C375" s="4"/>
      <c r="S375" s="5"/>
      <c r="T375" s="5"/>
      <c r="U375" s="5"/>
      <c r="V375" s="5"/>
      <c r="Z375" s="6"/>
      <c r="AA375" s="6"/>
      <c r="AB375" s="6"/>
    </row>
    <row r="376" spans="1:28" ht="14.25" customHeight="1" x14ac:dyDescent="0.45">
      <c r="A376" s="2"/>
      <c r="B376" s="3"/>
      <c r="C376" s="4"/>
      <c r="S376" s="5"/>
      <c r="T376" s="5"/>
      <c r="U376" s="5"/>
      <c r="V376" s="5"/>
      <c r="Z376" s="6"/>
      <c r="AA376" s="6"/>
      <c r="AB376" s="6"/>
    </row>
    <row r="377" spans="1:28" ht="14.25" customHeight="1" x14ac:dyDescent="0.45">
      <c r="A377" s="2"/>
      <c r="B377" s="3"/>
      <c r="C377" s="4"/>
      <c r="S377" s="5"/>
      <c r="T377" s="5"/>
      <c r="U377" s="5"/>
      <c r="V377" s="5"/>
      <c r="Z377" s="6"/>
      <c r="AA377" s="6"/>
      <c r="AB377" s="6"/>
    </row>
    <row r="378" spans="1:28" ht="14.25" customHeight="1" x14ac:dyDescent="0.45">
      <c r="A378" s="2"/>
      <c r="B378" s="3"/>
      <c r="C378" s="4"/>
      <c r="S378" s="5"/>
      <c r="T378" s="5"/>
      <c r="U378" s="5"/>
      <c r="V378" s="5"/>
      <c r="Z378" s="6"/>
      <c r="AA378" s="6"/>
      <c r="AB378" s="6"/>
    </row>
    <row r="379" spans="1:28" ht="14.25" customHeight="1" x14ac:dyDescent="0.45">
      <c r="A379" s="2"/>
      <c r="B379" s="3"/>
      <c r="C379" s="4"/>
      <c r="S379" s="5"/>
      <c r="T379" s="5"/>
      <c r="U379" s="5"/>
      <c r="V379" s="5"/>
      <c r="Z379" s="6"/>
      <c r="AA379" s="6"/>
      <c r="AB379" s="6"/>
    </row>
    <row r="380" spans="1:28" ht="14.25" customHeight="1" x14ac:dyDescent="0.45">
      <c r="A380" s="2"/>
      <c r="B380" s="3"/>
      <c r="C380" s="4"/>
      <c r="S380" s="5"/>
      <c r="T380" s="5"/>
      <c r="U380" s="5"/>
      <c r="V380" s="5"/>
      <c r="Z380" s="6"/>
      <c r="AA380" s="6"/>
      <c r="AB380" s="6"/>
    </row>
    <row r="381" spans="1:28" ht="14.25" customHeight="1" x14ac:dyDescent="0.45">
      <c r="A381" s="2"/>
      <c r="B381" s="3"/>
      <c r="C381" s="4"/>
      <c r="S381" s="5"/>
      <c r="T381" s="5"/>
      <c r="U381" s="5"/>
      <c r="V381" s="5"/>
      <c r="Z381" s="6"/>
      <c r="AA381" s="6"/>
      <c r="AB381" s="6"/>
    </row>
    <row r="382" spans="1:28" ht="14.25" customHeight="1" x14ac:dyDescent="0.45">
      <c r="A382" s="2"/>
      <c r="B382" s="3"/>
      <c r="C382" s="4"/>
      <c r="S382" s="5"/>
      <c r="T382" s="5"/>
      <c r="U382" s="5"/>
      <c r="V382" s="5"/>
      <c r="Z382" s="6"/>
      <c r="AA382" s="6"/>
      <c r="AB382" s="6"/>
    </row>
    <row r="383" spans="1:28" ht="14.25" customHeight="1" x14ac:dyDescent="0.45">
      <c r="A383" s="2"/>
      <c r="B383" s="3"/>
      <c r="C383" s="4"/>
      <c r="S383" s="5"/>
      <c r="T383" s="5"/>
      <c r="U383" s="5"/>
      <c r="V383" s="5"/>
      <c r="Z383" s="6"/>
      <c r="AA383" s="6"/>
      <c r="AB383" s="6"/>
    </row>
    <row r="384" spans="1:28" ht="14.25" customHeight="1" x14ac:dyDescent="0.45">
      <c r="A384" s="2"/>
      <c r="B384" s="3"/>
      <c r="C384" s="4"/>
      <c r="S384" s="5"/>
      <c r="T384" s="5"/>
      <c r="U384" s="5"/>
      <c r="V384" s="5"/>
      <c r="Z384" s="6"/>
      <c r="AA384" s="6"/>
      <c r="AB384" s="6"/>
    </row>
    <row r="385" spans="1:28" ht="14.25" customHeight="1" x14ac:dyDescent="0.45">
      <c r="A385" s="2"/>
      <c r="B385" s="3"/>
      <c r="C385" s="4"/>
      <c r="S385" s="5"/>
      <c r="T385" s="5"/>
      <c r="U385" s="5"/>
      <c r="V385" s="5"/>
      <c r="Z385" s="6"/>
      <c r="AA385" s="6"/>
      <c r="AB385" s="6"/>
    </row>
    <row r="386" spans="1:28" ht="14.25" customHeight="1" x14ac:dyDescent="0.45">
      <c r="A386" s="2"/>
      <c r="B386" s="3"/>
      <c r="C386" s="4"/>
      <c r="S386" s="5"/>
      <c r="T386" s="5"/>
      <c r="U386" s="5"/>
      <c r="V386" s="5"/>
      <c r="Z386" s="6"/>
      <c r="AA386" s="6"/>
      <c r="AB386" s="6"/>
    </row>
    <row r="387" spans="1:28" ht="14.25" customHeight="1" x14ac:dyDescent="0.45">
      <c r="A387" s="2"/>
      <c r="B387" s="3"/>
      <c r="C387" s="4"/>
      <c r="S387" s="5"/>
      <c r="T387" s="5"/>
      <c r="U387" s="5"/>
      <c r="V387" s="5"/>
      <c r="Z387" s="6"/>
      <c r="AA387" s="6"/>
      <c r="AB387" s="6"/>
    </row>
    <row r="388" spans="1:28" ht="14.25" customHeight="1" x14ac:dyDescent="0.45">
      <c r="A388" s="2"/>
      <c r="B388" s="3"/>
      <c r="C388" s="4"/>
      <c r="S388" s="5"/>
      <c r="T388" s="5"/>
      <c r="U388" s="5"/>
      <c r="V388" s="5"/>
      <c r="Z388" s="6"/>
      <c r="AA388" s="6"/>
      <c r="AB388" s="6"/>
    </row>
    <row r="389" spans="1:28" ht="14.25" customHeight="1" x14ac:dyDescent="0.45">
      <c r="A389" s="2"/>
      <c r="B389" s="3"/>
      <c r="C389" s="4"/>
      <c r="S389" s="5"/>
      <c r="T389" s="5"/>
      <c r="U389" s="5"/>
      <c r="V389" s="5"/>
      <c r="Z389" s="6"/>
      <c r="AA389" s="6"/>
      <c r="AB389" s="6"/>
    </row>
    <row r="390" spans="1:28" ht="14.25" customHeight="1" x14ac:dyDescent="0.45">
      <c r="A390" s="2"/>
      <c r="B390" s="3"/>
      <c r="C390" s="4"/>
      <c r="S390" s="5"/>
      <c r="T390" s="5"/>
      <c r="U390" s="5"/>
      <c r="V390" s="5"/>
      <c r="Z390" s="6"/>
      <c r="AA390" s="6"/>
      <c r="AB390" s="6"/>
    </row>
    <row r="391" spans="1:28" ht="14.25" customHeight="1" x14ac:dyDescent="0.45">
      <c r="A391" s="2"/>
      <c r="B391" s="3"/>
      <c r="C391" s="4"/>
      <c r="S391" s="5"/>
      <c r="T391" s="5"/>
      <c r="U391" s="5"/>
      <c r="V391" s="5"/>
      <c r="Z391" s="6"/>
      <c r="AA391" s="6"/>
      <c r="AB391" s="6"/>
    </row>
    <row r="392" spans="1:28" ht="14.25" customHeight="1" x14ac:dyDescent="0.45">
      <c r="A392" s="2"/>
      <c r="B392" s="3"/>
      <c r="C392" s="4"/>
      <c r="S392" s="5"/>
      <c r="T392" s="5"/>
      <c r="U392" s="5"/>
      <c r="V392" s="5"/>
      <c r="Z392" s="6"/>
      <c r="AA392" s="6"/>
      <c r="AB392" s="6"/>
    </row>
    <row r="393" spans="1:28" ht="14.25" customHeight="1" x14ac:dyDescent="0.45">
      <c r="A393" s="2"/>
      <c r="B393" s="3"/>
      <c r="C393" s="4"/>
      <c r="S393" s="5"/>
      <c r="T393" s="5"/>
      <c r="U393" s="5"/>
      <c r="V393" s="5"/>
      <c r="Z393" s="6"/>
      <c r="AA393" s="6"/>
      <c r="AB393" s="6"/>
    </row>
    <row r="394" spans="1:28" ht="14.25" customHeight="1" x14ac:dyDescent="0.45">
      <c r="A394" s="2"/>
      <c r="B394" s="3"/>
      <c r="C394" s="4"/>
      <c r="S394" s="5"/>
      <c r="T394" s="5"/>
      <c r="U394" s="5"/>
      <c r="V394" s="5"/>
      <c r="Z394" s="6"/>
      <c r="AA394" s="6"/>
      <c r="AB394" s="6"/>
    </row>
    <row r="395" spans="1:28" ht="14.25" customHeight="1" x14ac:dyDescent="0.45">
      <c r="A395" s="2"/>
      <c r="B395" s="3"/>
      <c r="C395" s="4"/>
      <c r="S395" s="5"/>
      <c r="T395" s="5"/>
      <c r="U395" s="5"/>
      <c r="V395" s="5"/>
      <c r="Z395" s="6"/>
      <c r="AA395" s="6"/>
      <c r="AB395" s="6"/>
    </row>
    <row r="396" spans="1:28" ht="14.25" customHeight="1" x14ac:dyDescent="0.45">
      <c r="A396" s="2"/>
      <c r="B396" s="3"/>
      <c r="C396" s="4"/>
      <c r="S396" s="5"/>
      <c r="T396" s="5"/>
      <c r="U396" s="5"/>
      <c r="V396" s="5"/>
      <c r="Z396" s="6"/>
      <c r="AA396" s="6"/>
      <c r="AB396" s="6"/>
    </row>
    <row r="397" spans="1:28" ht="14.25" customHeight="1" x14ac:dyDescent="0.45">
      <c r="A397" s="2"/>
      <c r="B397" s="3"/>
      <c r="C397" s="4"/>
      <c r="S397" s="5"/>
      <c r="T397" s="5"/>
      <c r="U397" s="5"/>
      <c r="V397" s="5"/>
      <c r="Z397" s="6"/>
      <c r="AA397" s="6"/>
      <c r="AB397" s="6"/>
    </row>
    <row r="398" spans="1:28" ht="14.25" customHeight="1" x14ac:dyDescent="0.45">
      <c r="A398" s="2"/>
      <c r="B398" s="3"/>
      <c r="C398" s="4"/>
      <c r="S398" s="5"/>
      <c r="T398" s="5"/>
      <c r="U398" s="5"/>
      <c r="V398" s="5"/>
      <c r="Z398" s="6"/>
      <c r="AA398" s="6"/>
      <c r="AB398" s="6"/>
    </row>
    <row r="399" spans="1:28" ht="14.25" customHeight="1" x14ac:dyDescent="0.45">
      <c r="A399" s="2"/>
      <c r="B399" s="3"/>
      <c r="C399" s="4"/>
      <c r="S399" s="5"/>
      <c r="T399" s="5"/>
      <c r="U399" s="5"/>
      <c r="V399" s="5"/>
      <c r="Z399" s="6"/>
      <c r="AA399" s="6"/>
      <c r="AB399" s="6"/>
    </row>
    <row r="400" spans="1:28" ht="14.25" customHeight="1" x14ac:dyDescent="0.45">
      <c r="A400" s="2"/>
      <c r="B400" s="3"/>
      <c r="C400" s="4"/>
      <c r="S400" s="5"/>
      <c r="T400" s="5"/>
      <c r="U400" s="5"/>
      <c r="V400" s="5"/>
      <c r="Z400" s="6"/>
      <c r="AA400" s="6"/>
      <c r="AB400" s="6"/>
    </row>
    <row r="401" spans="1:28" ht="14.25" customHeight="1" x14ac:dyDescent="0.45">
      <c r="A401" s="2"/>
      <c r="B401" s="3"/>
      <c r="C401" s="4"/>
      <c r="S401" s="5"/>
      <c r="T401" s="5"/>
      <c r="U401" s="5"/>
      <c r="V401" s="5"/>
      <c r="Z401" s="6"/>
      <c r="AA401" s="6"/>
      <c r="AB401" s="6"/>
    </row>
    <row r="402" spans="1:28" ht="14.25" customHeight="1" x14ac:dyDescent="0.45">
      <c r="A402" s="2"/>
      <c r="B402" s="3"/>
      <c r="C402" s="4"/>
      <c r="S402" s="5"/>
      <c r="T402" s="5"/>
      <c r="U402" s="5"/>
      <c r="V402" s="5"/>
      <c r="Z402" s="6"/>
      <c r="AA402" s="6"/>
      <c r="AB402" s="6"/>
    </row>
    <row r="403" spans="1:28" ht="14.25" customHeight="1" x14ac:dyDescent="0.45">
      <c r="A403" s="2"/>
      <c r="B403" s="3"/>
      <c r="C403" s="4"/>
      <c r="S403" s="5"/>
      <c r="T403" s="5"/>
      <c r="U403" s="5"/>
      <c r="V403" s="5"/>
      <c r="Z403" s="6"/>
      <c r="AA403" s="6"/>
      <c r="AB403" s="6"/>
    </row>
    <row r="404" spans="1:28" ht="14.25" customHeight="1" x14ac:dyDescent="0.45">
      <c r="A404" s="2"/>
      <c r="B404" s="3"/>
      <c r="C404" s="4"/>
      <c r="S404" s="5"/>
      <c r="T404" s="5"/>
      <c r="U404" s="5"/>
      <c r="V404" s="5"/>
      <c r="Z404" s="6"/>
      <c r="AA404" s="6"/>
      <c r="AB404" s="6"/>
    </row>
    <row r="405" spans="1:28" ht="14.25" customHeight="1" x14ac:dyDescent="0.45">
      <c r="A405" s="2"/>
      <c r="B405" s="3"/>
      <c r="C405" s="4"/>
      <c r="S405" s="5"/>
      <c r="T405" s="5"/>
      <c r="U405" s="5"/>
      <c r="V405" s="5"/>
      <c r="Z405" s="6"/>
      <c r="AA405" s="6"/>
      <c r="AB405" s="6"/>
    </row>
    <row r="406" spans="1:28" ht="14.25" customHeight="1" x14ac:dyDescent="0.45">
      <c r="A406" s="2"/>
      <c r="B406" s="3"/>
      <c r="C406" s="4"/>
      <c r="S406" s="5"/>
      <c r="T406" s="5"/>
      <c r="U406" s="5"/>
      <c r="V406" s="5"/>
      <c r="Z406" s="6"/>
      <c r="AA406" s="6"/>
      <c r="AB406" s="6"/>
    </row>
    <row r="407" spans="1:28" ht="14.25" customHeight="1" x14ac:dyDescent="0.45">
      <c r="A407" s="2"/>
      <c r="B407" s="3"/>
      <c r="C407" s="4"/>
      <c r="S407" s="5"/>
      <c r="T407" s="5"/>
      <c r="U407" s="5"/>
      <c r="V407" s="5"/>
      <c r="Z407" s="6"/>
      <c r="AA407" s="6"/>
      <c r="AB407" s="6"/>
    </row>
    <row r="408" spans="1:28" ht="14.25" customHeight="1" x14ac:dyDescent="0.45">
      <c r="A408" s="2"/>
      <c r="B408" s="3"/>
      <c r="C408" s="4"/>
      <c r="S408" s="5"/>
      <c r="T408" s="5"/>
      <c r="U408" s="5"/>
      <c r="V408" s="5"/>
      <c r="Z408" s="6"/>
      <c r="AA408" s="6"/>
      <c r="AB408" s="6"/>
    </row>
    <row r="409" spans="1:28" ht="14.25" customHeight="1" x14ac:dyDescent="0.45">
      <c r="A409" s="2"/>
      <c r="B409" s="3"/>
      <c r="C409" s="4"/>
      <c r="S409" s="5"/>
      <c r="T409" s="5"/>
      <c r="U409" s="5"/>
      <c r="V409" s="5"/>
      <c r="Z409" s="6"/>
      <c r="AA409" s="6"/>
      <c r="AB409" s="6"/>
    </row>
    <row r="410" spans="1:28" ht="14.25" customHeight="1" x14ac:dyDescent="0.45">
      <c r="A410" s="2"/>
      <c r="B410" s="3"/>
      <c r="C410" s="4"/>
      <c r="S410" s="5"/>
      <c r="T410" s="5"/>
      <c r="U410" s="5"/>
      <c r="V410" s="5"/>
      <c r="Z410" s="6"/>
      <c r="AA410" s="6"/>
      <c r="AB410" s="6"/>
    </row>
    <row r="411" spans="1:28" ht="14.25" customHeight="1" x14ac:dyDescent="0.45">
      <c r="A411" s="2"/>
      <c r="B411" s="3"/>
      <c r="C411" s="4"/>
      <c r="S411" s="5"/>
      <c r="T411" s="5"/>
      <c r="U411" s="5"/>
      <c r="V411" s="5"/>
      <c r="Z411" s="6"/>
      <c r="AA411" s="6"/>
      <c r="AB411" s="6"/>
    </row>
    <row r="412" spans="1:28" ht="14.25" customHeight="1" x14ac:dyDescent="0.45">
      <c r="A412" s="2"/>
      <c r="B412" s="3"/>
      <c r="C412" s="4"/>
      <c r="S412" s="5"/>
      <c r="T412" s="5"/>
      <c r="U412" s="5"/>
      <c r="V412" s="5"/>
      <c r="Z412" s="6"/>
      <c r="AA412" s="6"/>
      <c r="AB412" s="6"/>
    </row>
    <row r="413" spans="1:28" ht="14.25" customHeight="1" x14ac:dyDescent="0.45">
      <c r="A413" s="2"/>
      <c r="B413" s="3"/>
      <c r="C413" s="4"/>
      <c r="S413" s="5"/>
      <c r="T413" s="5"/>
      <c r="U413" s="5"/>
      <c r="V413" s="5"/>
      <c r="Z413" s="6"/>
      <c r="AA413" s="6"/>
      <c r="AB413" s="6"/>
    </row>
    <row r="414" spans="1:28" ht="14.25" customHeight="1" x14ac:dyDescent="0.45">
      <c r="A414" s="2"/>
      <c r="B414" s="3"/>
      <c r="C414" s="4"/>
      <c r="S414" s="5"/>
      <c r="T414" s="5"/>
      <c r="U414" s="5"/>
      <c r="V414" s="5"/>
      <c r="Z414" s="6"/>
      <c r="AA414" s="6"/>
      <c r="AB414" s="6"/>
    </row>
    <row r="415" spans="1:28" ht="14.25" customHeight="1" x14ac:dyDescent="0.45">
      <c r="A415" s="2"/>
      <c r="B415" s="3"/>
      <c r="C415" s="4"/>
      <c r="S415" s="5"/>
      <c r="T415" s="5"/>
      <c r="U415" s="5"/>
      <c r="V415" s="5"/>
      <c r="Z415" s="6"/>
      <c r="AA415" s="6"/>
      <c r="AB415" s="6"/>
    </row>
    <row r="416" spans="1:28" ht="14.25" customHeight="1" x14ac:dyDescent="0.45">
      <c r="A416" s="2"/>
      <c r="B416" s="3"/>
      <c r="C416" s="4"/>
      <c r="S416" s="5"/>
      <c r="T416" s="5"/>
      <c r="U416" s="5"/>
      <c r="V416" s="5"/>
      <c r="Z416" s="6"/>
      <c r="AA416" s="6"/>
      <c r="AB416" s="6"/>
    </row>
    <row r="417" spans="1:28" ht="14.25" customHeight="1" x14ac:dyDescent="0.45">
      <c r="A417" s="2"/>
      <c r="B417" s="3"/>
      <c r="C417" s="4"/>
      <c r="S417" s="5"/>
      <c r="T417" s="5"/>
      <c r="U417" s="5"/>
      <c r="V417" s="5"/>
      <c r="Z417" s="6"/>
      <c r="AA417" s="6"/>
      <c r="AB417" s="6"/>
    </row>
    <row r="418" spans="1:28" ht="14.25" customHeight="1" x14ac:dyDescent="0.45">
      <c r="A418" s="2"/>
      <c r="B418" s="3"/>
      <c r="C418" s="4"/>
      <c r="S418" s="5"/>
      <c r="T418" s="5"/>
      <c r="U418" s="5"/>
      <c r="V418" s="5"/>
      <c r="Z418" s="6"/>
      <c r="AA418" s="6"/>
      <c r="AB418" s="6"/>
    </row>
    <row r="419" spans="1:28" ht="14.25" customHeight="1" x14ac:dyDescent="0.45">
      <c r="A419" s="2"/>
      <c r="B419" s="3"/>
      <c r="C419" s="4"/>
      <c r="S419" s="5"/>
      <c r="T419" s="5"/>
      <c r="U419" s="5"/>
      <c r="V419" s="5"/>
      <c r="Z419" s="6"/>
      <c r="AA419" s="6"/>
      <c r="AB419" s="6"/>
    </row>
    <row r="420" spans="1:28" ht="14.25" customHeight="1" x14ac:dyDescent="0.45">
      <c r="A420" s="2"/>
      <c r="B420" s="3"/>
      <c r="C420" s="4"/>
      <c r="S420" s="5"/>
      <c r="T420" s="5"/>
      <c r="U420" s="5"/>
      <c r="V420" s="5"/>
      <c r="Z420" s="6"/>
      <c r="AA420" s="6"/>
      <c r="AB420" s="6"/>
    </row>
    <row r="421" spans="1:28" ht="14.25" customHeight="1" x14ac:dyDescent="0.45">
      <c r="A421" s="2"/>
      <c r="B421" s="3"/>
      <c r="C421" s="4"/>
      <c r="S421" s="5"/>
      <c r="T421" s="5"/>
      <c r="U421" s="5"/>
      <c r="V421" s="5"/>
      <c r="Z421" s="6"/>
      <c r="AA421" s="6"/>
      <c r="AB421" s="6"/>
    </row>
    <row r="422" spans="1:28" ht="14.25" customHeight="1" x14ac:dyDescent="0.45">
      <c r="A422" s="2"/>
      <c r="B422" s="3"/>
      <c r="C422" s="4"/>
      <c r="S422" s="5"/>
      <c r="T422" s="5"/>
      <c r="U422" s="5"/>
      <c r="V422" s="5"/>
      <c r="Z422" s="6"/>
      <c r="AA422" s="6"/>
      <c r="AB422" s="6"/>
    </row>
    <row r="423" spans="1:28" ht="14.25" customHeight="1" x14ac:dyDescent="0.45">
      <c r="A423" s="2"/>
      <c r="B423" s="3"/>
      <c r="C423" s="4"/>
      <c r="S423" s="5"/>
      <c r="T423" s="5"/>
      <c r="U423" s="5"/>
      <c r="V423" s="5"/>
      <c r="Z423" s="6"/>
      <c r="AA423" s="6"/>
      <c r="AB423" s="6"/>
    </row>
    <row r="424" spans="1:28" ht="14.25" customHeight="1" x14ac:dyDescent="0.45">
      <c r="A424" s="2"/>
      <c r="B424" s="3"/>
      <c r="C424" s="4"/>
      <c r="S424" s="5"/>
      <c r="T424" s="5"/>
      <c r="U424" s="5"/>
      <c r="V424" s="5"/>
      <c r="Z424" s="6"/>
      <c r="AA424" s="6"/>
      <c r="AB424" s="6"/>
    </row>
    <row r="425" spans="1:28" ht="14.25" customHeight="1" x14ac:dyDescent="0.45">
      <c r="A425" s="2"/>
      <c r="B425" s="3"/>
      <c r="C425" s="4"/>
      <c r="S425" s="5"/>
      <c r="T425" s="5"/>
      <c r="U425" s="5"/>
      <c r="V425" s="5"/>
      <c r="Z425" s="6"/>
      <c r="AA425" s="6"/>
      <c r="AB425" s="6"/>
    </row>
    <row r="426" spans="1:28" ht="14.25" customHeight="1" x14ac:dyDescent="0.45">
      <c r="A426" s="2"/>
      <c r="B426" s="3"/>
      <c r="C426" s="4"/>
      <c r="S426" s="5"/>
      <c r="T426" s="5"/>
      <c r="U426" s="5"/>
      <c r="V426" s="5"/>
      <c r="Z426" s="6"/>
      <c r="AA426" s="6"/>
      <c r="AB426" s="6"/>
    </row>
    <row r="427" spans="1:28" ht="14.25" customHeight="1" x14ac:dyDescent="0.45">
      <c r="A427" s="2"/>
      <c r="B427" s="3"/>
      <c r="C427" s="4"/>
      <c r="S427" s="5"/>
      <c r="T427" s="5"/>
      <c r="U427" s="5"/>
      <c r="V427" s="5"/>
      <c r="Z427" s="6"/>
      <c r="AA427" s="6"/>
      <c r="AB427" s="6"/>
    </row>
    <row r="428" spans="1:28" ht="14.25" customHeight="1" x14ac:dyDescent="0.45">
      <c r="A428" s="2"/>
      <c r="B428" s="3"/>
      <c r="C428" s="4"/>
      <c r="S428" s="5"/>
      <c r="T428" s="5"/>
      <c r="U428" s="5"/>
      <c r="V428" s="5"/>
      <c r="Z428" s="6"/>
      <c r="AA428" s="6"/>
      <c r="AB428" s="6"/>
    </row>
    <row r="429" spans="1:28" ht="14.25" customHeight="1" x14ac:dyDescent="0.45">
      <c r="A429" s="2"/>
      <c r="B429" s="3"/>
      <c r="C429" s="4"/>
      <c r="S429" s="5"/>
      <c r="T429" s="5"/>
      <c r="U429" s="5"/>
      <c r="V429" s="5"/>
      <c r="Z429" s="6"/>
      <c r="AA429" s="6"/>
      <c r="AB429" s="6"/>
    </row>
    <row r="430" spans="1:28" ht="14.25" customHeight="1" x14ac:dyDescent="0.45">
      <c r="A430" s="2"/>
      <c r="B430" s="3"/>
      <c r="C430" s="4"/>
      <c r="S430" s="5"/>
      <c r="T430" s="5"/>
      <c r="U430" s="5"/>
      <c r="V430" s="5"/>
      <c r="Z430" s="6"/>
      <c r="AA430" s="6"/>
      <c r="AB430" s="6"/>
    </row>
    <row r="431" spans="1:28" ht="14.25" customHeight="1" x14ac:dyDescent="0.45">
      <c r="A431" s="2"/>
      <c r="B431" s="3"/>
      <c r="C431" s="4"/>
      <c r="S431" s="5"/>
      <c r="T431" s="5"/>
      <c r="U431" s="5"/>
      <c r="V431" s="5"/>
      <c r="Z431" s="6"/>
      <c r="AA431" s="6"/>
      <c r="AB431" s="6"/>
    </row>
    <row r="432" spans="1:28" ht="14.25" customHeight="1" x14ac:dyDescent="0.45">
      <c r="A432" s="2"/>
      <c r="B432" s="3"/>
      <c r="C432" s="4"/>
      <c r="S432" s="5"/>
      <c r="T432" s="5"/>
      <c r="U432" s="5"/>
      <c r="V432" s="5"/>
      <c r="Z432" s="6"/>
      <c r="AA432" s="6"/>
      <c r="AB432" s="6"/>
    </row>
    <row r="433" spans="1:28" ht="14.25" customHeight="1" x14ac:dyDescent="0.45">
      <c r="A433" s="2"/>
      <c r="B433" s="3"/>
      <c r="C433" s="4"/>
      <c r="S433" s="5"/>
      <c r="T433" s="5"/>
      <c r="U433" s="5"/>
      <c r="V433" s="5"/>
      <c r="Z433" s="6"/>
      <c r="AA433" s="6"/>
      <c r="AB433" s="6"/>
    </row>
    <row r="434" spans="1:28" ht="14.25" customHeight="1" x14ac:dyDescent="0.45">
      <c r="A434" s="2"/>
      <c r="B434" s="3"/>
      <c r="C434" s="4"/>
      <c r="S434" s="5"/>
      <c r="T434" s="5"/>
      <c r="U434" s="5"/>
      <c r="V434" s="5"/>
      <c r="Z434" s="6"/>
      <c r="AA434" s="6"/>
      <c r="AB434" s="6"/>
    </row>
    <row r="435" spans="1:28" ht="14.25" customHeight="1" x14ac:dyDescent="0.45">
      <c r="A435" s="2"/>
      <c r="B435" s="3"/>
      <c r="C435" s="4"/>
      <c r="S435" s="5"/>
      <c r="T435" s="5"/>
      <c r="U435" s="5"/>
      <c r="V435" s="5"/>
      <c r="Z435" s="6"/>
      <c r="AA435" s="6"/>
      <c r="AB435" s="6"/>
    </row>
    <row r="436" spans="1:28" ht="14.25" customHeight="1" x14ac:dyDescent="0.45">
      <c r="A436" s="2"/>
      <c r="B436" s="3"/>
      <c r="C436" s="4"/>
      <c r="S436" s="5"/>
      <c r="T436" s="5"/>
      <c r="U436" s="5"/>
      <c r="V436" s="5"/>
      <c r="Z436" s="6"/>
      <c r="AA436" s="6"/>
      <c r="AB436" s="6"/>
    </row>
    <row r="437" spans="1:28" ht="14.25" customHeight="1" x14ac:dyDescent="0.45">
      <c r="A437" s="2"/>
      <c r="B437" s="3"/>
      <c r="C437" s="4"/>
      <c r="S437" s="5"/>
      <c r="T437" s="5"/>
      <c r="U437" s="5"/>
      <c r="V437" s="5"/>
      <c r="Z437" s="6"/>
      <c r="AA437" s="6"/>
      <c r="AB437" s="6"/>
    </row>
    <row r="438" spans="1:28" ht="14.25" customHeight="1" x14ac:dyDescent="0.45">
      <c r="A438" s="2"/>
      <c r="B438" s="3"/>
      <c r="C438" s="4"/>
      <c r="S438" s="5"/>
      <c r="T438" s="5"/>
      <c r="U438" s="5"/>
      <c r="V438" s="5"/>
      <c r="Z438" s="6"/>
      <c r="AA438" s="6"/>
      <c r="AB438" s="6"/>
    </row>
    <row r="439" spans="1:28" ht="14.25" customHeight="1" x14ac:dyDescent="0.45">
      <c r="A439" s="2"/>
      <c r="B439" s="3"/>
      <c r="C439" s="4"/>
      <c r="S439" s="5"/>
      <c r="T439" s="5"/>
      <c r="U439" s="5"/>
      <c r="V439" s="5"/>
      <c r="Z439" s="6"/>
      <c r="AA439" s="6"/>
      <c r="AB439" s="6"/>
    </row>
    <row r="440" spans="1:28" ht="14.25" customHeight="1" x14ac:dyDescent="0.45">
      <c r="A440" s="2"/>
      <c r="B440" s="3"/>
      <c r="C440" s="4"/>
      <c r="S440" s="5"/>
      <c r="T440" s="5"/>
      <c r="U440" s="5"/>
      <c r="V440" s="5"/>
      <c r="Z440" s="6"/>
      <c r="AA440" s="6"/>
      <c r="AB440" s="6"/>
    </row>
    <row r="441" spans="1:28" ht="14.25" customHeight="1" x14ac:dyDescent="0.45">
      <c r="A441" s="2"/>
      <c r="B441" s="3"/>
      <c r="C441" s="4"/>
      <c r="S441" s="5"/>
      <c r="T441" s="5"/>
      <c r="U441" s="5"/>
      <c r="V441" s="5"/>
      <c r="Z441" s="6"/>
      <c r="AA441" s="6"/>
      <c r="AB441" s="6"/>
    </row>
    <row r="442" spans="1:28" ht="14.25" customHeight="1" x14ac:dyDescent="0.45">
      <c r="A442" s="2"/>
      <c r="B442" s="3"/>
      <c r="C442" s="4"/>
      <c r="S442" s="5"/>
      <c r="T442" s="5"/>
      <c r="U442" s="5"/>
      <c r="V442" s="5"/>
      <c r="Z442" s="6"/>
      <c r="AA442" s="6"/>
      <c r="AB442" s="6"/>
    </row>
    <row r="443" spans="1:28" ht="14.25" customHeight="1" x14ac:dyDescent="0.45">
      <c r="A443" s="2"/>
      <c r="B443" s="3"/>
      <c r="C443" s="4"/>
      <c r="S443" s="5"/>
      <c r="T443" s="5"/>
      <c r="U443" s="5"/>
      <c r="V443" s="5"/>
      <c r="Z443" s="6"/>
      <c r="AA443" s="6"/>
      <c r="AB443" s="6"/>
    </row>
    <row r="444" spans="1:28" ht="14.25" customHeight="1" x14ac:dyDescent="0.45">
      <c r="A444" s="2"/>
      <c r="B444" s="3"/>
      <c r="C444" s="4"/>
      <c r="S444" s="5"/>
      <c r="T444" s="5"/>
      <c r="U444" s="5"/>
      <c r="V444" s="5"/>
      <c r="Z444" s="6"/>
      <c r="AA444" s="6"/>
      <c r="AB444" s="6"/>
    </row>
    <row r="445" spans="1:28" ht="14.25" customHeight="1" x14ac:dyDescent="0.45">
      <c r="A445" s="2"/>
      <c r="B445" s="3"/>
      <c r="C445" s="4"/>
      <c r="S445" s="5"/>
      <c r="T445" s="5"/>
      <c r="U445" s="5"/>
      <c r="V445" s="5"/>
      <c r="Z445" s="6"/>
      <c r="AA445" s="6"/>
      <c r="AB445" s="6"/>
    </row>
    <row r="446" spans="1:28" ht="14.25" customHeight="1" x14ac:dyDescent="0.45">
      <c r="A446" s="2"/>
      <c r="B446" s="3"/>
      <c r="C446" s="4"/>
      <c r="S446" s="5"/>
      <c r="T446" s="5"/>
      <c r="U446" s="5"/>
      <c r="V446" s="5"/>
      <c r="Z446" s="6"/>
      <c r="AA446" s="6"/>
      <c r="AB446" s="6"/>
    </row>
    <row r="447" spans="1:28" ht="14.25" customHeight="1" x14ac:dyDescent="0.45">
      <c r="A447" s="2"/>
      <c r="B447" s="3"/>
      <c r="C447" s="4"/>
      <c r="S447" s="5"/>
      <c r="T447" s="5"/>
      <c r="U447" s="5"/>
      <c r="V447" s="5"/>
      <c r="Z447" s="6"/>
      <c r="AA447" s="6"/>
      <c r="AB447" s="6"/>
    </row>
    <row r="448" spans="1:28" ht="14.25" customHeight="1" x14ac:dyDescent="0.45">
      <c r="A448" s="2"/>
      <c r="B448" s="3"/>
      <c r="C448" s="4"/>
      <c r="S448" s="5"/>
      <c r="T448" s="5"/>
      <c r="U448" s="5"/>
      <c r="V448" s="5"/>
      <c r="Z448" s="6"/>
      <c r="AA448" s="6"/>
      <c r="AB448" s="6"/>
    </row>
    <row r="449" spans="1:28" ht="14.25" customHeight="1" x14ac:dyDescent="0.45">
      <c r="A449" s="2"/>
      <c r="B449" s="3"/>
      <c r="C449" s="4"/>
      <c r="S449" s="5"/>
      <c r="T449" s="5"/>
      <c r="U449" s="5"/>
      <c r="V449" s="5"/>
      <c r="Z449" s="6"/>
      <c r="AA449" s="6"/>
      <c r="AB449" s="6"/>
    </row>
    <row r="450" spans="1:28" ht="14.25" customHeight="1" x14ac:dyDescent="0.45">
      <c r="A450" s="2"/>
      <c r="B450" s="3"/>
      <c r="C450" s="4"/>
      <c r="S450" s="5"/>
      <c r="T450" s="5"/>
      <c r="U450" s="5"/>
      <c r="V450" s="5"/>
      <c r="Z450" s="6"/>
      <c r="AA450" s="6"/>
      <c r="AB450" s="6"/>
    </row>
    <row r="451" spans="1:28" ht="14.25" customHeight="1" x14ac:dyDescent="0.45">
      <c r="A451" s="2"/>
      <c r="B451" s="3"/>
      <c r="C451" s="4"/>
      <c r="S451" s="5"/>
      <c r="T451" s="5"/>
      <c r="U451" s="5"/>
      <c r="V451" s="5"/>
      <c r="Z451" s="6"/>
      <c r="AA451" s="6"/>
      <c r="AB451" s="6"/>
    </row>
    <row r="452" spans="1:28" ht="14.25" customHeight="1" x14ac:dyDescent="0.45">
      <c r="A452" s="2"/>
      <c r="B452" s="3"/>
      <c r="C452" s="4"/>
      <c r="S452" s="5"/>
      <c r="T452" s="5"/>
      <c r="U452" s="5"/>
      <c r="V452" s="5"/>
      <c r="Z452" s="6"/>
      <c r="AA452" s="6"/>
      <c r="AB452" s="6"/>
    </row>
    <row r="453" spans="1:28" ht="14.25" customHeight="1" x14ac:dyDescent="0.45">
      <c r="A453" s="2"/>
      <c r="B453" s="3"/>
      <c r="C453" s="4"/>
      <c r="S453" s="5"/>
      <c r="T453" s="5"/>
      <c r="U453" s="5"/>
      <c r="V453" s="5"/>
      <c r="Z453" s="6"/>
      <c r="AA453" s="6"/>
      <c r="AB453" s="6"/>
    </row>
    <row r="454" spans="1:28" ht="14.25" customHeight="1" x14ac:dyDescent="0.45">
      <c r="A454" s="2"/>
      <c r="B454" s="3"/>
      <c r="C454" s="4"/>
      <c r="S454" s="5"/>
      <c r="T454" s="5"/>
      <c r="U454" s="5"/>
      <c r="V454" s="5"/>
      <c r="Z454" s="6"/>
      <c r="AA454" s="6"/>
      <c r="AB454" s="6"/>
    </row>
    <row r="455" spans="1:28" ht="14.25" customHeight="1" x14ac:dyDescent="0.45">
      <c r="A455" s="2"/>
      <c r="B455" s="3"/>
      <c r="C455" s="4"/>
      <c r="S455" s="5"/>
      <c r="T455" s="5"/>
      <c r="U455" s="5"/>
      <c r="V455" s="5"/>
      <c r="Z455" s="6"/>
      <c r="AA455" s="6"/>
      <c r="AB455" s="6"/>
    </row>
    <row r="456" spans="1:28" ht="14.25" customHeight="1" x14ac:dyDescent="0.45">
      <c r="A456" s="2"/>
      <c r="B456" s="3"/>
      <c r="C456" s="4"/>
      <c r="S456" s="5"/>
      <c r="T456" s="5"/>
      <c r="U456" s="5"/>
      <c r="V456" s="5"/>
      <c r="Z456" s="6"/>
      <c r="AA456" s="6"/>
      <c r="AB456" s="6"/>
    </row>
    <row r="457" spans="1:28" ht="14.25" customHeight="1" x14ac:dyDescent="0.45">
      <c r="A457" s="2"/>
      <c r="B457" s="3"/>
      <c r="C457" s="4"/>
      <c r="S457" s="5"/>
      <c r="T457" s="5"/>
      <c r="U457" s="5"/>
      <c r="V457" s="5"/>
      <c r="Z457" s="6"/>
      <c r="AA457" s="6"/>
      <c r="AB457" s="6"/>
    </row>
    <row r="458" spans="1:28" ht="14.25" customHeight="1" x14ac:dyDescent="0.45">
      <c r="A458" s="2"/>
      <c r="B458" s="3"/>
      <c r="C458" s="4"/>
      <c r="S458" s="5"/>
      <c r="T458" s="5"/>
      <c r="U458" s="5"/>
      <c r="V458" s="5"/>
      <c r="Z458" s="6"/>
      <c r="AA458" s="6"/>
      <c r="AB458" s="6"/>
    </row>
    <row r="459" spans="1:28" ht="14.25" customHeight="1" x14ac:dyDescent="0.45">
      <c r="A459" s="2"/>
      <c r="B459" s="3"/>
      <c r="C459" s="4"/>
      <c r="S459" s="5"/>
      <c r="T459" s="5"/>
      <c r="U459" s="5"/>
      <c r="V459" s="5"/>
      <c r="Z459" s="6"/>
      <c r="AA459" s="6"/>
      <c r="AB459" s="6"/>
    </row>
    <row r="460" spans="1:28" ht="14.25" customHeight="1" x14ac:dyDescent="0.45">
      <c r="A460" s="2"/>
      <c r="B460" s="3"/>
      <c r="C460" s="4"/>
      <c r="S460" s="5"/>
      <c r="T460" s="5"/>
      <c r="U460" s="5"/>
      <c r="V460" s="5"/>
      <c r="Z460" s="6"/>
      <c r="AA460" s="6"/>
      <c r="AB460" s="6"/>
    </row>
    <row r="461" spans="1:28" ht="14.25" customHeight="1" x14ac:dyDescent="0.45">
      <c r="A461" s="2"/>
      <c r="B461" s="3"/>
      <c r="C461" s="4"/>
      <c r="S461" s="5"/>
      <c r="T461" s="5"/>
      <c r="U461" s="5"/>
      <c r="V461" s="5"/>
      <c r="Z461" s="6"/>
      <c r="AA461" s="6"/>
      <c r="AB461" s="6"/>
    </row>
    <row r="462" spans="1:28" ht="14.25" customHeight="1" x14ac:dyDescent="0.45">
      <c r="A462" s="2"/>
      <c r="B462" s="3"/>
      <c r="C462" s="4"/>
      <c r="S462" s="5"/>
      <c r="T462" s="5"/>
      <c r="U462" s="5"/>
      <c r="V462" s="5"/>
      <c r="Z462" s="6"/>
      <c r="AA462" s="6"/>
      <c r="AB462" s="6"/>
    </row>
    <row r="463" spans="1:28" ht="14.25" customHeight="1" x14ac:dyDescent="0.45">
      <c r="A463" s="2"/>
      <c r="B463" s="3"/>
      <c r="C463" s="4"/>
      <c r="S463" s="5"/>
      <c r="T463" s="5"/>
      <c r="U463" s="5"/>
      <c r="V463" s="5"/>
      <c r="Z463" s="6"/>
      <c r="AA463" s="6"/>
      <c r="AB463" s="6"/>
    </row>
    <row r="464" spans="1:28" ht="14.25" customHeight="1" x14ac:dyDescent="0.45">
      <c r="A464" s="2"/>
      <c r="B464" s="3"/>
      <c r="C464" s="4"/>
      <c r="S464" s="5"/>
      <c r="T464" s="5"/>
      <c r="U464" s="5"/>
      <c r="V464" s="5"/>
      <c r="Z464" s="6"/>
      <c r="AA464" s="6"/>
      <c r="AB464" s="6"/>
    </row>
    <row r="465" spans="1:28" ht="14.25" customHeight="1" x14ac:dyDescent="0.45">
      <c r="A465" s="2"/>
      <c r="B465" s="3"/>
      <c r="C465" s="4"/>
      <c r="S465" s="5"/>
      <c r="T465" s="5"/>
      <c r="U465" s="5"/>
      <c r="V465" s="5"/>
      <c r="Z465" s="6"/>
      <c r="AA465" s="6"/>
      <c r="AB465" s="6"/>
    </row>
    <row r="466" spans="1:28" ht="14.25" customHeight="1" x14ac:dyDescent="0.45">
      <c r="A466" s="2"/>
      <c r="B466" s="3"/>
      <c r="C466" s="4"/>
      <c r="S466" s="5"/>
      <c r="T466" s="5"/>
      <c r="U466" s="5"/>
      <c r="V466" s="5"/>
      <c r="Z466" s="6"/>
      <c r="AA466" s="6"/>
      <c r="AB466" s="6"/>
    </row>
    <row r="467" spans="1:28" ht="14.25" customHeight="1" x14ac:dyDescent="0.45">
      <c r="A467" s="2"/>
      <c r="B467" s="3"/>
      <c r="C467" s="4"/>
      <c r="S467" s="5"/>
      <c r="T467" s="5"/>
      <c r="U467" s="5"/>
      <c r="V467" s="5"/>
      <c r="Z467" s="6"/>
      <c r="AA467" s="6"/>
      <c r="AB467" s="6"/>
    </row>
    <row r="468" spans="1:28" ht="14.25" customHeight="1" x14ac:dyDescent="0.45">
      <c r="A468" s="2"/>
      <c r="B468" s="3"/>
      <c r="C468" s="4"/>
      <c r="S468" s="5"/>
      <c r="T468" s="5"/>
      <c r="U468" s="5"/>
      <c r="V468" s="5"/>
      <c r="Z468" s="6"/>
      <c r="AA468" s="6"/>
      <c r="AB468" s="6"/>
    </row>
    <row r="469" spans="1:28" ht="14.25" customHeight="1" x14ac:dyDescent="0.45">
      <c r="A469" s="2"/>
      <c r="B469" s="3"/>
      <c r="C469" s="4"/>
      <c r="S469" s="5"/>
      <c r="T469" s="5"/>
      <c r="U469" s="5"/>
      <c r="V469" s="5"/>
      <c r="Z469" s="6"/>
      <c r="AA469" s="6"/>
      <c r="AB469" s="6"/>
    </row>
    <row r="470" spans="1:28" ht="14.25" customHeight="1" x14ac:dyDescent="0.45">
      <c r="A470" s="2"/>
      <c r="B470" s="3"/>
      <c r="C470" s="4"/>
      <c r="S470" s="5"/>
      <c r="T470" s="5"/>
      <c r="U470" s="5"/>
      <c r="V470" s="5"/>
      <c r="Z470" s="6"/>
      <c r="AA470" s="6"/>
      <c r="AB470" s="6"/>
    </row>
    <row r="471" spans="1:28" ht="14.25" customHeight="1" x14ac:dyDescent="0.45">
      <c r="A471" s="2"/>
      <c r="B471" s="3"/>
      <c r="C471" s="4"/>
      <c r="S471" s="5"/>
      <c r="T471" s="5"/>
      <c r="U471" s="5"/>
      <c r="V471" s="5"/>
      <c r="Z471" s="6"/>
      <c r="AA471" s="6"/>
      <c r="AB471" s="6"/>
    </row>
    <row r="472" spans="1:28" ht="14.25" customHeight="1" x14ac:dyDescent="0.45">
      <c r="A472" s="2"/>
      <c r="B472" s="3"/>
      <c r="C472" s="4"/>
      <c r="S472" s="5"/>
      <c r="T472" s="5"/>
      <c r="U472" s="5"/>
      <c r="V472" s="5"/>
      <c r="Z472" s="6"/>
      <c r="AA472" s="6"/>
      <c r="AB472" s="6"/>
    </row>
    <row r="473" spans="1:28" ht="14.25" customHeight="1" x14ac:dyDescent="0.45">
      <c r="A473" s="2"/>
      <c r="B473" s="3"/>
      <c r="C473" s="4"/>
      <c r="S473" s="5"/>
      <c r="T473" s="5"/>
      <c r="U473" s="5"/>
      <c r="V473" s="5"/>
      <c r="Z473" s="6"/>
      <c r="AA473" s="6"/>
      <c r="AB473" s="6"/>
    </row>
    <row r="474" spans="1:28" ht="14.25" customHeight="1" x14ac:dyDescent="0.45">
      <c r="A474" s="2"/>
      <c r="B474" s="3"/>
      <c r="C474" s="4"/>
      <c r="S474" s="5"/>
      <c r="T474" s="5"/>
      <c r="U474" s="5"/>
      <c r="V474" s="5"/>
      <c r="Z474" s="6"/>
      <c r="AA474" s="6"/>
      <c r="AB474" s="6"/>
    </row>
    <row r="475" spans="1:28" ht="14.25" customHeight="1" x14ac:dyDescent="0.45">
      <c r="A475" s="2"/>
      <c r="B475" s="3"/>
      <c r="C475" s="4"/>
      <c r="S475" s="5"/>
      <c r="T475" s="5"/>
      <c r="U475" s="5"/>
      <c r="V475" s="5"/>
      <c r="Z475" s="6"/>
      <c r="AA475" s="6"/>
      <c r="AB475" s="6"/>
    </row>
    <row r="476" spans="1:28" ht="14.25" customHeight="1" x14ac:dyDescent="0.45">
      <c r="A476" s="2"/>
      <c r="B476" s="3"/>
      <c r="C476" s="4"/>
      <c r="S476" s="5"/>
      <c r="T476" s="5"/>
      <c r="U476" s="5"/>
      <c r="V476" s="5"/>
      <c r="Z476" s="6"/>
      <c r="AA476" s="6"/>
      <c r="AB476" s="6"/>
    </row>
    <row r="477" spans="1:28" ht="14.25" customHeight="1" x14ac:dyDescent="0.45">
      <c r="A477" s="2"/>
      <c r="B477" s="3"/>
      <c r="C477" s="4"/>
      <c r="S477" s="5"/>
      <c r="T477" s="5"/>
      <c r="U477" s="5"/>
      <c r="V477" s="5"/>
      <c r="Z477" s="6"/>
      <c r="AA477" s="6"/>
      <c r="AB477" s="6"/>
    </row>
    <row r="478" spans="1:28" ht="14.25" customHeight="1" x14ac:dyDescent="0.45">
      <c r="A478" s="2"/>
      <c r="B478" s="3"/>
      <c r="C478" s="4"/>
      <c r="S478" s="5"/>
      <c r="T478" s="5"/>
      <c r="U478" s="5"/>
      <c r="V478" s="5"/>
      <c r="Z478" s="6"/>
      <c r="AA478" s="6"/>
      <c r="AB478" s="6"/>
    </row>
    <row r="479" spans="1:28" ht="14.25" customHeight="1" x14ac:dyDescent="0.45">
      <c r="A479" s="2"/>
      <c r="B479" s="3"/>
      <c r="C479" s="4"/>
      <c r="S479" s="5"/>
      <c r="T479" s="5"/>
      <c r="U479" s="5"/>
      <c r="V479" s="5"/>
      <c r="Z479" s="6"/>
      <c r="AA479" s="6"/>
      <c r="AB479" s="6"/>
    </row>
    <row r="480" spans="1:28" ht="14.25" customHeight="1" x14ac:dyDescent="0.45">
      <c r="A480" s="2"/>
      <c r="B480" s="3"/>
      <c r="C480" s="4"/>
      <c r="S480" s="5"/>
      <c r="T480" s="5"/>
      <c r="U480" s="5"/>
      <c r="V480" s="5"/>
      <c r="Z480" s="6"/>
      <c r="AA480" s="6"/>
      <c r="AB480" s="6"/>
    </row>
    <row r="481" spans="1:28" ht="14.25" customHeight="1" x14ac:dyDescent="0.45">
      <c r="A481" s="2"/>
      <c r="B481" s="3"/>
      <c r="C481" s="4"/>
      <c r="S481" s="5"/>
      <c r="T481" s="5"/>
      <c r="U481" s="5"/>
      <c r="V481" s="5"/>
      <c r="Z481" s="6"/>
      <c r="AA481" s="6"/>
      <c r="AB481" s="6"/>
    </row>
    <row r="482" spans="1:28" ht="14.25" customHeight="1" x14ac:dyDescent="0.45">
      <c r="A482" s="2"/>
      <c r="B482" s="3"/>
      <c r="C482" s="4"/>
      <c r="S482" s="5"/>
      <c r="T482" s="5"/>
      <c r="U482" s="5"/>
      <c r="V482" s="5"/>
      <c r="Z482" s="6"/>
      <c r="AA482" s="6"/>
      <c r="AB482" s="6"/>
    </row>
    <row r="483" spans="1:28" ht="14.25" customHeight="1" x14ac:dyDescent="0.45">
      <c r="A483" s="2"/>
      <c r="B483" s="3"/>
      <c r="C483" s="4"/>
      <c r="S483" s="5"/>
      <c r="T483" s="5"/>
      <c r="U483" s="5"/>
      <c r="V483" s="5"/>
      <c r="Z483" s="6"/>
      <c r="AA483" s="6"/>
      <c r="AB483" s="6"/>
    </row>
    <row r="484" spans="1:28" ht="14.25" customHeight="1" x14ac:dyDescent="0.45">
      <c r="A484" s="2"/>
      <c r="B484" s="3"/>
      <c r="C484" s="4"/>
      <c r="S484" s="5"/>
      <c r="T484" s="5"/>
      <c r="U484" s="5"/>
      <c r="V484" s="5"/>
      <c r="Z484" s="6"/>
      <c r="AA484" s="6"/>
      <c r="AB484" s="6"/>
    </row>
    <row r="485" spans="1:28" ht="14.25" customHeight="1" x14ac:dyDescent="0.45">
      <c r="A485" s="2"/>
      <c r="B485" s="3"/>
      <c r="C485" s="4"/>
      <c r="S485" s="5"/>
      <c r="T485" s="5"/>
      <c r="U485" s="5"/>
      <c r="V485" s="5"/>
      <c r="Z485" s="6"/>
      <c r="AA485" s="6"/>
      <c r="AB485" s="6"/>
    </row>
    <row r="486" spans="1:28" ht="14.25" customHeight="1" x14ac:dyDescent="0.45">
      <c r="A486" s="2"/>
      <c r="B486" s="3"/>
      <c r="C486" s="4"/>
      <c r="S486" s="5"/>
      <c r="T486" s="5"/>
      <c r="U486" s="5"/>
      <c r="V486" s="5"/>
      <c r="Z486" s="6"/>
      <c r="AA486" s="6"/>
      <c r="AB486" s="6"/>
    </row>
    <row r="487" spans="1:28" ht="14.25" customHeight="1" x14ac:dyDescent="0.45">
      <c r="A487" s="2"/>
      <c r="B487" s="3"/>
      <c r="C487" s="4"/>
      <c r="S487" s="5"/>
      <c r="T487" s="5"/>
      <c r="U487" s="5"/>
      <c r="V487" s="5"/>
      <c r="Z487" s="6"/>
      <c r="AA487" s="6"/>
      <c r="AB487" s="6"/>
    </row>
    <row r="488" spans="1:28" ht="14.25" customHeight="1" x14ac:dyDescent="0.45">
      <c r="A488" s="2"/>
      <c r="B488" s="3"/>
      <c r="C488" s="4"/>
      <c r="S488" s="5"/>
      <c r="T488" s="5"/>
      <c r="U488" s="5"/>
      <c r="V488" s="5"/>
      <c r="Z488" s="6"/>
      <c r="AA488" s="6"/>
      <c r="AB488" s="6"/>
    </row>
    <row r="489" spans="1:28" ht="14.25" customHeight="1" x14ac:dyDescent="0.45">
      <c r="A489" s="2"/>
      <c r="B489" s="3"/>
      <c r="C489" s="4"/>
      <c r="S489" s="5"/>
      <c r="T489" s="5"/>
      <c r="U489" s="5"/>
      <c r="V489" s="5"/>
      <c r="Z489" s="6"/>
      <c r="AA489" s="6"/>
      <c r="AB489" s="6"/>
    </row>
    <row r="490" spans="1:28" ht="14.25" customHeight="1" x14ac:dyDescent="0.45">
      <c r="A490" s="2"/>
      <c r="B490" s="3"/>
      <c r="C490" s="4"/>
      <c r="S490" s="5"/>
      <c r="T490" s="5"/>
      <c r="U490" s="5"/>
      <c r="V490" s="5"/>
      <c r="Z490" s="6"/>
      <c r="AA490" s="6"/>
      <c r="AB490" s="6"/>
    </row>
    <row r="491" spans="1:28" ht="14.25" customHeight="1" x14ac:dyDescent="0.45">
      <c r="A491" s="2"/>
      <c r="B491" s="3"/>
      <c r="C491" s="4"/>
      <c r="S491" s="5"/>
      <c r="T491" s="5"/>
      <c r="U491" s="5"/>
      <c r="V491" s="5"/>
      <c r="Z491" s="6"/>
      <c r="AA491" s="6"/>
      <c r="AB491" s="6"/>
    </row>
    <row r="492" spans="1:28" ht="14.25" customHeight="1" x14ac:dyDescent="0.45">
      <c r="A492" s="2"/>
      <c r="B492" s="3"/>
      <c r="C492" s="4"/>
      <c r="S492" s="5"/>
      <c r="T492" s="5"/>
      <c r="U492" s="5"/>
      <c r="V492" s="5"/>
      <c r="Z492" s="6"/>
      <c r="AA492" s="6"/>
      <c r="AB492" s="6"/>
    </row>
    <row r="493" spans="1:28" ht="14.25" customHeight="1" x14ac:dyDescent="0.45">
      <c r="A493" s="2"/>
      <c r="B493" s="3"/>
      <c r="C493" s="4"/>
      <c r="S493" s="5"/>
      <c r="T493" s="5"/>
      <c r="U493" s="5"/>
      <c r="V493" s="5"/>
      <c r="Z493" s="6"/>
      <c r="AA493" s="6"/>
      <c r="AB493" s="6"/>
    </row>
    <row r="494" spans="1:28" ht="14.25" customHeight="1" x14ac:dyDescent="0.45">
      <c r="A494" s="2"/>
      <c r="B494" s="3"/>
      <c r="C494" s="4"/>
      <c r="S494" s="5"/>
      <c r="T494" s="5"/>
      <c r="U494" s="5"/>
      <c r="V494" s="5"/>
      <c r="Z494" s="6"/>
      <c r="AA494" s="6"/>
      <c r="AB494" s="6"/>
    </row>
    <row r="495" spans="1:28" ht="14.25" customHeight="1" x14ac:dyDescent="0.45">
      <c r="A495" s="2"/>
      <c r="B495" s="3"/>
      <c r="C495" s="4"/>
      <c r="S495" s="5"/>
      <c r="T495" s="5"/>
      <c r="U495" s="5"/>
      <c r="V495" s="5"/>
      <c r="Z495" s="6"/>
      <c r="AA495" s="6"/>
      <c r="AB495" s="6"/>
    </row>
    <row r="496" spans="1:28" ht="14.25" customHeight="1" x14ac:dyDescent="0.45">
      <c r="A496" s="2"/>
      <c r="B496" s="3"/>
      <c r="C496" s="4"/>
      <c r="S496" s="5"/>
      <c r="T496" s="5"/>
      <c r="U496" s="5"/>
      <c r="V496" s="5"/>
      <c r="Z496" s="6"/>
      <c r="AA496" s="6"/>
      <c r="AB496" s="6"/>
    </row>
    <row r="497" spans="1:28" ht="14.25" customHeight="1" x14ac:dyDescent="0.45">
      <c r="A497" s="2"/>
      <c r="B497" s="3"/>
      <c r="C497" s="4"/>
      <c r="S497" s="5"/>
      <c r="T497" s="5"/>
      <c r="U497" s="5"/>
      <c r="V497" s="5"/>
      <c r="Z497" s="6"/>
      <c r="AA497" s="6"/>
      <c r="AB497" s="6"/>
    </row>
    <row r="498" spans="1:28" ht="14.25" customHeight="1" x14ac:dyDescent="0.45">
      <c r="A498" s="2"/>
      <c r="B498" s="3"/>
      <c r="C498" s="4"/>
      <c r="S498" s="5"/>
      <c r="T498" s="5"/>
      <c r="U498" s="5"/>
      <c r="V498" s="5"/>
      <c r="Z498" s="6"/>
      <c r="AA498" s="6"/>
      <c r="AB498" s="6"/>
    </row>
    <row r="499" spans="1:28" ht="14.25" customHeight="1" x14ac:dyDescent="0.45">
      <c r="A499" s="2"/>
      <c r="B499" s="3"/>
      <c r="C499" s="4"/>
      <c r="S499" s="5"/>
      <c r="T499" s="5"/>
      <c r="U499" s="5"/>
      <c r="V499" s="5"/>
      <c r="Z499" s="6"/>
      <c r="AA499" s="6"/>
      <c r="AB499" s="6"/>
    </row>
    <row r="500" spans="1:28" ht="14.25" customHeight="1" x14ac:dyDescent="0.45">
      <c r="A500" s="2"/>
      <c r="B500" s="3"/>
      <c r="C500" s="4"/>
      <c r="S500" s="5"/>
      <c r="T500" s="5"/>
      <c r="U500" s="5"/>
      <c r="V500" s="5"/>
      <c r="Z500" s="6"/>
      <c r="AA500" s="6"/>
      <c r="AB500" s="6"/>
    </row>
    <row r="501" spans="1:28" ht="14.25" customHeight="1" x14ac:dyDescent="0.45">
      <c r="A501" s="2"/>
      <c r="B501" s="3"/>
      <c r="C501" s="4"/>
      <c r="S501" s="5"/>
      <c r="T501" s="5"/>
      <c r="U501" s="5"/>
      <c r="V501" s="5"/>
      <c r="Z501" s="6"/>
      <c r="AA501" s="6"/>
      <c r="AB501" s="6"/>
    </row>
    <row r="502" spans="1:28" ht="14.25" customHeight="1" x14ac:dyDescent="0.45">
      <c r="A502" s="2"/>
      <c r="B502" s="3"/>
      <c r="C502" s="4"/>
      <c r="S502" s="5"/>
      <c r="T502" s="5"/>
      <c r="U502" s="5"/>
      <c r="V502" s="5"/>
      <c r="Z502" s="6"/>
      <c r="AA502" s="6"/>
      <c r="AB502" s="6"/>
    </row>
    <row r="503" spans="1:28" ht="14.25" customHeight="1" x14ac:dyDescent="0.45">
      <c r="A503" s="2"/>
      <c r="B503" s="3"/>
      <c r="C503" s="4"/>
      <c r="S503" s="5"/>
      <c r="T503" s="5"/>
      <c r="U503" s="5"/>
      <c r="V503" s="5"/>
      <c r="Z503" s="6"/>
      <c r="AA503" s="6"/>
      <c r="AB503" s="6"/>
    </row>
    <row r="504" spans="1:28" ht="14.25" customHeight="1" x14ac:dyDescent="0.45">
      <c r="A504" s="2"/>
      <c r="B504" s="3"/>
      <c r="C504" s="4"/>
      <c r="S504" s="5"/>
      <c r="T504" s="5"/>
      <c r="U504" s="5"/>
      <c r="V504" s="5"/>
      <c r="Z504" s="6"/>
      <c r="AA504" s="6"/>
      <c r="AB504" s="6"/>
    </row>
    <row r="505" spans="1:28" ht="14.25" customHeight="1" x14ac:dyDescent="0.45">
      <c r="A505" s="2"/>
      <c r="B505" s="3"/>
      <c r="C505" s="4"/>
      <c r="S505" s="5"/>
      <c r="T505" s="5"/>
      <c r="U505" s="5"/>
      <c r="V505" s="5"/>
      <c r="Z505" s="6"/>
      <c r="AA505" s="6"/>
      <c r="AB505" s="6"/>
    </row>
    <row r="506" spans="1:28" ht="14.25" customHeight="1" x14ac:dyDescent="0.45">
      <c r="A506" s="2"/>
      <c r="B506" s="3"/>
      <c r="C506" s="4"/>
      <c r="S506" s="5"/>
      <c r="T506" s="5"/>
      <c r="U506" s="5"/>
      <c r="V506" s="5"/>
      <c r="Z506" s="6"/>
      <c r="AA506" s="6"/>
      <c r="AB506" s="6"/>
    </row>
    <row r="507" spans="1:28" ht="14.25" customHeight="1" x14ac:dyDescent="0.45">
      <c r="A507" s="2"/>
      <c r="B507" s="3"/>
      <c r="C507" s="4"/>
      <c r="S507" s="5"/>
      <c r="T507" s="5"/>
      <c r="U507" s="5"/>
      <c r="V507" s="5"/>
      <c r="Z507" s="6"/>
      <c r="AA507" s="6"/>
      <c r="AB507" s="6"/>
    </row>
    <row r="508" spans="1:28" ht="14.25" customHeight="1" x14ac:dyDescent="0.45">
      <c r="A508" s="2"/>
      <c r="B508" s="3"/>
      <c r="C508" s="4"/>
      <c r="S508" s="5"/>
      <c r="T508" s="5"/>
      <c r="U508" s="5"/>
      <c r="V508" s="5"/>
      <c r="Z508" s="6"/>
      <c r="AA508" s="6"/>
      <c r="AB508" s="6"/>
    </row>
    <row r="509" spans="1:28" ht="14.25" customHeight="1" x14ac:dyDescent="0.45">
      <c r="A509" s="2"/>
      <c r="B509" s="3"/>
      <c r="C509" s="4"/>
      <c r="S509" s="5"/>
      <c r="T509" s="5"/>
      <c r="U509" s="5"/>
      <c r="V509" s="5"/>
      <c r="Z509" s="6"/>
      <c r="AA509" s="6"/>
      <c r="AB509" s="6"/>
    </row>
    <row r="510" spans="1:28" ht="14.25" customHeight="1" x14ac:dyDescent="0.45">
      <c r="A510" s="2"/>
      <c r="B510" s="3"/>
      <c r="C510" s="4"/>
      <c r="S510" s="5"/>
      <c r="T510" s="5"/>
      <c r="U510" s="5"/>
      <c r="V510" s="5"/>
      <c r="Z510" s="6"/>
      <c r="AA510" s="6"/>
      <c r="AB510" s="6"/>
    </row>
    <row r="511" spans="1:28" ht="14.25" customHeight="1" x14ac:dyDescent="0.45">
      <c r="A511" s="2"/>
      <c r="B511" s="3"/>
      <c r="C511" s="4"/>
      <c r="S511" s="5"/>
      <c r="T511" s="5"/>
      <c r="U511" s="5"/>
      <c r="V511" s="5"/>
      <c r="Z511" s="6"/>
      <c r="AA511" s="6"/>
      <c r="AB511" s="6"/>
    </row>
    <row r="512" spans="1:28" ht="14.25" customHeight="1" x14ac:dyDescent="0.45">
      <c r="A512" s="2"/>
      <c r="B512" s="3"/>
      <c r="C512" s="4"/>
      <c r="S512" s="5"/>
      <c r="T512" s="5"/>
      <c r="U512" s="5"/>
      <c r="V512" s="5"/>
      <c r="Z512" s="6"/>
      <c r="AA512" s="6"/>
      <c r="AB512" s="6"/>
    </row>
    <row r="513" spans="1:28" ht="14.25" customHeight="1" x14ac:dyDescent="0.45">
      <c r="A513" s="2"/>
      <c r="B513" s="3"/>
      <c r="C513" s="4"/>
      <c r="S513" s="5"/>
      <c r="T513" s="5"/>
      <c r="U513" s="5"/>
      <c r="V513" s="5"/>
      <c r="Z513" s="6"/>
      <c r="AA513" s="6"/>
      <c r="AB513" s="6"/>
    </row>
    <row r="514" spans="1:28" ht="14.25" customHeight="1" x14ac:dyDescent="0.45">
      <c r="A514" s="2"/>
      <c r="B514" s="3"/>
      <c r="C514" s="4"/>
      <c r="S514" s="5"/>
      <c r="T514" s="5"/>
      <c r="U514" s="5"/>
      <c r="V514" s="5"/>
      <c r="Z514" s="6"/>
      <c r="AA514" s="6"/>
      <c r="AB514" s="6"/>
    </row>
    <row r="515" spans="1:28" ht="14.25" customHeight="1" x14ac:dyDescent="0.45">
      <c r="A515" s="2"/>
      <c r="B515" s="3"/>
      <c r="C515" s="4"/>
      <c r="S515" s="5"/>
      <c r="T515" s="5"/>
      <c r="U515" s="5"/>
      <c r="V515" s="5"/>
      <c r="Z515" s="6"/>
      <c r="AA515" s="6"/>
      <c r="AB515" s="6"/>
    </row>
    <row r="516" spans="1:28" ht="14.25" customHeight="1" x14ac:dyDescent="0.45">
      <c r="A516" s="2"/>
      <c r="B516" s="3"/>
      <c r="C516" s="4"/>
      <c r="S516" s="5"/>
      <c r="T516" s="5"/>
      <c r="U516" s="5"/>
      <c r="V516" s="5"/>
      <c r="Z516" s="6"/>
      <c r="AA516" s="6"/>
      <c r="AB516" s="6"/>
    </row>
    <row r="517" spans="1:28" ht="14.25" customHeight="1" x14ac:dyDescent="0.45">
      <c r="A517" s="2"/>
      <c r="B517" s="3"/>
      <c r="C517" s="4"/>
      <c r="S517" s="5"/>
      <c r="T517" s="5"/>
      <c r="U517" s="5"/>
      <c r="V517" s="5"/>
      <c r="Z517" s="6"/>
      <c r="AA517" s="6"/>
      <c r="AB517" s="6"/>
    </row>
    <row r="518" spans="1:28" ht="14.25" customHeight="1" x14ac:dyDescent="0.45">
      <c r="A518" s="2"/>
      <c r="B518" s="3"/>
      <c r="C518" s="4"/>
      <c r="S518" s="5"/>
      <c r="T518" s="5"/>
      <c r="U518" s="5"/>
      <c r="V518" s="5"/>
      <c r="Z518" s="6"/>
      <c r="AA518" s="6"/>
      <c r="AB518" s="6"/>
    </row>
    <row r="519" spans="1:28" ht="14.25" customHeight="1" x14ac:dyDescent="0.45">
      <c r="A519" s="2"/>
      <c r="B519" s="3"/>
      <c r="C519" s="4"/>
      <c r="S519" s="5"/>
      <c r="T519" s="5"/>
      <c r="U519" s="5"/>
      <c r="V519" s="5"/>
      <c r="Z519" s="6"/>
      <c r="AA519" s="6"/>
      <c r="AB519" s="6"/>
    </row>
    <row r="520" spans="1:28" ht="14.25" customHeight="1" x14ac:dyDescent="0.45">
      <c r="A520" s="2"/>
      <c r="B520" s="3"/>
      <c r="C520" s="4"/>
      <c r="S520" s="5"/>
      <c r="T520" s="5"/>
      <c r="U520" s="5"/>
      <c r="V520" s="5"/>
      <c r="Z520" s="6"/>
      <c r="AA520" s="6"/>
      <c r="AB520" s="6"/>
    </row>
    <row r="521" spans="1:28" ht="14.25" customHeight="1" x14ac:dyDescent="0.45">
      <c r="A521" s="2"/>
      <c r="B521" s="3"/>
      <c r="C521" s="4"/>
      <c r="S521" s="5"/>
      <c r="T521" s="5"/>
      <c r="U521" s="5"/>
      <c r="V521" s="5"/>
      <c r="Z521" s="6"/>
      <c r="AA521" s="6"/>
      <c r="AB521" s="6"/>
    </row>
    <row r="522" spans="1:28" ht="14.25" customHeight="1" x14ac:dyDescent="0.45">
      <c r="A522" s="2"/>
      <c r="B522" s="3"/>
      <c r="C522" s="4"/>
      <c r="S522" s="5"/>
      <c r="T522" s="5"/>
      <c r="U522" s="5"/>
      <c r="V522" s="5"/>
      <c r="Z522" s="6"/>
      <c r="AA522" s="6"/>
      <c r="AB522" s="6"/>
    </row>
    <row r="523" spans="1:28" ht="14.25" customHeight="1" x14ac:dyDescent="0.45">
      <c r="A523" s="2"/>
      <c r="B523" s="3"/>
      <c r="C523" s="4"/>
      <c r="S523" s="5"/>
      <c r="T523" s="5"/>
      <c r="U523" s="5"/>
      <c r="V523" s="5"/>
      <c r="Z523" s="6"/>
      <c r="AA523" s="6"/>
      <c r="AB523" s="6"/>
    </row>
    <row r="524" spans="1:28" ht="14.25" customHeight="1" x14ac:dyDescent="0.45">
      <c r="A524" s="2"/>
      <c r="B524" s="3"/>
      <c r="C524" s="4"/>
      <c r="S524" s="5"/>
      <c r="T524" s="5"/>
      <c r="U524" s="5"/>
      <c r="V524" s="5"/>
      <c r="Z524" s="6"/>
      <c r="AA524" s="6"/>
      <c r="AB524" s="6"/>
    </row>
    <row r="525" spans="1:28" ht="14.25" customHeight="1" x14ac:dyDescent="0.45">
      <c r="A525" s="2"/>
      <c r="B525" s="3"/>
      <c r="C525" s="4"/>
      <c r="S525" s="5"/>
      <c r="T525" s="5"/>
      <c r="U525" s="5"/>
      <c r="V525" s="5"/>
      <c r="Z525" s="6"/>
      <c r="AA525" s="6"/>
      <c r="AB525" s="6"/>
    </row>
    <row r="526" spans="1:28" ht="14.25" customHeight="1" x14ac:dyDescent="0.45">
      <c r="A526" s="2"/>
      <c r="B526" s="3"/>
      <c r="C526" s="4"/>
      <c r="S526" s="5"/>
      <c r="T526" s="5"/>
      <c r="U526" s="5"/>
      <c r="V526" s="5"/>
      <c r="Z526" s="6"/>
      <c r="AA526" s="6"/>
      <c r="AB526" s="6"/>
    </row>
    <row r="527" spans="1:28" ht="14.25" customHeight="1" x14ac:dyDescent="0.45">
      <c r="A527" s="2"/>
      <c r="B527" s="3"/>
      <c r="C527" s="4"/>
      <c r="S527" s="5"/>
      <c r="T527" s="5"/>
      <c r="U527" s="5"/>
      <c r="V527" s="5"/>
      <c r="Z527" s="6"/>
      <c r="AA527" s="6"/>
      <c r="AB527" s="6"/>
    </row>
    <row r="528" spans="1:28" ht="14.25" customHeight="1" x14ac:dyDescent="0.45">
      <c r="A528" s="2"/>
      <c r="B528" s="3"/>
      <c r="C528" s="4"/>
      <c r="S528" s="5"/>
      <c r="T528" s="5"/>
      <c r="U528" s="5"/>
      <c r="V528" s="5"/>
      <c r="Z528" s="6"/>
      <c r="AA528" s="6"/>
      <c r="AB528" s="6"/>
    </row>
    <row r="529" spans="1:28" ht="14.25" customHeight="1" x14ac:dyDescent="0.45">
      <c r="A529" s="2"/>
      <c r="B529" s="3"/>
      <c r="C529" s="4"/>
      <c r="S529" s="5"/>
      <c r="T529" s="5"/>
      <c r="U529" s="5"/>
      <c r="V529" s="5"/>
      <c r="Z529" s="6"/>
      <c r="AA529" s="6"/>
      <c r="AB529" s="6"/>
    </row>
    <row r="530" spans="1:28" ht="14.25" customHeight="1" x14ac:dyDescent="0.45">
      <c r="A530" s="2"/>
      <c r="B530" s="3"/>
      <c r="C530" s="4"/>
      <c r="S530" s="5"/>
      <c r="T530" s="5"/>
      <c r="U530" s="5"/>
      <c r="V530" s="5"/>
      <c r="Z530" s="6"/>
      <c r="AA530" s="6"/>
      <c r="AB530" s="6"/>
    </row>
    <row r="531" spans="1:28" ht="14.25" customHeight="1" x14ac:dyDescent="0.45">
      <c r="A531" s="2"/>
      <c r="B531" s="3"/>
      <c r="C531" s="4"/>
      <c r="S531" s="5"/>
      <c r="T531" s="5"/>
      <c r="U531" s="5"/>
      <c r="V531" s="5"/>
      <c r="Z531" s="6"/>
      <c r="AA531" s="6"/>
      <c r="AB531" s="6"/>
    </row>
    <row r="532" spans="1:28" ht="14.25" customHeight="1" x14ac:dyDescent="0.45">
      <c r="A532" s="2"/>
      <c r="B532" s="3"/>
      <c r="C532" s="4"/>
      <c r="S532" s="5"/>
      <c r="T532" s="5"/>
      <c r="U532" s="5"/>
      <c r="V532" s="5"/>
      <c r="Z532" s="6"/>
      <c r="AA532" s="6"/>
      <c r="AB532" s="6"/>
    </row>
    <row r="533" spans="1:28" ht="14.25" customHeight="1" x14ac:dyDescent="0.45">
      <c r="A533" s="2"/>
      <c r="B533" s="3"/>
      <c r="C533" s="4"/>
      <c r="S533" s="5"/>
      <c r="T533" s="5"/>
      <c r="U533" s="5"/>
      <c r="V533" s="5"/>
      <c r="Z533" s="6"/>
      <c r="AA533" s="6"/>
      <c r="AB533" s="6"/>
    </row>
    <row r="534" spans="1:28" ht="14.25" customHeight="1" x14ac:dyDescent="0.45">
      <c r="A534" s="2"/>
      <c r="B534" s="3"/>
      <c r="C534" s="4"/>
      <c r="S534" s="5"/>
      <c r="T534" s="5"/>
      <c r="U534" s="5"/>
      <c r="V534" s="5"/>
      <c r="Z534" s="6"/>
      <c r="AA534" s="6"/>
      <c r="AB534" s="6"/>
    </row>
    <row r="535" spans="1:28" ht="14.25" customHeight="1" x14ac:dyDescent="0.45">
      <c r="A535" s="2"/>
      <c r="B535" s="3"/>
      <c r="C535" s="4"/>
      <c r="S535" s="5"/>
      <c r="T535" s="5"/>
      <c r="U535" s="5"/>
      <c r="V535" s="5"/>
      <c r="Z535" s="6"/>
      <c r="AA535" s="6"/>
      <c r="AB535" s="6"/>
    </row>
    <row r="536" spans="1:28" ht="14.25" customHeight="1" x14ac:dyDescent="0.45">
      <c r="A536" s="2"/>
      <c r="B536" s="3"/>
      <c r="C536" s="4"/>
      <c r="S536" s="5"/>
      <c r="T536" s="5"/>
      <c r="U536" s="5"/>
      <c r="V536" s="5"/>
      <c r="Z536" s="6"/>
      <c r="AA536" s="6"/>
      <c r="AB536" s="6"/>
    </row>
    <row r="537" spans="1:28" ht="14.25" customHeight="1" x14ac:dyDescent="0.45">
      <c r="A537" s="2"/>
      <c r="B537" s="3"/>
      <c r="C537" s="4"/>
      <c r="S537" s="5"/>
      <c r="T537" s="5"/>
      <c r="U537" s="5"/>
      <c r="V537" s="5"/>
      <c r="Z537" s="6"/>
      <c r="AA537" s="6"/>
      <c r="AB537" s="6"/>
    </row>
    <row r="538" spans="1:28" ht="14.25" customHeight="1" x14ac:dyDescent="0.45">
      <c r="A538" s="2"/>
      <c r="B538" s="3"/>
      <c r="C538" s="4"/>
      <c r="S538" s="5"/>
      <c r="T538" s="5"/>
      <c r="U538" s="5"/>
      <c r="V538" s="5"/>
      <c r="Z538" s="6"/>
      <c r="AA538" s="6"/>
      <c r="AB538" s="6"/>
    </row>
    <row r="539" spans="1:28" ht="14.25" customHeight="1" x14ac:dyDescent="0.45">
      <c r="A539" s="2"/>
      <c r="B539" s="3"/>
      <c r="C539" s="4"/>
      <c r="S539" s="5"/>
      <c r="T539" s="5"/>
      <c r="U539" s="5"/>
      <c r="V539" s="5"/>
      <c r="Z539" s="6"/>
      <c r="AA539" s="6"/>
      <c r="AB539" s="6"/>
    </row>
    <row r="540" spans="1:28" ht="14.25" customHeight="1" x14ac:dyDescent="0.45">
      <c r="A540" s="2"/>
      <c r="B540" s="3"/>
      <c r="C540" s="4"/>
      <c r="S540" s="5"/>
      <c r="T540" s="5"/>
      <c r="U540" s="5"/>
      <c r="V540" s="5"/>
      <c r="Z540" s="6"/>
      <c r="AA540" s="6"/>
      <c r="AB540" s="6"/>
    </row>
    <row r="541" spans="1:28" ht="14.25" customHeight="1" x14ac:dyDescent="0.45">
      <c r="A541" s="2"/>
      <c r="B541" s="3"/>
      <c r="C541" s="4"/>
      <c r="S541" s="5"/>
      <c r="T541" s="5"/>
      <c r="U541" s="5"/>
      <c r="V541" s="5"/>
      <c r="Z541" s="6"/>
      <c r="AA541" s="6"/>
      <c r="AB541" s="6"/>
    </row>
    <row r="542" spans="1:28" ht="14.25" customHeight="1" x14ac:dyDescent="0.45">
      <c r="A542" s="2"/>
      <c r="B542" s="3"/>
      <c r="C542" s="4"/>
      <c r="S542" s="5"/>
      <c r="T542" s="5"/>
      <c r="U542" s="5"/>
      <c r="V542" s="5"/>
      <c r="Z542" s="6"/>
      <c r="AA542" s="6"/>
      <c r="AB542" s="6"/>
    </row>
    <row r="543" spans="1:28" ht="14.25" customHeight="1" x14ac:dyDescent="0.45">
      <c r="A543" s="2"/>
      <c r="B543" s="3"/>
      <c r="C543" s="4"/>
      <c r="S543" s="5"/>
      <c r="T543" s="5"/>
      <c r="U543" s="5"/>
      <c r="V543" s="5"/>
      <c r="Z543" s="6"/>
      <c r="AA543" s="6"/>
      <c r="AB543" s="6"/>
    </row>
    <row r="544" spans="1:28" ht="14.25" customHeight="1" x14ac:dyDescent="0.45">
      <c r="A544" s="2"/>
      <c r="B544" s="3"/>
      <c r="C544" s="4"/>
      <c r="S544" s="5"/>
      <c r="T544" s="5"/>
      <c r="U544" s="5"/>
      <c r="V544" s="5"/>
      <c r="Z544" s="6"/>
      <c r="AA544" s="6"/>
      <c r="AB544" s="6"/>
    </row>
    <row r="545" spans="1:28" ht="14.25" customHeight="1" x14ac:dyDescent="0.45">
      <c r="A545" s="2"/>
      <c r="B545" s="3"/>
      <c r="C545" s="4"/>
      <c r="S545" s="5"/>
      <c r="T545" s="5"/>
      <c r="U545" s="5"/>
      <c r="V545" s="5"/>
      <c r="Z545" s="6"/>
      <c r="AA545" s="6"/>
      <c r="AB545" s="6"/>
    </row>
    <row r="546" spans="1:28" ht="14.25" customHeight="1" x14ac:dyDescent="0.45">
      <c r="A546" s="2"/>
      <c r="B546" s="3"/>
      <c r="C546" s="4"/>
      <c r="S546" s="5"/>
      <c r="T546" s="5"/>
      <c r="U546" s="5"/>
      <c r="V546" s="5"/>
      <c r="Z546" s="6"/>
      <c r="AA546" s="6"/>
      <c r="AB546" s="6"/>
    </row>
    <row r="547" spans="1:28" ht="14.25" customHeight="1" x14ac:dyDescent="0.45">
      <c r="A547" s="2"/>
      <c r="B547" s="3"/>
      <c r="C547" s="4"/>
      <c r="S547" s="5"/>
      <c r="T547" s="5"/>
      <c r="U547" s="5"/>
      <c r="V547" s="5"/>
      <c r="Z547" s="6"/>
      <c r="AA547" s="6"/>
      <c r="AB547" s="6"/>
    </row>
    <row r="548" spans="1:28" ht="14.25" customHeight="1" x14ac:dyDescent="0.45">
      <c r="A548" s="2"/>
      <c r="B548" s="3"/>
      <c r="C548" s="4"/>
      <c r="S548" s="5"/>
      <c r="T548" s="5"/>
      <c r="U548" s="5"/>
      <c r="V548" s="5"/>
      <c r="Z548" s="6"/>
      <c r="AA548" s="6"/>
      <c r="AB548" s="6"/>
    </row>
    <row r="549" spans="1:28" ht="14.25" customHeight="1" x14ac:dyDescent="0.45">
      <c r="A549" s="2"/>
      <c r="B549" s="3"/>
      <c r="C549" s="4"/>
      <c r="S549" s="5"/>
      <c r="T549" s="5"/>
      <c r="U549" s="5"/>
      <c r="V549" s="5"/>
      <c r="Z549" s="6"/>
      <c r="AA549" s="6"/>
      <c r="AB549" s="6"/>
    </row>
    <row r="550" spans="1:28" ht="14.25" customHeight="1" x14ac:dyDescent="0.45">
      <c r="A550" s="2"/>
      <c r="B550" s="3"/>
      <c r="C550" s="4"/>
      <c r="S550" s="5"/>
      <c r="T550" s="5"/>
      <c r="U550" s="5"/>
      <c r="V550" s="5"/>
      <c r="Z550" s="6"/>
      <c r="AA550" s="6"/>
      <c r="AB550" s="6"/>
    </row>
    <row r="551" spans="1:28" ht="14.25" customHeight="1" x14ac:dyDescent="0.45">
      <c r="A551" s="2"/>
      <c r="B551" s="3"/>
      <c r="C551" s="4"/>
      <c r="S551" s="5"/>
      <c r="T551" s="5"/>
      <c r="U551" s="5"/>
      <c r="V551" s="5"/>
      <c r="Z551" s="6"/>
      <c r="AA551" s="6"/>
      <c r="AB551" s="6"/>
    </row>
    <row r="552" spans="1:28" ht="14.25" customHeight="1" x14ac:dyDescent="0.45">
      <c r="A552" s="2"/>
      <c r="B552" s="3"/>
      <c r="C552" s="4"/>
      <c r="S552" s="5"/>
      <c r="T552" s="5"/>
      <c r="U552" s="5"/>
      <c r="V552" s="5"/>
      <c r="Z552" s="6"/>
      <c r="AA552" s="6"/>
      <c r="AB552" s="6"/>
    </row>
    <row r="553" spans="1:28" ht="14.25" customHeight="1" x14ac:dyDescent="0.45">
      <c r="A553" s="2"/>
      <c r="B553" s="3"/>
      <c r="C553" s="4"/>
      <c r="S553" s="5"/>
      <c r="T553" s="5"/>
      <c r="U553" s="5"/>
      <c r="V553" s="5"/>
      <c r="Z553" s="6"/>
      <c r="AA553" s="6"/>
      <c r="AB553" s="6"/>
    </row>
    <row r="554" spans="1:28" ht="14.25" customHeight="1" x14ac:dyDescent="0.45">
      <c r="A554" s="2"/>
      <c r="B554" s="3"/>
      <c r="C554" s="4"/>
      <c r="S554" s="5"/>
      <c r="T554" s="5"/>
      <c r="U554" s="5"/>
      <c r="V554" s="5"/>
      <c r="Z554" s="6"/>
      <c r="AA554" s="6"/>
      <c r="AB554" s="6"/>
    </row>
    <row r="555" spans="1:28" ht="14.25" customHeight="1" x14ac:dyDescent="0.45">
      <c r="A555" s="2"/>
      <c r="B555" s="3"/>
      <c r="C555" s="4"/>
      <c r="S555" s="5"/>
      <c r="T555" s="5"/>
      <c r="U555" s="5"/>
      <c r="V555" s="5"/>
      <c r="Z555" s="6"/>
      <c r="AA555" s="6"/>
      <c r="AB555" s="6"/>
    </row>
    <row r="556" spans="1:28" ht="14.25" customHeight="1" x14ac:dyDescent="0.45">
      <c r="A556" s="2"/>
      <c r="B556" s="3"/>
      <c r="C556" s="4"/>
      <c r="S556" s="5"/>
      <c r="T556" s="5"/>
      <c r="U556" s="5"/>
      <c r="V556" s="5"/>
      <c r="Z556" s="6"/>
      <c r="AA556" s="6"/>
      <c r="AB556" s="6"/>
    </row>
    <row r="557" spans="1:28" ht="14.25" customHeight="1" x14ac:dyDescent="0.45">
      <c r="A557" s="2"/>
      <c r="B557" s="3"/>
      <c r="C557" s="4"/>
      <c r="S557" s="5"/>
      <c r="T557" s="5"/>
      <c r="U557" s="5"/>
      <c r="V557" s="5"/>
      <c r="Z557" s="6"/>
      <c r="AA557" s="6"/>
      <c r="AB557" s="6"/>
    </row>
    <row r="558" spans="1:28" ht="14.25" customHeight="1" x14ac:dyDescent="0.45">
      <c r="A558" s="2"/>
      <c r="B558" s="3"/>
      <c r="C558" s="4"/>
      <c r="S558" s="5"/>
      <c r="T558" s="5"/>
      <c r="U558" s="5"/>
      <c r="V558" s="5"/>
      <c r="Z558" s="6"/>
      <c r="AA558" s="6"/>
      <c r="AB558" s="6"/>
    </row>
    <row r="559" spans="1:28" ht="14.25" customHeight="1" x14ac:dyDescent="0.45">
      <c r="A559" s="2"/>
      <c r="B559" s="3"/>
      <c r="C559" s="4"/>
      <c r="S559" s="5"/>
      <c r="T559" s="5"/>
      <c r="U559" s="5"/>
      <c r="V559" s="5"/>
      <c r="Z559" s="6"/>
      <c r="AA559" s="6"/>
      <c r="AB559" s="6"/>
    </row>
    <row r="560" spans="1:28" ht="14.25" customHeight="1" x14ac:dyDescent="0.45">
      <c r="A560" s="2"/>
      <c r="B560" s="3"/>
      <c r="C560" s="4"/>
      <c r="S560" s="5"/>
      <c r="T560" s="5"/>
      <c r="U560" s="5"/>
      <c r="V560" s="5"/>
      <c r="Z560" s="6"/>
      <c r="AA560" s="6"/>
      <c r="AB560" s="6"/>
    </row>
    <row r="561" spans="1:28" ht="14.25" customHeight="1" x14ac:dyDescent="0.45">
      <c r="A561" s="2"/>
      <c r="B561" s="3"/>
      <c r="C561" s="4"/>
      <c r="S561" s="5"/>
      <c r="T561" s="5"/>
      <c r="U561" s="5"/>
      <c r="V561" s="5"/>
      <c r="Z561" s="6"/>
      <c r="AA561" s="6"/>
      <c r="AB561" s="6"/>
    </row>
    <row r="562" spans="1:28" ht="14.25" customHeight="1" x14ac:dyDescent="0.45">
      <c r="A562" s="2"/>
      <c r="B562" s="3"/>
      <c r="C562" s="4"/>
      <c r="S562" s="5"/>
      <c r="T562" s="5"/>
      <c r="U562" s="5"/>
      <c r="V562" s="5"/>
      <c r="Z562" s="6"/>
      <c r="AA562" s="6"/>
      <c r="AB562" s="6"/>
    </row>
    <row r="563" spans="1:28" ht="14.25" customHeight="1" x14ac:dyDescent="0.45">
      <c r="A563" s="2"/>
      <c r="B563" s="3"/>
      <c r="C563" s="4"/>
      <c r="S563" s="5"/>
      <c r="T563" s="5"/>
      <c r="U563" s="5"/>
      <c r="V563" s="5"/>
      <c r="Z563" s="6"/>
      <c r="AA563" s="6"/>
      <c r="AB563" s="6"/>
    </row>
    <row r="564" spans="1:28" ht="14.25" customHeight="1" x14ac:dyDescent="0.45">
      <c r="A564" s="2"/>
      <c r="B564" s="3"/>
      <c r="C564" s="4"/>
      <c r="S564" s="5"/>
      <c r="T564" s="5"/>
      <c r="U564" s="5"/>
      <c r="V564" s="5"/>
      <c r="Z564" s="6"/>
      <c r="AA564" s="6"/>
      <c r="AB564" s="6"/>
    </row>
    <row r="565" spans="1:28" ht="14.25" customHeight="1" x14ac:dyDescent="0.45">
      <c r="A565" s="2"/>
      <c r="B565" s="3"/>
      <c r="C565" s="4"/>
      <c r="S565" s="5"/>
      <c r="T565" s="5"/>
      <c r="U565" s="5"/>
      <c r="V565" s="5"/>
      <c r="Z565" s="6"/>
      <c r="AA565" s="6"/>
      <c r="AB565" s="6"/>
    </row>
    <row r="566" spans="1:28" ht="14.25" customHeight="1" x14ac:dyDescent="0.45">
      <c r="A566" s="2"/>
      <c r="B566" s="3"/>
      <c r="C566" s="4"/>
      <c r="S566" s="5"/>
      <c r="T566" s="5"/>
      <c r="U566" s="5"/>
      <c r="V566" s="5"/>
      <c r="Z566" s="6"/>
      <c r="AA566" s="6"/>
      <c r="AB566" s="6"/>
    </row>
    <row r="567" spans="1:28" ht="14.25" customHeight="1" x14ac:dyDescent="0.45">
      <c r="A567" s="2"/>
      <c r="B567" s="3"/>
      <c r="C567" s="4"/>
      <c r="S567" s="5"/>
      <c r="T567" s="5"/>
      <c r="U567" s="5"/>
      <c r="V567" s="5"/>
      <c r="Z567" s="6"/>
      <c r="AA567" s="6"/>
      <c r="AB567" s="6"/>
    </row>
    <row r="568" spans="1:28" ht="14.25" customHeight="1" x14ac:dyDescent="0.45">
      <c r="A568" s="2"/>
      <c r="B568" s="3"/>
      <c r="C568" s="4"/>
      <c r="S568" s="5"/>
      <c r="T568" s="5"/>
      <c r="U568" s="5"/>
      <c r="V568" s="5"/>
      <c r="Z568" s="6"/>
      <c r="AA568" s="6"/>
      <c r="AB568" s="6"/>
    </row>
    <row r="569" spans="1:28" ht="14.25" customHeight="1" x14ac:dyDescent="0.45">
      <c r="A569" s="2"/>
      <c r="B569" s="3"/>
      <c r="C569" s="4"/>
      <c r="S569" s="5"/>
      <c r="T569" s="5"/>
      <c r="U569" s="5"/>
      <c r="V569" s="5"/>
      <c r="Z569" s="6"/>
      <c r="AA569" s="6"/>
      <c r="AB569" s="6"/>
    </row>
    <row r="570" spans="1:28" ht="14.25" customHeight="1" x14ac:dyDescent="0.45">
      <c r="A570" s="2"/>
      <c r="B570" s="3"/>
      <c r="C570" s="4"/>
      <c r="S570" s="5"/>
      <c r="T570" s="5"/>
      <c r="U570" s="5"/>
      <c r="V570" s="5"/>
      <c r="Z570" s="6"/>
      <c r="AA570" s="6"/>
      <c r="AB570" s="6"/>
    </row>
    <row r="571" spans="1:28" ht="14.25" customHeight="1" x14ac:dyDescent="0.45">
      <c r="A571" s="2"/>
      <c r="B571" s="3"/>
      <c r="C571" s="4"/>
      <c r="S571" s="5"/>
      <c r="T571" s="5"/>
      <c r="U571" s="5"/>
      <c r="V571" s="5"/>
      <c r="Z571" s="6"/>
      <c r="AA571" s="6"/>
      <c r="AB571" s="6"/>
    </row>
    <row r="572" spans="1:28" ht="14.25" customHeight="1" x14ac:dyDescent="0.45">
      <c r="A572" s="2"/>
      <c r="B572" s="3"/>
      <c r="C572" s="4"/>
      <c r="S572" s="5"/>
      <c r="T572" s="5"/>
      <c r="U572" s="5"/>
      <c r="V572" s="5"/>
      <c r="Z572" s="6"/>
      <c r="AA572" s="6"/>
      <c r="AB572" s="6"/>
    </row>
    <row r="573" spans="1:28" ht="14.25" customHeight="1" x14ac:dyDescent="0.45">
      <c r="A573" s="2"/>
      <c r="B573" s="3"/>
      <c r="C573" s="4"/>
      <c r="S573" s="5"/>
      <c r="T573" s="5"/>
      <c r="U573" s="5"/>
      <c r="V573" s="5"/>
      <c r="Z573" s="6"/>
      <c r="AA573" s="6"/>
      <c r="AB573" s="6"/>
    </row>
    <row r="574" spans="1:28" ht="14.25" customHeight="1" x14ac:dyDescent="0.45">
      <c r="A574" s="2"/>
      <c r="B574" s="3"/>
      <c r="C574" s="4"/>
      <c r="S574" s="5"/>
      <c r="T574" s="5"/>
      <c r="U574" s="5"/>
      <c r="V574" s="5"/>
      <c r="Z574" s="6"/>
      <c r="AA574" s="6"/>
      <c r="AB574" s="6"/>
    </row>
    <row r="575" spans="1:28" ht="14.25" customHeight="1" x14ac:dyDescent="0.45">
      <c r="A575" s="2"/>
      <c r="B575" s="3"/>
      <c r="C575" s="4"/>
      <c r="S575" s="5"/>
      <c r="T575" s="5"/>
      <c r="U575" s="5"/>
      <c r="V575" s="5"/>
      <c r="Z575" s="6"/>
      <c r="AA575" s="6"/>
      <c r="AB575" s="6"/>
    </row>
    <row r="576" spans="1:28" ht="14.25" customHeight="1" x14ac:dyDescent="0.45">
      <c r="A576" s="2"/>
      <c r="B576" s="3"/>
      <c r="C576" s="4"/>
      <c r="S576" s="5"/>
      <c r="T576" s="5"/>
      <c r="U576" s="5"/>
      <c r="V576" s="5"/>
      <c r="Z576" s="6"/>
      <c r="AA576" s="6"/>
      <c r="AB576" s="6"/>
    </row>
    <row r="577" spans="1:28" ht="14.25" customHeight="1" x14ac:dyDescent="0.45">
      <c r="A577" s="2"/>
      <c r="B577" s="3"/>
      <c r="C577" s="4"/>
      <c r="S577" s="5"/>
      <c r="T577" s="5"/>
      <c r="U577" s="5"/>
      <c r="V577" s="5"/>
      <c r="Z577" s="6"/>
      <c r="AA577" s="6"/>
      <c r="AB577" s="6"/>
    </row>
    <row r="578" spans="1:28" ht="14.25" customHeight="1" x14ac:dyDescent="0.45">
      <c r="A578" s="2"/>
      <c r="B578" s="3"/>
      <c r="C578" s="4"/>
      <c r="S578" s="5"/>
      <c r="T578" s="5"/>
      <c r="U578" s="5"/>
      <c r="V578" s="5"/>
      <c r="Z578" s="6"/>
      <c r="AA578" s="6"/>
      <c r="AB578" s="6"/>
    </row>
    <row r="579" spans="1:28" ht="14.25" customHeight="1" x14ac:dyDescent="0.45">
      <c r="A579" s="2"/>
      <c r="B579" s="3"/>
      <c r="C579" s="4"/>
      <c r="S579" s="5"/>
      <c r="T579" s="5"/>
      <c r="U579" s="5"/>
      <c r="V579" s="5"/>
      <c r="Z579" s="6"/>
      <c r="AA579" s="6"/>
      <c r="AB579" s="6"/>
    </row>
    <row r="580" spans="1:28" ht="14.25" customHeight="1" x14ac:dyDescent="0.45">
      <c r="A580" s="2"/>
      <c r="B580" s="3"/>
      <c r="C580" s="4"/>
      <c r="S580" s="5"/>
      <c r="T580" s="5"/>
      <c r="U580" s="5"/>
      <c r="V580" s="5"/>
      <c r="Z580" s="6"/>
      <c r="AA580" s="6"/>
      <c r="AB580" s="6"/>
    </row>
    <row r="581" spans="1:28" ht="14.25" customHeight="1" x14ac:dyDescent="0.45">
      <c r="A581" s="2"/>
      <c r="B581" s="3"/>
      <c r="C581" s="4"/>
      <c r="S581" s="5"/>
      <c r="T581" s="5"/>
      <c r="U581" s="5"/>
      <c r="V581" s="5"/>
      <c r="Z581" s="6"/>
      <c r="AA581" s="6"/>
      <c r="AB581" s="6"/>
    </row>
    <row r="582" spans="1:28" ht="14.25" customHeight="1" x14ac:dyDescent="0.45">
      <c r="A582" s="2"/>
      <c r="B582" s="3"/>
      <c r="C582" s="4"/>
      <c r="S582" s="5"/>
      <c r="T582" s="5"/>
      <c r="U582" s="5"/>
      <c r="V582" s="5"/>
      <c r="Z582" s="6"/>
      <c r="AA582" s="6"/>
      <c r="AB582" s="6"/>
    </row>
    <row r="583" spans="1:28" ht="14.25" customHeight="1" x14ac:dyDescent="0.45">
      <c r="A583" s="2"/>
      <c r="B583" s="3"/>
      <c r="C583" s="4"/>
      <c r="S583" s="5"/>
      <c r="T583" s="5"/>
      <c r="U583" s="5"/>
      <c r="V583" s="5"/>
      <c r="Z583" s="6"/>
      <c r="AA583" s="6"/>
      <c r="AB583" s="6"/>
    </row>
    <row r="584" spans="1:28" ht="14.25" customHeight="1" x14ac:dyDescent="0.45">
      <c r="A584" s="2"/>
      <c r="B584" s="3"/>
      <c r="C584" s="4"/>
      <c r="S584" s="5"/>
      <c r="T584" s="5"/>
      <c r="U584" s="5"/>
      <c r="V584" s="5"/>
      <c r="Z584" s="6"/>
      <c r="AA584" s="6"/>
      <c r="AB584" s="6"/>
    </row>
    <row r="585" spans="1:28" ht="14.25" customHeight="1" x14ac:dyDescent="0.45">
      <c r="A585" s="2"/>
      <c r="B585" s="3"/>
      <c r="C585" s="4"/>
      <c r="S585" s="5"/>
      <c r="T585" s="5"/>
      <c r="U585" s="5"/>
      <c r="V585" s="5"/>
      <c r="Z585" s="6"/>
      <c r="AA585" s="6"/>
      <c r="AB585" s="6"/>
    </row>
    <row r="586" spans="1:28" ht="14.25" customHeight="1" x14ac:dyDescent="0.45">
      <c r="A586" s="2"/>
      <c r="B586" s="3"/>
      <c r="C586" s="4"/>
      <c r="S586" s="5"/>
      <c r="T586" s="5"/>
      <c r="U586" s="5"/>
      <c r="V586" s="5"/>
      <c r="Z586" s="6"/>
      <c r="AA586" s="6"/>
      <c r="AB586" s="6"/>
    </row>
    <row r="587" spans="1:28" ht="14.25" customHeight="1" x14ac:dyDescent="0.45">
      <c r="A587" s="2"/>
      <c r="B587" s="3"/>
      <c r="C587" s="4"/>
      <c r="S587" s="5"/>
      <c r="T587" s="5"/>
      <c r="U587" s="5"/>
      <c r="V587" s="5"/>
      <c r="Z587" s="6"/>
      <c r="AA587" s="6"/>
      <c r="AB587" s="6"/>
    </row>
    <row r="588" spans="1:28" ht="14.25" customHeight="1" x14ac:dyDescent="0.45">
      <c r="A588" s="2"/>
      <c r="B588" s="3"/>
      <c r="C588" s="4"/>
      <c r="S588" s="5"/>
      <c r="T588" s="5"/>
      <c r="U588" s="5"/>
      <c r="V588" s="5"/>
      <c r="Z588" s="6"/>
      <c r="AA588" s="6"/>
      <c r="AB588" s="6"/>
    </row>
    <row r="589" spans="1:28" ht="14.25" customHeight="1" x14ac:dyDescent="0.45">
      <c r="A589" s="2"/>
      <c r="B589" s="3"/>
      <c r="C589" s="4"/>
      <c r="S589" s="5"/>
      <c r="T589" s="5"/>
      <c r="U589" s="5"/>
      <c r="V589" s="5"/>
      <c r="Z589" s="6"/>
      <c r="AA589" s="6"/>
      <c r="AB589" s="6"/>
    </row>
    <row r="590" spans="1:28" ht="14.25" customHeight="1" x14ac:dyDescent="0.45">
      <c r="A590" s="2"/>
      <c r="B590" s="3"/>
      <c r="C590" s="4"/>
      <c r="S590" s="5"/>
      <c r="T590" s="5"/>
      <c r="U590" s="5"/>
      <c r="V590" s="5"/>
      <c r="Z590" s="6"/>
      <c r="AA590" s="6"/>
      <c r="AB590" s="6"/>
    </row>
    <row r="591" spans="1:28" ht="14.25" customHeight="1" x14ac:dyDescent="0.45">
      <c r="A591" s="2"/>
      <c r="B591" s="3"/>
      <c r="C591" s="4"/>
      <c r="S591" s="5"/>
      <c r="T591" s="5"/>
      <c r="U591" s="5"/>
      <c r="V591" s="5"/>
      <c r="Z591" s="6"/>
      <c r="AA591" s="6"/>
      <c r="AB591" s="6"/>
    </row>
    <row r="592" spans="1:28" ht="14.25" customHeight="1" x14ac:dyDescent="0.45">
      <c r="A592" s="2"/>
      <c r="B592" s="3"/>
      <c r="C592" s="4"/>
      <c r="S592" s="5"/>
      <c r="T592" s="5"/>
      <c r="U592" s="5"/>
      <c r="V592" s="5"/>
      <c r="Z592" s="6"/>
      <c r="AA592" s="6"/>
      <c r="AB592" s="6"/>
    </row>
    <row r="593" spans="1:28" ht="14.25" customHeight="1" x14ac:dyDescent="0.45">
      <c r="A593" s="2"/>
      <c r="B593" s="3"/>
      <c r="C593" s="4"/>
      <c r="S593" s="5"/>
      <c r="T593" s="5"/>
      <c r="U593" s="5"/>
      <c r="V593" s="5"/>
      <c r="Z593" s="6"/>
      <c r="AA593" s="6"/>
      <c r="AB593" s="6"/>
    </row>
    <row r="594" spans="1:28" ht="14.25" customHeight="1" x14ac:dyDescent="0.45">
      <c r="A594" s="2"/>
      <c r="B594" s="3"/>
      <c r="C594" s="4"/>
      <c r="S594" s="5"/>
      <c r="T594" s="5"/>
      <c r="U594" s="5"/>
      <c r="V594" s="5"/>
      <c r="Z594" s="6"/>
      <c r="AA594" s="6"/>
      <c r="AB594" s="6"/>
    </row>
    <row r="595" spans="1:28" ht="14.25" customHeight="1" x14ac:dyDescent="0.45">
      <c r="A595" s="2"/>
      <c r="B595" s="3"/>
      <c r="C595" s="4"/>
      <c r="S595" s="5"/>
      <c r="T595" s="5"/>
      <c r="U595" s="5"/>
      <c r="V595" s="5"/>
      <c r="Z595" s="6"/>
      <c r="AA595" s="6"/>
      <c r="AB595" s="6"/>
    </row>
    <row r="596" spans="1:28" ht="14.25" customHeight="1" x14ac:dyDescent="0.45">
      <c r="A596" s="2"/>
      <c r="B596" s="3"/>
      <c r="C596" s="4"/>
      <c r="S596" s="5"/>
      <c r="T596" s="5"/>
      <c r="U596" s="5"/>
      <c r="V596" s="5"/>
      <c r="Z596" s="6"/>
      <c r="AA596" s="6"/>
      <c r="AB596" s="6"/>
    </row>
    <row r="597" spans="1:28" ht="14.25" customHeight="1" x14ac:dyDescent="0.45">
      <c r="A597" s="2"/>
      <c r="B597" s="3"/>
      <c r="C597" s="4"/>
      <c r="S597" s="5"/>
      <c r="T597" s="5"/>
      <c r="U597" s="5"/>
      <c r="V597" s="5"/>
      <c r="Z597" s="6"/>
      <c r="AA597" s="6"/>
      <c r="AB597" s="6"/>
    </row>
    <row r="598" spans="1:28" ht="14.25" customHeight="1" x14ac:dyDescent="0.45">
      <c r="A598" s="2"/>
      <c r="B598" s="3"/>
      <c r="C598" s="4"/>
      <c r="S598" s="5"/>
      <c r="T598" s="5"/>
      <c r="U598" s="5"/>
      <c r="V598" s="5"/>
      <c r="Z598" s="6"/>
      <c r="AA598" s="6"/>
      <c r="AB598" s="6"/>
    </row>
    <row r="599" spans="1:28" ht="14.25" customHeight="1" x14ac:dyDescent="0.45">
      <c r="A599" s="2"/>
      <c r="B599" s="3"/>
      <c r="C599" s="4"/>
      <c r="S599" s="5"/>
      <c r="T599" s="5"/>
      <c r="U599" s="5"/>
      <c r="V599" s="5"/>
      <c r="Z599" s="6"/>
      <c r="AA599" s="6"/>
      <c r="AB599" s="6"/>
    </row>
    <row r="600" spans="1:28" ht="14.25" customHeight="1" x14ac:dyDescent="0.45">
      <c r="A600" s="2"/>
      <c r="B600" s="3"/>
      <c r="C600" s="4"/>
      <c r="S600" s="5"/>
      <c r="T600" s="5"/>
      <c r="U600" s="5"/>
      <c r="V600" s="5"/>
      <c r="Z600" s="6"/>
      <c r="AA600" s="6"/>
      <c r="AB600" s="6"/>
    </row>
    <row r="601" spans="1:28" ht="14.25" customHeight="1" x14ac:dyDescent="0.45">
      <c r="A601" s="2"/>
      <c r="B601" s="3"/>
      <c r="C601" s="4"/>
      <c r="S601" s="5"/>
      <c r="T601" s="5"/>
      <c r="U601" s="5"/>
      <c r="V601" s="5"/>
      <c r="Z601" s="6"/>
      <c r="AA601" s="6"/>
      <c r="AB601" s="6"/>
    </row>
    <row r="602" spans="1:28" ht="14.25" customHeight="1" x14ac:dyDescent="0.45">
      <c r="A602" s="2"/>
      <c r="B602" s="3"/>
      <c r="C602" s="4"/>
      <c r="S602" s="5"/>
      <c r="T602" s="5"/>
      <c r="U602" s="5"/>
      <c r="V602" s="5"/>
      <c r="Z602" s="6"/>
      <c r="AA602" s="6"/>
      <c r="AB602" s="6"/>
    </row>
    <row r="603" spans="1:28" ht="14.25" customHeight="1" x14ac:dyDescent="0.45">
      <c r="A603" s="2"/>
      <c r="B603" s="3"/>
      <c r="C603" s="4"/>
      <c r="S603" s="5"/>
      <c r="T603" s="5"/>
      <c r="U603" s="5"/>
      <c r="V603" s="5"/>
      <c r="Z603" s="6"/>
      <c r="AA603" s="6"/>
      <c r="AB603" s="6"/>
    </row>
    <row r="604" spans="1:28" ht="14.25" customHeight="1" x14ac:dyDescent="0.45">
      <c r="A604" s="2"/>
      <c r="B604" s="3"/>
      <c r="C604" s="4"/>
      <c r="S604" s="5"/>
      <c r="T604" s="5"/>
      <c r="U604" s="5"/>
      <c r="V604" s="5"/>
      <c r="Z604" s="6"/>
      <c r="AA604" s="6"/>
      <c r="AB604" s="6"/>
    </row>
    <row r="605" spans="1:28" ht="14.25" customHeight="1" x14ac:dyDescent="0.45">
      <c r="A605" s="2"/>
      <c r="B605" s="3"/>
      <c r="C605" s="4"/>
      <c r="S605" s="5"/>
      <c r="T605" s="5"/>
      <c r="U605" s="5"/>
      <c r="V605" s="5"/>
      <c r="Z605" s="6"/>
      <c r="AA605" s="6"/>
      <c r="AB605" s="6"/>
    </row>
    <row r="606" spans="1:28" ht="14.25" customHeight="1" x14ac:dyDescent="0.45">
      <c r="A606" s="2"/>
      <c r="B606" s="3"/>
      <c r="C606" s="4"/>
      <c r="S606" s="5"/>
      <c r="T606" s="5"/>
      <c r="U606" s="5"/>
      <c r="V606" s="5"/>
      <c r="Z606" s="6"/>
      <c r="AA606" s="6"/>
      <c r="AB606" s="6"/>
    </row>
    <row r="607" spans="1:28" ht="14.25" customHeight="1" x14ac:dyDescent="0.45">
      <c r="A607" s="2"/>
      <c r="B607" s="3"/>
      <c r="C607" s="4"/>
      <c r="S607" s="5"/>
      <c r="T607" s="5"/>
      <c r="U607" s="5"/>
      <c r="V607" s="5"/>
      <c r="Z607" s="6"/>
      <c r="AA607" s="6"/>
      <c r="AB607" s="6"/>
    </row>
    <row r="608" spans="1:28" ht="14.25" customHeight="1" x14ac:dyDescent="0.45">
      <c r="A608" s="2"/>
      <c r="B608" s="3"/>
      <c r="C608" s="4"/>
      <c r="S608" s="5"/>
      <c r="T608" s="5"/>
      <c r="U608" s="5"/>
      <c r="V608" s="5"/>
      <c r="Z608" s="6"/>
      <c r="AA608" s="6"/>
      <c r="AB608" s="6"/>
    </row>
    <row r="609" spans="1:28" ht="14.25" customHeight="1" x14ac:dyDescent="0.45">
      <c r="A609" s="2"/>
      <c r="B609" s="3"/>
      <c r="C609" s="4"/>
      <c r="S609" s="5"/>
      <c r="T609" s="5"/>
      <c r="U609" s="5"/>
      <c r="V609" s="5"/>
      <c r="Z609" s="6"/>
      <c r="AA609" s="6"/>
      <c r="AB609" s="6"/>
    </row>
    <row r="610" spans="1:28" ht="14.25" customHeight="1" x14ac:dyDescent="0.45">
      <c r="A610" s="2"/>
      <c r="B610" s="3"/>
      <c r="C610" s="4"/>
      <c r="S610" s="5"/>
      <c r="T610" s="5"/>
      <c r="U610" s="5"/>
      <c r="V610" s="5"/>
      <c r="Z610" s="6"/>
      <c r="AA610" s="6"/>
      <c r="AB610" s="6"/>
    </row>
    <row r="611" spans="1:28" ht="14.25" customHeight="1" x14ac:dyDescent="0.45">
      <c r="A611" s="2"/>
      <c r="B611" s="3"/>
      <c r="C611" s="4"/>
      <c r="S611" s="5"/>
      <c r="T611" s="5"/>
      <c r="U611" s="5"/>
      <c r="V611" s="5"/>
      <c r="Z611" s="6"/>
      <c r="AA611" s="6"/>
      <c r="AB611" s="6"/>
    </row>
    <row r="612" spans="1:28" ht="14.25" customHeight="1" x14ac:dyDescent="0.45">
      <c r="A612" s="2"/>
      <c r="B612" s="3"/>
      <c r="C612" s="4"/>
      <c r="S612" s="5"/>
      <c r="T612" s="5"/>
      <c r="U612" s="5"/>
      <c r="V612" s="5"/>
      <c r="Z612" s="6"/>
      <c r="AA612" s="6"/>
      <c r="AB612" s="6"/>
    </row>
    <row r="613" spans="1:28" ht="14.25" customHeight="1" x14ac:dyDescent="0.45">
      <c r="A613" s="2"/>
      <c r="B613" s="3"/>
      <c r="C613" s="4"/>
      <c r="S613" s="5"/>
      <c r="T613" s="5"/>
      <c r="U613" s="5"/>
      <c r="V613" s="5"/>
      <c r="Z613" s="6"/>
      <c r="AA613" s="6"/>
      <c r="AB613" s="6"/>
    </row>
    <row r="614" spans="1:28" ht="14.25" customHeight="1" x14ac:dyDescent="0.45">
      <c r="A614" s="2"/>
      <c r="B614" s="3"/>
      <c r="C614" s="4"/>
      <c r="S614" s="5"/>
      <c r="T614" s="5"/>
      <c r="U614" s="5"/>
      <c r="V614" s="5"/>
      <c r="Z614" s="6"/>
      <c r="AA614" s="6"/>
      <c r="AB614" s="6"/>
    </row>
    <row r="615" spans="1:28" ht="14.25" customHeight="1" x14ac:dyDescent="0.45">
      <c r="A615" s="2"/>
      <c r="B615" s="3"/>
      <c r="C615" s="4"/>
      <c r="S615" s="5"/>
      <c r="T615" s="5"/>
      <c r="U615" s="5"/>
      <c r="V615" s="5"/>
      <c r="Z615" s="6"/>
      <c r="AA615" s="6"/>
      <c r="AB615" s="6"/>
    </row>
    <row r="616" spans="1:28" ht="14.25" customHeight="1" x14ac:dyDescent="0.45">
      <c r="A616" s="2"/>
      <c r="B616" s="3"/>
      <c r="C616" s="4"/>
      <c r="S616" s="5"/>
      <c r="T616" s="5"/>
      <c r="U616" s="5"/>
      <c r="V616" s="5"/>
      <c r="Z616" s="6"/>
      <c r="AA616" s="6"/>
      <c r="AB616" s="6"/>
    </row>
    <row r="617" spans="1:28" ht="14.25" customHeight="1" x14ac:dyDescent="0.45">
      <c r="A617" s="2"/>
      <c r="B617" s="3"/>
      <c r="C617" s="4"/>
      <c r="S617" s="5"/>
      <c r="T617" s="5"/>
      <c r="U617" s="5"/>
      <c r="V617" s="5"/>
      <c r="Z617" s="6"/>
      <c r="AA617" s="6"/>
      <c r="AB617" s="6"/>
    </row>
    <row r="618" spans="1:28" ht="14.25" customHeight="1" x14ac:dyDescent="0.45">
      <c r="A618" s="2"/>
      <c r="B618" s="3"/>
      <c r="C618" s="4"/>
      <c r="S618" s="5"/>
      <c r="T618" s="5"/>
      <c r="U618" s="5"/>
      <c r="V618" s="5"/>
      <c r="Z618" s="6"/>
      <c r="AA618" s="6"/>
      <c r="AB618" s="6"/>
    </row>
    <row r="619" spans="1:28" ht="14.25" customHeight="1" x14ac:dyDescent="0.45">
      <c r="A619" s="2"/>
      <c r="B619" s="3"/>
      <c r="C619" s="4"/>
      <c r="S619" s="5"/>
      <c r="T619" s="5"/>
      <c r="U619" s="5"/>
      <c r="V619" s="5"/>
      <c r="Z619" s="6"/>
      <c r="AA619" s="6"/>
      <c r="AB619" s="6"/>
    </row>
    <row r="620" spans="1:28" ht="14.25" customHeight="1" x14ac:dyDescent="0.45">
      <c r="A620" s="2"/>
      <c r="B620" s="3"/>
      <c r="C620" s="4"/>
      <c r="S620" s="5"/>
      <c r="T620" s="5"/>
      <c r="U620" s="5"/>
      <c r="V620" s="5"/>
      <c r="Z620" s="6"/>
      <c r="AA620" s="6"/>
      <c r="AB620" s="6"/>
    </row>
    <row r="621" spans="1:28" ht="14.25" customHeight="1" x14ac:dyDescent="0.45">
      <c r="A621" s="2"/>
      <c r="B621" s="3"/>
      <c r="C621" s="4"/>
      <c r="S621" s="5"/>
      <c r="T621" s="5"/>
      <c r="U621" s="5"/>
      <c r="V621" s="5"/>
      <c r="Z621" s="6"/>
      <c r="AA621" s="6"/>
      <c r="AB621" s="6"/>
    </row>
    <row r="622" spans="1:28" ht="14.25" customHeight="1" x14ac:dyDescent="0.45">
      <c r="A622" s="2"/>
      <c r="B622" s="3"/>
      <c r="C622" s="4"/>
      <c r="S622" s="5"/>
      <c r="T622" s="5"/>
      <c r="U622" s="5"/>
      <c r="V622" s="5"/>
      <c r="Z622" s="6"/>
      <c r="AA622" s="6"/>
      <c r="AB622" s="6"/>
    </row>
    <row r="623" spans="1:28" ht="14.25" customHeight="1" x14ac:dyDescent="0.45">
      <c r="A623" s="2"/>
      <c r="B623" s="3"/>
      <c r="C623" s="4"/>
      <c r="S623" s="5"/>
      <c r="T623" s="5"/>
      <c r="U623" s="5"/>
      <c r="V623" s="5"/>
      <c r="Z623" s="6"/>
      <c r="AA623" s="6"/>
      <c r="AB623" s="6"/>
    </row>
    <row r="624" spans="1:28" ht="14.25" customHeight="1" x14ac:dyDescent="0.45">
      <c r="A624" s="2"/>
      <c r="B624" s="3"/>
      <c r="C624" s="4"/>
      <c r="S624" s="5"/>
      <c r="T624" s="5"/>
      <c r="U624" s="5"/>
      <c r="V624" s="5"/>
      <c r="Z624" s="6"/>
      <c r="AA624" s="6"/>
      <c r="AB624" s="6"/>
    </row>
    <row r="625" spans="1:28" ht="14.25" customHeight="1" x14ac:dyDescent="0.45">
      <c r="A625" s="2"/>
      <c r="B625" s="3"/>
      <c r="C625" s="4"/>
      <c r="S625" s="5"/>
      <c r="T625" s="5"/>
      <c r="U625" s="5"/>
      <c r="V625" s="5"/>
      <c r="Z625" s="6"/>
      <c r="AA625" s="6"/>
      <c r="AB625" s="6"/>
    </row>
    <row r="626" spans="1:28" ht="14.25" customHeight="1" x14ac:dyDescent="0.45">
      <c r="A626" s="2"/>
      <c r="B626" s="3"/>
      <c r="C626" s="4"/>
      <c r="S626" s="5"/>
      <c r="T626" s="5"/>
      <c r="U626" s="5"/>
      <c r="V626" s="5"/>
      <c r="Z626" s="6"/>
      <c r="AA626" s="6"/>
      <c r="AB626" s="6"/>
    </row>
    <row r="627" spans="1:28" ht="14.25" customHeight="1" x14ac:dyDescent="0.45">
      <c r="A627" s="2"/>
      <c r="B627" s="3"/>
      <c r="C627" s="4"/>
      <c r="S627" s="5"/>
      <c r="T627" s="5"/>
      <c r="U627" s="5"/>
      <c r="V627" s="5"/>
      <c r="Z627" s="6"/>
      <c r="AA627" s="6"/>
      <c r="AB627" s="6"/>
    </row>
    <row r="628" spans="1:28" ht="14.25" customHeight="1" x14ac:dyDescent="0.45">
      <c r="A628" s="2"/>
      <c r="B628" s="3"/>
      <c r="C628" s="4"/>
      <c r="S628" s="5"/>
      <c r="T628" s="5"/>
      <c r="U628" s="5"/>
      <c r="V628" s="5"/>
      <c r="Z628" s="6"/>
      <c r="AA628" s="6"/>
      <c r="AB628" s="6"/>
    </row>
    <row r="629" spans="1:28" ht="14.25" customHeight="1" x14ac:dyDescent="0.45">
      <c r="A629" s="2"/>
      <c r="B629" s="3"/>
      <c r="C629" s="4"/>
      <c r="S629" s="5"/>
      <c r="T629" s="5"/>
      <c r="U629" s="5"/>
      <c r="V629" s="5"/>
      <c r="Z629" s="6"/>
      <c r="AA629" s="6"/>
      <c r="AB629" s="6"/>
    </row>
    <row r="630" spans="1:28" ht="14.25" customHeight="1" x14ac:dyDescent="0.45">
      <c r="A630" s="2"/>
      <c r="B630" s="3"/>
      <c r="C630" s="4"/>
      <c r="S630" s="5"/>
      <c r="T630" s="5"/>
      <c r="U630" s="5"/>
      <c r="V630" s="5"/>
      <c r="Z630" s="6"/>
      <c r="AA630" s="6"/>
      <c r="AB630" s="6"/>
    </row>
    <row r="631" spans="1:28" ht="14.25" customHeight="1" x14ac:dyDescent="0.45">
      <c r="A631" s="2"/>
      <c r="B631" s="3"/>
      <c r="C631" s="4"/>
      <c r="S631" s="5"/>
      <c r="T631" s="5"/>
      <c r="U631" s="5"/>
      <c r="V631" s="5"/>
      <c r="Z631" s="6"/>
      <c r="AA631" s="6"/>
      <c r="AB631" s="6"/>
    </row>
    <row r="632" spans="1:28" ht="14.25" customHeight="1" x14ac:dyDescent="0.45">
      <c r="A632" s="2"/>
      <c r="B632" s="3"/>
      <c r="C632" s="4"/>
      <c r="S632" s="5"/>
      <c r="T632" s="5"/>
      <c r="U632" s="5"/>
      <c r="V632" s="5"/>
      <c r="Z632" s="6"/>
      <c r="AA632" s="6"/>
      <c r="AB632" s="6"/>
    </row>
    <row r="633" spans="1:28" ht="14.25" customHeight="1" x14ac:dyDescent="0.45">
      <c r="A633" s="2"/>
      <c r="B633" s="3"/>
      <c r="C633" s="4"/>
      <c r="S633" s="5"/>
      <c r="T633" s="5"/>
      <c r="U633" s="5"/>
      <c r="V633" s="5"/>
      <c r="Z633" s="6"/>
      <c r="AA633" s="6"/>
      <c r="AB633" s="6"/>
    </row>
    <row r="634" spans="1:28" ht="14.25" customHeight="1" x14ac:dyDescent="0.45">
      <c r="A634" s="2"/>
      <c r="B634" s="3"/>
      <c r="C634" s="4"/>
      <c r="S634" s="5"/>
      <c r="T634" s="5"/>
      <c r="U634" s="5"/>
      <c r="V634" s="5"/>
      <c r="Z634" s="6"/>
      <c r="AA634" s="6"/>
      <c r="AB634" s="6"/>
    </row>
    <row r="635" spans="1:28" ht="14.25" customHeight="1" x14ac:dyDescent="0.45">
      <c r="A635" s="2"/>
      <c r="B635" s="3"/>
      <c r="C635" s="4"/>
      <c r="S635" s="5"/>
      <c r="T635" s="5"/>
      <c r="U635" s="5"/>
      <c r="V635" s="5"/>
      <c r="Z635" s="6"/>
      <c r="AA635" s="6"/>
      <c r="AB635" s="6"/>
    </row>
    <row r="636" spans="1:28" ht="14.25" customHeight="1" x14ac:dyDescent="0.45">
      <c r="A636" s="2"/>
      <c r="B636" s="3"/>
      <c r="C636" s="4"/>
      <c r="S636" s="5"/>
      <c r="T636" s="5"/>
      <c r="U636" s="5"/>
      <c r="V636" s="5"/>
      <c r="Z636" s="6"/>
      <c r="AA636" s="6"/>
      <c r="AB636" s="6"/>
    </row>
    <row r="637" spans="1:28" ht="14.25" customHeight="1" x14ac:dyDescent="0.45">
      <c r="A637" s="2"/>
      <c r="B637" s="3"/>
      <c r="C637" s="4"/>
      <c r="S637" s="5"/>
      <c r="T637" s="5"/>
      <c r="U637" s="5"/>
      <c r="V637" s="5"/>
      <c r="Z637" s="6"/>
      <c r="AA637" s="6"/>
      <c r="AB637" s="6"/>
    </row>
    <row r="638" spans="1:28" ht="14.25" customHeight="1" x14ac:dyDescent="0.45">
      <c r="A638" s="2"/>
      <c r="B638" s="3"/>
      <c r="C638" s="4"/>
      <c r="S638" s="5"/>
      <c r="T638" s="5"/>
      <c r="U638" s="5"/>
      <c r="V638" s="5"/>
      <c r="Z638" s="6"/>
      <c r="AA638" s="6"/>
      <c r="AB638" s="6"/>
    </row>
    <row r="639" spans="1:28" ht="14.25" customHeight="1" x14ac:dyDescent="0.45">
      <c r="A639" s="2"/>
      <c r="B639" s="3"/>
      <c r="C639" s="4"/>
      <c r="S639" s="5"/>
      <c r="T639" s="5"/>
      <c r="U639" s="5"/>
      <c r="V639" s="5"/>
      <c r="Z639" s="6"/>
      <c r="AA639" s="6"/>
      <c r="AB639" s="6"/>
    </row>
    <row r="640" spans="1:28" ht="14.25" customHeight="1" x14ac:dyDescent="0.45">
      <c r="A640" s="2"/>
      <c r="B640" s="3"/>
      <c r="C640" s="4"/>
      <c r="S640" s="5"/>
      <c r="T640" s="5"/>
      <c r="U640" s="5"/>
      <c r="V640" s="5"/>
      <c r="Z640" s="6"/>
      <c r="AA640" s="6"/>
      <c r="AB640" s="6"/>
    </row>
    <row r="641" spans="1:28" ht="14.25" customHeight="1" x14ac:dyDescent="0.45">
      <c r="A641" s="2"/>
      <c r="B641" s="3"/>
      <c r="C641" s="4"/>
      <c r="S641" s="5"/>
      <c r="T641" s="5"/>
      <c r="U641" s="5"/>
      <c r="V641" s="5"/>
      <c r="Z641" s="6"/>
      <c r="AA641" s="6"/>
      <c r="AB641" s="6"/>
    </row>
    <row r="642" spans="1:28" ht="14.25" customHeight="1" x14ac:dyDescent="0.45">
      <c r="A642" s="2"/>
      <c r="B642" s="3"/>
      <c r="C642" s="4"/>
      <c r="S642" s="5"/>
      <c r="T642" s="5"/>
      <c r="U642" s="5"/>
      <c r="V642" s="5"/>
      <c r="Z642" s="6"/>
      <c r="AA642" s="6"/>
      <c r="AB642" s="6"/>
    </row>
    <row r="643" spans="1:28" ht="14.25" customHeight="1" x14ac:dyDescent="0.45">
      <c r="A643" s="2"/>
      <c r="B643" s="3"/>
      <c r="C643" s="4"/>
      <c r="S643" s="5"/>
      <c r="T643" s="5"/>
      <c r="U643" s="5"/>
      <c r="V643" s="5"/>
      <c r="Z643" s="6"/>
      <c r="AA643" s="6"/>
      <c r="AB643" s="6"/>
    </row>
    <row r="644" spans="1:28" ht="14.25" customHeight="1" x14ac:dyDescent="0.45">
      <c r="A644" s="2"/>
      <c r="B644" s="3"/>
      <c r="C644" s="4"/>
      <c r="S644" s="5"/>
      <c r="T644" s="5"/>
      <c r="U644" s="5"/>
      <c r="V644" s="5"/>
      <c r="Z644" s="6"/>
      <c r="AA644" s="6"/>
      <c r="AB644" s="6"/>
    </row>
    <row r="645" spans="1:28" ht="14.25" customHeight="1" x14ac:dyDescent="0.45">
      <c r="A645" s="2"/>
      <c r="B645" s="3"/>
      <c r="C645" s="4"/>
      <c r="S645" s="5"/>
      <c r="T645" s="5"/>
      <c r="U645" s="5"/>
      <c r="V645" s="5"/>
      <c r="Z645" s="6"/>
      <c r="AA645" s="6"/>
      <c r="AB645" s="6"/>
    </row>
    <row r="646" spans="1:28" ht="14.25" customHeight="1" x14ac:dyDescent="0.45">
      <c r="A646" s="2"/>
      <c r="B646" s="3"/>
      <c r="C646" s="4"/>
      <c r="S646" s="5"/>
      <c r="T646" s="5"/>
      <c r="U646" s="5"/>
      <c r="V646" s="5"/>
      <c r="Z646" s="6"/>
      <c r="AA646" s="6"/>
      <c r="AB646" s="6"/>
    </row>
    <row r="647" spans="1:28" ht="14.25" customHeight="1" x14ac:dyDescent="0.45">
      <c r="A647" s="2"/>
      <c r="B647" s="3"/>
      <c r="C647" s="4"/>
      <c r="S647" s="5"/>
      <c r="T647" s="5"/>
      <c r="U647" s="5"/>
      <c r="V647" s="5"/>
      <c r="Z647" s="6"/>
      <c r="AA647" s="6"/>
      <c r="AB647" s="6"/>
    </row>
    <row r="648" spans="1:28" ht="14.25" customHeight="1" x14ac:dyDescent="0.45">
      <c r="A648" s="2"/>
      <c r="B648" s="3"/>
      <c r="C648" s="4"/>
      <c r="S648" s="5"/>
      <c r="T648" s="5"/>
      <c r="U648" s="5"/>
      <c r="V648" s="5"/>
      <c r="Z648" s="6"/>
      <c r="AA648" s="6"/>
      <c r="AB648" s="6"/>
    </row>
    <row r="649" spans="1:28" ht="14.25" customHeight="1" x14ac:dyDescent="0.45">
      <c r="A649" s="2"/>
      <c r="B649" s="3"/>
      <c r="C649" s="4"/>
      <c r="S649" s="5"/>
      <c r="T649" s="5"/>
      <c r="U649" s="5"/>
      <c r="V649" s="5"/>
      <c r="Z649" s="6"/>
      <c r="AA649" s="6"/>
      <c r="AB649" s="6"/>
    </row>
    <row r="650" spans="1:28" ht="14.25" customHeight="1" x14ac:dyDescent="0.45">
      <c r="A650" s="2"/>
      <c r="B650" s="3"/>
      <c r="C650" s="4"/>
      <c r="S650" s="5"/>
      <c r="T650" s="5"/>
      <c r="U650" s="5"/>
      <c r="V650" s="5"/>
      <c r="Z650" s="6"/>
      <c r="AA650" s="6"/>
      <c r="AB650" s="6"/>
    </row>
    <row r="651" spans="1:28" ht="14.25" customHeight="1" x14ac:dyDescent="0.45">
      <c r="A651" s="2"/>
      <c r="B651" s="3"/>
      <c r="C651" s="4"/>
      <c r="S651" s="5"/>
      <c r="T651" s="5"/>
      <c r="U651" s="5"/>
      <c r="V651" s="5"/>
      <c r="Z651" s="6"/>
      <c r="AA651" s="6"/>
      <c r="AB651" s="6"/>
    </row>
    <row r="652" spans="1:28" ht="14.25" customHeight="1" x14ac:dyDescent="0.45">
      <c r="A652" s="2"/>
      <c r="B652" s="3"/>
      <c r="C652" s="4"/>
      <c r="S652" s="5"/>
      <c r="T652" s="5"/>
      <c r="U652" s="5"/>
      <c r="V652" s="5"/>
      <c r="Z652" s="6"/>
      <c r="AA652" s="6"/>
      <c r="AB652" s="6"/>
    </row>
    <row r="653" spans="1:28" ht="14.25" customHeight="1" x14ac:dyDescent="0.45">
      <c r="A653" s="2"/>
      <c r="B653" s="3"/>
      <c r="C653" s="4"/>
      <c r="S653" s="5"/>
      <c r="T653" s="5"/>
      <c r="U653" s="5"/>
      <c r="V653" s="5"/>
      <c r="Z653" s="6"/>
      <c r="AA653" s="6"/>
      <c r="AB653" s="6"/>
    </row>
    <row r="654" spans="1:28" ht="14.25" customHeight="1" x14ac:dyDescent="0.45">
      <c r="A654" s="2"/>
      <c r="B654" s="3"/>
      <c r="C654" s="4"/>
      <c r="S654" s="5"/>
      <c r="T654" s="5"/>
      <c r="U654" s="5"/>
      <c r="V654" s="5"/>
      <c r="Z654" s="6"/>
      <c r="AA654" s="6"/>
      <c r="AB654" s="6"/>
    </row>
    <row r="655" spans="1:28" ht="14.25" customHeight="1" x14ac:dyDescent="0.45">
      <c r="A655" s="2"/>
      <c r="B655" s="3"/>
      <c r="C655" s="4"/>
      <c r="S655" s="5"/>
      <c r="T655" s="5"/>
      <c r="U655" s="5"/>
      <c r="V655" s="5"/>
      <c r="Z655" s="6"/>
      <c r="AA655" s="6"/>
      <c r="AB655" s="6"/>
    </row>
    <row r="656" spans="1:28" ht="14.25" customHeight="1" x14ac:dyDescent="0.45">
      <c r="A656" s="2"/>
      <c r="B656" s="3"/>
      <c r="C656" s="4"/>
      <c r="S656" s="5"/>
      <c r="T656" s="5"/>
      <c r="U656" s="5"/>
      <c r="V656" s="5"/>
      <c r="Z656" s="6"/>
      <c r="AA656" s="6"/>
      <c r="AB656" s="6"/>
    </row>
    <row r="657" spans="1:28" ht="14.25" customHeight="1" x14ac:dyDescent="0.45">
      <c r="A657" s="2"/>
      <c r="B657" s="3"/>
      <c r="C657" s="4"/>
      <c r="S657" s="5"/>
      <c r="T657" s="5"/>
      <c r="U657" s="5"/>
      <c r="V657" s="5"/>
      <c r="Z657" s="6"/>
      <c r="AA657" s="6"/>
      <c r="AB657" s="6"/>
    </row>
    <row r="658" spans="1:28" ht="14.25" customHeight="1" x14ac:dyDescent="0.45">
      <c r="A658" s="2"/>
      <c r="B658" s="3"/>
      <c r="C658" s="4"/>
      <c r="S658" s="5"/>
      <c r="T658" s="5"/>
      <c r="U658" s="5"/>
      <c r="V658" s="5"/>
      <c r="Z658" s="6"/>
      <c r="AA658" s="6"/>
      <c r="AB658" s="6"/>
    </row>
    <row r="659" spans="1:28" ht="14.25" customHeight="1" x14ac:dyDescent="0.45">
      <c r="A659" s="2"/>
      <c r="B659" s="3"/>
      <c r="C659" s="4"/>
      <c r="S659" s="5"/>
      <c r="T659" s="5"/>
      <c r="U659" s="5"/>
      <c r="V659" s="5"/>
      <c r="Z659" s="6"/>
      <c r="AA659" s="6"/>
      <c r="AB659" s="6"/>
    </row>
    <row r="660" spans="1:28" ht="14.25" customHeight="1" x14ac:dyDescent="0.45">
      <c r="A660" s="2"/>
      <c r="B660" s="3"/>
      <c r="C660" s="4"/>
      <c r="S660" s="5"/>
      <c r="T660" s="5"/>
      <c r="U660" s="5"/>
      <c r="V660" s="5"/>
      <c r="Z660" s="6"/>
      <c r="AA660" s="6"/>
      <c r="AB660" s="6"/>
    </row>
    <row r="661" spans="1:28" ht="14.25" customHeight="1" x14ac:dyDescent="0.45">
      <c r="A661" s="2"/>
      <c r="B661" s="3"/>
      <c r="C661" s="4"/>
      <c r="S661" s="5"/>
      <c r="T661" s="5"/>
      <c r="U661" s="5"/>
      <c r="V661" s="5"/>
      <c r="Z661" s="6"/>
      <c r="AA661" s="6"/>
      <c r="AB661" s="6"/>
    </row>
    <row r="662" spans="1:28" ht="14.25" customHeight="1" x14ac:dyDescent="0.45">
      <c r="A662" s="2"/>
      <c r="B662" s="3"/>
      <c r="C662" s="4"/>
      <c r="S662" s="5"/>
      <c r="T662" s="5"/>
      <c r="U662" s="5"/>
      <c r="V662" s="5"/>
      <c r="Z662" s="6"/>
      <c r="AA662" s="6"/>
      <c r="AB662" s="6"/>
    </row>
    <row r="663" spans="1:28" ht="14.25" customHeight="1" x14ac:dyDescent="0.45">
      <c r="A663" s="2"/>
      <c r="B663" s="3"/>
      <c r="C663" s="4"/>
      <c r="S663" s="5"/>
      <c r="T663" s="5"/>
      <c r="U663" s="5"/>
      <c r="V663" s="5"/>
      <c r="Z663" s="6"/>
      <c r="AA663" s="6"/>
      <c r="AB663" s="6"/>
    </row>
    <row r="664" spans="1:28" ht="14.25" customHeight="1" x14ac:dyDescent="0.45">
      <c r="A664" s="2"/>
      <c r="B664" s="3"/>
      <c r="C664" s="4"/>
      <c r="S664" s="5"/>
      <c r="T664" s="5"/>
      <c r="U664" s="5"/>
      <c r="V664" s="5"/>
      <c r="Z664" s="6"/>
      <c r="AA664" s="6"/>
      <c r="AB664" s="6"/>
    </row>
    <row r="665" spans="1:28" ht="14.25" customHeight="1" x14ac:dyDescent="0.45">
      <c r="A665" s="2"/>
      <c r="B665" s="3"/>
      <c r="C665" s="4"/>
      <c r="S665" s="5"/>
      <c r="T665" s="5"/>
      <c r="U665" s="5"/>
      <c r="V665" s="5"/>
      <c r="Z665" s="6"/>
      <c r="AA665" s="6"/>
      <c r="AB665" s="6"/>
    </row>
    <row r="666" spans="1:28" ht="14.25" customHeight="1" x14ac:dyDescent="0.45">
      <c r="A666" s="2"/>
      <c r="B666" s="3"/>
      <c r="C666" s="4"/>
      <c r="S666" s="5"/>
      <c r="T666" s="5"/>
      <c r="U666" s="5"/>
      <c r="V666" s="5"/>
      <c r="Z666" s="6"/>
      <c r="AA666" s="6"/>
      <c r="AB666" s="6"/>
    </row>
    <row r="667" spans="1:28" ht="14.25" customHeight="1" x14ac:dyDescent="0.45">
      <c r="A667" s="2"/>
      <c r="B667" s="3"/>
      <c r="C667" s="4"/>
      <c r="S667" s="5"/>
      <c r="T667" s="5"/>
      <c r="U667" s="5"/>
      <c r="V667" s="5"/>
      <c r="Z667" s="6"/>
      <c r="AA667" s="6"/>
      <c r="AB667" s="6"/>
    </row>
    <row r="668" spans="1:28" ht="14.25" customHeight="1" x14ac:dyDescent="0.45">
      <c r="A668" s="2"/>
      <c r="B668" s="3"/>
      <c r="C668" s="4"/>
      <c r="S668" s="5"/>
      <c r="T668" s="5"/>
      <c r="U668" s="5"/>
      <c r="V668" s="5"/>
      <c r="Z668" s="6"/>
      <c r="AA668" s="6"/>
      <c r="AB668" s="6"/>
    </row>
    <row r="669" spans="1:28" ht="14.25" customHeight="1" x14ac:dyDescent="0.45">
      <c r="A669" s="2"/>
      <c r="B669" s="3"/>
      <c r="C669" s="4"/>
      <c r="S669" s="5"/>
      <c r="T669" s="5"/>
      <c r="U669" s="5"/>
      <c r="V669" s="5"/>
      <c r="Z669" s="6"/>
      <c r="AA669" s="6"/>
      <c r="AB669" s="6"/>
    </row>
    <row r="670" spans="1:28" ht="14.25" customHeight="1" x14ac:dyDescent="0.45">
      <c r="A670" s="2"/>
      <c r="B670" s="3"/>
      <c r="C670" s="4"/>
      <c r="S670" s="5"/>
      <c r="T670" s="5"/>
      <c r="U670" s="5"/>
      <c r="V670" s="5"/>
      <c r="Z670" s="6"/>
      <c r="AA670" s="6"/>
      <c r="AB670" s="6"/>
    </row>
    <row r="671" spans="1:28" ht="14.25" customHeight="1" x14ac:dyDescent="0.45">
      <c r="A671" s="2"/>
      <c r="B671" s="3"/>
      <c r="C671" s="4"/>
      <c r="S671" s="5"/>
      <c r="T671" s="5"/>
      <c r="U671" s="5"/>
      <c r="V671" s="5"/>
      <c r="Z671" s="6"/>
      <c r="AA671" s="6"/>
      <c r="AB671" s="6"/>
    </row>
    <row r="672" spans="1:28" ht="14.25" customHeight="1" x14ac:dyDescent="0.45">
      <c r="A672" s="2"/>
      <c r="B672" s="3"/>
      <c r="C672" s="4"/>
      <c r="S672" s="5"/>
      <c r="T672" s="5"/>
      <c r="U672" s="5"/>
      <c r="V672" s="5"/>
      <c r="Z672" s="6"/>
      <c r="AA672" s="6"/>
      <c r="AB672" s="6"/>
    </row>
    <row r="673" spans="1:28" ht="14.25" customHeight="1" x14ac:dyDescent="0.45">
      <c r="A673" s="2"/>
      <c r="B673" s="3"/>
      <c r="C673" s="4"/>
      <c r="S673" s="5"/>
      <c r="T673" s="5"/>
      <c r="U673" s="5"/>
      <c r="V673" s="5"/>
      <c r="Z673" s="6"/>
      <c r="AA673" s="6"/>
      <c r="AB673" s="6"/>
    </row>
    <row r="674" spans="1:28" ht="14.25" customHeight="1" x14ac:dyDescent="0.45">
      <c r="A674" s="2"/>
      <c r="B674" s="3"/>
      <c r="C674" s="4"/>
      <c r="S674" s="5"/>
      <c r="T674" s="5"/>
      <c r="U674" s="5"/>
      <c r="V674" s="5"/>
      <c r="Z674" s="6"/>
      <c r="AA674" s="6"/>
      <c r="AB674" s="6"/>
    </row>
    <row r="675" spans="1:28" ht="14.25" customHeight="1" x14ac:dyDescent="0.45">
      <c r="A675" s="2"/>
      <c r="B675" s="3"/>
      <c r="C675" s="4"/>
      <c r="S675" s="5"/>
      <c r="T675" s="5"/>
      <c r="U675" s="5"/>
      <c r="V675" s="5"/>
      <c r="Z675" s="6"/>
      <c r="AA675" s="6"/>
      <c r="AB675" s="6"/>
    </row>
    <row r="676" spans="1:28" ht="14.25" customHeight="1" x14ac:dyDescent="0.45">
      <c r="A676" s="2"/>
      <c r="B676" s="3"/>
      <c r="C676" s="4"/>
      <c r="S676" s="5"/>
      <c r="T676" s="5"/>
      <c r="U676" s="5"/>
      <c r="V676" s="5"/>
      <c r="Z676" s="6"/>
      <c r="AA676" s="6"/>
      <c r="AB676" s="6"/>
    </row>
    <row r="677" spans="1:28" ht="14.25" customHeight="1" x14ac:dyDescent="0.45">
      <c r="A677" s="2"/>
      <c r="B677" s="3"/>
      <c r="C677" s="4"/>
      <c r="S677" s="5"/>
      <c r="T677" s="5"/>
      <c r="U677" s="5"/>
      <c r="V677" s="5"/>
      <c r="Z677" s="6"/>
      <c r="AA677" s="6"/>
      <c r="AB677" s="6"/>
    </row>
    <row r="678" spans="1:28" ht="14.25" customHeight="1" x14ac:dyDescent="0.45">
      <c r="A678" s="2"/>
      <c r="B678" s="3"/>
      <c r="C678" s="4"/>
      <c r="S678" s="5"/>
      <c r="T678" s="5"/>
      <c r="U678" s="5"/>
      <c r="V678" s="5"/>
      <c r="Z678" s="6"/>
      <c r="AA678" s="6"/>
      <c r="AB678" s="6"/>
    </row>
    <row r="679" spans="1:28" ht="14.25" customHeight="1" x14ac:dyDescent="0.45">
      <c r="A679" s="2"/>
      <c r="B679" s="3"/>
      <c r="C679" s="4"/>
      <c r="S679" s="5"/>
      <c r="T679" s="5"/>
      <c r="U679" s="5"/>
      <c r="V679" s="5"/>
      <c r="Z679" s="6"/>
      <c r="AA679" s="6"/>
      <c r="AB679" s="6"/>
    </row>
    <row r="680" spans="1:28" ht="14.25" customHeight="1" x14ac:dyDescent="0.45">
      <c r="A680" s="2"/>
      <c r="B680" s="3"/>
      <c r="C680" s="4"/>
      <c r="S680" s="5"/>
      <c r="T680" s="5"/>
      <c r="U680" s="5"/>
      <c r="V680" s="5"/>
      <c r="Z680" s="6"/>
      <c r="AA680" s="6"/>
      <c r="AB680" s="6"/>
    </row>
    <row r="681" spans="1:28" ht="14.25" customHeight="1" x14ac:dyDescent="0.45">
      <c r="A681" s="2"/>
      <c r="B681" s="3"/>
      <c r="C681" s="4"/>
      <c r="S681" s="5"/>
      <c r="T681" s="5"/>
      <c r="U681" s="5"/>
      <c r="V681" s="5"/>
      <c r="Z681" s="6"/>
      <c r="AA681" s="6"/>
      <c r="AB681" s="6"/>
    </row>
    <row r="682" spans="1:28" ht="14.25" customHeight="1" x14ac:dyDescent="0.45">
      <c r="A682" s="2"/>
      <c r="B682" s="3"/>
      <c r="C682" s="4"/>
      <c r="S682" s="5"/>
      <c r="T682" s="5"/>
      <c r="U682" s="5"/>
      <c r="V682" s="5"/>
      <c r="Z682" s="6"/>
      <c r="AA682" s="6"/>
      <c r="AB682" s="6"/>
    </row>
    <row r="683" spans="1:28" ht="14.25" customHeight="1" x14ac:dyDescent="0.45">
      <c r="A683" s="2"/>
      <c r="B683" s="3"/>
      <c r="C683" s="4"/>
      <c r="S683" s="5"/>
      <c r="T683" s="5"/>
      <c r="U683" s="5"/>
      <c r="V683" s="5"/>
      <c r="Z683" s="6"/>
      <c r="AA683" s="6"/>
      <c r="AB683" s="6"/>
    </row>
    <row r="684" spans="1:28" ht="14.25" customHeight="1" x14ac:dyDescent="0.45">
      <c r="A684" s="2"/>
      <c r="B684" s="3"/>
      <c r="C684" s="4"/>
      <c r="S684" s="5"/>
      <c r="T684" s="5"/>
      <c r="U684" s="5"/>
      <c r="V684" s="5"/>
      <c r="Z684" s="6"/>
      <c r="AA684" s="6"/>
      <c r="AB684" s="6"/>
    </row>
    <row r="685" spans="1:28" ht="14.25" customHeight="1" x14ac:dyDescent="0.45">
      <c r="A685" s="2"/>
      <c r="B685" s="3"/>
      <c r="C685" s="4"/>
      <c r="S685" s="5"/>
      <c r="T685" s="5"/>
      <c r="U685" s="5"/>
      <c r="V685" s="5"/>
      <c r="Z685" s="6"/>
      <c r="AA685" s="6"/>
      <c r="AB685" s="6"/>
    </row>
    <row r="686" spans="1:28" ht="14.25" customHeight="1" x14ac:dyDescent="0.45">
      <c r="A686" s="2"/>
      <c r="B686" s="3"/>
      <c r="C686" s="4"/>
      <c r="S686" s="5"/>
      <c r="T686" s="5"/>
      <c r="U686" s="5"/>
      <c r="V686" s="5"/>
      <c r="Z686" s="6"/>
      <c r="AA686" s="6"/>
      <c r="AB686" s="6"/>
    </row>
    <row r="687" spans="1:28" ht="14.25" customHeight="1" x14ac:dyDescent="0.45">
      <c r="A687" s="2"/>
      <c r="B687" s="3"/>
      <c r="C687" s="4"/>
      <c r="S687" s="5"/>
      <c r="T687" s="5"/>
      <c r="U687" s="5"/>
      <c r="V687" s="5"/>
      <c r="Z687" s="6"/>
      <c r="AA687" s="6"/>
      <c r="AB687" s="6"/>
    </row>
    <row r="688" spans="1:28" ht="14.25" customHeight="1" x14ac:dyDescent="0.45">
      <c r="A688" s="2"/>
      <c r="B688" s="3"/>
      <c r="C688" s="4"/>
      <c r="S688" s="5"/>
      <c r="T688" s="5"/>
      <c r="U688" s="5"/>
      <c r="V688" s="5"/>
      <c r="Z688" s="6"/>
      <c r="AA688" s="6"/>
      <c r="AB688" s="6"/>
    </row>
    <row r="689" spans="1:28" ht="14.25" customHeight="1" x14ac:dyDescent="0.45">
      <c r="A689" s="2"/>
      <c r="B689" s="3"/>
      <c r="C689" s="4"/>
      <c r="S689" s="5"/>
      <c r="T689" s="5"/>
      <c r="U689" s="5"/>
      <c r="V689" s="5"/>
      <c r="Z689" s="6"/>
      <c r="AA689" s="6"/>
      <c r="AB689" s="6"/>
    </row>
    <row r="690" spans="1:28" ht="14.25" customHeight="1" x14ac:dyDescent="0.45">
      <c r="A690" s="2"/>
      <c r="B690" s="3"/>
      <c r="C690" s="4"/>
      <c r="S690" s="5"/>
      <c r="T690" s="5"/>
      <c r="U690" s="5"/>
      <c r="V690" s="5"/>
      <c r="Z690" s="6"/>
      <c r="AA690" s="6"/>
      <c r="AB690" s="6"/>
    </row>
    <row r="691" spans="1:28" ht="14.25" customHeight="1" x14ac:dyDescent="0.45">
      <c r="A691" s="2"/>
      <c r="B691" s="3"/>
      <c r="C691" s="4"/>
      <c r="S691" s="5"/>
      <c r="T691" s="5"/>
      <c r="U691" s="5"/>
      <c r="V691" s="5"/>
      <c r="Z691" s="6"/>
      <c r="AA691" s="6"/>
      <c r="AB691" s="6"/>
    </row>
    <row r="692" spans="1:28" ht="14.25" customHeight="1" x14ac:dyDescent="0.45">
      <c r="A692" s="2"/>
      <c r="B692" s="3"/>
      <c r="C692" s="4"/>
      <c r="S692" s="5"/>
      <c r="T692" s="5"/>
      <c r="U692" s="5"/>
      <c r="V692" s="5"/>
      <c r="Z692" s="6"/>
      <c r="AA692" s="6"/>
      <c r="AB692" s="6"/>
    </row>
    <row r="693" spans="1:28" ht="14.25" customHeight="1" x14ac:dyDescent="0.45">
      <c r="A693" s="2"/>
      <c r="B693" s="3"/>
      <c r="C693" s="4"/>
      <c r="S693" s="5"/>
      <c r="T693" s="5"/>
      <c r="U693" s="5"/>
      <c r="V693" s="5"/>
      <c r="Z693" s="6"/>
      <c r="AA693" s="6"/>
      <c r="AB693" s="6"/>
    </row>
    <row r="694" spans="1:28" ht="14.25" customHeight="1" x14ac:dyDescent="0.45">
      <c r="A694" s="2"/>
      <c r="B694" s="3"/>
      <c r="C694" s="4"/>
      <c r="S694" s="5"/>
      <c r="T694" s="5"/>
      <c r="U694" s="5"/>
      <c r="V694" s="5"/>
      <c r="Z694" s="6"/>
      <c r="AA694" s="6"/>
      <c r="AB694" s="6"/>
    </row>
    <row r="695" spans="1:28" ht="14.25" customHeight="1" x14ac:dyDescent="0.45">
      <c r="A695" s="2"/>
      <c r="B695" s="3"/>
      <c r="C695" s="4"/>
      <c r="S695" s="5"/>
      <c r="T695" s="5"/>
      <c r="U695" s="5"/>
      <c r="V695" s="5"/>
      <c r="Z695" s="6"/>
      <c r="AA695" s="6"/>
      <c r="AB695" s="6"/>
    </row>
    <row r="696" spans="1:28" ht="14.25" customHeight="1" x14ac:dyDescent="0.45">
      <c r="A696" s="2"/>
      <c r="B696" s="3"/>
      <c r="C696" s="4"/>
      <c r="S696" s="5"/>
      <c r="T696" s="5"/>
      <c r="U696" s="5"/>
      <c r="V696" s="5"/>
      <c r="Z696" s="6"/>
      <c r="AA696" s="6"/>
      <c r="AB696" s="6"/>
    </row>
    <row r="697" spans="1:28" ht="14.25" customHeight="1" x14ac:dyDescent="0.45">
      <c r="A697" s="2"/>
      <c r="B697" s="3"/>
      <c r="C697" s="4"/>
      <c r="S697" s="5"/>
      <c r="T697" s="5"/>
      <c r="U697" s="5"/>
      <c r="V697" s="5"/>
      <c r="Z697" s="6"/>
      <c r="AA697" s="6"/>
      <c r="AB697" s="6"/>
    </row>
    <row r="698" spans="1:28" ht="14.25" customHeight="1" x14ac:dyDescent="0.45">
      <c r="A698" s="2"/>
      <c r="B698" s="3"/>
      <c r="C698" s="4"/>
      <c r="S698" s="5"/>
      <c r="T698" s="5"/>
      <c r="U698" s="5"/>
      <c r="V698" s="5"/>
      <c r="Z698" s="6"/>
      <c r="AA698" s="6"/>
      <c r="AB698" s="6"/>
    </row>
  </sheetData>
  <sortState xmlns:xlrd2="http://schemas.microsoft.com/office/spreadsheetml/2017/richdata2" ref="A2:AD698">
    <sortCondition ref="J2:J698"/>
    <sortCondition ref="C2:C698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6834-421C-408D-B3C5-129ED59ED086}">
  <dimension ref="A1:E35"/>
  <sheetViews>
    <sheetView workbookViewId="0">
      <selection activeCell="D36" sqref="D36"/>
    </sheetView>
  </sheetViews>
  <sheetFormatPr defaultRowHeight="14.25" x14ac:dyDescent="0.45"/>
  <sheetData>
    <row r="1" spans="1:5" x14ac:dyDescent="0.45">
      <c r="A1" t="s">
        <v>399</v>
      </c>
      <c r="B1" t="s">
        <v>400</v>
      </c>
      <c r="C1" t="s">
        <v>401</v>
      </c>
    </row>
    <row r="2" spans="1:5" x14ac:dyDescent="0.45">
      <c r="A2" s="114">
        <v>45832</v>
      </c>
      <c r="B2" s="115">
        <v>2211.1999999999998</v>
      </c>
      <c r="C2" s="115">
        <v>0.21218068900000001</v>
      </c>
    </row>
    <row r="3" spans="1:5" x14ac:dyDescent="0.45">
      <c r="A3" s="114">
        <v>45833</v>
      </c>
      <c r="B3" s="115">
        <v>2189.8000000000002</v>
      </c>
      <c r="C3" s="115">
        <v>1.697445512</v>
      </c>
    </row>
    <row r="4" spans="1:5" x14ac:dyDescent="0.45">
      <c r="A4" s="114">
        <v>45834</v>
      </c>
      <c r="B4" s="115">
        <v>2199.4</v>
      </c>
      <c r="C4" s="115">
        <v>0.70725013140000004</v>
      </c>
    </row>
    <row r="5" spans="1:5" x14ac:dyDescent="0.45">
      <c r="A5" s="114">
        <v>45835</v>
      </c>
      <c r="B5" s="115">
        <v>2191.6999999999998</v>
      </c>
      <c r="C5" s="115">
        <v>0.77795449360000002</v>
      </c>
    </row>
    <row r="6" spans="1:5" x14ac:dyDescent="0.45">
      <c r="A6" s="114">
        <v>45839</v>
      </c>
      <c r="B6" s="115">
        <v>2208.9</v>
      </c>
      <c r="E6" s="116" t="s">
        <v>403</v>
      </c>
    </row>
    <row r="7" spans="1:5" x14ac:dyDescent="0.45">
      <c r="A7" s="114">
        <v>45840</v>
      </c>
      <c r="B7" s="115">
        <v>2200</v>
      </c>
      <c r="C7" s="115">
        <v>1.3438739</v>
      </c>
    </row>
    <row r="8" spans="1:5" x14ac:dyDescent="0.45">
      <c r="A8" s="114">
        <v>45841</v>
      </c>
      <c r="B8" s="115">
        <v>2190.6999999999998</v>
      </c>
      <c r="C8" s="115">
        <v>0</v>
      </c>
    </row>
    <row r="9" spans="1:5" x14ac:dyDescent="0.45">
      <c r="A9" s="114">
        <v>45846</v>
      </c>
      <c r="B9" s="115">
        <v>2207</v>
      </c>
      <c r="C9" s="115">
        <v>4.4557944679999997</v>
      </c>
    </row>
    <row r="10" spans="1:5" x14ac:dyDescent="0.45">
      <c r="A10" s="114">
        <v>45847</v>
      </c>
      <c r="B10" s="115">
        <v>2195.4</v>
      </c>
      <c r="C10" s="115">
        <v>1.626675302</v>
      </c>
    </row>
    <row r="11" spans="1:5" x14ac:dyDescent="0.45">
      <c r="A11" s="114">
        <v>45848</v>
      </c>
      <c r="B11" s="115">
        <v>2194.4</v>
      </c>
      <c r="C11" s="115">
        <v>0.14147904989999999</v>
      </c>
    </row>
    <row r="12" spans="1:5" x14ac:dyDescent="0.45">
      <c r="A12" s="114">
        <v>45860</v>
      </c>
      <c r="B12" s="115">
        <v>2207.6</v>
      </c>
      <c r="C12" s="115">
        <v>0.91942517079999997</v>
      </c>
    </row>
    <row r="13" spans="1:5" x14ac:dyDescent="0.45">
      <c r="A13" s="114">
        <v>45861</v>
      </c>
      <c r="B13" s="40">
        <v>2195.6</v>
      </c>
      <c r="C13" s="40">
        <v>0.28290758529999999</v>
      </c>
    </row>
    <row r="14" spans="1:5" x14ac:dyDescent="0.45">
      <c r="A14" s="114">
        <v>45862</v>
      </c>
      <c r="B14" s="40">
        <v>2196.5</v>
      </c>
      <c r="C14" s="40">
        <v>1.6974003150000001</v>
      </c>
    </row>
    <row r="15" spans="1:5" x14ac:dyDescent="0.45">
      <c r="A15" s="114">
        <v>45867</v>
      </c>
      <c r="B15" s="40">
        <v>2203.1</v>
      </c>
      <c r="C15" s="40">
        <v>1.6974003150000001</v>
      </c>
    </row>
    <row r="16" spans="1:5" x14ac:dyDescent="0.45">
      <c r="A16" s="114">
        <v>45868</v>
      </c>
      <c r="B16" s="40">
        <v>2195.6</v>
      </c>
      <c r="C16" s="40">
        <v>0.28291514140000001</v>
      </c>
    </row>
    <row r="17" spans="1:5" x14ac:dyDescent="0.45">
      <c r="A17" s="114">
        <v>45869</v>
      </c>
      <c r="B17" s="40">
        <v>2194.1999999999998</v>
      </c>
      <c r="C17" s="40">
        <v>0.91947420940000002</v>
      </c>
    </row>
    <row r="18" spans="1:5" x14ac:dyDescent="0.45">
      <c r="A18" s="114">
        <v>45909</v>
      </c>
      <c r="B18" s="40">
        <v>2207.1</v>
      </c>
      <c r="C18" s="40">
        <v>3.0411755650000001</v>
      </c>
    </row>
    <row r="19" spans="1:5" x14ac:dyDescent="0.45">
      <c r="A19" s="114">
        <v>45910</v>
      </c>
      <c r="B19" s="40">
        <v>2198.1</v>
      </c>
      <c r="C19" s="40">
        <v>0.63654206690000004</v>
      </c>
    </row>
    <row r="20" spans="1:5" x14ac:dyDescent="0.45">
      <c r="A20" s="114">
        <v>45911</v>
      </c>
      <c r="B20" s="115">
        <v>2200.4</v>
      </c>
      <c r="E20" s="116" t="s">
        <v>403</v>
      </c>
    </row>
    <row r="21" spans="1:5" x14ac:dyDescent="0.45">
      <c r="A21" s="114">
        <v>45912</v>
      </c>
      <c r="B21" s="40">
        <v>2191.6999999999998</v>
      </c>
      <c r="C21" s="40">
        <v>1.414537927</v>
      </c>
    </row>
    <row r="22" spans="1:5" x14ac:dyDescent="0.45">
      <c r="A22" s="114">
        <v>45916</v>
      </c>
      <c r="B22" s="40">
        <v>2212.6</v>
      </c>
      <c r="C22" s="40">
        <v>1.627159088</v>
      </c>
    </row>
    <row r="23" spans="1:5" x14ac:dyDescent="0.45">
      <c r="A23" s="114">
        <v>45917</v>
      </c>
      <c r="B23" s="40">
        <v>2201.1999999999998</v>
      </c>
      <c r="C23" s="40">
        <v>0.91944965219999997</v>
      </c>
    </row>
    <row r="24" spans="1:5" x14ac:dyDescent="0.45">
      <c r="A24" s="114">
        <v>45918</v>
      </c>
      <c r="B24" s="40">
        <v>2196.9</v>
      </c>
      <c r="C24" s="40">
        <v>1.2730841340000001</v>
      </c>
    </row>
    <row r="25" spans="1:5" x14ac:dyDescent="0.45">
      <c r="A25" s="114">
        <v>45923</v>
      </c>
      <c r="B25" s="40">
        <v>2205.3000000000002</v>
      </c>
      <c r="C25" s="40">
        <v>2.4752442490000002</v>
      </c>
    </row>
    <row r="26" spans="1:5" x14ac:dyDescent="0.45">
      <c r="A26" s="114">
        <v>45924</v>
      </c>
      <c r="B26" s="40">
        <v>2196.6</v>
      </c>
      <c r="C26" s="40">
        <v>0.84872275590000001</v>
      </c>
    </row>
    <row r="27" spans="1:5" x14ac:dyDescent="0.45">
      <c r="A27" s="114">
        <v>45925</v>
      </c>
      <c r="B27" s="40">
        <v>2195.3000000000002</v>
      </c>
      <c r="C27" s="40">
        <v>0.28292833119999999</v>
      </c>
    </row>
    <row r="28" spans="1:5" x14ac:dyDescent="0.45">
      <c r="A28" s="114">
        <v>45930</v>
      </c>
      <c r="B28" s="40">
        <v>2201.6999999999998</v>
      </c>
      <c r="C28" s="40">
        <v>3.0411755650000001</v>
      </c>
    </row>
    <row r="29" spans="1:5" x14ac:dyDescent="0.45">
      <c r="A29" s="117">
        <v>45931</v>
      </c>
      <c r="B29" s="40">
        <v>2203.3000000000002</v>
      </c>
      <c r="C29" s="40">
        <v>0.63654206690000004</v>
      </c>
    </row>
    <row r="30" spans="1:5" x14ac:dyDescent="0.45">
      <c r="A30" s="114">
        <v>45932</v>
      </c>
      <c r="B30" s="115">
        <v>2199.3000000000002</v>
      </c>
      <c r="E30" s="116" t="s">
        <v>403</v>
      </c>
    </row>
    <row r="31" spans="1:5" x14ac:dyDescent="0.45">
      <c r="A31" s="114">
        <v>45937</v>
      </c>
      <c r="B31" s="40">
        <v>2206</v>
      </c>
      <c r="C31" s="40">
        <v>0</v>
      </c>
    </row>
    <row r="32" spans="1:5" x14ac:dyDescent="0.45">
      <c r="A32" s="114">
        <v>45938</v>
      </c>
      <c r="B32" s="40">
        <v>2194.1</v>
      </c>
      <c r="C32" s="40">
        <v>0.14145757070000001</v>
      </c>
    </row>
    <row r="33" spans="1:3" x14ac:dyDescent="0.45">
      <c r="A33" s="114">
        <v>45939</v>
      </c>
      <c r="B33" s="40">
        <v>2199.4</v>
      </c>
      <c r="C33" s="40">
        <v>0.56580010510000001</v>
      </c>
    </row>
    <row r="35" spans="1:3" x14ac:dyDescent="0.45">
      <c r="B35">
        <f>AVERAGE(B2:B33)</f>
        <v>2199.6906249999997</v>
      </c>
      <c r="C35">
        <f>AVERAGE(C2:C33)</f>
        <v>1.1608963917137931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INFO</vt:lpstr>
      <vt:lpstr>ARPA-PE-WaterChem</vt:lpstr>
      <vt:lpstr>UnfilteredPrecipRates</vt:lpstr>
      <vt:lpstr>FilteredPrecipRates</vt:lpstr>
      <vt:lpstr>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Savoie, Ally</dc:creator>
  <cp:lastModifiedBy>Savoie, Ally</cp:lastModifiedBy>
  <dcterms:created xsi:type="dcterms:W3CDTF">2025-06-30T18:52:15Z</dcterms:created>
  <dcterms:modified xsi:type="dcterms:W3CDTF">2026-08-06T17:09:17Z</dcterms:modified>
</cp:coreProperties>
</file>