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 en matiere de GRU\Dr NANA Harouna\progression\Transmis paper Nana H.M\International Environmental Agreements  Politics, Law and Economics\Discover Sustainability\"/>
    </mc:Choice>
  </mc:AlternateContent>
  <xr:revisionPtr revIDLastSave="0" documentId="13_ncr:1_{8C861288-AEC1-4DB4-BB5E-64E26D044084}" xr6:coauthVersionLast="47" xr6:coauthVersionMax="47" xr10:uidLastSave="{00000000-0000-0000-0000-000000000000}"/>
  <bookViews>
    <workbookView xWindow="-108" yWindow="-108" windowWidth="23256" windowHeight="12456" xr2:uid="{5CE2EEC3-BDDE-4B31-A62C-8DDECB26A7AE}"/>
  </bookViews>
  <sheets>
    <sheet name="DEA_BASE" sheetId="1" r:id="rId1"/>
    <sheet name="oityp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8" i="1" l="1"/>
  <c r="K2" i="1"/>
  <c r="K29" i="1"/>
  <c r="K28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J29" i="1"/>
  <c r="V2" i="1" s="1"/>
  <c r="I29" i="1"/>
  <c r="H29" i="1"/>
  <c r="T2" i="1" s="1"/>
  <c r="G29" i="1"/>
  <c r="S2" i="1" s="1"/>
  <c r="F29" i="1"/>
  <c r="R3" i="1" s="1"/>
  <c r="E29" i="1"/>
  <c r="Q3" i="1" s="1"/>
  <c r="D29" i="1"/>
  <c r="P3" i="1" s="1"/>
  <c r="C29" i="1"/>
  <c r="O3" i="1" s="1"/>
  <c r="J28" i="1"/>
  <c r="I28" i="1"/>
  <c r="H28" i="1"/>
  <c r="G28" i="1"/>
  <c r="F28" i="1"/>
  <c r="E28" i="1"/>
  <c r="D28" i="1"/>
  <c r="C28" i="1"/>
  <c r="B29" i="1"/>
  <c r="B28" i="1"/>
  <c r="N3" i="1" l="1"/>
  <c r="U3" i="1"/>
  <c r="U2" i="1"/>
  <c r="N26" i="1"/>
  <c r="N18" i="1"/>
  <c r="N10" i="1"/>
  <c r="O2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N25" i="1"/>
  <c r="N17" i="1"/>
  <c r="N9" i="1"/>
  <c r="P2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N24" i="1"/>
  <c r="N16" i="1"/>
  <c r="N8" i="1"/>
  <c r="Q2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N23" i="1"/>
  <c r="N15" i="1"/>
  <c r="N7" i="1"/>
  <c r="R2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N22" i="1"/>
  <c r="N14" i="1"/>
  <c r="N6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N21" i="1"/>
  <c r="N13" i="1"/>
  <c r="N5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N20" i="1"/>
  <c r="N12" i="1"/>
  <c r="N4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N2" i="1"/>
  <c r="N19" i="1"/>
  <c r="N11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ISSA Habou</author>
    <author>Utilisateur Windows</author>
  </authors>
  <commentList>
    <comment ref="W1" authorId="0" shapeId="0" xr:uid="{4D81ECB8-AF96-4248-8B3F-133F1B9405BE}">
      <text>
        <r>
          <rPr>
            <b/>
            <sz val="9"/>
            <color indexed="81"/>
            <rFont val="Tahoma"/>
            <family val="2"/>
          </rPr>
          <t>ISSA Habou:</t>
        </r>
        <r>
          <rPr>
            <sz val="9"/>
            <color indexed="81"/>
            <rFont val="Tahoma"/>
            <family val="2"/>
          </rPr>
          <t xml:space="preserve">
(K2-$K$29)/($K$28-$K$29)</t>
        </r>
      </text>
    </comment>
    <comment ref="G25" authorId="1" shapeId="0" xr:uid="{DEEB6E61-1919-4CDC-BA30-13BA367CF92A}">
      <text>
        <r>
          <rPr>
            <b/>
            <sz val="9"/>
            <color indexed="81"/>
            <rFont val="Tahoma"/>
            <family val="2"/>
          </rPr>
          <t>Utilisateur Windows:</t>
        </r>
        <r>
          <rPr>
            <sz val="9"/>
            <color indexed="81"/>
            <rFont val="Tahoma"/>
            <family val="2"/>
          </rPr>
          <t xml:space="preserve">
VOIR bulletin_climat-octobre-2022</t>
        </r>
      </text>
    </comment>
  </commentList>
</comments>
</file>

<file path=xl/sharedStrings.xml><?xml version="1.0" encoding="utf-8"?>
<sst xmlns="http://schemas.openxmlformats.org/spreadsheetml/2006/main" count="43" uniqueCount="18">
  <si>
    <t>DMU</t>
  </si>
  <si>
    <t>infra_ep</t>
  </si>
  <si>
    <t>med</t>
  </si>
  <si>
    <t>p_soins</t>
  </si>
  <si>
    <t>p_appuis</t>
  </si>
  <si>
    <t>precipitation</t>
  </si>
  <si>
    <t>aff_inond</t>
  </si>
  <si>
    <t>affec_mcs</t>
  </si>
  <si>
    <t>morb_mcs</t>
  </si>
  <si>
    <t>epi</t>
  </si>
  <si>
    <t>Max</t>
  </si>
  <si>
    <t>Min</t>
  </si>
  <si>
    <t>year</t>
  </si>
  <si>
    <t>gueris_mcs</t>
  </si>
  <si>
    <t>iotype</t>
  </si>
  <si>
    <t>varname</t>
  </si>
  <si>
    <t>input</t>
  </si>
  <si>
    <t>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</si>
</sst>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2" fontId="0" fillId="0" borderId="0" xfId="0" applyNumberFormat="1"/>
    <xf numFmtId="41" fontId="0" fillId="0" borderId="0" xfId="1" applyFont="1" applyFill="1"/>
  </cellXfs>
  <cellStyles count="2">
    <cellStyle name="Millier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AD97-FB25-4BD5-99F9-AE647E7A4802}">
  <dimension ref="A1:W29"/>
  <sheetViews>
    <sheetView tabSelected="1" topLeftCell="H1" workbookViewId="0">
      <selection activeCell="O18" sqref="O18"/>
    </sheetView>
  </sheetViews>
  <sheetFormatPr baseColWidth="10" defaultRowHeight="14.4" x14ac:dyDescent="0.3"/>
  <cols>
    <col min="12" max="12" width="10.88671875"/>
    <col min="13" max="13" width="5.109375" bestFit="1" customWidth="1"/>
    <col min="14" max="14" width="12.21875" bestFit="1" customWidth="1"/>
    <col min="15" max="17" width="11.88671875" bestFit="1" customWidth="1"/>
    <col min="18" max="22" width="11.21875" bestFit="1" customWidth="1"/>
  </cols>
  <sheetData>
    <row r="1" spans="1:23" x14ac:dyDescent="0.3">
      <c r="A1" t="s">
        <v>12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9</v>
      </c>
      <c r="G1" s="3" t="s">
        <v>5</v>
      </c>
      <c r="H1" s="3" t="s">
        <v>6</v>
      </c>
      <c r="I1" s="2" t="s">
        <v>7</v>
      </c>
      <c r="J1" s="2" t="s">
        <v>8</v>
      </c>
      <c r="K1" s="2"/>
      <c r="L1" s="4"/>
      <c r="M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3" t="s">
        <v>9</v>
      </c>
      <c r="S1" s="3" t="s">
        <v>5</v>
      </c>
      <c r="T1" s="3" t="s">
        <v>6</v>
      </c>
      <c r="U1" s="2" t="s">
        <v>7</v>
      </c>
      <c r="V1" s="2" t="s">
        <v>8</v>
      </c>
      <c r="W1" t="s">
        <v>13</v>
      </c>
    </row>
    <row r="2" spans="1:23" x14ac:dyDescent="0.3">
      <c r="A2">
        <v>1998</v>
      </c>
      <c r="B2">
        <v>469</v>
      </c>
      <c r="F2">
        <v>25.614587022503571</v>
      </c>
      <c r="G2">
        <v>522.85</v>
      </c>
      <c r="H2">
        <v>48523</v>
      </c>
      <c r="I2">
        <v>900775</v>
      </c>
      <c r="J2">
        <v>316.91474833147726</v>
      </c>
      <c r="K2">
        <f>I2-J2</f>
        <v>900458.08525166847</v>
      </c>
      <c r="L2" s="4">
        <v>1</v>
      </c>
      <c r="M2">
        <v>1998</v>
      </c>
      <c r="N2" s="5">
        <f>(B2-$B$29)/($B$28-$B$29)</f>
        <v>0</v>
      </c>
      <c r="O2" s="5">
        <f>(C2-$C$29)/($C$28-$C$29)</f>
        <v>-0.22136222910216719</v>
      </c>
      <c r="P2" s="5">
        <f>(D2-$D$29)/($D$28-$D$29)</f>
        <v>-0.39350695683196574</v>
      </c>
      <c r="Q2" s="5">
        <f>(E2-$E$29)/($E$28-$E$29)</f>
        <v>-1.794145420207743E-2</v>
      </c>
      <c r="R2" s="5">
        <f>(F2-$F$29)/($F$28-$F$29)</f>
        <v>0.45801863431022105</v>
      </c>
      <c r="S2" s="5">
        <f>(G2-$G$29)/($G$28-$G$29)</f>
        <v>0.89566172432729285</v>
      </c>
      <c r="T2" s="5">
        <f>(H2-$H$29)/($H$28-$H$29)</f>
        <v>7.4600423017378598E-2</v>
      </c>
      <c r="U2" s="5">
        <f>(I2-$I$29)/($I$28-$I$29)</f>
        <v>8.8315670345180994E-2</v>
      </c>
      <c r="V2" s="5">
        <f>(J2-$J$29)/($J$28-$J$29)</f>
        <v>0.28579016534442775</v>
      </c>
      <c r="W2">
        <v>8.8063910999999995E-2</v>
      </c>
    </row>
    <row r="3" spans="1:23" x14ac:dyDescent="0.3">
      <c r="A3">
        <v>1999</v>
      </c>
      <c r="B3">
        <v>469</v>
      </c>
      <c r="C3">
        <v>286</v>
      </c>
      <c r="D3">
        <v>3309</v>
      </c>
      <c r="F3">
        <v>25.585661016291077</v>
      </c>
      <c r="G3">
        <v>499.92000000000007</v>
      </c>
      <c r="H3">
        <v>80764</v>
      </c>
      <c r="I3">
        <v>1119513</v>
      </c>
      <c r="J3">
        <v>98.929984571783194</v>
      </c>
      <c r="K3">
        <f t="shared" ref="K3:K26" si="0">I3-J3</f>
        <v>1119414.0700154281</v>
      </c>
      <c r="L3" s="4">
        <v>2</v>
      </c>
      <c r="M3">
        <v>1999</v>
      </c>
      <c r="N3" s="5">
        <f t="shared" ref="N3:N26" si="1">(B3-$B$29)/($B$28-$B$29)</f>
        <v>0</v>
      </c>
      <c r="O3" s="5">
        <f t="shared" ref="O3:O26" si="2">(C3-$C$29)/($C$28-$C$29)</f>
        <v>0</v>
      </c>
      <c r="P3" s="5">
        <f t="shared" ref="P3:P26" si="3">(D3-$D$29)/($D$28-$D$29)</f>
        <v>0</v>
      </c>
      <c r="Q3" s="5">
        <f t="shared" ref="Q3:Q26" si="4">(E3-$E$29)/($E$28-$E$29)</f>
        <v>-1.794145420207743E-2</v>
      </c>
      <c r="R3" s="5">
        <f t="shared" ref="R3:R26" si="5">(F3-$F$29)/($F$28-$F$29)</f>
        <v>0.45538504793855722</v>
      </c>
      <c r="S3" s="5">
        <f t="shared" ref="S3:S26" si="6">(G3-$G$29)/($G$28-$G$29)</f>
        <v>0.78118915680694956</v>
      </c>
      <c r="T3" s="5">
        <f t="shared" ref="T3:T26" si="7">(H3-$H$29)/($H$28-$H$29)</f>
        <v>0.13318505920062798</v>
      </c>
      <c r="U3" s="5">
        <f t="shared" ref="U3:U26" si="8">(I3-$I$29)/($I$28-$I$29)</f>
        <v>0.11823835136749708</v>
      </c>
      <c r="V3" s="5">
        <f t="shared" ref="V3:V26" si="9">(J3-$J$29)/($J$28-$J$29)</f>
        <v>5.2733800750962699E-2</v>
      </c>
      <c r="W3">
        <v>0.11792279</v>
      </c>
    </row>
    <row r="4" spans="1:23" x14ac:dyDescent="0.3">
      <c r="A4">
        <v>2000</v>
      </c>
      <c r="B4">
        <v>469</v>
      </c>
      <c r="C4">
        <v>340</v>
      </c>
      <c r="D4">
        <v>3749</v>
      </c>
      <c r="F4">
        <v>24.922260933955158</v>
      </c>
      <c r="G4">
        <v>378.15</v>
      </c>
      <c r="H4">
        <v>7468</v>
      </c>
      <c r="I4">
        <v>754390</v>
      </c>
      <c r="J4">
        <v>143.99785268237815</v>
      </c>
      <c r="K4">
        <f t="shared" si="0"/>
        <v>754246.00214731763</v>
      </c>
      <c r="L4" s="4">
        <v>3</v>
      </c>
      <c r="M4">
        <v>2000</v>
      </c>
      <c r="N4" s="5">
        <f t="shared" si="1"/>
        <v>0</v>
      </c>
      <c r="O4" s="5">
        <f t="shared" si="2"/>
        <v>4.1795665634674919E-2</v>
      </c>
      <c r="P4" s="5">
        <f t="shared" si="3"/>
        <v>5.2324889998810797E-2</v>
      </c>
      <c r="Q4" s="5">
        <f t="shared" si="4"/>
        <v>-1.794145420207743E-2</v>
      </c>
      <c r="R4" s="5">
        <f t="shared" si="5"/>
        <v>0.39498537150324242</v>
      </c>
      <c r="S4" s="5">
        <f t="shared" si="6"/>
        <v>0.17328141380859657</v>
      </c>
      <c r="T4" s="5">
        <f t="shared" si="7"/>
        <v>0</v>
      </c>
      <c r="U4" s="5">
        <f t="shared" si="8"/>
        <v>6.8290655663453353E-2</v>
      </c>
      <c r="V4" s="5">
        <f t="shared" si="9"/>
        <v>0.10091768902221772</v>
      </c>
      <c r="W4">
        <v>6.7999214000000002E-2</v>
      </c>
    </row>
    <row r="5" spans="1:23" x14ac:dyDescent="0.3">
      <c r="A5">
        <v>2001</v>
      </c>
      <c r="B5">
        <v>469</v>
      </c>
      <c r="C5">
        <v>344</v>
      </c>
      <c r="D5">
        <v>3863</v>
      </c>
      <c r="F5">
        <v>25.597561478338079</v>
      </c>
      <c r="G5">
        <v>404.69000000000005</v>
      </c>
      <c r="H5">
        <v>15500</v>
      </c>
      <c r="I5">
        <v>987902</v>
      </c>
      <c r="J5">
        <v>98.269113478858671</v>
      </c>
      <c r="K5">
        <f t="shared" si="0"/>
        <v>987803.73088652117</v>
      </c>
      <c r="L5" s="4">
        <v>4</v>
      </c>
      <c r="M5">
        <v>2001</v>
      </c>
      <c r="N5" s="5">
        <f t="shared" si="1"/>
        <v>0</v>
      </c>
      <c r="O5" s="5">
        <f t="shared" si="2"/>
        <v>4.4891640866873063E-2</v>
      </c>
      <c r="P5" s="5">
        <f t="shared" si="3"/>
        <v>6.5881793316684506E-2</v>
      </c>
      <c r="Q5" s="5">
        <f t="shared" si="4"/>
        <v>-1.794145420207743E-2</v>
      </c>
      <c r="R5" s="5">
        <f t="shared" si="5"/>
        <v>0.45646853296698642</v>
      </c>
      <c r="S5" s="5">
        <f t="shared" si="6"/>
        <v>0.3057760471269535</v>
      </c>
      <c r="T5" s="5">
        <f t="shared" si="7"/>
        <v>1.4594826395702958E-2</v>
      </c>
      <c r="U5" s="5">
        <f t="shared" si="8"/>
        <v>0.1002343741343321</v>
      </c>
      <c r="V5" s="5">
        <f t="shared" si="9"/>
        <v>5.2027236623610702E-2</v>
      </c>
      <c r="W5">
        <v>9.9826901999999995E-2</v>
      </c>
    </row>
    <row r="6" spans="1:23" x14ac:dyDescent="0.3">
      <c r="A6">
        <v>2002</v>
      </c>
      <c r="B6">
        <v>529</v>
      </c>
      <c r="C6">
        <v>314</v>
      </c>
      <c r="D6">
        <v>3663</v>
      </c>
      <c r="F6">
        <v>27.015103938143763</v>
      </c>
      <c r="G6">
        <v>383.07000000000005</v>
      </c>
      <c r="H6">
        <v>114214</v>
      </c>
      <c r="I6">
        <v>808755</v>
      </c>
      <c r="J6">
        <v>126.72180994048132</v>
      </c>
      <c r="K6">
        <f t="shared" si="0"/>
        <v>808628.27819005947</v>
      </c>
      <c r="L6" s="4">
        <v>5</v>
      </c>
      <c r="M6">
        <v>2002</v>
      </c>
      <c r="N6" s="5">
        <f t="shared" si="1"/>
        <v>1.3425822331617812E-2</v>
      </c>
      <c r="O6" s="5">
        <f t="shared" si="2"/>
        <v>2.1671826625386997E-2</v>
      </c>
      <c r="P6" s="5">
        <f t="shared" si="3"/>
        <v>4.209775240813414E-2</v>
      </c>
      <c r="Q6" s="5">
        <f t="shared" si="4"/>
        <v>-1.794145420207743E-2</v>
      </c>
      <c r="R6" s="5">
        <f t="shared" si="5"/>
        <v>0.58552957499174385</v>
      </c>
      <c r="S6" s="5">
        <f t="shared" si="6"/>
        <v>0.19784334281863139</v>
      </c>
      <c r="T6" s="5">
        <f t="shared" si="7"/>
        <v>0.19396655110006322</v>
      </c>
      <c r="U6" s="5">
        <f t="shared" si="8"/>
        <v>7.572761930844514E-2</v>
      </c>
      <c r="V6" s="5">
        <f t="shared" si="9"/>
        <v>8.2447170043990534E-2</v>
      </c>
      <c r="W6">
        <v>7.5505725999999995E-2</v>
      </c>
    </row>
    <row r="7" spans="1:23" x14ac:dyDescent="0.3">
      <c r="A7">
        <v>2003</v>
      </c>
      <c r="B7">
        <v>616</v>
      </c>
      <c r="C7">
        <v>311</v>
      </c>
      <c r="D7">
        <v>3499</v>
      </c>
      <c r="F7">
        <v>26.689722155240673</v>
      </c>
      <c r="G7">
        <v>521.81999999999994</v>
      </c>
      <c r="H7">
        <v>31744</v>
      </c>
      <c r="I7">
        <v>847905</v>
      </c>
      <c r="J7">
        <v>92.080350993276298</v>
      </c>
      <c r="K7">
        <f t="shared" si="0"/>
        <v>847812.91964900668</v>
      </c>
      <c r="L7" s="4">
        <v>6</v>
      </c>
      <c r="M7">
        <v>2003</v>
      </c>
      <c r="N7" s="5">
        <f t="shared" si="1"/>
        <v>3.2893264712463635E-2</v>
      </c>
      <c r="O7" s="5">
        <f t="shared" si="2"/>
        <v>1.9349845201238391E-2</v>
      </c>
      <c r="P7" s="5">
        <f t="shared" si="3"/>
        <v>2.2594838863122843E-2</v>
      </c>
      <c r="Q7" s="5">
        <f t="shared" si="4"/>
        <v>-1.794145420207743E-2</v>
      </c>
      <c r="R7" s="5">
        <f t="shared" si="5"/>
        <v>0.55590498655923737</v>
      </c>
      <c r="S7" s="5">
        <f t="shared" si="6"/>
        <v>0.8905196944735656</v>
      </c>
      <c r="T7" s="5">
        <f t="shared" si="7"/>
        <v>4.4111554479841261E-2</v>
      </c>
      <c r="U7" s="5">
        <f t="shared" si="8"/>
        <v>8.1083218070542612E-2</v>
      </c>
      <c r="V7" s="5">
        <f t="shared" si="9"/>
        <v>4.5410579287815125E-2</v>
      </c>
      <c r="W7">
        <v>8.0850795000000003E-2</v>
      </c>
    </row>
    <row r="8" spans="1:23" x14ac:dyDescent="0.3">
      <c r="A8">
        <v>2004</v>
      </c>
      <c r="B8">
        <v>621</v>
      </c>
      <c r="C8">
        <v>335</v>
      </c>
      <c r="D8">
        <v>3528</v>
      </c>
      <c r="F8">
        <v>26.501402909761666</v>
      </c>
      <c r="G8">
        <v>343.44</v>
      </c>
      <c r="H8">
        <v>11542</v>
      </c>
      <c r="I8">
        <v>872226</v>
      </c>
      <c r="J8">
        <v>984.93710572909424</v>
      </c>
      <c r="K8">
        <f t="shared" si="0"/>
        <v>871241.06289427087</v>
      </c>
      <c r="L8" s="4">
        <v>7</v>
      </c>
      <c r="M8">
        <v>2004</v>
      </c>
      <c r="N8" s="5">
        <f t="shared" si="1"/>
        <v>3.4012083240098454E-2</v>
      </c>
      <c r="O8" s="5">
        <f t="shared" si="2"/>
        <v>3.7925696594427245E-2</v>
      </c>
      <c r="P8" s="5">
        <f t="shared" si="3"/>
        <v>2.6043524794862646E-2</v>
      </c>
      <c r="Q8" s="5">
        <f t="shared" si="4"/>
        <v>-1.794145420207743E-2</v>
      </c>
      <c r="R8" s="5">
        <f t="shared" si="5"/>
        <v>0.53875934278207072</v>
      </c>
      <c r="S8" s="5">
        <f t="shared" si="6"/>
        <v>0</v>
      </c>
      <c r="T8" s="5">
        <f t="shared" si="7"/>
        <v>7.4028041255096927E-3</v>
      </c>
      <c r="U8" s="5">
        <f t="shared" si="8"/>
        <v>8.4410255554398864E-2</v>
      </c>
      <c r="V8" s="5">
        <f t="shared" si="9"/>
        <v>1</v>
      </c>
      <c r="W8">
        <v>8.4211728999999999E-2</v>
      </c>
    </row>
    <row r="9" spans="1:23" x14ac:dyDescent="0.3">
      <c r="A9">
        <v>2005</v>
      </c>
      <c r="B9">
        <v>1535</v>
      </c>
      <c r="C9">
        <v>480</v>
      </c>
      <c r="D9">
        <v>4053</v>
      </c>
      <c r="F9">
        <v>27.938572499816953</v>
      </c>
      <c r="G9">
        <v>495.90999999999997</v>
      </c>
      <c r="H9">
        <v>21887</v>
      </c>
      <c r="I9">
        <v>879286</v>
      </c>
      <c r="J9">
        <v>567.47169485509573</v>
      </c>
      <c r="K9">
        <f t="shared" si="0"/>
        <v>878718.52830514486</v>
      </c>
      <c r="L9" s="4">
        <v>8</v>
      </c>
      <c r="M9">
        <v>2005</v>
      </c>
      <c r="N9" s="5">
        <f t="shared" si="1"/>
        <v>0.23853211009174313</v>
      </c>
      <c r="O9" s="5">
        <f t="shared" si="2"/>
        <v>0.15015479876160992</v>
      </c>
      <c r="P9" s="5">
        <f t="shared" si="3"/>
        <v>8.8476632179807349E-2</v>
      </c>
      <c r="Q9" s="5">
        <f t="shared" si="4"/>
        <v>-1.794145420207743E-2</v>
      </c>
      <c r="R9" s="5">
        <f t="shared" si="5"/>
        <v>0.66960734918623488</v>
      </c>
      <c r="S9" s="5">
        <f t="shared" si="6"/>
        <v>0.76117018621137222</v>
      </c>
      <c r="T9" s="5">
        <f t="shared" si="7"/>
        <v>2.6200548032823824E-2</v>
      </c>
      <c r="U9" s="5">
        <f t="shared" si="8"/>
        <v>8.5376041691318613E-2</v>
      </c>
      <c r="V9" s="5">
        <f t="shared" si="9"/>
        <v>0.55367077348090776</v>
      </c>
      <c r="W9">
        <v>8.5145064000000006E-2</v>
      </c>
    </row>
    <row r="10" spans="1:23" x14ac:dyDescent="0.3">
      <c r="A10">
        <v>2006</v>
      </c>
      <c r="B10">
        <v>2720</v>
      </c>
      <c r="C10">
        <v>489</v>
      </c>
      <c r="D10">
        <v>3840</v>
      </c>
      <c r="F10">
        <v>28.214827541516982</v>
      </c>
      <c r="G10">
        <v>452.7</v>
      </c>
      <c r="H10">
        <v>35731</v>
      </c>
      <c r="I10">
        <v>255178</v>
      </c>
      <c r="J10">
        <v>192.72646698807742</v>
      </c>
      <c r="K10">
        <f t="shared" si="0"/>
        <v>254985.27353301193</v>
      </c>
      <c r="L10" s="4">
        <v>9</v>
      </c>
      <c r="M10">
        <v>2006</v>
      </c>
      <c r="N10" s="5">
        <f t="shared" si="1"/>
        <v>0.50369210114119489</v>
      </c>
      <c r="O10" s="5">
        <f t="shared" si="2"/>
        <v>0.15712074303405574</v>
      </c>
      <c r="P10" s="5">
        <f t="shared" si="3"/>
        <v>6.3146628612201217E-2</v>
      </c>
      <c r="Q10" s="5">
        <f t="shared" si="4"/>
        <v>-1.794145420207743E-2</v>
      </c>
      <c r="R10" s="5">
        <f t="shared" si="5"/>
        <v>0.69475916266439053</v>
      </c>
      <c r="S10" s="5">
        <f t="shared" si="6"/>
        <v>0.54545454545454541</v>
      </c>
      <c r="T10" s="5">
        <f t="shared" si="7"/>
        <v>5.135627221386363E-2</v>
      </c>
      <c r="U10" s="5">
        <f t="shared" si="8"/>
        <v>0</v>
      </c>
      <c r="V10" s="5">
        <f t="shared" si="9"/>
        <v>0.1530154297353383</v>
      </c>
      <c r="W10">
        <v>0</v>
      </c>
    </row>
    <row r="11" spans="1:23" x14ac:dyDescent="0.3">
      <c r="A11">
        <v>2007</v>
      </c>
      <c r="B11">
        <v>2604</v>
      </c>
      <c r="C11">
        <v>489</v>
      </c>
      <c r="D11">
        <v>3840</v>
      </c>
      <c r="F11">
        <v>28.226743623695743</v>
      </c>
      <c r="G11">
        <v>460.66000000000014</v>
      </c>
      <c r="H11">
        <v>69350</v>
      </c>
      <c r="I11">
        <v>1713888</v>
      </c>
      <c r="J11">
        <v>98.961728117925986</v>
      </c>
      <c r="K11">
        <f t="shared" si="0"/>
        <v>1713789.0382718821</v>
      </c>
      <c r="L11" s="4">
        <v>10</v>
      </c>
      <c r="M11">
        <v>2007</v>
      </c>
      <c r="N11" s="5">
        <f t="shared" si="1"/>
        <v>0.47773551130006714</v>
      </c>
      <c r="O11" s="5">
        <f t="shared" si="2"/>
        <v>0.15712074303405574</v>
      </c>
      <c r="P11" s="5">
        <f t="shared" si="3"/>
        <v>6.3146628612201217E-2</v>
      </c>
      <c r="Q11" s="5">
        <f t="shared" si="4"/>
        <v>-1.794145420207743E-2</v>
      </c>
      <c r="R11" s="5">
        <f t="shared" si="5"/>
        <v>0.69584406983750924</v>
      </c>
      <c r="S11" s="5">
        <f t="shared" si="6"/>
        <v>0.58519295092606527</v>
      </c>
      <c r="T11" s="5">
        <f t="shared" si="7"/>
        <v>0.1124448514714754</v>
      </c>
      <c r="U11" s="5">
        <f t="shared" si="8"/>
        <v>0.1995470107345898</v>
      </c>
      <c r="V11" s="5">
        <f t="shared" si="9"/>
        <v>5.2767739065438198E-2</v>
      </c>
      <c r="W11">
        <v>0.19940598000000001</v>
      </c>
    </row>
    <row r="12" spans="1:23" x14ac:dyDescent="0.3">
      <c r="A12">
        <v>2008</v>
      </c>
      <c r="B12">
        <v>3191</v>
      </c>
      <c r="C12">
        <v>618</v>
      </c>
      <c r="D12">
        <v>4535</v>
      </c>
      <c r="F12">
        <v>27.872972019185752</v>
      </c>
      <c r="G12">
        <v>424.33000000000004</v>
      </c>
      <c r="H12">
        <v>32133</v>
      </c>
      <c r="I12">
        <v>2273382</v>
      </c>
      <c r="J12">
        <v>290.20100809324845</v>
      </c>
      <c r="K12">
        <f t="shared" si="0"/>
        <v>2273091.7989919069</v>
      </c>
      <c r="L12" s="4">
        <v>11</v>
      </c>
      <c r="M12">
        <v>2008</v>
      </c>
      <c r="N12" s="5">
        <f t="shared" si="1"/>
        <v>0.60908480644439467</v>
      </c>
      <c r="O12" s="5">
        <f t="shared" si="2"/>
        <v>0.25696594427244585</v>
      </c>
      <c r="P12" s="5">
        <f t="shared" si="3"/>
        <v>0.14579617076941373</v>
      </c>
      <c r="Q12" s="5">
        <f t="shared" si="4"/>
        <v>-1.794145420207743E-2</v>
      </c>
      <c r="R12" s="5">
        <f t="shared" si="5"/>
        <v>0.66363471229693261</v>
      </c>
      <c r="S12" s="5">
        <f t="shared" si="6"/>
        <v>0.40382407268733483</v>
      </c>
      <c r="T12" s="5">
        <f t="shared" si="7"/>
        <v>4.481840052913514E-2</v>
      </c>
      <c r="U12" s="5">
        <f t="shared" si="8"/>
        <v>0.276084057319544</v>
      </c>
      <c r="V12" s="5">
        <f t="shared" si="9"/>
        <v>0.25722942065183502</v>
      </c>
      <c r="W12">
        <v>0.27589269999999999</v>
      </c>
    </row>
    <row r="13" spans="1:23" x14ac:dyDescent="0.3">
      <c r="A13">
        <v>2009</v>
      </c>
      <c r="B13">
        <v>3310</v>
      </c>
      <c r="C13">
        <v>584</v>
      </c>
      <c r="D13">
        <v>4616</v>
      </c>
      <c r="F13">
        <v>27.651345009056236</v>
      </c>
      <c r="G13">
        <v>383.51</v>
      </c>
      <c r="H13">
        <v>281408</v>
      </c>
      <c r="I13">
        <v>2328067</v>
      </c>
      <c r="J13">
        <v>49.606443809868701</v>
      </c>
      <c r="K13">
        <f t="shared" si="0"/>
        <v>2328017.3935561902</v>
      </c>
      <c r="L13" s="4">
        <v>12</v>
      </c>
      <c r="M13">
        <v>2009</v>
      </c>
      <c r="N13" s="5">
        <f t="shared" si="1"/>
        <v>0.6357126874021034</v>
      </c>
      <c r="O13" s="5">
        <f t="shared" si="2"/>
        <v>0.23065015479876161</v>
      </c>
      <c r="P13" s="5">
        <f t="shared" si="3"/>
        <v>0.15542870733737663</v>
      </c>
      <c r="Q13" s="5">
        <f t="shared" si="4"/>
        <v>-1.794145420207743E-2</v>
      </c>
      <c r="R13" s="5">
        <f t="shared" si="5"/>
        <v>0.64345654220383519</v>
      </c>
      <c r="S13" s="5">
        <f t="shared" si="6"/>
        <v>0.20003993809595125</v>
      </c>
      <c r="T13" s="5">
        <f t="shared" si="7"/>
        <v>0.49777225383950052</v>
      </c>
      <c r="U13" s="5">
        <f t="shared" si="8"/>
        <v>0.28356479597357465</v>
      </c>
      <c r="V13" s="5">
        <f t="shared" si="9"/>
        <v>0</v>
      </c>
      <c r="W13">
        <v>0.28342192999999999</v>
      </c>
    </row>
    <row r="14" spans="1:23" x14ac:dyDescent="0.3">
      <c r="A14">
        <v>2010</v>
      </c>
      <c r="B14">
        <v>3371</v>
      </c>
      <c r="C14">
        <v>349</v>
      </c>
      <c r="D14">
        <v>3667</v>
      </c>
      <c r="E14">
        <v>1640</v>
      </c>
      <c r="F14">
        <v>31.567441472116307</v>
      </c>
      <c r="G14">
        <v>487.93000000000012</v>
      </c>
      <c r="H14">
        <v>265314</v>
      </c>
      <c r="I14">
        <v>3451425</v>
      </c>
      <c r="J14">
        <v>155.83966776256929</v>
      </c>
      <c r="K14">
        <f t="shared" si="0"/>
        <v>3451269.1603322374</v>
      </c>
      <c r="L14" s="4">
        <v>13</v>
      </c>
      <c r="M14">
        <v>2010</v>
      </c>
      <c r="N14" s="5">
        <f t="shared" si="1"/>
        <v>0.64936227343924813</v>
      </c>
      <c r="O14" s="5">
        <f t="shared" si="2"/>
        <v>4.8761609907120744E-2</v>
      </c>
      <c r="P14" s="5">
        <f t="shared" si="3"/>
        <v>4.2573433226305149E-2</v>
      </c>
      <c r="Q14" s="5">
        <f t="shared" si="4"/>
        <v>9.2675030352084173E-2</v>
      </c>
      <c r="R14" s="5">
        <f t="shared" si="5"/>
        <v>1</v>
      </c>
      <c r="S14" s="5">
        <f t="shared" si="6"/>
        <v>0.72133193549997565</v>
      </c>
      <c r="T14" s="5">
        <f t="shared" si="7"/>
        <v>0.46852808849930588</v>
      </c>
      <c r="U14" s="5">
        <f t="shared" si="8"/>
        <v>0.43723669161066997</v>
      </c>
      <c r="V14" s="5">
        <f t="shared" si="9"/>
        <v>0.11357825449100355</v>
      </c>
      <c r="W14">
        <v>0.43696668999999999</v>
      </c>
    </row>
    <row r="15" spans="1:23" x14ac:dyDescent="0.3">
      <c r="A15">
        <v>2011</v>
      </c>
      <c r="B15">
        <v>3403</v>
      </c>
      <c r="C15">
        <v>472</v>
      </c>
      <c r="D15">
        <v>6711</v>
      </c>
      <c r="E15">
        <v>266</v>
      </c>
      <c r="F15">
        <v>30.041821090829352</v>
      </c>
      <c r="G15">
        <v>383.40999999999997</v>
      </c>
      <c r="H15">
        <v>95778</v>
      </c>
      <c r="I15">
        <v>2649131</v>
      </c>
      <c r="J15">
        <v>155.06583098115408</v>
      </c>
      <c r="K15">
        <f t="shared" si="0"/>
        <v>2648975.9341690186</v>
      </c>
      <c r="L15" s="4">
        <v>14</v>
      </c>
      <c r="M15">
        <v>2011</v>
      </c>
      <c r="N15" s="5">
        <f t="shared" si="1"/>
        <v>0.65652271201611101</v>
      </c>
      <c r="O15" s="5">
        <f t="shared" si="2"/>
        <v>0.14396284829721362</v>
      </c>
      <c r="P15" s="5">
        <f t="shared" si="3"/>
        <v>0.40456653585444169</v>
      </c>
      <c r="Q15" s="5">
        <f t="shared" si="4"/>
        <v>0</v>
      </c>
      <c r="R15" s="5">
        <f t="shared" si="5"/>
        <v>0.86109893585121056</v>
      </c>
      <c r="S15" s="5">
        <f t="shared" si="6"/>
        <v>0.19954071189656017</v>
      </c>
      <c r="T15" s="5">
        <f t="shared" si="7"/>
        <v>0.16046677278442831</v>
      </c>
      <c r="U15" s="5">
        <f t="shared" si="8"/>
        <v>0.32748535691748426</v>
      </c>
      <c r="V15" s="5">
        <f t="shared" si="9"/>
        <v>0.11275091415787754</v>
      </c>
      <c r="W15">
        <v>0.32738393999999998</v>
      </c>
    </row>
    <row r="16" spans="1:23" x14ac:dyDescent="0.3">
      <c r="A16">
        <v>2012</v>
      </c>
      <c r="B16">
        <v>3390</v>
      </c>
      <c r="C16">
        <v>981</v>
      </c>
      <c r="D16">
        <v>6156</v>
      </c>
      <c r="E16">
        <v>784</v>
      </c>
      <c r="F16">
        <v>22.307347458746399</v>
      </c>
      <c r="G16">
        <v>523.87</v>
      </c>
      <c r="H16">
        <v>557224</v>
      </c>
      <c r="I16">
        <v>4323850</v>
      </c>
      <c r="J16">
        <v>418.48994031523785</v>
      </c>
      <c r="K16">
        <f t="shared" si="0"/>
        <v>4323431.5100596845</v>
      </c>
      <c r="L16" s="4">
        <v>15</v>
      </c>
      <c r="M16">
        <v>2012</v>
      </c>
      <c r="N16" s="5">
        <f t="shared" si="1"/>
        <v>0.6536137838442605</v>
      </c>
      <c r="O16" s="5">
        <f t="shared" si="2"/>
        <v>0.53792569659442724</v>
      </c>
      <c r="P16" s="5">
        <f t="shared" si="3"/>
        <v>0.33856582233321442</v>
      </c>
      <c r="Q16" s="5">
        <f t="shared" si="4"/>
        <v>3.4938621340887627E-2</v>
      </c>
      <c r="R16" s="5">
        <f t="shared" si="5"/>
        <v>0.15690893465260727</v>
      </c>
      <c r="S16" s="5">
        <f t="shared" si="6"/>
        <v>0.90075383156108035</v>
      </c>
      <c r="T16" s="5">
        <f t="shared" si="7"/>
        <v>0.99895335906325633</v>
      </c>
      <c r="U16" s="5">
        <f t="shared" si="8"/>
        <v>0.55658172992543065</v>
      </c>
      <c r="V16" s="5">
        <f t="shared" si="9"/>
        <v>0.39438832866705015</v>
      </c>
      <c r="W16">
        <v>0.55659692999999999</v>
      </c>
    </row>
    <row r="17" spans="1:23" x14ac:dyDescent="0.3">
      <c r="A17">
        <v>2013</v>
      </c>
      <c r="B17">
        <v>3486</v>
      </c>
      <c r="C17">
        <v>976</v>
      </c>
      <c r="D17">
        <v>5860</v>
      </c>
      <c r="E17">
        <v>838</v>
      </c>
      <c r="F17">
        <v>20.888412540942568</v>
      </c>
      <c r="G17">
        <v>427.66</v>
      </c>
      <c r="H17">
        <v>230952</v>
      </c>
      <c r="I17">
        <v>4029934</v>
      </c>
      <c r="J17">
        <v>464.26764087427324</v>
      </c>
      <c r="K17">
        <f t="shared" si="0"/>
        <v>4029469.7323591257</v>
      </c>
      <c r="L17" s="4">
        <v>16</v>
      </c>
      <c r="M17">
        <v>2013</v>
      </c>
      <c r="N17" s="5">
        <f t="shared" si="1"/>
        <v>0.67509509957484892</v>
      </c>
      <c r="O17" s="5">
        <f t="shared" si="2"/>
        <v>0.53405572755417952</v>
      </c>
      <c r="P17" s="5">
        <f t="shared" si="3"/>
        <v>0.3033654417885599</v>
      </c>
      <c r="Q17" s="5">
        <f t="shared" si="4"/>
        <v>3.8580871442061244E-2</v>
      </c>
      <c r="R17" s="5">
        <f t="shared" si="5"/>
        <v>2.7721115416364329E-2</v>
      </c>
      <c r="S17" s="5">
        <f t="shared" si="6"/>
        <v>0.42044830512705322</v>
      </c>
      <c r="T17" s="5">
        <f t="shared" si="7"/>
        <v>0.40608941511669322</v>
      </c>
      <c r="U17" s="5">
        <f t="shared" si="8"/>
        <v>0.51637493131085499</v>
      </c>
      <c r="V17" s="5">
        <f t="shared" si="9"/>
        <v>0.44333112763945115</v>
      </c>
      <c r="W17">
        <v>0.51624846000000002</v>
      </c>
    </row>
    <row r="18" spans="1:23" x14ac:dyDescent="0.3">
      <c r="A18">
        <v>2014</v>
      </c>
      <c r="B18">
        <v>3498</v>
      </c>
      <c r="C18">
        <v>525</v>
      </c>
      <c r="D18">
        <v>6252</v>
      </c>
      <c r="E18">
        <v>1477</v>
      </c>
      <c r="F18">
        <v>20.9929578671331</v>
      </c>
      <c r="G18">
        <v>427.93</v>
      </c>
      <c r="H18">
        <v>76266</v>
      </c>
      <c r="I18">
        <v>3713738</v>
      </c>
      <c r="J18">
        <v>250.23208613063798</v>
      </c>
      <c r="K18">
        <f t="shared" si="0"/>
        <v>3713487.7679138696</v>
      </c>
      <c r="L18" s="4">
        <v>17</v>
      </c>
      <c r="M18">
        <v>2014</v>
      </c>
      <c r="N18" s="5">
        <f t="shared" si="1"/>
        <v>0.67778026404117253</v>
      </c>
      <c r="O18" s="5">
        <f t="shared" si="2"/>
        <v>0.18498452012383901</v>
      </c>
      <c r="P18" s="5">
        <f t="shared" si="3"/>
        <v>0.34998216196931858</v>
      </c>
      <c r="Q18" s="5">
        <f t="shared" si="4"/>
        <v>8.1680830972615678E-2</v>
      </c>
      <c r="R18" s="5">
        <f t="shared" si="5"/>
        <v>3.7239510187282041E-2</v>
      </c>
      <c r="S18" s="5">
        <f t="shared" si="6"/>
        <v>0.42179621586540866</v>
      </c>
      <c r="T18" s="5">
        <f t="shared" si="7"/>
        <v>0.12501181105223755</v>
      </c>
      <c r="U18" s="5">
        <f t="shared" si="8"/>
        <v>0.47312029769194897</v>
      </c>
      <c r="V18" s="5">
        <f t="shared" si="9"/>
        <v>0.21449702280592525</v>
      </c>
      <c r="W18">
        <v>0.47304550000000001</v>
      </c>
    </row>
    <row r="19" spans="1:23" x14ac:dyDescent="0.3">
      <c r="A19">
        <v>2015</v>
      </c>
      <c r="B19">
        <v>3539</v>
      </c>
      <c r="C19">
        <v>634</v>
      </c>
      <c r="D19">
        <v>6487</v>
      </c>
      <c r="E19">
        <v>1312</v>
      </c>
      <c r="F19">
        <v>20.96331542448117</v>
      </c>
      <c r="G19">
        <v>438.77999999999992</v>
      </c>
      <c r="H19">
        <v>102970</v>
      </c>
      <c r="I19">
        <v>3616988</v>
      </c>
      <c r="J19">
        <v>134.98305586792085</v>
      </c>
      <c r="K19">
        <f t="shared" si="0"/>
        <v>3616853.0169441323</v>
      </c>
      <c r="L19" s="4">
        <v>18</v>
      </c>
      <c r="M19">
        <v>2015</v>
      </c>
      <c r="N19" s="5">
        <f t="shared" si="1"/>
        <v>0.68695457596777798</v>
      </c>
      <c r="O19" s="5">
        <f t="shared" si="2"/>
        <v>0.26934984520123839</v>
      </c>
      <c r="P19" s="5">
        <f t="shared" si="3"/>
        <v>0.37792841003686528</v>
      </c>
      <c r="Q19" s="5">
        <f t="shared" si="4"/>
        <v>7.055173344125186E-2</v>
      </c>
      <c r="R19" s="5">
        <f t="shared" si="5"/>
        <v>3.4540695410797927E-2</v>
      </c>
      <c r="S19" s="5">
        <f t="shared" si="6"/>
        <v>0.47596225849932561</v>
      </c>
      <c r="T19" s="5">
        <f t="shared" si="7"/>
        <v>0.17353524781404681</v>
      </c>
      <c r="U19" s="5">
        <f t="shared" si="8"/>
        <v>0.45988519730285754</v>
      </c>
      <c r="V19" s="5">
        <f t="shared" si="9"/>
        <v>9.1279603603356713E-2</v>
      </c>
      <c r="W19">
        <v>0.46003633999999999</v>
      </c>
    </row>
    <row r="20" spans="1:23" x14ac:dyDescent="0.3">
      <c r="A20">
        <v>2016</v>
      </c>
      <c r="B20">
        <v>3554</v>
      </c>
      <c r="C20">
        <v>681</v>
      </c>
      <c r="D20">
        <v>6530</v>
      </c>
      <c r="E20">
        <v>3287</v>
      </c>
      <c r="F20">
        <v>20.583937561356301</v>
      </c>
      <c r="G20">
        <v>473.83000000000004</v>
      </c>
      <c r="H20">
        <v>130294</v>
      </c>
      <c r="I20">
        <v>3448269</v>
      </c>
      <c r="J20">
        <v>217.3878986303819</v>
      </c>
      <c r="K20">
        <f t="shared" si="0"/>
        <v>3448051.6121013695</v>
      </c>
      <c r="L20" s="4">
        <v>19</v>
      </c>
      <c r="M20">
        <v>2016</v>
      </c>
      <c r="N20" s="5">
        <f t="shared" si="1"/>
        <v>0.69031103155068252</v>
      </c>
      <c r="O20" s="5">
        <f t="shared" si="2"/>
        <v>0.30572755417956654</v>
      </c>
      <c r="P20" s="5">
        <f t="shared" si="3"/>
        <v>0.38304197883220359</v>
      </c>
      <c r="Q20" s="5">
        <f t="shared" si="4"/>
        <v>0.20376365843787941</v>
      </c>
      <c r="R20" s="5">
        <f t="shared" si="5"/>
        <v>0</v>
      </c>
      <c r="S20" s="5">
        <f t="shared" si="6"/>
        <v>0.65094104138585218</v>
      </c>
      <c r="T20" s="5">
        <f t="shared" si="7"/>
        <v>0.22318527725082313</v>
      </c>
      <c r="U20" s="5">
        <f t="shared" si="8"/>
        <v>0.43680496058402429</v>
      </c>
      <c r="V20" s="5">
        <f t="shared" si="9"/>
        <v>0.17938196795156777</v>
      </c>
      <c r="W20">
        <v>0.43697544999999999</v>
      </c>
    </row>
    <row r="21" spans="1:23" x14ac:dyDescent="0.3">
      <c r="A21">
        <v>2017</v>
      </c>
      <c r="B21">
        <v>3615</v>
      </c>
      <c r="C21">
        <v>1068</v>
      </c>
      <c r="D21">
        <v>5482</v>
      </c>
      <c r="E21">
        <v>2095</v>
      </c>
      <c r="F21">
        <v>26.860395749464963</v>
      </c>
      <c r="G21">
        <v>495.73000000000013</v>
      </c>
      <c r="H21">
        <v>134132</v>
      </c>
      <c r="I21">
        <v>3203379</v>
      </c>
      <c r="J21">
        <v>311.68513724123926</v>
      </c>
      <c r="K21">
        <f t="shared" si="0"/>
        <v>3203067.3148627589</v>
      </c>
      <c r="L21" s="4">
        <v>20</v>
      </c>
      <c r="M21">
        <v>2017</v>
      </c>
      <c r="N21" s="5">
        <f t="shared" si="1"/>
        <v>0.70396061758782724</v>
      </c>
      <c r="O21" s="5">
        <f t="shared" si="2"/>
        <v>0.60526315789473684</v>
      </c>
      <c r="P21" s="5">
        <f t="shared" si="3"/>
        <v>0.25841360447139972</v>
      </c>
      <c r="Q21" s="5">
        <f t="shared" si="4"/>
        <v>0.12336435990826926</v>
      </c>
      <c r="R21" s="5">
        <f t="shared" si="5"/>
        <v>0.57144407095443561</v>
      </c>
      <c r="S21" s="5">
        <f t="shared" si="6"/>
        <v>0.76027157905246934</v>
      </c>
      <c r="T21" s="5">
        <f t="shared" si="7"/>
        <v>0.23015924932586149</v>
      </c>
      <c r="U21" s="5">
        <f t="shared" si="8"/>
        <v>0.40330476694800776</v>
      </c>
      <c r="V21" s="5">
        <f t="shared" si="9"/>
        <v>0.28019897572223867</v>
      </c>
      <c r="W21">
        <v>0.40327712999999998</v>
      </c>
    </row>
    <row r="22" spans="1:23" x14ac:dyDescent="0.3">
      <c r="A22">
        <v>2018</v>
      </c>
      <c r="B22">
        <v>3672</v>
      </c>
      <c r="C22">
        <v>969</v>
      </c>
      <c r="D22">
        <v>7837</v>
      </c>
      <c r="E22">
        <v>5498</v>
      </c>
      <c r="F22">
        <v>27.314025562594104</v>
      </c>
      <c r="G22">
        <v>543.75</v>
      </c>
      <c r="H22">
        <v>232241</v>
      </c>
      <c r="I22">
        <v>3538924</v>
      </c>
      <c r="J22">
        <v>216.94397894972391</v>
      </c>
      <c r="K22">
        <f t="shared" si="0"/>
        <v>3538707.0560210501</v>
      </c>
      <c r="L22" s="4">
        <v>21</v>
      </c>
      <c r="M22">
        <v>2018</v>
      </c>
      <c r="N22" s="5">
        <f t="shared" si="1"/>
        <v>0.71671514880286413</v>
      </c>
      <c r="O22" s="5">
        <f t="shared" si="2"/>
        <v>0.52863777089783281</v>
      </c>
      <c r="P22" s="5">
        <f t="shared" si="3"/>
        <v>0.53847068616958016</v>
      </c>
      <c r="Q22" s="5">
        <f t="shared" si="4"/>
        <v>0.35289356535815458</v>
      </c>
      <c r="R22" s="5">
        <f t="shared" si="5"/>
        <v>0.6127450817079112</v>
      </c>
      <c r="S22" s="5">
        <f t="shared" si="6"/>
        <v>1</v>
      </c>
      <c r="T22" s="5">
        <f t="shared" si="7"/>
        <v>0.40843163762964901</v>
      </c>
      <c r="U22" s="5">
        <f t="shared" si="8"/>
        <v>0.44920628384782879</v>
      </c>
      <c r="V22" s="5">
        <f t="shared" si="9"/>
        <v>0.17890735539075736</v>
      </c>
      <c r="W22">
        <v>0.44902596</v>
      </c>
    </row>
    <row r="23" spans="1:23" x14ac:dyDescent="0.3">
      <c r="A23">
        <v>2019</v>
      </c>
      <c r="B23">
        <v>3673</v>
      </c>
      <c r="C23">
        <v>819</v>
      </c>
      <c r="D23">
        <v>9932</v>
      </c>
      <c r="E23">
        <v>10764</v>
      </c>
      <c r="F23">
        <v>28.379863088034288</v>
      </c>
      <c r="G23">
        <v>481.31000000000006</v>
      </c>
      <c r="H23">
        <v>290365</v>
      </c>
      <c r="I23">
        <v>4075631</v>
      </c>
      <c r="J23">
        <v>146.23940111869211</v>
      </c>
      <c r="K23">
        <f t="shared" si="0"/>
        <v>4075484.7605988812</v>
      </c>
      <c r="L23" s="4">
        <v>22</v>
      </c>
      <c r="M23">
        <v>2019</v>
      </c>
      <c r="N23" s="5">
        <f t="shared" si="1"/>
        <v>0.71693891250839115</v>
      </c>
      <c r="O23" s="5">
        <f t="shared" si="2"/>
        <v>0.41253869969040247</v>
      </c>
      <c r="P23" s="5">
        <f t="shared" si="3"/>
        <v>0.78760851468664528</v>
      </c>
      <c r="Q23" s="5">
        <f t="shared" si="4"/>
        <v>0.70808039929852962</v>
      </c>
      <c r="R23" s="5">
        <f t="shared" si="5"/>
        <v>0.7097849274711594</v>
      </c>
      <c r="S23" s="5">
        <f t="shared" si="6"/>
        <v>0.68828316110029486</v>
      </c>
      <c r="T23" s="5">
        <f t="shared" si="7"/>
        <v>0.51404788382285604</v>
      </c>
      <c r="U23" s="5">
        <f t="shared" si="8"/>
        <v>0.52262613939850677</v>
      </c>
      <c r="V23" s="5">
        <f t="shared" si="9"/>
        <v>0.1033142194980972</v>
      </c>
      <c r="W23">
        <v>0.52238393000000005</v>
      </c>
    </row>
    <row r="24" spans="1:23" x14ac:dyDescent="0.3">
      <c r="A24">
        <v>2020</v>
      </c>
      <c r="B24">
        <v>3651</v>
      </c>
      <c r="C24">
        <v>1118</v>
      </c>
      <c r="D24">
        <v>8968</v>
      </c>
      <c r="E24">
        <v>12049</v>
      </c>
      <c r="F24">
        <v>31.134225658142668</v>
      </c>
      <c r="G24">
        <v>541.80999999999995</v>
      </c>
      <c r="H24">
        <v>557800</v>
      </c>
      <c r="I24">
        <v>7565285</v>
      </c>
      <c r="J24">
        <v>82.335405429881575</v>
      </c>
      <c r="K24">
        <f t="shared" si="0"/>
        <v>7565202.6645945702</v>
      </c>
      <c r="L24" s="4">
        <v>23</v>
      </c>
      <c r="M24">
        <v>2020</v>
      </c>
      <c r="N24" s="5">
        <f t="shared" si="1"/>
        <v>0.71201611098679796</v>
      </c>
      <c r="O24" s="5">
        <f t="shared" si="2"/>
        <v>0.64396284829721362</v>
      </c>
      <c r="P24" s="5">
        <f t="shared" si="3"/>
        <v>0.67296943750743254</v>
      </c>
      <c r="Q24" s="5">
        <f t="shared" si="4"/>
        <v>0.79475246189127213</v>
      </c>
      <c r="R24" s="5">
        <f t="shared" si="5"/>
        <v>0.96055759459882029</v>
      </c>
      <c r="S24" s="5">
        <f t="shared" si="6"/>
        <v>0.99031501173181546</v>
      </c>
      <c r="T24" s="5">
        <f t="shared" si="7"/>
        <v>1</v>
      </c>
      <c r="U24" s="5">
        <f t="shared" si="8"/>
        <v>1</v>
      </c>
      <c r="V24" s="5">
        <f t="shared" si="9"/>
        <v>3.4991862185781014E-2</v>
      </c>
      <c r="W24">
        <v>1</v>
      </c>
    </row>
    <row r="25" spans="1:23" x14ac:dyDescent="0.3">
      <c r="A25">
        <v>2021</v>
      </c>
      <c r="B25">
        <v>3861</v>
      </c>
      <c r="C25">
        <v>1132</v>
      </c>
      <c r="D25">
        <v>9977</v>
      </c>
      <c r="E25">
        <v>11665</v>
      </c>
      <c r="F25">
        <v>31.134225658142654</v>
      </c>
      <c r="G25">
        <v>410</v>
      </c>
      <c r="H25">
        <v>172795</v>
      </c>
      <c r="I25">
        <v>6346706</v>
      </c>
      <c r="J25">
        <v>71.635089723328321</v>
      </c>
      <c r="K25">
        <f t="shared" si="0"/>
        <v>6346634.3649102766</v>
      </c>
      <c r="L25" s="4">
        <v>24</v>
      </c>
      <c r="M25">
        <v>2021</v>
      </c>
      <c r="N25" s="5">
        <f t="shared" si="1"/>
        <v>0.75900648914746027</v>
      </c>
      <c r="O25" s="5">
        <f t="shared" si="2"/>
        <v>0.65479876160990713</v>
      </c>
      <c r="P25" s="5">
        <f t="shared" si="3"/>
        <v>0.79295992389106906</v>
      </c>
      <c r="Q25" s="5">
        <f t="shared" si="4"/>
        <v>0.7688520167273708</v>
      </c>
      <c r="R25" s="5">
        <f t="shared" si="5"/>
        <v>0.96055759459881895</v>
      </c>
      <c r="S25" s="5">
        <f t="shared" si="6"/>
        <v>0.33228495831461236</v>
      </c>
      <c r="T25" s="5">
        <f t="shared" si="7"/>
        <v>0.30041320511981856</v>
      </c>
      <c r="U25" s="5">
        <f t="shared" si="8"/>
        <v>0.833302166438877</v>
      </c>
      <c r="V25" s="5">
        <f t="shared" si="9"/>
        <v>2.3551720060431415E-2</v>
      </c>
      <c r="W25">
        <v>0.83335190999999997</v>
      </c>
    </row>
    <row r="26" spans="1:23" x14ac:dyDescent="0.3">
      <c r="A26">
        <v>2022</v>
      </c>
      <c r="B26">
        <v>4938</v>
      </c>
      <c r="C26">
        <v>1578</v>
      </c>
      <c r="D26">
        <v>11718</v>
      </c>
      <c r="E26">
        <v>15092</v>
      </c>
      <c r="F26">
        <v>31.134225658142654</v>
      </c>
      <c r="G26">
        <v>437.5</v>
      </c>
      <c r="H26">
        <v>340080</v>
      </c>
      <c r="I26">
        <v>7098074</v>
      </c>
      <c r="J26">
        <v>538.26687043887227</v>
      </c>
      <c r="K26">
        <f t="shared" si="0"/>
        <v>7097535.7331295609</v>
      </c>
      <c r="L26" s="4">
        <v>25</v>
      </c>
      <c r="M26">
        <v>2022</v>
      </c>
      <c r="N26" s="5">
        <f t="shared" si="1"/>
        <v>1</v>
      </c>
      <c r="O26" s="5">
        <f t="shared" si="2"/>
        <v>1</v>
      </c>
      <c r="P26" s="5">
        <f t="shared" si="3"/>
        <v>1</v>
      </c>
      <c r="Q26" s="5">
        <f t="shared" si="4"/>
        <v>1</v>
      </c>
      <c r="R26" s="5">
        <f t="shared" si="5"/>
        <v>0.96055759459881895</v>
      </c>
      <c r="S26" s="5">
        <f t="shared" si="6"/>
        <v>0.46957216314712197</v>
      </c>
      <c r="T26" s="5">
        <f t="shared" si="7"/>
        <v>0.60438426259058164</v>
      </c>
      <c r="U26" s="5">
        <f t="shared" si="8"/>
        <v>0.93608698203733542</v>
      </c>
      <c r="V26" s="5">
        <f t="shared" si="9"/>
        <v>0.52244670951587369</v>
      </c>
      <c r="W26">
        <v>0.93605161000000003</v>
      </c>
    </row>
    <row r="28" spans="1:23" x14ac:dyDescent="0.3">
      <c r="A28" t="s">
        <v>10</v>
      </c>
      <c r="B28">
        <f>MAX(B2:B26)</f>
        <v>4938</v>
      </c>
      <c r="C28">
        <f t="shared" ref="C28:J28" si="10">MAX(C2:C26)</f>
        <v>1578</v>
      </c>
      <c r="D28">
        <f t="shared" si="10"/>
        <v>11718</v>
      </c>
      <c r="E28">
        <f t="shared" si="10"/>
        <v>15092</v>
      </c>
      <c r="F28">
        <f t="shared" si="10"/>
        <v>31.567441472116307</v>
      </c>
      <c r="G28">
        <f t="shared" si="10"/>
        <v>543.75</v>
      </c>
      <c r="H28">
        <f t="shared" si="10"/>
        <v>557800</v>
      </c>
      <c r="I28" s="6">
        <f t="shared" si="10"/>
        <v>7565285</v>
      </c>
      <c r="J28">
        <f t="shared" si="10"/>
        <v>984.93710572909424</v>
      </c>
      <c r="K28" s="6">
        <f t="shared" ref="K28" si="11">MAX(K2:K26)</f>
        <v>7565202.6645945702</v>
      </c>
      <c r="W28">
        <f>AVERAGE(W2:W26)</f>
        <v>0.35238362364000003</v>
      </c>
    </row>
    <row r="29" spans="1:23" x14ac:dyDescent="0.3">
      <c r="A29" t="s">
        <v>11</v>
      </c>
      <c r="B29">
        <f>MIN(B2:B26)</f>
        <v>469</v>
      </c>
      <c r="C29">
        <f t="shared" ref="C29:J29" si="12">MIN(C2:C26)</f>
        <v>286</v>
      </c>
      <c r="D29">
        <f t="shared" si="12"/>
        <v>3309</v>
      </c>
      <c r="E29">
        <f t="shared" si="12"/>
        <v>266</v>
      </c>
      <c r="F29">
        <f t="shared" si="12"/>
        <v>20.583937561356301</v>
      </c>
      <c r="G29">
        <f t="shared" si="12"/>
        <v>343.44</v>
      </c>
      <c r="H29">
        <f t="shared" si="12"/>
        <v>7468</v>
      </c>
      <c r="I29" s="6">
        <f t="shared" si="12"/>
        <v>255178</v>
      </c>
      <c r="J29">
        <f t="shared" si="12"/>
        <v>49.606443809868701</v>
      </c>
      <c r="K29" s="6">
        <f t="shared" ref="K29" si="13">MIN(K2:K26)</f>
        <v>254985.27353301193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6F326-51BA-4F64-855E-A286BD5A3268}">
  <dimension ref="A1:B10"/>
  <sheetViews>
    <sheetView workbookViewId="0">
      <selection sqref="A1:B10"/>
    </sheetView>
  </sheetViews>
  <sheetFormatPr baseColWidth="10" defaultRowHeight="14.4" x14ac:dyDescent="0.3"/>
  <sheetData>
    <row r="1" spans="1:2" x14ac:dyDescent="0.3">
      <c r="A1" t="s">
        <v>14</v>
      </c>
      <c r="B1" t="s">
        <v>15</v>
      </c>
    </row>
    <row r="2" spans="1:2" x14ac:dyDescent="0.3">
      <c r="A2" t="s">
        <v>16</v>
      </c>
      <c r="B2" s="1" t="s">
        <v>1</v>
      </c>
    </row>
    <row r="3" spans="1:2" x14ac:dyDescent="0.3">
      <c r="A3" t="s">
        <v>16</v>
      </c>
      <c r="B3" s="1" t="s">
        <v>2</v>
      </c>
    </row>
    <row r="4" spans="1:2" x14ac:dyDescent="0.3">
      <c r="A4" t="s">
        <v>16</v>
      </c>
      <c r="B4" s="1" t="s">
        <v>3</v>
      </c>
    </row>
    <row r="5" spans="1:2" x14ac:dyDescent="0.3">
      <c r="A5" t="s">
        <v>16</v>
      </c>
      <c r="B5" s="1" t="s">
        <v>4</v>
      </c>
    </row>
    <row r="6" spans="1:2" x14ac:dyDescent="0.3">
      <c r="A6" t="s">
        <v>16</v>
      </c>
      <c r="B6" s="3" t="s">
        <v>9</v>
      </c>
    </row>
    <row r="7" spans="1:2" x14ac:dyDescent="0.3">
      <c r="A7" t="s">
        <v>16</v>
      </c>
      <c r="B7" s="3" t="s">
        <v>5</v>
      </c>
    </row>
    <row r="8" spans="1:2" x14ac:dyDescent="0.3">
      <c r="A8" t="s">
        <v>16</v>
      </c>
      <c r="B8" s="3" t="s">
        <v>6</v>
      </c>
    </row>
    <row r="9" spans="1:2" x14ac:dyDescent="0.3">
      <c r="A9" t="s">
        <v>17</v>
      </c>
      <c r="B9" s="2" t="s">
        <v>7</v>
      </c>
    </row>
    <row r="10" spans="1:2" x14ac:dyDescent="0.3">
      <c r="A10" t="s">
        <v>17</v>
      </c>
      <c r="B10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DEA_BASE</vt:lpstr>
      <vt:lpstr>oitype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ISSA Habou</cp:lastModifiedBy>
  <dcterms:created xsi:type="dcterms:W3CDTF">2025-07-06T20:45:45Z</dcterms:created>
  <dcterms:modified xsi:type="dcterms:W3CDTF">2026-08-29T19:11:29Z</dcterms:modified>
</cp:coreProperties>
</file>