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ARTICLES\INIC\Acceptability INIC\"/>
    </mc:Choice>
  </mc:AlternateContent>
  <xr:revisionPtr revIDLastSave="0" documentId="8_{845387CB-8470-4DFA-9579-A5F0A6A0EE33}" xr6:coauthVersionLast="47" xr6:coauthVersionMax="47" xr10:uidLastSave="{00000000-0000-0000-0000-000000000000}"/>
  <bookViews>
    <workbookView xWindow="20" yWindow="20" windowWidth="19180" windowHeight="11260" tabRatio="500" firstSheet="4" activeTab="6" xr2:uid="{00000000-000D-0000-FFFF-FFFF00000000}"/>
  </bookViews>
  <sheets>
    <sheet name="Method" sheetId="1" r:id="rId1"/>
    <sheet name="Asset_data" sheetId="2" r:id="rId2"/>
    <sheet name="MCA_eigenvalues" sheetId="3" r:id="rId3"/>
    <sheet name="MCA_coordinates" sheetId="4" r:id="rId4"/>
    <sheet name="SEWI_scores" sheetId="5" r:id="rId5"/>
    <sheet name="Tertile_construction" sheetId="6" r:id="rId6"/>
    <sheet name="Robustness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2" i="6" l="1"/>
  <c r="F32" i="6"/>
  <c r="E32" i="6"/>
  <c r="G31" i="6"/>
  <c r="F31" i="6"/>
  <c r="E31" i="6"/>
  <c r="G30" i="6"/>
  <c r="F30" i="6"/>
  <c r="E30" i="6"/>
  <c r="G29" i="6"/>
  <c r="F29" i="6"/>
  <c r="E29" i="6"/>
  <c r="G28" i="6"/>
  <c r="F28" i="6"/>
  <c r="E28" i="6"/>
  <c r="G27" i="6"/>
  <c r="F27" i="6"/>
  <c r="E27" i="6"/>
  <c r="G26" i="6"/>
  <c r="F26" i="6"/>
  <c r="E26" i="6"/>
  <c r="G25" i="6"/>
  <c r="F25" i="6"/>
  <c r="E25" i="6"/>
  <c r="G24" i="6"/>
  <c r="F24" i="6"/>
  <c r="E24" i="6"/>
  <c r="G23" i="6"/>
  <c r="F23" i="6"/>
  <c r="E23" i="6"/>
  <c r="G22" i="6"/>
  <c r="F22" i="6"/>
  <c r="E22" i="6"/>
  <c r="G21" i="6"/>
  <c r="F21" i="6"/>
  <c r="E21" i="6"/>
  <c r="G20" i="6"/>
  <c r="F20" i="6"/>
  <c r="E20" i="6"/>
  <c r="G19" i="6"/>
  <c r="F19" i="6"/>
  <c r="E19" i="6"/>
  <c r="G18" i="6"/>
  <c r="F18" i="6"/>
  <c r="E18" i="6"/>
  <c r="F12" i="6"/>
  <c r="H11" i="6"/>
  <c r="G11" i="6"/>
  <c r="H10" i="6"/>
  <c r="G10" i="6"/>
  <c r="H9" i="6"/>
  <c r="G9" i="6"/>
  <c r="H8" i="6"/>
  <c r="G8" i="6"/>
  <c r="H7" i="6"/>
  <c r="G7" i="6"/>
  <c r="H6" i="6"/>
  <c r="G6" i="6"/>
  <c r="H5" i="6"/>
  <c r="G5" i="6"/>
  <c r="F140" i="5"/>
  <c r="G140" i="5" s="1"/>
  <c r="F139" i="5"/>
  <c r="G139" i="5" s="1"/>
  <c r="F138" i="5"/>
  <c r="G138" i="5" s="1"/>
  <c r="F137" i="5"/>
  <c r="G137" i="5" s="1"/>
  <c r="F136" i="5"/>
  <c r="G136" i="5" s="1"/>
  <c r="F135" i="5"/>
  <c r="G135" i="5" s="1"/>
  <c r="G134" i="5"/>
  <c r="F134" i="5"/>
  <c r="F133" i="5"/>
  <c r="G133" i="5" s="1"/>
  <c r="F132" i="5"/>
  <c r="G132" i="5" s="1"/>
  <c r="F131" i="5"/>
  <c r="G131" i="5" s="1"/>
  <c r="F130" i="5"/>
  <c r="G130" i="5" s="1"/>
  <c r="F129" i="5"/>
  <c r="G129" i="5" s="1"/>
  <c r="G128" i="5"/>
  <c r="F128" i="5"/>
  <c r="F127" i="5"/>
  <c r="G127" i="5" s="1"/>
  <c r="F126" i="5"/>
  <c r="G126" i="5" s="1"/>
  <c r="F125" i="5"/>
  <c r="G125" i="5" s="1"/>
  <c r="F124" i="5"/>
  <c r="G124" i="5" s="1"/>
  <c r="F123" i="5"/>
  <c r="G123" i="5" s="1"/>
  <c r="G122" i="5"/>
  <c r="F122" i="5"/>
  <c r="F121" i="5"/>
  <c r="G121" i="5" s="1"/>
  <c r="F120" i="5"/>
  <c r="G120" i="5" s="1"/>
  <c r="F119" i="5"/>
  <c r="G119" i="5" s="1"/>
  <c r="F118" i="5"/>
  <c r="G118" i="5" s="1"/>
  <c r="F117" i="5"/>
  <c r="G117" i="5" s="1"/>
  <c r="G116" i="5"/>
  <c r="F116" i="5"/>
  <c r="F115" i="5"/>
  <c r="G115" i="5" s="1"/>
  <c r="F114" i="5"/>
  <c r="G114" i="5" s="1"/>
  <c r="F113" i="5"/>
  <c r="G113" i="5" s="1"/>
  <c r="F112" i="5"/>
  <c r="G112" i="5" s="1"/>
  <c r="F111" i="5"/>
  <c r="G111" i="5" s="1"/>
  <c r="G110" i="5"/>
  <c r="F110" i="5"/>
  <c r="F109" i="5"/>
  <c r="G109" i="5" s="1"/>
  <c r="F108" i="5"/>
  <c r="G108" i="5" s="1"/>
  <c r="F107" i="5"/>
  <c r="G107" i="5" s="1"/>
  <c r="F106" i="5"/>
  <c r="G106" i="5" s="1"/>
  <c r="F105" i="5"/>
  <c r="G105" i="5" s="1"/>
  <c r="G104" i="5"/>
  <c r="F104" i="5"/>
  <c r="F103" i="5"/>
  <c r="G103" i="5" s="1"/>
  <c r="F102" i="5"/>
  <c r="G102" i="5" s="1"/>
  <c r="F101" i="5"/>
  <c r="G101" i="5" s="1"/>
  <c r="F100" i="5"/>
  <c r="G100" i="5" s="1"/>
  <c r="F99" i="5"/>
  <c r="G99" i="5" s="1"/>
  <c r="G98" i="5"/>
  <c r="F98" i="5"/>
  <c r="F97" i="5"/>
  <c r="G97" i="5" s="1"/>
  <c r="F96" i="5"/>
  <c r="G96" i="5" s="1"/>
  <c r="F95" i="5"/>
  <c r="G95" i="5" s="1"/>
  <c r="F94" i="5"/>
  <c r="G94" i="5" s="1"/>
  <c r="F93" i="5"/>
  <c r="G93" i="5" s="1"/>
  <c r="G92" i="5"/>
  <c r="F92" i="5"/>
  <c r="F91" i="5"/>
  <c r="G91" i="5" s="1"/>
  <c r="F90" i="5"/>
  <c r="G90" i="5" s="1"/>
  <c r="F89" i="5"/>
  <c r="G89" i="5" s="1"/>
  <c r="F88" i="5"/>
  <c r="G88" i="5" s="1"/>
  <c r="F87" i="5"/>
  <c r="G87" i="5" s="1"/>
  <c r="G86" i="5"/>
  <c r="F86" i="5"/>
  <c r="F85" i="5"/>
  <c r="G85" i="5" s="1"/>
  <c r="F84" i="5"/>
  <c r="G84" i="5" s="1"/>
  <c r="F83" i="5"/>
  <c r="G83" i="5" s="1"/>
  <c r="F82" i="5"/>
  <c r="G82" i="5" s="1"/>
  <c r="F81" i="5"/>
  <c r="G81" i="5" s="1"/>
  <c r="G80" i="5"/>
  <c r="F80" i="5"/>
  <c r="F79" i="5"/>
  <c r="G79" i="5" s="1"/>
  <c r="F78" i="5"/>
  <c r="G78" i="5" s="1"/>
  <c r="F77" i="5"/>
  <c r="G77" i="5" s="1"/>
  <c r="F76" i="5"/>
  <c r="G76" i="5" s="1"/>
  <c r="F75" i="5"/>
  <c r="G75" i="5" s="1"/>
  <c r="G74" i="5"/>
  <c r="F74" i="5"/>
  <c r="F73" i="5"/>
  <c r="G73" i="5" s="1"/>
  <c r="F72" i="5"/>
  <c r="G72" i="5" s="1"/>
  <c r="F71" i="5"/>
  <c r="G71" i="5" s="1"/>
  <c r="F70" i="5"/>
  <c r="G70" i="5" s="1"/>
  <c r="F69" i="5"/>
  <c r="G69" i="5" s="1"/>
  <c r="G68" i="5"/>
  <c r="F68" i="5"/>
  <c r="F67" i="5"/>
  <c r="G67" i="5" s="1"/>
  <c r="F66" i="5"/>
  <c r="G66" i="5" s="1"/>
  <c r="F65" i="5"/>
  <c r="G65" i="5" s="1"/>
  <c r="F64" i="5"/>
  <c r="G64" i="5" s="1"/>
  <c r="F63" i="5"/>
  <c r="G63" i="5" s="1"/>
  <c r="G62" i="5"/>
  <c r="F62" i="5"/>
  <c r="F61" i="5"/>
  <c r="G61" i="5" s="1"/>
  <c r="F60" i="5"/>
  <c r="G60" i="5" s="1"/>
  <c r="F59" i="5"/>
  <c r="G59" i="5" s="1"/>
  <c r="F58" i="5"/>
  <c r="G58" i="5" s="1"/>
  <c r="F57" i="5"/>
  <c r="G57" i="5" s="1"/>
  <c r="G56" i="5"/>
  <c r="F56" i="5"/>
  <c r="F55" i="5"/>
  <c r="G55" i="5" s="1"/>
  <c r="F54" i="5"/>
  <c r="G54" i="5" s="1"/>
  <c r="F53" i="5"/>
  <c r="G53" i="5" s="1"/>
  <c r="F52" i="5"/>
  <c r="G52" i="5" s="1"/>
  <c r="F51" i="5"/>
  <c r="G51" i="5" s="1"/>
  <c r="G50" i="5"/>
  <c r="F50" i="5"/>
  <c r="F49" i="5"/>
  <c r="G49" i="5" s="1"/>
  <c r="F48" i="5"/>
  <c r="G48" i="5" s="1"/>
  <c r="F47" i="5"/>
  <c r="G47" i="5" s="1"/>
  <c r="F46" i="5"/>
  <c r="G46" i="5" s="1"/>
  <c r="F45" i="5"/>
  <c r="G45" i="5" s="1"/>
  <c r="G44" i="5"/>
  <c r="F44" i="5"/>
  <c r="F43" i="5"/>
  <c r="G43" i="5" s="1"/>
  <c r="F42" i="5"/>
  <c r="G42" i="5" s="1"/>
  <c r="F41" i="5"/>
  <c r="G41" i="5" s="1"/>
  <c r="F40" i="5"/>
  <c r="G40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F8" i="5"/>
  <c r="G8" i="5" s="1"/>
  <c r="F7" i="5"/>
  <c r="G7" i="5" s="1"/>
  <c r="B12" i="3"/>
  <c r="F9" i="3" s="1"/>
  <c r="B11" i="3"/>
  <c r="D10" i="3"/>
  <c r="C10" i="3"/>
  <c r="D9" i="3"/>
  <c r="C9" i="3"/>
  <c r="D8" i="3"/>
  <c r="E10" i="3" s="1"/>
  <c r="C8" i="3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B144" i="5" l="1"/>
  <c r="C144" i="5" s="1"/>
  <c r="B143" i="5"/>
  <c r="C143" i="5" s="1"/>
  <c r="B142" i="5"/>
  <c r="F10" i="3"/>
  <c r="D11" i="3"/>
  <c r="F8" i="3"/>
  <c r="E8" i="3"/>
  <c r="E9" i="3"/>
  <c r="B145" i="5" l="1"/>
  <c r="C142" i="5"/>
</calcChain>
</file>

<file path=xl/sharedStrings.xml><?xml version="1.0" encoding="utf-8"?>
<sst xmlns="http://schemas.openxmlformats.org/spreadsheetml/2006/main" count="305" uniqueCount="138">
  <si>
    <t>Synthetic Economic Well-being Indicator (SEWI) — construction and robustness</t>
  </si>
  <si>
    <t>Purpose</t>
  </si>
  <si>
    <t>Household economic position summarised from dichotomous asset variables, as described in the Methods section.</t>
  </si>
  <si>
    <t>This workbook rebuilds the indicator from scratch. The pre-existing variables Score_ISE_100 and NSE_Tertil in the</t>
  </si>
  <si>
    <t>SPSS file were NOT used and were not consulted at any stage.</t>
  </si>
  <si>
    <t>Variables used (Q = 3)</t>
  </si>
  <si>
    <t>S0Q27  Household access to running water   (No / Yes)</t>
  </si>
  <si>
    <t>S0Q29  Availability of a refrigerator/freezer  (No / Yes)</t>
  </si>
  <si>
    <t>S0Q30  Availability of a television            (No / Yes)</t>
  </si>
  <si>
    <t>Variable excluded</t>
  </si>
  <si>
    <t>S0Q28  Household access to electricity — reported by all 135 households (100% "Yes").</t>
  </si>
  <si>
    <t>A constant carries no information and contributes zero inertia; it was therefore not retained.</t>
  </si>
  <si>
    <t>Missing data</t>
  </si>
  <si>
    <t>One participant (ObsID 208, row 58) has a missing value for running water.</t>
  </si>
  <si>
    <t>Multiple Correspondence Analysis was run on complete cases (n = 134). That participant receives no SEWI</t>
  </si>
  <si>
    <t>score and no tertile (system-missing in the SPSS file).</t>
  </si>
  <si>
    <t>Method — MCA</t>
  </si>
  <si>
    <t>Multiple Correspondence Analysis on the indicator (complete disjunctive) matrix; Q = 3 variables,</t>
  </si>
  <si>
    <t>J = 6 categories, giving K = J - Q = 3 non-trivial dimensions.</t>
  </si>
  <si>
    <t>The Benzecri correction was applied to eigenvalues: lambda* = (Q/(Q-1))^2 * (lambda - 1/Q)^2 for lambda &gt; 1/Q, else 0.</t>
  </si>
  <si>
    <t>The Greenacre adjusted total inertia was used as the denominator for explained inertia:</t>
  </si>
  <si>
    <t>total = (Q/(Q-1)) * ( SUM(lambda^2) - (J - Q)/Q^2 ).</t>
  </si>
  <si>
    <t>Each household coordinate on the first factorial axis was rescaled 0-100 and classified into tertiles.</t>
  </si>
  <si>
    <t>The axis was oriented so that higher values indicate a better economic position (r = 0.999 with number of assets owned).</t>
  </si>
  <si>
    <t>IMPORTANT — tertiles cannot be equal</t>
  </si>
  <si>
    <t>With 3 binary variables the score takes only 7 distinct observed values, and one single profile</t>
  </si>
  <si>
    <t>(water + refrigerator + television) is shared by 60 of 134 households (44.8%).</t>
  </si>
  <si>
    <t>No cut-point can therefore produce three equal groups without splitting households that have identical assets.</t>
  </si>
  <si>
    <t>All 15 feasible groupings were enumerated (sheet "Tertile_construction"). The retained solution is the one that</t>
  </si>
  <si>
    <t>minimises the deviation from equal thirds AND has a direct substantive reading:</t>
  </si>
  <si>
    <t>T1 = 0-1 assets owned (n = 35), T2 = exactly 2 assets (n = 39), T3 = all 3 assets (n = 60).</t>
  </si>
  <si>
    <t>The groups are therefore approximate tertiles. The Methods text should say "classified into three groups</t>
  </si>
  <si>
    <t>(approximate tertiles)" rather than "tertiles", or report the achieved distribution explicitly.</t>
  </si>
  <si>
    <t>Robustness</t>
  </si>
  <si>
    <t>Polychoric (tetrachoric) PCA and standard Filmer-Pritchett PCA were computed on the same three variables.</t>
  </si>
  <si>
    <t>Both reproduce the MCA ordering almost exactly (Pearson r &gt;= 0.9999; Spearman rho = 0.995;</t>
  </si>
  <si>
    <t>tertile agreement 99.3%, kappa = 0.983), confirming that the indicator is not an artefact of the method chosen.</t>
  </si>
  <si>
    <t>Note on this workbook</t>
  </si>
  <si>
    <t>Eigenvalues, factor coordinates and PCA loadings are produced by singular-value / eigen decomposition in Python</t>
  </si>
  <si>
    <t>and are entered as values (they cannot be reproduced by spreadsheet formulas).</t>
  </si>
  <si>
    <t>All quantities that CAN be recomputed in the sheet — Benzecri correction, Greenacre inertia, explained percentages,</t>
  </si>
  <si>
    <t>the 0-100 rescaling, tertile assignment, counts and percentages — are live formulas.</t>
  </si>
  <si>
    <t>Input data — household assets (all 135 participants)</t>
  </si>
  <si>
    <t>ObsID</t>
  </si>
  <si>
    <t>Running water (S0Q27)</t>
  </si>
  <si>
    <t>Electricity (S0Q28)</t>
  </si>
  <si>
    <t>Refrigerator (S0Q29)</t>
  </si>
  <si>
    <t>Television (S0Q30)</t>
  </si>
  <si>
    <t>No. of assets owned (water+fridge+TV)</t>
  </si>
  <si>
    <t>Included in MCA</t>
  </si>
  <si>
    <t>Yes</t>
  </si>
  <si>
    <t>No (missing water)</t>
  </si>
  <si>
    <t>1 = Yes, 0 = No. Electricity is constant (all 135 = Yes) and was excluded from the analysis.</t>
  </si>
  <si>
    <t>Source: CBARTI_full_with_derived.sav, variables S0Q27-S0Q30.</t>
  </si>
  <si>
    <t>MCA — eigenvalues, Benzecri correction and Greenacre adjusted inertia</t>
  </si>
  <si>
    <t>Q (number of variables)</t>
  </si>
  <si>
    <t>J (number of categories)</t>
  </si>
  <si>
    <t>n (complete cases)</t>
  </si>
  <si>
    <t>Dimension</t>
  </si>
  <si>
    <t>Eigenvalue (lambda)</t>
  </si>
  <si>
    <t>% of raw inertia</t>
  </si>
  <si>
    <t>Benzecri lambda*</t>
  </si>
  <si>
    <t>% Benzecri</t>
  </si>
  <si>
    <t>% Greenacre adjusted</t>
  </si>
  <si>
    <t>Total</t>
  </si>
  <si>
    <t>Greenacre adjusted total inertia</t>
  </si>
  <si>
    <t>Benzecri: lambda* = (Q/(Q-1))^2 * (lambda - 1/Q)^2 for lambda &gt; 1/Q, else 0.</t>
  </si>
  <si>
    <t>Greenacre total inertia = (Q/(Q-1)) * ( SUM(lambda^2) - (J-Q)/Q^2 ).</t>
  </si>
  <si>
    <t>Eigenvalues are from SVD of the standardised indicator matrix (computed in Python); all other columns are live formulas.</t>
  </si>
  <si>
    <t>MCA — category masses and coordinates on the first factorial axis</t>
  </si>
  <si>
    <t>Variable</t>
  </si>
  <si>
    <t>Category</t>
  </si>
  <si>
    <t>Mass</t>
  </si>
  <si>
    <t>Coordinate on axis 1</t>
  </si>
  <si>
    <t>Running water</t>
  </si>
  <si>
    <t>No</t>
  </si>
  <si>
    <t>Refrigerator/freezer</t>
  </si>
  <si>
    <t>Television</t>
  </si>
  <si>
    <t>Axis oriented so that positive coordinates = better economic position.</t>
  </si>
  <si>
    <t>"Yes" categories all take positive coordinates and "No" categories negative ones, confirming a single wealth gradient.</t>
  </si>
  <si>
    <t>Household SEWI scores, 0-100 rescaling and tertile classification</t>
  </si>
  <si>
    <t>Tertile cut 1 (T1 if SEWI &lt;=)</t>
  </si>
  <si>
    <t>Tertile cut 2 (T2 if SEWI &lt;=)</t>
  </si>
  <si>
    <t>Cuts set at midpoints between observed score levels</t>
  </si>
  <si>
    <t>Water</t>
  </si>
  <si>
    <t>Fridge</t>
  </si>
  <si>
    <t>TV</t>
  </si>
  <si>
    <t>MCA axis-1 coordinate</t>
  </si>
  <si>
    <t>SEWI (0-100)</t>
  </si>
  <si>
    <t>Tertile</t>
  </si>
  <si>
    <t>FP-PCA score</t>
  </si>
  <si>
    <t>Polychoric-PCA score</t>
  </si>
  <si>
    <t>Tertile 1 (0-1 assets)</t>
  </si>
  <si>
    <t>Tertile 2 (2 assets)</t>
  </si>
  <si>
    <t>Tertile 3 (3 assets)</t>
  </si>
  <si>
    <t>SEWI and tertile are live formulas; MCA/PCA coordinates are computed values (see Method).</t>
  </si>
  <si>
    <t>One participant (ObsID 208) is absent: missing running water, excluded from the MCA.</t>
  </si>
  <si>
    <t>Why the groups are approximate tertiles: observed profiles and all feasible cut-points</t>
  </si>
  <si>
    <t>A. Observed asset profiles (n = 134)</t>
  </si>
  <si>
    <t>No. of assets</t>
  </si>
  <si>
    <t>n</t>
  </si>
  <si>
    <t>% of sample</t>
  </si>
  <si>
    <t>Cumulative %</t>
  </si>
  <si>
    <t>Assigned tertile</t>
  </si>
  <si>
    <t>The single profile "all three assets" is shared by 60 households (44.8%), so no cut can yield three equal groups.</t>
  </si>
  <si>
    <t>B. All 15 feasible groupings, ranked by deviation from equal thirds</t>
  </si>
  <si>
    <t>Rank</t>
  </si>
  <si>
    <t>n T1</t>
  </si>
  <si>
    <t>n T2</t>
  </si>
  <si>
    <t>n T3</t>
  </si>
  <si>
    <t>% T1</t>
  </si>
  <si>
    <t>% T2</t>
  </si>
  <si>
    <t>% T3</t>
  </si>
  <si>
    <t>Sum |deviation|</t>
  </si>
  <si>
    <t>Retained</t>
  </si>
  <si>
    <t>The retained grouping is tied for the smallest deviation and is the only one with a direct reading: 0-1 / 2 / 3 assets owned.</t>
  </si>
  <si>
    <t>Robustness — polychoric PCA and Filmer-Pritchett PCA</t>
  </si>
  <si>
    <t>A. Tetrachoric (polychoric) correlation matrix</t>
  </si>
  <si>
    <t>B. First-component loadings</t>
  </si>
  <si>
    <t>MCA axis 1 (category "Yes")</t>
  </si>
  <si>
    <t>Filmer-Pritchett PCA</t>
  </si>
  <si>
    <t>Polychoric PCA</t>
  </si>
  <si>
    <t>% variance explained by PC1</t>
  </si>
  <si>
    <t>C. Ranking of the seven observed asset profiles under each method</t>
  </si>
  <si>
    <t>MCA score</t>
  </si>
  <si>
    <t>Polychoric score</t>
  </si>
  <si>
    <t>The three methods rank the seven profiles in exactly the same order, so the tertile classification is identical under all three.</t>
  </si>
  <si>
    <t>D. Agreement with the MCA-based indicator</t>
  </si>
  <si>
    <t>Comparison</t>
  </si>
  <si>
    <t>Pearson r</t>
  </si>
  <si>
    <t>Spearman rho</t>
  </si>
  <si>
    <t>Identical ranking</t>
  </si>
  <si>
    <t>Tertile agreement</t>
  </si>
  <si>
    <t>Cohen kappa</t>
  </si>
  <si>
    <t>MCA vs Filmer-Pritchett PCA</t>
  </si>
  <si>
    <t>MCA vs polychoric PCA</t>
  </si>
  <si>
    <t>Because the ordering of profiles is identical, applying the same grouping rule (0-1 / 2 / 3 assets) yields exactly the same three groups under every method.</t>
  </si>
  <si>
    <t>Agreement is therefore 100% (kappa = 1.000) by construction, not by approximation.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</si>
</sst>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"/>
    <numFmt numFmtId="165" formatCode="0.0000"/>
    <numFmt numFmtId="166" formatCode="\+0.0000;\-0.0000"/>
    <numFmt numFmtId="167" formatCode="0.0"/>
    <numFmt numFmtId="168" formatCode="0.000"/>
    <numFmt numFmtId="169" formatCode="0.0%"/>
    <numFmt numFmtId="170" formatCode="0.00\%"/>
  </numFmts>
  <fonts count="6" x14ac:knownFonts="1">
    <font>
      <sz val="11"/>
      <color theme="1"/>
      <name val="Calibri"/>
      <family val="2"/>
      <charset val="1"/>
    </font>
    <font>
      <b/>
      <sz val="13"/>
      <color rgb="FF1F3864"/>
      <name val="Arial"/>
      <charset val="1"/>
    </font>
    <font>
      <b/>
      <sz val="11"/>
      <color rgb="FF1F3864"/>
      <name val="Arial"/>
      <charset val="1"/>
    </font>
    <font>
      <sz val="10"/>
      <name val="Arial"/>
      <charset val="1"/>
    </font>
    <font>
      <b/>
      <sz val="10"/>
      <color rgb="FFFFFFFF"/>
      <name val="Arial"/>
      <charset val="1"/>
    </font>
    <font>
      <i/>
      <sz val="9"/>
      <color rgb="FF595959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0" xfId="0" applyFont="1"/>
    <xf numFmtId="0" fontId="2" fillId="0" borderId="1" xfId="0" applyFont="1" applyBorder="1"/>
    <xf numFmtId="1" fontId="3" fillId="3" borderId="1" xfId="0" applyNumberFormat="1" applyFont="1" applyFill="1" applyBorder="1"/>
    <xf numFmtId="164" fontId="3" fillId="0" borderId="1" xfId="0" applyNumberFormat="1" applyFont="1" applyBorder="1"/>
    <xf numFmtId="10" fontId="3" fillId="0" borderId="1" xfId="0" applyNumberFormat="1" applyFont="1" applyBorder="1"/>
    <xf numFmtId="164" fontId="3" fillId="3" borderId="1" xfId="0" applyNumberFormat="1" applyFont="1" applyFill="1" applyBorder="1"/>
    <xf numFmtId="0" fontId="3" fillId="0" borderId="1" xfId="0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167" fontId="3" fillId="3" borderId="1" xfId="0" applyNumberFormat="1" applyFont="1" applyFill="1" applyBorder="1"/>
    <xf numFmtId="0" fontId="5" fillId="0" borderId="1" xfId="0" applyFont="1" applyBorder="1"/>
    <xf numFmtId="168" fontId="3" fillId="0" borderId="1" xfId="0" applyNumberFormat="1" applyFont="1" applyBorder="1"/>
    <xf numFmtId="169" fontId="3" fillId="0" borderId="1" xfId="0" applyNumberFormat="1" applyFont="1" applyBorder="1"/>
    <xf numFmtId="1" fontId="3" fillId="4" borderId="1" xfId="0" applyNumberFormat="1" applyFont="1" applyFill="1" applyBorder="1" applyAlignment="1">
      <alignment horizontal="center"/>
    </xf>
    <xf numFmtId="1" fontId="2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70" fontId="3" fillId="0" borderId="1" xfId="0" applyNumberFormat="1" applyFont="1" applyBorder="1" applyAlignment="1">
      <alignment horizontal="center"/>
    </xf>
    <xf numFmtId="169" fontId="3" fillId="0" borderId="1" xfId="0" applyNumberFormat="1" applyFont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showGridLines="0" topLeftCell="A36" zoomScaleNormal="100" workbookViewId="0"/>
  </sheetViews>
  <sheetFormatPr baseColWidth="10" defaultColWidth="8.6328125" defaultRowHeight="14.5" x14ac:dyDescent="0.35"/>
  <cols>
    <col min="1" max="1" width="110" customWidth="1"/>
  </cols>
  <sheetData>
    <row r="1" spans="1:1" ht="16.5" x14ac:dyDescent="0.35">
      <c r="A1" s="1" t="s">
        <v>0</v>
      </c>
    </row>
    <row r="3" spans="1:1" x14ac:dyDescent="0.35">
      <c r="A3" s="2" t="s">
        <v>1</v>
      </c>
    </row>
    <row r="4" spans="1:1" x14ac:dyDescent="0.35">
      <c r="A4" s="3" t="s">
        <v>2</v>
      </c>
    </row>
    <row r="5" spans="1:1" x14ac:dyDescent="0.35">
      <c r="A5" s="3" t="s">
        <v>3</v>
      </c>
    </row>
    <row r="6" spans="1:1" x14ac:dyDescent="0.35">
      <c r="A6" s="3" t="s">
        <v>4</v>
      </c>
    </row>
    <row r="8" spans="1:1" x14ac:dyDescent="0.35">
      <c r="A8" s="2" t="s">
        <v>5</v>
      </c>
    </row>
    <row r="9" spans="1:1" x14ac:dyDescent="0.35">
      <c r="A9" s="3" t="s">
        <v>6</v>
      </c>
    </row>
    <row r="10" spans="1:1" x14ac:dyDescent="0.35">
      <c r="A10" s="3" t="s">
        <v>7</v>
      </c>
    </row>
    <row r="11" spans="1:1" x14ac:dyDescent="0.35">
      <c r="A11" s="3" t="s">
        <v>8</v>
      </c>
    </row>
    <row r="13" spans="1:1" x14ac:dyDescent="0.35">
      <c r="A13" s="2" t="s">
        <v>9</v>
      </c>
    </row>
    <row r="14" spans="1:1" x14ac:dyDescent="0.35">
      <c r="A14" s="3" t="s">
        <v>10</v>
      </c>
    </row>
    <row r="15" spans="1:1" x14ac:dyDescent="0.35">
      <c r="A15" s="3" t="s">
        <v>11</v>
      </c>
    </row>
    <row r="17" spans="1:1" x14ac:dyDescent="0.35">
      <c r="A17" s="2" t="s">
        <v>12</v>
      </c>
    </row>
    <row r="18" spans="1:1" x14ac:dyDescent="0.35">
      <c r="A18" s="3" t="s">
        <v>13</v>
      </c>
    </row>
    <row r="19" spans="1:1" x14ac:dyDescent="0.35">
      <c r="A19" s="3" t="s">
        <v>14</v>
      </c>
    </row>
    <row r="20" spans="1:1" x14ac:dyDescent="0.35">
      <c r="A20" s="3" t="s">
        <v>15</v>
      </c>
    </row>
    <row r="22" spans="1:1" x14ac:dyDescent="0.35">
      <c r="A22" s="2" t="s">
        <v>16</v>
      </c>
    </row>
    <row r="23" spans="1:1" x14ac:dyDescent="0.35">
      <c r="A23" s="3" t="s">
        <v>17</v>
      </c>
    </row>
    <row r="24" spans="1:1" x14ac:dyDescent="0.35">
      <c r="A24" s="3" t="s">
        <v>18</v>
      </c>
    </row>
    <row r="25" spans="1:1" x14ac:dyDescent="0.35">
      <c r="A25" s="3" t="s">
        <v>19</v>
      </c>
    </row>
    <row r="26" spans="1:1" x14ac:dyDescent="0.35">
      <c r="A26" s="3" t="s">
        <v>20</v>
      </c>
    </row>
    <row r="27" spans="1:1" x14ac:dyDescent="0.35">
      <c r="A27" s="3" t="s">
        <v>21</v>
      </c>
    </row>
    <row r="28" spans="1:1" x14ac:dyDescent="0.35">
      <c r="A28" s="3" t="s">
        <v>22</v>
      </c>
    </row>
    <row r="29" spans="1:1" x14ac:dyDescent="0.35">
      <c r="A29" s="3" t="s">
        <v>23</v>
      </c>
    </row>
    <row r="31" spans="1:1" x14ac:dyDescent="0.35">
      <c r="A31" s="2" t="s">
        <v>24</v>
      </c>
    </row>
    <row r="32" spans="1:1" x14ac:dyDescent="0.35">
      <c r="A32" s="3" t="s">
        <v>25</v>
      </c>
    </row>
    <row r="33" spans="1:1" x14ac:dyDescent="0.35">
      <c r="A33" s="3" t="s">
        <v>26</v>
      </c>
    </row>
    <row r="34" spans="1:1" x14ac:dyDescent="0.35">
      <c r="A34" s="3" t="s">
        <v>27</v>
      </c>
    </row>
    <row r="35" spans="1:1" x14ac:dyDescent="0.35">
      <c r="A35" s="3" t="s">
        <v>28</v>
      </c>
    </row>
    <row r="36" spans="1:1" x14ac:dyDescent="0.35">
      <c r="A36" s="3" t="s">
        <v>29</v>
      </c>
    </row>
    <row r="37" spans="1:1" x14ac:dyDescent="0.35">
      <c r="A37" s="3" t="s">
        <v>30</v>
      </c>
    </row>
    <row r="38" spans="1:1" x14ac:dyDescent="0.35">
      <c r="A38" s="3" t="s">
        <v>31</v>
      </c>
    </row>
    <row r="39" spans="1:1" x14ac:dyDescent="0.35">
      <c r="A39" s="3" t="s">
        <v>32</v>
      </c>
    </row>
    <row r="41" spans="1:1" x14ac:dyDescent="0.35">
      <c r="A41" s="2" t="s">
        <v>33</v>
      </c>
    </row>
    <row r="42" spans="1:1" x14ac:dyDescent="0.35">
      <c r="A42" s="3" t="s">
        <v>34</v>
      </c>
    </row>
    <row r="43" spans="1:1" x14ac:dyDescent="0.35">
      <c r="A43" s="3" t="s">
        <v>35</v>
      </c>
    </row>
    <row r="44" spans="1:1" x14ac:dyDescent="0.35">
      <c r="A44" s="3" t="s">
        <v>36</v>
      </c>
    </row>
    <row r="46" spans="1:1" x14ac:dyDescent="0.35">
      <c r="A46" s="2" t="s">
        <v>37</v>
      </c>
    </row>
    <row r="47" spans="1:1" x14ac:dyDescent="0.35">
      <c r="A47" s="3" t="s">
        <v>38</v>
      </c>
    </row>
    <row r="48" spans="1:1" x14ac:dyDescent="0.35">
      <c r="A48" s="3" t="s">
        <v>39</v>
      </c>
    </row>
    <row r="49" spans="1:1" x14ac:dyDescent="0.35">
      <c r="A49" s="3" t="s">
        <v>40</v>
      </c>
    </row>
    <row r="50" spans="1:1" x14ac:dyDescent="0.35">
      <c r="A50" s="3" t="s">
        <v>41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1"/>
  <sheetViews>
    <sheetView showGridLines="0" zoomScaleNormal="100" workbookViewId="0">
      <pane ySplit="3" topLeftCell="A88" activePane="bottomLeft" state="frozen"/>
      <selection pane="bottomLeft"/>
    </sheetView>
  </sheetViews>
  <sheetFormatPr baseColWidth="10" defaultColWidth="8.6328125" defaultRowHeight="14.5" x14ac:dyDescent="0.35"/>
  <cols>
    <col min="1" max="1" width="10" customWidth="1"/>
    <col min="2" max="2" width="16" customWidth="1"/>
    <col min="3" max="3" width="14" customWidth="1"/>
    <col min="4" max="4" width="15" customWidth="1"/>
    <col min="5" max="5" width="14" customWidth="1"/>
    <col min="6" max="6" width="17" customWidth="1"/>
    <col min="7" max="7" width="13" customWidth="1"/>
  </cols>
  <sheetData>
    <row r="1" spans="1:7" ht="16.5" x14ac:dyDescent="0.35">
      <c r="A1" s="1" t="s">
        <v>42</v>
      </c>
    </row>
    <row r="3" spans="1:7" ht="39" x14ac:dyDescent="0.35">
      <c r="A3" s="4" t="s">
        <v>43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s="4" t="s">
        <v>49</v>
      </c>
    </row>
    <row r="4" spans="1:7" x14ac:dyDescent="0.35">
      <c r="A4" s="5">
        <v>37</v>
      </c>
      <c r="B4" s="6">
        <v>1</v>
      </c>
      <c r="C4" s="6">
        <v>1</v>
      </c>
      <c r="D4" s="6">
        <v>1</v>
      </c>
      <c r="E4" s="6">
        <v>1</v>
      </c>
      <c r="F4" s="6">
        <f t="shared" ref="F4:F35" si="0">IF(COUNT(B4,D4,E4)=3,B4+D4+E4,"")</f>
        <v>3</v>
      </c>
      <c r="G4" s="7" t="s">
        <v>50</v>
      </c>
    </row>
    <row r="5" spans="1:7" x14ac:dyDescent="0.35">
      <c r="A5" s="5">
        <v>38</v>
      </c>
      <c r="B5" s="6">
        <v>1</v>
      </c>
      <c r="C5" s="6">
        <v>1</v>
      </c>
      <c r="D5" s="6">
        <v>1</v>
      </c>
      <c r="E5" s="6">
        <v>1</v>
      </c>
      <c r="F5" s="6">
        <f t="shared" si="0"/>
        <v>3</v>
      </c>
      <c r="G5" s="7" t="s">
        <v>50</v>
      </c>
    </row>
    <row r="6" spans="1:7" x14ac:dyDescent="0.35">
      <c r="A6" s="5">
        <v>39</v>
      </c>
      <c r="B6" s="6">
        <v>1</v>
      </c>
      <c r="C6" s="6">
        <v>1</v>
      </c>
      <c r="D6" s="6">
        <v>0</v>
      </c>
      <c r="E6" s="6">
        <v>1</v>
      </c>
      <c r="F6" s="6">
        <f t="shared" si="0"/>
        <v>2</v>
      </c>
      <c r="G6" s="7" t="s">
        <v>50</v>
      </c>
    </row>
    <row r="7" spans="1:7" x14ac:dyDescent="0.35">
      <c r="A7" s="5">
        <v>40</v>
      </c>
      <c r="B7" s="6">
        <v>1</v>
      </c>
      <c r="C7" s="6">
        <v>1</v>
      </c>
      <c r="D7" s="6">
        <v>0</v>
      </c>
      <c r="E7" s="6">
        <v>0</v>
      </c>
      <c r="F7" s="6">
        <f t="shared" si="0"/>
        <v>1</v>
      </c>
      <c r="G7" s="7" t="s">
        <v>50</v>
      </c>
    </row>
    <row r="8" spans="1:7" x14ac:dyDescent="0.35">
      <c r="A8" s="5">
        <v>41</v>
      </c>
      <c r="B8" s="6">
        <v>1</v>
      </c>
      <c r="C8" s="6">
        <v>1</v>
      </c>
      <c r="D8" s="6">
        <v>1</v>
      </c>
      <c r="E8" s="6">
        <v>0</v>
      </c>
      <c r="F8" s="6">
        <f t="shared" si="0"/>
        <v>2</v>
      </c>
      <c r="G8" s="7" t="s">
        <v>50</v>
      </c>
    </row>
    <row r="9" spans="1:7" x14ac:dyDescent="0.35">
      <c r="A9" s="5">
        <v>91</v>
      </c>
      <c r="B9" s="6">
        <v>1</v>
      </c>
      <c r="C9" s="6">
        <v>1</v>
      </c>
      <c r="D9" s="6">
        <v>1</v>
      </c>
      <c r="E9" s="6">
        <v>0</v>
      </c>
      <c r="F9" s="6">
        <f t="shared" si="0"/>
        <v>2</v>
      </c>
      <c r="G9" s="7" t="s">
        <v>50</v>
      </c>
    </row>
    <row r="10" spans="1:7" x14ac:dyDescent="0.35">
      <c r="A10" s="5">
        <v>93</v>
      </c>
      <c r="B10" s="6">
        <v>0</v>
      </c>
      <c r="C10" s="6">
        <v>1</v>
      </c>
      <c r="D10" s="6">
        <v>1</v>
      </c>
      <c r="E10" s="6">
        <v>1</v>
      </c>
      <c r="F10" s="6">
        <f t="shared" si="0"/>
        <v>2</v>
      </c>
      <c r="G10" s="7" t="s">
        <v>50</v>
      </c>
    </row>
    <row r="11" spans="1:7" x14ac:dyDescent="0.35">
      <c r="A11" s="5">
        <v>94</v>
      </c>
      <c r="B11" s="6">
        <v>0</v>
      </c>
      <c r="C11" s="6">
        <v>1</v>
      </c>
      <c r="D11" s="6">
        <v>0</v>
      </c>
      <c r="E11" s="6">
        <v>1</v>
      </c>
      <c r="F11" s="6">
        <f t="shared" si="0"/>
        <v>1</v>
      </c>
      <c r="G11" s="7" t="s">
        <v>50</v>
      </c>
    </row>
    <row r="12" spans="1:7" x14ac:dyDescent="0.35">
      <c r="A12" s="5">
        <v>95</v>
      </c>
      <c r="B12" s="6">
        <v>1</v>
      </c>
      <c r="C12" s="6">
        <v>1</v>
      </c>
      <c r="D12" s="6">
        <v>1</v>
      </c>
      <c r="E12" s="6">
        <v>1</v>
      </c>
      <c r="F12" s="6">
        <f t="shared" si="0"/>
        <v>3</v>
      </c>
      <c r="G12" s="7" t="s">
        <v>50</v>
      </c>
    </row>
    <row r="13" spans="1:7" x14ac:dyDescent="0.35">
      <c r="A13" s="5">
        <v>96</v>
      </c>
      <c r="B13" s="6">
        <v>1</v>
      </c>
      <c r="C13" s="6">
        <v>1</v>
      </c>
      <c r="D13" s="6">
        <v>1</v>
      </c>
      <c r="E13" s="6">
        <v>1</v>
      </c>
      <c r="F13" s="6">
        <f t="shared" si="0"/>
        <v>3</v>
      </c>
      <c r="G13" s="7" t="s">
        <v>50</v>
      </c>
    </row>
    <row r="14" spans="1:7" x14ac:dyDescent="0.35">
      <c r="A14" s="5">
        <v>97</v>
      </c>
      <c r="B14" s="6">
        <v>1</v>
      </c>
      <c r="C14" s="6">
        <v>1</v>
      </c>
      <c r="D14" s="6">
        <v>1</v>
      </c>
      <c r="E14" s="6">
        <v>1</v>
      </c>
      <c r="F14" s="6">
        <f t="shared" si="0"/>
        <v>3</v>
      </c>
      <c r="G14" s="7" t="s">
        <v>50</v>
      </c>
    </row>
    <row r="15" spans="1:7" x14ac:dyDescent="0.35">
      <c r="A15" s="5">
        <v>98</v>
      </c>
      <c r="B15" s="6">
        <v>1</v>
      </c>
      <c r="C15" s="6">
        <v>1</v>
      </c>
      <c r="D15" s="6">
        <v>1</v>
      </c>
      <c r="E15" s="6">
        <v>1</v>
      </c>
      <c r="F15" s="6">
        <f t="shared" si="0"/>
        <v>3</v>
      </c>
      <c r="G15" s="7" t="s">
        <v>50</v>
      </c>
    </row>
    <row r="16" spans="1:7" x14ac:dyDescent="0.35">
      <c r="A16" s="5">
        <v>99</v>
      </c>
      <c r="B16" s="6">
        <v>1</v>
      </c>
      <c r="C16" s="6">
        <v>1</v>
      </c>
      <c r="D16" s="6">
        <v>1</v>
      </c>
      <c r="E16" s="6">
        <v>1</v>
      </c>
      <c r="F16" s="6">
        <f t="shared" si="0"/>
        <v>3</v>
      </c>
      <c r="G16" s="7" t="s">
        <v>50</v>
      </c>
    </row>
    <row r="17" spans="1:7" x14ac:dyDescent="0.35">
      <c r="A17" s="5">
        <v>108</v>
      </c>
      <c r="B17" s="6">
        <v>1</v>
      </c>
      <c r="C17" s="6">
        <v>1</v>
      </c>
      <c r="D17" s="6">
        <v>1</v>
      </c>
      <c r="E17" s="6">
        <v>1</v>
      </c>
      <c r="F17" s="6">
        <f t="shared" si="0"/>
        <v>3</v>
      </c>
      <c r="G17" s="7" t="s">
        <v>50</v>
      </c>
    </row>
    <row r="18" spans="1:7" x14ac:dyDescent="0.35">
      <c r="A18" s="5">
        <v>109</v>
      </c>
      <c r="B18" s="6">
        <v>0</v>
      </c>
      <c r="C18" s="6">
        <v>1</v>
      </c>
      <c r="D18" s="6">
        <v>1</v>
      </c>
      <c r="E18" s="6">
        <v>1</v>
      </c>
      <c r="F18" s="6">
        <f t="shared" si="0"/>
        <v>2</v>
      </c>
      <c r="G18" s="7" t="s">
        <v>50</v>
      </c>
    </row>
    <row r="19" spans="1:7" x14ac:dyDescent="0.35">
      <c r="A19" s="5">
        <v>111</v>
      </c>
      <c r="B19" s="6">
        <v>1</v>
      </c>
      <c r="C19" s="6">
        <v>1</v>
      </c>
      <c r="D19" s="6">
        <v>1</v>
      </c>
      <c r="E19" s="6">
        <v>1</v>
      </c>
      <c r="F19" s="6">
        <f t="shared" si="0"/>
        <v>3</v>
      </c>
      <c r="G19" s="7" t="s">
        <v>50</v>
      </c>
    </row>
    <row r="20" spans="1:7" x14ac:dyDescent="0.35">
      <c r="A20" s="5">
        <v>112</v>
      </c>
      <c r="B20" s="6">
        <v>1</v>
      </c>
      <c r="C20" s="6">
        <v>1</v>
      </c>
      <c r="D20" s="6">
        <v>1</v>
      </c>
      <c r="E20" s="6">
        <v>1</v>
      </c>
      <c r="F20" s="6">
        <f t="shared" si="0"/>
        <v>3</v>
      </c>
      <c r="G20" s="7" t="s">
        <v>50</v>
      </c>
    </row>
    <row r="21" spans="1:7" x14ac:dyDescent="0.35">
      <c r="A21" s="5">
        <v>113</v>
      </c>
      <c r="B21" s="6">
        <v>0</v>
      </c>
      <c r="C21" s="6">
        <v>1</v>
      </c>
      <c r="D21" s="6">
        <v>1</v>
      </c>
      <c r="E21" s="6">
        <v>1</v>
      </c>
      <c r="F21" s="6">
        <f t="shared" si="0"/>
        <v>2</v>
      </c>
      <c r="G21" s="7" t="s">
        <v>50</v>
      </c>
    </row>
    <row r="22" spans="1:7" x14ac:dyDescent="0.35">
      <c r="A22" s="5">
        <v>114</v>
      </c>
      <c r="B22" s="6">
        <v>1</v>
      </c>
      <c r="C22" s="6">
        <v>1</v>
      </c>
      <c r="D22" s="6">
        <v>1</v>
      </c>
      <c r="E22" s="6">
        <v>1</v>
      </c>
      <c r="F22" s="6">
        <f t="shared" si="0"/>
        <v>3</v>
      </c>
      <c r="G22" s="7" t="s">
        <v>50</v>
      </c>
    </row>
    <row r="23" spans="1:7" x14ac:dyDescent="0.35">
      <c r="A23" s="5">
        <v>155</v>
      </c>
      <c r="B23" s="6">
        <v>1</v>
      </c>
      <c r="C23" s="6">
        <v>1</v>
      </c>
      <c r="D23" s="6">
        <v>0</v>
      </c>
      <c r="E23" s="6">
        <v>0</v>
      </c>
      <c r="F23" s="6">
        <f t="shared" si="0"/>
        <v>1</v>
      </c>
      <c r="G23" s="7" t="s">
        <v>50</v>
      </c>
    </row>
    <row r="24" spans="1:7" x14ac:dyDescent="0.35">
      <c r="A24" s="5">
        <v>156</v>
      </c>
      <c r="B24" s="6">
        <v>0</v>
      </c>
      <c r="C24" s="6">
        <v>1</v>
      </c>
      <c r="D24" s="6">
        <v>0</v>
      </c>
      <c r="E24" s="6">
        <v>0</v>
      </c>
      <c r="F24" s="6">
        <f t="shared" si="0"/>
        <v>0</v>
      </c>
      <c r="G24" s="7" t="s">
        <v>50</v>
      </c>
    </row>
    <row r="25" spans="1:7" x14ac:dyDescent="0.35">
      <c r="A25" s="5">
        <v>157</v>
      </c>
      <c r="B25" s="6">
        <v>1</v>
      </c>
      <c r="C25" s="6">
        <v>1</v>
      </c>
      <c r="D25" s="6">
        <v>0</v>
      </c>
      <c r="E25" s="6">
        <v>1</v>
      </c>
      <c r="F25" s="6">
        <f t="shared" si="0"/>
        <v>2</v>
      </c>
      <c r="G25" s="7" t="s">
        <v>50</v>
      </c>
    </row>
    <row r="26" spans="1:7" x14ac:dyDescent="0.35">
      <c r="A26" s="5">
        <v>158</v>
      </c>
      <c r="B26" s="6">
        <v>1</v>
      </c>
      <c r="C26" s="6">
        <v>1</v>
      </c>
      <c r="D26" s="6">
        <v>1</v>
      </c>
      <c r="E26" s="6">
        <v>1</v>
      </c>
      <c r="F26" s="6">
        <f t="shared" si="0"/>
        <v>3</v>
      </c>
      <c r="G26" s="7" t="s">
        <v>50</v>
      </c>
    </row>
    <row r="27" spans="1:7" x14ac:dyDescent="0.35">
      <c r="A27" s="5">
        <v>159</v>
      </c>
      <c r="B27" s="6">
        <v>1</v>
      </c>
      <c r="C27" s="6">
        <v>1</v>
      </c>
      <c r="D27" s="6">
        <v>0</v>
      </c>
      <c r="E27" s="6">
        <v>1</v>
      </c>
      <c r="F27" s="6">
        <f t="shared" si="0"/>
        <v>2</v>
      </c>
      <c r="G27" s="7" t="s">
        <v>50</v>
      </c>
    </row>
    <row r="28" spans="1:7" x14ac:dyDescent="0.35">
      <c r="A28" s="5">
        <v>160</v>
      </c>
      <c r="B28" s="6">
        <v>1</v>
      </c>
      <c r="C28" s="6">
        <v>1</v>
      </c>
      <c r="D28" s="6">
        <v>0</v>
      </c>
      <c r="E28" s="6">
        <v>1</v>
      </c>
      <c r="F28" s="6">
        <f t="shared" si="0"/>
        <v>2</v>
      </c>
      <c r="G28" s="7" t="s">
        <v>50</v>
      </c>
    </row>
    <row r="29" spans="1:7" x14ac:dyDescent="0.35">
      <c r="A29" s="5">
        <v>161</v>
      </c>
      <c r="B29" s="6">
        <v>0</v>
      </c>
      <c r="C29" s="6">
        <v>1</v>
      </c>
      <c r="D29" s="6">
        <v>0</v>
      </c>
      <c r="E29" s="6">
        <v>0</v>
      </c>
      <c r="F29" s="6">
        <f t="shared" si="0"/>
        <v>0</v>
      </c>
      <c r="G29" s="7" t="s">
        <v>50</v>
      </c>
    </row>
    <row r="30" spans="1:7" x14ac:dyDescent="0.35">
      <c r="A30" s="5">
        <v>162</v>
      </c>
      <c r="B30" s="6">
        <v>0</v>
      </c>
      <c r="C30" s="6">
        <v>1</v>
      </c>
      <c r="D30" s="6">
        <v>0</v>
      </c>
      <c r="E30" s="6">
        <v>1</v>
      </c>
      <c r="F30" s="6">
        <f t="shared" si="0"/>
        <v>1</v>
      </c>
      <c r="G30" s="7" t="s">
        <v>50</v>
      </c>
    </row>
    <row r="31" spans="1:7" x14ac:dyDescent="0.35">
      <c r="A31" s="5">
        <v>163</v>
      </c>
      <c r="B31" s="6">
        <v>1</v>
      </c>
      <c r="C31" s="6">
        <v>1</v>
      </c>
      <c r="D31" s="6">
        <v>1</v>
      </c>
      <c r="E31" s="6">
        <v>1</v>
      </c>
      <c r="F31" s="6">
        <f t="shared" si="0"/>
        <v>3</v>
      </c>
      <c r="G31" s="7" t="s">
        <v>50</v>
      </c>
    </row>
    <row r="32" spans="1:7" x14ac:dyDescent="0.35">
      <c r="A32" s="5">
        <v>164</v>
      </c>
      <c r="B32" s="6">
        <v>1</v>
      </c>
      <c r="C32" s="6">
        <v>1</v>
      </c>
      <c r="D32" s="6">
        <v>1</v>
      </c>
      <c r="E32" s="6">
        <v>1</v>
      </c>
      <c r="F32" s="6">
        <f t="shared" si="0"/>
        <v>3</v>
      </c>
      <c r="G32" s="7" t="s">
        <v>50</v>
      </c>
    </row>
    <row r="33" spans="1:7" x14ac:dyDescent="0.35">
      <c r="A33" s="5">
        <v>165</v>
      </c>
      <c r="B33" s="6">
        <v>1</v>
      </c>
      <c r="C33" s="6">
        <v>1</v>
      </c>
      <c r="D33" s="6">
        <v>1</v>
      </c>
      <c r="E33" s="6">
        <v>1</v>
      </c>
      <c r="F33" s="6">
        <f t="shared" si="0"/>
        <v>3</v>
      </c>
      <c r="G33" s="7" t="s">
        <v>50</v>
      </c>
    </row>
    <row r="34" spans="1:7" x14ac:dyDescent="0.35">
      <c r="A34" s="5">
        <v>166</v>
      </c>
      <c r="B34" s="6">
        <v>0</v>
      </c>
      <c r="C34" s="6">
        <v>1</v>
      </c>
      <c r="D34" s="6">
        <v>0</v>
      </c>
      <c r="E34" s="6">
        <v>0</v>
      </c>
      <c r="F34" s="6">
        <f t="shared" si="0"/>
        <v>0</v>
      </c>
      <c r="G34" s="7" t="s">
        <v>50</v>
      </c>
    </row>
    <row r="35" spans="1:7" x14ac:dyDescent="0.35">
      <c r="A35" s="5">
        <v>168</v>
      </c>
      <c r="B35" s="6">
        <v>1</v>
      </c>
      <c r="C35" s="6">
        <v>1</v>
      </c>
      <c r="D35" s="6">
        <v>1</v>
      </c>
      <c r="E35" s="6">
        <v>1</v>
      </c>
      <c r="F35" s="6">
        <f t="shared" si="0"/>
        <v>3</v>
      </c>
      <c r="G35" s="7" t="s">
        <v>50</v>
      </c>
    </row>
    <row r="36" spans="1:7" x14ac:dyDescent="0.35">
      <c r="A36" s="5">
        <v>169</v>
      </c>
      <c r="B36" s="6">
        <v>1</v>
      </c>
      <c r="C36" s="6">
        <v>1</v>
      </c>
      <c r="D36" s="6">
        <v>1</v>
      </c>
      <c r="E36" s="6">
        <v>1</v>
      </c>
      <c r="F36" s="6">
        <f t="shared" ref="F36:F67" si="1">IF(COUNT(B36,D36,E36)=3,B36+D36+E36,"")</f>
        <v>3</v>
      </c>
      <c r="G36" s="7" t="s">
        <v>50</v>
      </c>
    </row>
    <row r="37" spans="1:7" x14ac:dyDescent="0.35">
      <c r="A37" s="5">
        <v>170</v>
      </c>
      <c r="B37" s="6">
        <v>1</v>
      </c>
      <c r="C37" s="6">
        <v>1</v>
      </c>
      <c r="D37" s="6">
        <v>1</v>
      </c>
      <c r="E37" s="6">
        <v>1</v>
      </c>
      <c r="F37" s="6">
        <f t="shared" si="1"/>
        <v>3</v>
      </c>
      <c r="G37" s="7" t="s">
        <v>50</v>
      </c>
    </row>
    <row r="38" spans="1:7" x14ac:dyDescent="0.35">
      <c r="A38" s="5">
        <v>171</v>
      </c>
      <c r="B38" s="6">
        <v>1</v>
      </c>
      <c r="C38" s="6">
        <v>1</v>
      </c>
      <c r="D38" s="6">
        <v>1</v>
      </c>
      <c r="E38" s="6">
        <v>1</v>
      </c>
      <c r="F38" s="6">
        <f t="shared" si="1"/>
        <v>3</v>
      </c>
      <c r="G38" s="7" t="s">
        <v>50</v>
      </c>
    </row>
    <row r="39" spans="1:7" x14ac:dyDescent="0.35">
      <c r="A39" s="5">
        <v>172</v>
      </c>
      <c r="B39" s="6">
        <v>0</v>
      </c>
      <c r="C39" s="6">
        <v>1</v>
      </c>
      <c r="D39" s="6">
        <v>0</v>
      </c>
      <c r="E39" s="6">
        <v>0</v>
      </c>
      <c r="F39" s="6">
        <f t="shared" si="1"/>
        <v>0</v>
      </c>
      <c r="G39" s="7" t="s">
        <v>50</v>
      </c>
    </row>
    <row r="40" spans="1:7" x14ac:dyDescent="0.35">
      <c r="A40" s="5">
        <v>173</v>
      </c>
      <c r="B40" s="6">
        <v>1</v>
      </c>
      <c r="C40" s="6">
        <v>1</v>
      </c>
      <c r="D40" s="6">
        <v>0</v>
      </c>
      <c r="E40" s="6">
        <v>0</v>
      </c>
      <c r="F40" s="6">
        <f t="shared" si="1"/>
        <v>1</v>
      </c>
      <c r="G40" s="7" t="s">
        <v>50</v>
      </c>
    </row>
    <row r="41" spans="1:7" x14ac:dyDescent="0.35">
      <c r="A41" s="5">
        <v>177</v>
      </c>
      <c r="B41" s="6">
        <v>1</v>
      </c>
      <c r="C41" s="6">
        <v>1</v>
      </c>
      <c r="D41" s="6">
        <v>1</v>
      </c>
      <c r="E41" s="6">
        <v>1</v>
      </c>
      <c r="F41" s="6">
        <f t="shared" si="1"/>
        <v>3</v>
      </c>
      <c r="G41" s="7" t="s">
        <v>50</v>
      </c>
    </row>
    <row r="42" spans="1:7" x14ac:dyDescent="0.35">
      <c r="A42" s="5">
        <v>178</v>
      </c>
      <c r="B42" s="6">
        <v>1</v>
      </c>
      <c r="C42" s="6">
        <v>1</v>
      </c>
      <c r="D42" s="6">
        <v>1</v>
      </c>
      <c r="E42" s="6">
        <v>1</v>
      </c>
      <c r="F42" s="6">
        <f t="shared" si="1"/>
        <v>3</v>
      </c>
      <c r="G42" s="7" t="s">
        <v>50</v>
      </c>
    </row>
    <row r="43" spans="1:7" x14ac:dyDescent="0.35">
      <c r="A43" s="5">
        <v>179</v>
      </c>
      <c r="B43" s="6">
        <v>1</v>
      </c>
      <c r="C43" s="6">
        <v>1</v>
      </c>
      <c r="D43" s="6">
        <v>1</v>
      </c>
      <c r="E43" s="6">
        <v>0</v>
      </c>
      <c r="F43" s="6">
        <f t="shared" si="1"/>
        <v>2</v>
      </c>
      <c r="G43" s="7" t="s">
        <v>50</v>
      </c>
    </row>
    <row r="44" spans="1:7" x14ac:dyDescent="0.35">
      <c r="A44" s="5">
        <v>180</v>
      </c>
      <c r="B44" s="6">
        <v>1</v>
      </c>
      <c r="C44" s="6">
        <v>1</v>
      </c>
      <c r="D44" s="6">
        <v>1</v>
      </c>
      <c r="E44" s="6">
        <v>1</v>
      </c>
      <c r="F44" s="6">
        <f t="shared" si="1"/>
        <v>3</v>
      </c>
      <c r="G44" s="7" t="s">
        <v>50</v>
      </c>
    </row>
    <row r="45" spans="1:7" x14ac:dyDescent="0.35">
      <c r="A45" s="5">
        <v>181</v>
      </c>
      <c r="B45" s="6">
        <v>1</v>
      </c>
      <c r="C45" s="6">
        <v>1</v>
      </c>
      <c r="D45" s="6">
        <v>1</v>
      </c>
      <c r="E45" s="6">
        <v>1</v>
      </c>
      <c r="F45" s="6">
        <f t="shared" si="1"/>
        <v>3</v>
      </c>
      <c r="G45" s="7" t="s">
        <v>50</v>
      </c>
    </row>
    <row r="46" spans="1:7" x14ac:dyDescent="0.35">
      <c r="A46" s="5">
        <v>182</v>
      </c>
      <c r="B46" s="6">
        <v>1</v>
      </c>
      <c r="C46" s="6">
        <v>1</v>
      </c>
      <c r="D46" s="6">
        <v>1</v>
      </c>
      <c r="E46" s="6">
        <v>1</v>
      </c>
      <c r="F46" s="6">
        <f t="shared" si="1"/>
        <v>3</v>
      </c>
      <c r="G46" s="7" t="s">
        <v>50</v>
      </c>
    </row>
    <row r="47" spans="1:7" x14ac:dyDescent="0.35">
      <c r="A47" s="5">
        <v>183</v>
      </c>
      <c r="B47" s="6">
        <v>1</v>
      </c>
      <c r="C47" s="6">
        <v>1</v>
      </c>
      <c r="D47" s="6">
        <v>1</v>
      </c>
      <c r="E47" s="6">
        <v>1</v>
      </c>
      <c r="F47" s="6">
        <f t="shared" si="1"/>
        <v>3</v>
      </c>
      <c r="G47" s="7" t="s">
        <v>50</v>
      </c>
    </row>
    <row r="48" spans="1:7" x14ac:dyDescent="0.35">
      <c r="A48" s="5">
        <v>184</v>
      </c>
      <c r="B48" s="6">
        <v>1</v>
      </c>
      <c r="C48" s="6">
        <v>1</v>
      </c>
      <c r="D48" s="6">
        <v>1</v>
      </c>
      <c r="E48" s="6">
        <v>1</v>
      </c>
      <c r="F48" s="6">
        <f t="shared" si="1"/>
        <v>3</v>
      </c>
      <c r="G48" s="7" t="s">
        <v>50</v>
      </c>
    </row>
    <row r="49" spans="1:7" x14ac:dyDescent="0.35">
      <c r="A49" s="5">
        <v>185</v>
      </c>
      <c r="B49" s="6">
        <v>1</v>
      </c>
      <c r="C49" s="6">
        <v>1</v>
      </c>
      <c r="D49" s="6">
        <v>1</v>
      </c>
      <c r="E49" s="6">
        <v>1</v>
      </c>
      <c r="F49" s="6">
        <f t="shared" si="1"/>
        <v>3</v>
      </c>
      <c r="G49" s="7" t="s">
        <v>50</v>
      </c>
    </row>
    <row r="50" spans="1:7" x14ac:dyDescent="0.35">
      <c r="A50" s="5">
        <v>186</v>
      </c>
      <c r="B50" s="6">
        <v>1</v>
      </c>
      <c r="C50" s="6">
        <v>1</v>
      </c>
      <c r="D50" s="6">
        <v>0</v>
      </c>
      <c r="E50" s="6">
        <v>1</v>
      </c>
      <c r="F50" s="6">
        <f t="shared" si="1"/>
        <v>2</v>
      </c>
      <c r="G50" s="7" t="s">
        <v>50</v>
      </c>
    </row>
    <row r="51" spans="1:7" x14ac:dyDescent="0.35">
      <c r="A51" s="5">
        <v>187</v>
      </c>
      <c r="B51" s="6">
        <v>0</v>
      </c>
      <c r="C51" s="6">
        <v>1</v>
      </c>
      <c r="D51" s="6">
        <v>0</v>
      </c>
      <c r="E51" s="6">
        <v>1</v>
      </c>
      <c r="F51" s="6">
        <f t="shared" si="1"/>
        <v>1</v>
      </c>
      <c r="G51" s="7" t="s">
        <v>50</v>
      </c>
    </row>
    <row r="52" spans="1:7" x14ac:dyDescent="0.35">
      <c r="A52" s="5">
        <v>188</v>
      </c>
      <c r="B52" s="6">
        <v>0</v>
      </c>
      <c r="C52" s="6">
        <v>1</v>
      </c>
      <c r="D52" s="6">
        <v>0</v>
      </c>
      <c r="E52" s="6">
        <v>0</v>
      </c>
      <c r="F52" s="6">
        <f t="shared" si="1"/>
        <v>0</v>
      </c>
      <c r="G52" s="7" t="s">
        <v>50</v>
      </c>
    </row>
    <row r="53" spans="1:7" x14ac:dyDescent="0.35">
      <c r="A53" s="5">
        <v>189</v>
      </c>
      <c r="B53" s="6">
        <v>1</v>
      </c>
      <c r="C53" s="6">
        <v>1</v>
      </c>
      <c r="D53" s="6">
        <v>0</v>
      </c>
      <c r="E53" s="6">
        <v>1</v>
      </c>
      <c r="F53" s="6">
        <f t="shared" si="1"/>
        <v>2</v>
      </c>
      <c r="G53" s="7" t="s">
        <v>50</v>
      </c>
    </row>
    <row r="54" spans="1:7" x14ac:dyDescent="0.35">
      <c r="A54" s="5">
        <v>190</v>
      </c>
      <c r="B54" s="6">
        <v>1</v>
      </c>
      <c r="C54" s="6">
        <v>1</v>
      </c>
      <c r="D54" s="6">
        <v>0</v>
      </c>
      <c r="E54" s="6">
        <v>1</v>
      </c>
      <c r="F54" s="6">
        <f t="shared" si="1"/>
        <v>2</v>
      </c>
      <c r="G54" s="7" t="s">
        <v>50</v>
      </c>
    </row>
    <row r="55" spans="1:7" x14ac:dyDescent="0.35">
      <c r="A55" s="5">
        <v>191</v>
      </c>
      <c r="B55" s="6">
        <v>1</v>
      </c>
      <c r="C55" s="6">
        <v>1</v>
      </c>
      <c r="D55" s="6">
        <v>0</v>
      </c>
      <c r="E55" s="6">
        <v>1</v>
      </c>
      <c r="F55" s="6">
        <f t="shared" si="1"/>
        <v>2</v>
      </c>
      <c r="G55" s="7" t="s">
        <v>50</v>
      </c>
    </row>
    <row r="56" spans="1:7" x14ac:dyDescent="0.35">
      <c r="A56" s="5">
        <v>192</v>
      </c>
      <c r="B56" s="6">
        <v>1</v>
      </c>
      <c r="C56" s="6">
        <v>1</v>
      </c>
      <c r="D56" s="6">
        <v>1</v>
      </c>
      <c r="E56" s="6">
        <v>1</v>
      </c>
      <c r="F56" s="6">
        <f t="shared" si="1"/>
        <v>3</v>
      </c>
      <c r="G56" s="7" t="s">
        <v>50</v>
      </c>
    </row>
    <row r="57" spans="1:7" x14ac:dyDescent="0.35">
      <c r="A57" s="5">
        <v>193</v>
      </c>
      <c r="B57" s="6">
        <v>1</v>
      </c>
      <c r="C57" s="6">
        <v>1</v>
      </c>
      <c r="D57" s="6">
        <v>0</v>
      </c>
      <c r="E57" s="6">
        <v>1</v>
      </c>
      <c r="F57" s="6">
        <f t="shared" si="1"/>
        <v>2</v>
      </c>
      <c r="G57" s="7" t="s">
        <v>50</v>
      </c>
    </row>
    <row r="58" spans="1:7" x14ac:dyDescent="0.35">
      <c r="A58" s="5">
        <v>194</v>
      </c>
      <c r="B58" s="6">
        <v>1</v>
      </c>
      <c r="C58" s="6">
        <v>1</v>
      </c>
      <c r="D58" s="6">
        <v>1</v>
      </c>
      <c r="E58" s="6">
        <v>1</v>
      </c>
      <c r="F58" s="6">
        <f t="shared" si="1"/>
        <v>3</v>
      </c>
      <c r="G58" s="7" t="s">
        <v>50</v>
      </c>
    </row>
    <row r="59" spans="1:7" x14ac:dyDescent="0.35">
      <c r="A59" s="5">
        <v>197</v>
      </c>
      <c r="B59" s="6">
        <v>1</v>
      </c>
      <c r="C59" s="6">
        <v>1</v>
      </c>
      <c r="D59" s="6">
        <v>1</v>
      </c>
      <c r="E59" s="6">
        <v>1</v>
      </c>
      <c r="F59" s="6">
        <f t="shared" si="1"/>
        <v>3</v>
      </c>
      <c r="G59" s="7" t="s">
        <v>50</v>
      </c>
    </row>
    <row r="60" spans="1:7" x14ac:dyDescent="0.35">
      <c r="A60" s="5">
        <v>198</v>
      </c>
      <c r="B60" s="6">
        <v>1</v>
      </c>
      <c r="C60" s="6">
        <v>1</v>
      </c>
      <c r="D60" s="6">
        <v>1</v>
      </c>
      <c r="E60" s="6">
        <v>1</v>
      </c>
      <c r="F60" s="6">
        <f t="shared" si="1"/>
        <v>3</v>
      </c>
      <c r="G60" s="7" t="s">
        <v>50</v>
      </c>
    </row>
    <row r="61" spans="1:7" x14ac:dyDescent="0.35">
      <c r="A61" s="5">
        <v>199</v>
      </c>
      <c r="B61" s="6">
        <v>1</v>
      </c>
      <c r="C61" s="6">
        <v>1</v>
      </c>
      <c r="D61" s="6">
        <v>1</v>
      </c>
      <c r="E61" s="6">
        <v>1</v>
      </c>
      <c r="F61" s="6">
        <f t="shared" si="1"/>
        <v>3</v>
      </c>
      <c r="G61" s="7" t="s">
        <v>50</v>
      </c>
    </row>
    <row r="62" spans="1:7" x14ac:dyDescent="0.35">
      <c r="A62" s="5">
        <v>200</v>
      </c>
      <c r="B62" s="6"/>
      <c r="C62" s="6">
        <v>1</v>
      </c>
      <c r="D62" s="6">
        <v>1</v>
      </c>
      <c r="E62" s="6">
        <v>1</v>
      </c>
      <c r="F62" s="6" t="str">
        <f t="shared" si="1"/>
        <v/>
      </c>
      <c r="G62" s="8" t="s">
        <v>51</v>
      </c>
    </row>
    <row r="63" spans="1:7" x14ac:dyDescent="0.35">
      <c r="A63" s="5">
        <v>201</v>
      </c>
      <c r="B63" s="6">
        <v>1</v>
      </c>
      <c r="C63" s="6">
        <v>1</v>
      </c>
      <c r="D63" s="6">
        <v>1</v>
      </c>
      <c r="E63" s="6">
        <v>1</v>
      </c>
      <c r="F63" s="6">
        <f t="shared" si="1"/>
        <v>3</v>
      </c>
      <c r="G63" s="7" t="s">
        <v>50</v>
      </c>
    </row>
    <row r="64" spans="1:7" x14ac:dyDescent="0.35">
      <c r="A64" s="5">
        <v>202</v>
      </c>
      <c r="B64" s="6">
        <v>1</v>
      </c>
      <c r="C64" s="6">
        <v>1</v>
      </c>
      <c r="D64" s="6">
        <v>1</v>
      </c>
      <c r="E64" s="6">
        <v>1</v>
      </c>
      <c r="F64" s="6">
        <f t="shared" si="1"/>
        <v>3</v>
      </c>
      <c r="G64" s="7" t="s">
        <v>50</v>
      </c>
    </row>
    <row r="65" spans="1:7" x14ac:dyDescent="0.35">
      <c r="A65" s="5">
        <v>203</v>
      </c>
      <c r="B65" s="6">
        <v>1</v>
      </c>
      <c r="C65" s="6">
        <v>1</v>
      </c>
      <c r="D65" s="6">
        <v>1</v>
      </c>
      <c r="E65" s="6">
        <v>1</v>
      </c>
      <c r="F65" s="6">
        <f t="shared" si="1"/>
        <v>3</v>
      </c>
      <c r="G65" s="7" t="s">
        <v>50</v>
      </c>
    </row>
    <row r="66" spans="1:7" x14ac:dyDescent="0.35">
      <c r="A66" s="5">
        <v>205</v>
      </c>
      <c r="B66" s="6">
        <v>1</v>
      </c>
      <c r="C66" s="6">
        <v>1</v>
      </c>
      <c r="D66" s="6">
        <v>1</v>
      </c>
      <c r="E66" s="6">
        <v>1</v>
      </c>
      <c r="F66" s="6">
        <f t="shared" si="1"/>
        <v>3</v>
      </c>
      <c r="G66" s="7" t="s">
        <v>50</v>
      </c>
    </row>
    <row r="67" spans="1:7" x14ac:dyDescent="0.35">
      <c r="A67" s="5">
        <v>208</v>
      </c>
      <c r="B67" s="6">
        <v>1</v>
      </c>
      <c r="C67" s="6">
        <v>1</v>
      </c>
      <c r="D67" s="6">
        <v>1</v>
      </c>
      <c r="E67" s="6">
        <v>1</v>
      </c>
      <c r="F67" s="6">
        <f t="shared" si="1"/>
        <v>3</v>
      </c>
      <c r="G67" s="7" t="s">
        <v>50</v>
      </c>
    </row>
    <row r="68" spans="1:7" x14ac:dyDescent="0.35">
      <c r="A68" s="5">
        <v>210</v>
      </c>
      <c r="B68" s="6">
        <v>1</v>
      </c>
      <c r="C68" s="6">
        <v>1</v>
      </c>
      <c r="D68" s="6">
        <v>1</v>
      </c>
      <c r="E68" s="6">
        <v>1</v>
      </c>
      <c r="F68" s="6">
        <f t="shared" ref="F68:F99" si="2">IF(COUNT(B68,D68,E68)=3,B68+D68+E68,"")</f>
        <v>3</v>
      </c>
      <c r="G68" s="7" t="s">
        <v>50</v>
      </c>
    </row>
    <row r="69" spans="1:7" x14ac:dyDescent="0.35">
      <c r="A69" s="5">
        <v>211</v>
      </c>
      <c r="B69" s="6">
        <v>0</v>
      </c>
      <c r="C69" s="6">
        <v>1</v>
      </c>
      <c r="D69" s="6">
        <v>0</v>
      </c>
      <c r="E69" s="6">
        <v>1</v>
      </c>
      <c r="F69" s="6">
        <f t="shared" si="2"/>
        <v>1</v>
      </c>
      <c r="G69" s="7" t="s">
        <v>50</v>
      </c>
    </row>
    <row r="70" spans="1:7" x14ac:dyDescent="0.35">
      <c r="A70" s="5">
        <v>212</v>
      </c>
      <c r="B70" s="6">
        <v>0</v>
      </c>
      <c r="C70" s="6">
        <v>1</v>
      </c>
      <c r="D70" s="6">
        <v>0</v>
      </c>
      <c r="E70" s="6">
        <v>1</v>
      </c>
      <c r="F70" s="6">
        <f t="shared" si="2"/>
        <v>1</v>
      </c>
      <c r="G70" s="7" t="s">
        <v>50</v>
      </c>
    </row>
    <row r="71" spans="1:7" x14ac:dyDescent="0.35">
      <c r="A71" s="5">
        <v>213</v>
      </c>
      <c r="B71" s="6">
        <v>1</v>
      </c>
      <c r="C71" s="6">
        <v>1</v>
      </c>
      <c r="D71" s="6">
        <v>0</v>
      </c>
      <c r="E71" s="6">
        <v>1</v>
      </c>
      <c r="F71" s="6">
        <f t="shared" si="2"/>
        <v>2</v>
      </c>
      <c r="G71" s="7" t="s">
        <v>50</v>
      </c>
    </row>
    <row r="72" spans="1:7" x14ac:dyDescent="0.35">
      <c r="A72" s="5">
        <v>214</v>
      </c>
      <c r="B72" s="6">
        <v>1</v>
      </c>
      <c r="C72" s="6">
        <v>1</v>
      </c>
      <c r="D72" s="6">
        <v>1</v>
      </c>
      <c r="E72" s="6">
        <v>1</v>
      </c>
      <c r="F72" s="6">
        <f t="shared" si="2"/>
        <v>3</v>
      </c>
      <c r="G72" s="7" t="s">
        <v>50</v>
      </c>
    </row>
    <row r="73" spans="1:7" x14ac:dyDescent="0.35">
      <c r="A73" s="5">
        <v>215</v>
      </c>
      <c r="B73" s="6">
        <v>1</v>
      </c>
      <c r="C73" s="6">
        <v>1</v>
      </c>
      <c r="D73" s="6">
        <v>0</v>
      </c>
      <c r="E73" s="6">
        <v>1</v>
      </c>
      <c r="F73" s="6">
        <f t="shared" si="2"/>
        <v>2</v>
      </c>
      <c r="G73" s="7" t="s">
        <v>50</v>
      </c>
    </row>
    <row r="74" spans="1:7" x14ac:dyDescent="0.35">
      <c r="A74" s="5">
        <v>216</v>
      </c>
      <c r="B74" s="6">
        <v>1</v>
      </c>
      <c r="C74" s="6">
        <v>1</v>
      </c>
      <c r="D74" s="6">
        <v>0</v>
      </c>
      <c r="E74" s="6">
        <v>0</v>
      </c>
      <c r="F74" s="6">
        <f t="shared" si="2"/>
        <v>1</v>
      </c>
      <c r="G74" s="7" t="s">
        <v>50</v>
      </c>
    </row>
    <row r="75" spans="1:7" x14ac:dyDescent="0.35">
      <c r="A75" s="5">
        <v>217</v>
      </c>
      <c r="B75" s="6">
        <v>1</v>
      </c>
      <c r="C75" s="6">
        <v>1</v>
      </c>
      <c r="D75" s="6">
        <v>0</v>
      </c>
      <c r="E75" s="6">
        <v>1</v>
      </c>
      <c r="F75" s="6">
        <f t="shared" si="2"/>
        <v>2</v>
      </c>
      <c r="G75" s="7" t="s">
        <v>50</v>
      </c>
    </row>
    <row r="76" spans="1:7" x14ac:dyDescent="0.35">
      <c r="A76" s="5">
        <v>218</v>
      </c>
      <c r="B76" s="6">
        <v>1</v>
      </c>
      <c r="C76" s="6">
        <v>1</v>
      </c>
      <c r="D76" s="6">
        <v>0</v>
      </c>
      <c r="E76" s="6">
        <v>1</v>
      </c>
      <c r="F76" s="6">
        <f t="shared" si="2"/>
        <v>2</v>
      </c>
      <c r="G76" s="7" t="s">
        <v>50</v>
      </c>
    </row>
    <row r="77" spans="1:7" x14ac:dyDescent="0.35">
      <c r="A77" s="5">
        <v>219</v>
      </c>
      <c r="B77" s="6">
        <v>1</v>
      </c>
      <c r="C77" s="6">
        <v>1</v>
      </c>
      <c r="D77" s="6">
        <v>0</v>
      </c>
      <c r="E77" s="6">
        <v>1</v>
      </c>
      <c r="F77" s="6">
        <f t="shared" si="2"/>
        <v>2</v>
      </c>
      <c r="G77" s="7" t="s">
        <v>50</v>
      </c>
    </row>
    <row r="78" spans="1:7" x14ac:dyDescent="0.35">
      <c r="A78" s="5">
        <v>220</v>
      </c>
      <c r="B78" s="6">
        <v>1</v>
      </c>
      <c r="C78" s="6">
        <v>1</v>
      </c>
      <c r="D78" s="6">
        <v>0</v>
      </c>
      <c r="E78" s="6">
        <v>1</v>
      </c>
      <c r="F78" s="6">
        <f t="shared" si="2"/>
        <v>2</v>
      </c>
      <c r="G78" s="7" t="s">
        <v>50</v>
      </c>
    </row>
    <row r="79" spans="1:7" x14ac:dyDescent="0.35">
      <c r="A79" s="5">
        <v>221</v>
      </c>
      <c r="B79" s="6">
        <v>1</v>
      </c>
      <c r="C79" s="6">
        <v>1</v>
      </c>
      <c r="D79" s="6">
        <v>0</v>
      </c>
      <c r="E79" s="6">
        <v>1</v>
      </c>
      <c r="F79" s="6">
        <f t="shared" si="2"/>
        <v>2</v>
      </c>
      <c r="G79" s="7" t="s">
        <v>50</v>
      </c>
    </row>
    <row r="80" spans="1:7" x14ac:dyDescent="0.35">
      <c r="A80" s="5">
        <v>222</v>
      </c>
      <c r="B80" s="6">
        <v>1</v>
      </c>
      <c r="C80" s="6">
        <v>1</v>
      </c>
      <c r="D80" s="6">
        <v>1</v>
      </c>
      <c r="E80" s="6">
        <v>1</v>
      </c>
      <c r="F80" s="6">
        <f t="shared" si="2"/>
        <v>3</v>
      </c>
      <c r="G80" s="7" t="s">
        <v>50</v>
      </c>
    </row>
    <row r="81" spans="1:7" x14ac:dyDescent="0.35">
      <c r="A81" s="5">
        <v>223</v>
      </c>
      <c r="B81" s="6">
        <v>1</v>
      </c>
      <c r="C81" s="6">
        <v>1</v>
      </c>
      <c r="D81" s="6">
        <v>1</v>
      </c>
      <c r="E81" s="6">
        <v>1</v>
      </c>
      <c r="F81" s="6">
        <f t="shared" si="2"/>
        <v>3</v>
      </c>
      <c r="G81" s="7" t="s">
        <v>50</v>
      </c>
    </row>
    <row r="82" spans="1:7" x14ac:dyDescent="0.35">
      <c r="A82" s="5">
        <v>224</v>
      </c>
      <c r="B82" s="6">
        <v>1</v>
      </c>
      <c r="C82" s="6">
        <v>1</v>
      </c>
      <c r="D82" s="6">
        <v>1</v>
      </c>
      <c r="E82" s="6">
        <v>1</v>
      </c>
      <c r="F82" s="6">
        <f t="shared" si="2"/>
        <v>3</v>
      </c>
      <c r="G82" s="7" t="s">
        <v>50</v>
      </c>
    </row>
    <row r="83" spans="1:7" x14ac:dyDescent="0.35">
      <c r="A83" s="5">
        <v>226</v>
      </c>
      <c r="B83" s="6">
        <v>1</v>
      </c>
      <c r="C83" s="6">
        <v>1</v>
      </c>
      <c r="D83" s="6">
        <v>1</v>
      </c>
      <c r="E83" s="6">
        <v>1</v>
      </c>
      <c r="F83" s="6">
        <f t="shared" si="2"/>
        <v>3</v>
      </c>
      <c r="G83" s="7" t="s">
        <v>50</v>
      </c>
    </row>
    <row r="84" spans="1:7" x14ac:dyDescent="0.35">
      <c r="A84" s="5">
        <v>228</v>
      </c>
      <c r="B84" s="6">
        <v>1</v>
      </c>
      <c r="C84" s="6">
        <v>1</v>
      </c>
      <c r="D84" s="6">
        <v>1</v>
      </c>
      <c r="E84" s="6">
        <v>1</v>
      </c>
      <c r="F84" s="6">
        <f t="shared" si="2"/>
        <v>3</v>
      </c>
      <c r="G84" s="7" t="s">
        <v>50</v>
      </c>
    </row>
    <row r="85" spans="1:7" x14ac:dyDescent="0.35">
      <c r="A85" s="5">
        <v>229</v>
      </c>
      <c r="B85" s="6">
        <v>1</v>
      </c>
      <c r="C85" s="6">
        <v>1</v>
      </c>
      <c r="D85" s="6">
        <v>1</v>
      </c>
      <c r="E85" s="6">
        <v>1</v>
      </c>
      <c r="F85" s="6">
        <f t="shared" si="2"/>
        <v>3</v>
      </c>
      <c r="G85" s="7" t="s">
        <v>50</v>
      </c>
    </row>
    <row r="86" spans="1:7" x14ac:dyDescent="0.35">
      <c r="A86" s="5">
        <v>230</v>
      </c>
      <c r="B86" s="6">
        <v>1</v>
      </c>
      <c r="C86" s="6">
        <v>1</v>
      </c>
      <c r="D86" s="6">
        <v>1</v>
      </c>
      <c r="E86" s="6">
        <v>1</v>
      </c>
      <c r="F86" s="6">
        <f t="shared" si="2"/>
        <v>3</v>
      </c>
      <c r="G86" s="7" t="s">
        <v>50</v>
      </c>
    </row>
    <row r="87" spans="1:7" x14ac:dyDescent="0.35">
      <c r="A87" s="5">
        <v>231</v>
      </c>
      <c r="B87" s="6">
        <v>1</v>
      </c>
      <c r="C87" s="6">
        <v>1</v>
      </c>
      <c r="D87" s="6">
        <v>1</v>
      </c>
      <c r="E87" s="6">
        <v>1</v>
      </c>
      <c r="F87" s="6">
        <f t="shared" si="2"/>
        <v>3</v>
      </c>
      <c r="G87" s="7" t="s">
        <v>50</v>
      </c>
    </row>
    <row r="88" spans="1:7" x14ac:dyDescent="0.35">
      <c r="A88" s="5">
        <v>232</v>
      </c>
      <c r="B88" s="6">
        <v>1</v>
      </c>
      <c r="C88" s="6">
        <v>1</v>
      </c>
      <c r="D88" s="6">
        <v>1</v>
      </c>
      <c r="E88" s="6">
        <v>1</v>
      </c>
      <c r="F88" s="6">
        <f t="shared" si="2"/>
        <v>3</v>
      </c>
      <c r="G88" s="7" t="s">
        <v>50</v>
      </c>
    </row>
    <row r="89" spans="1:7" x14ac:dyDescent="0.35">
      <c r="A89" s="5">
        <v>233</v>
      </c>
      <c r="B89" s="6">
        <v>1</v>
      </c>
      <c r="C89" s="6">
        <v>1</v>
      </c>
      <c r="D89" s="6">
        <v>1</v>
      </c>
      <c r="E89" s="6">
        <v>1</v>
      </c>
      <c r="F89" s="6">
        <f t="shared" si="2"/>
        <v>3</v>
      </c>
      <c r="G89" s="7" t="s">
        <v>50</v>
      </c>
    </row>
    <row r="90" spans="1:7" x14ac:dyDescent="0.35">
      <c r="A90" s="5">
        <v>234</v>
      </c>
      <c r="B90" s="6">
        <v>1</v>
      </c>
      <c r="C90" s="6">
        <v>1</v>
      </c>
      <c r="D90" s="6">
        <v>1</v>
      </c>
      <c r="E90" s="6">
        <v>1</v>
      </c>
      <c r="F90" s="6">
        <f t="shared" si="2"/>
        <v>3</v>
      </c>
      <c r="G90" s="7" t="s">
        <v>50</v>
      </c>
    </row>
    <row r="91" spans="1:7" x14ac:dyDescent="0.35">
      <c r="A91" s="5">
        <v>235</v>
      </c>
      <c r="B91" s="6">
        <v>1</v>
      </c>
      <c r="C91" s="6">
        <v>1</v>
      </c>
      <c r="D91" s="6">
        <v>0</v>
      </c>
      <c r="E91" s="6">
        <v>1</v>
      </c>
      <c r="F91" s="6">
        <f t="shared" si="2"/>
        <v>2</v>
      </c>
      <c r="G91" s="7" t="s">
        <v>50</v>
      </c>
    </row>
    <row r="92" spans="1:7" x14ac:dyDescent="0.35">
      <c r="A92" s="5">
        <v>236</v>
      </c>
      <c r="B92" s="6">
        <v>1</v>
      </c>
      <c r="C92" s="6">
        <v>1</v>
      </c>
      <c r="D92" s="6">
        <v>1</v>
      </c>
      <c r="E92" s="6">
        <v>1</v>
      </c>
      <c r="F92" s="6">
        <f t="shared" si="2"/>
        <v>3</v>
      </c>
      <c r="G92" s="7" t="s">
        <v>50</v>
      </c>
    </row>
    <row r="93" spans="1:7" x14ac:dyDescent="0.35">
      <c r="A93" s="5">
        <v>237</v>
      </c>
      <c r="B93" s="6">
        <v>1</v>
      </c>
      <c r="C93" s="6">
        <v>1</v>
      </c>
      <c r="D93" s="6">
        <v>1</v>
      </c>
      <c r="E93" s="6">
        <v>1</v>
      </c>
      <c r="F93" s="6">
        <f t="shared" si="2"/>
        <v>3</v>
      </c>
      <c r="G93" s="7" t="s">
        <v>50</v>
      </c>
    </row>
    <row r="94" spans="1:7" x14ac:dyDescent="0.35">
      <c r="A94" s="5">
        <v>238</v>
      </c>
      <c r="B94" s="6">
        <v>0</v>
      </c>
      <c r="C94" s="6">
        <v>1</v>
      </c>
      <c r="D94" s="6">
        <v>0</v>
      </c>
      <c r="E94" s="6">
        <v>1</v>
      </c>
      <c r="F94" s="6">
        <f t="shared" si="2"/>
        <v>1</v>
      </c>
      <c r="G94" s="7" t="s">
        <v>50</v>
      </c>
    </row>
    <row r="95" spans="1:7" x14ac:dyDescent="0.35">
      <c r="A95" s="5">
        <v>239</v>
      </c>
      <c r="B95" s="6">
        <v>1</v>
      </c>
      <c r="C95" s="6">
        <v>1</v>
      </c>
      <c r="D95" s="6">
        <v>1</v>
      </c>
      <c r="E95" s="6">
        <v>1</v>
      </c>
      <c r="F95" s="6">
        <f t="shared" si="2"/>
        <v>3</v>
      </c>
      <c r="G95" s="7" t="s">
        <v>50</v>
      </c>
    </row>
    <row r="96" spans="1:7" x14ac:dyDescent="0.35">
      <c r="A96" s="5">
        <v>240</v>
      </c>
      <c r="B96" s="6">
        <v>1</v>
      </c>
      <c r="C96" s="6">
        <v>1</v>
      </c>
      <c r="D96" s="6">
        <v>1</v>
      </c>
      <c r="E96" s="6">
        <v>1</v>
      </c>
      <c r="F96" s="6">
        <f t="shared" si="2"/>
        <v>3</v>
      </c>
      <c r="G96" s="7" t="s">
        <v>50</v>
      </c>
    </row>
    <row r="97" spans="1:7" x14ac:dyDescent="0.35">
      <c r="A97" s="5">
        <v>241</v>
      </c>
      <c r="B97" s="6">
        <v>1</v>
      </c>
      <c r="C97" s="6">
        <v>1</v>
      </c>
      <c r="D97" s="6">
        <v>0</v>
      </c>
      <c r="E97" s="6">
        <v>0</v>
      </c>
      <c r="F97" s="6">
        <f t="shared" si="2"/>
        <v>1</v>
      </c>
      <c r="G97" s="7" t="s">
        <v>50</v>
      </c>
    </row>
    <row r="98" spans="1:7" x14ac:dyDescent="0.35">
      <c r="A98" s="5">
        <v>242</v>
      </c>
      <c r="B98" s="6">
        <v>1</v>
      </c>
      <c r="C98" s="6">
        <v>1</v>
      </c>
      <c r="D98" s="6">
        <v>0</v>
      </c>
      <c r="E98" s="6">
        <v>1</v>
      </c>
      <c r="F98" s="6">
        <f t="shared" si="2"/>
        <v>2</v>
      </c>
      <c r="G98" s="7" t="s">
        <v>50</v>
      </c>
    </row>
    <row r="99" spans="1:7" x14ac:dyDescent="0.35">
      <c r="A99" s="5">
        <v>243</v>
      </c>
      <c r="B99" s="6">
        <v>1</v>
      </c>
      <c r="C99" s="6">
        <v>1</v>
      </c>
      <c r="D99" s="6">
        <v>0</v>
      </c>
      <c r="E99" s="6">
        <v>1</v>
      </c>
      <c r="F99" s="6">
        <f t="shared" si="2"/>
        <v>2</v>
      </c>
      <c r="G99" s="7" t="s">
        <v>50</v>
      </c>
    </row>
    <row r="100" spans="1:7" x14ac:dyDescent="0.35">
      <c r="A100" s="5">
        <v>244</v>
      </c>
      <c r="B100" s="6">
        <v>1</v>
      </c>
      <c r="C100" s="6">
        <v>1</v>
      </c>
      <c r="D100" s="6">
        <v>1</v>
      </c>
      <c r="E100" s="6">
        <v>1</v>
      </c>
      <c r="F100" s="6">
        <f t="shared" ref="F100:F131" si="3">IF(COUNT(B100,D100,E100)=3,B100+D100+E100,"")</f>
        <v>3</v>
      </c>
      <c r="G100" s="7" t="s">
        <v>50</v>
      </c>
    </row>
    <row r="101" spans="1:7" x14ac:dyDescent="0.35">
      <c r="A101" s="5">
        <v>245</v>
      </c>
      <c r="B101" s="6">
        <v>1</v>
      </c>
      <c r="C101" s="6">
        <v>1</v>
      </c>
      <c r="D101" s="6">
        <v>0</v>
      </c>
      <c r="E101" s="6">
        <v>1</v>
      </c>
      <c r="F101" s="6">
        <f t="shared" si="3"/>
        <v>2</v>
      </c>
      <c r="G101" s="7" t="s">
        <v>50</v>
      </c>
    </row>
    <row r="102" spans="1:7" x14ac:dyDescent="0.35">
      <c r="A102" s="5">
        <v>246</v>
      </c>
      <c r="B102" s="6">
        <v>1</v>
      </c>
      <c r="C102" s="6">
        <v>1</v>
      </c>
      <c r="D102" s="6">
        <v>0</v>
      </c>
      <c r="E102" s="6">
        <v>1</v>
      </c>
      <c r="F102" s="6">
        <f t="shared" si="3"/>
        <v>2</v>
      </c>
      <c r="G102" s="7" t="s">
        <v>50</v>
      </c>
    </row>
    <row r="103" spans="1:7" x14ac:dyDescent="0.35">
      <c r="A103" s="5">
        <v>247</v>
      </c>
      <c r="B103" s="6">
        <v>1</v>
      </c>
      <c r="C103" s="6">
        <v>1</v>
      </c>
      <c r="D103" s="6">
        <v>0</v>
      </c>
      <c r="E103" s="6">
        <v>1</v>
      </c>
      <c r="F103" s="6">
        <f t="shared" si="3"/>
        <v>2</v>
      </c>
      <c r="G103" s="7" t="s">
        <v>50</v>
      </c>
    </row>
    <row r="104" spans="1:7" x14ac:dyDescent="0.35">
      <c r="A104" s="5">
        <v>248</v>
      </c>
      <c r="B104" s="6">
        <v>1</v>
      </c>
      <c r="C104" s="6">
        <v>1</v>
      </c>
      <c r="D104" s="6">
        <v>0</v>
      </c>
      <c r="E104" s="6">
        <v>1</v>
      </c>
      <c r="F104" s="6">
        <f t="shared" si="3"/>
        <v>2</v>
      </c>
      <c r="G104" s="7" t="s">
        <v>50</v>
      </c>
    </row>
    <row r="105" spans="1:7" x14ac:dyDescent="0.35">
      <c r="A105" s="5">
        <v>249</v>
      </c>
      <c r="B105" s="6">
        <v>1</v>
      </c>
      <c r="C105" s="6">
        <v>1</v>
      </c>
      <c r="D105" s="6">
        <v>0</v>
      </c>
      <c r="E105" s="6">
        <v>1</v>
      </c>
      <c r="F105" s="6">
        <f t="shared" si="3"/>
        <v>2</v>
      </c>
      <c r="G105" s="7" t="s">
        <v>50</v>
      </c>
    </row>
    <row r="106" spans="1:7" x14ac:dyDescent="0.35">
      <c r="A106" s="5">
        <v>250</v>
      </c>
      <c r="B106" s="6">
        <v>1</v>
      </c>
      <c r="C106" s="6">
        <v>1</v>
      </c>
      <c r="D106" s="6">
        <v>0</v>
      </c>
      <c r="E106" s="6">
        <v>1</v>
      </c>
      <c r="F106" s="6">
        <f t="shared" si="3"/>
        <v>2</v>
      </c>
      <c r="G106" s="7" t="s">
        <v>50</v>
      </c>
    </row>
    <row r="107" spans="1:7" x14ac:dyDescent="0.35">
      <c r="A107" s="5">
        <v>251</v>
      </c>
      <c r="B107" s="6">
        <v>1</v>
      </c>
      <c r="C107" s="6">
        <v>1</v>
      </c>
      <c r="D107" s="6">
        <v>1</v>
      </c>
      <c r="E107" s="6">
        <v>0</v>
      </c>
      <c r="F107" s="6">
        <f t="shared" si="3"/>
        <v>2</v>
      </c>
      <c r="G107" s="7" t="s">
        <v>50</v>
      </c>
    </row>
    <row r="108" spans="1:7" x14ac:dyDescent="0.35">
      <c r="A108" s="5">
        <v>252</v>
      </c>
      <c r="B108" s="6">
        <v>1</v>
      </c>
      <c r="C108" s="6">
        <v>1</v>
      </c>
      <c r="D108" s="6">
        <v>1</v>
      </c>
      <c r="E108" s="6">
        <v>1</v>
      </c>
      <c r="F108" s="6">
        <f t="shared" si="3"/>
        <v>3</v>
      </c>
      <c r="G108" s="7" t="s">
        <v>50</v>
      </c>
    </row>
    <row r="109" spans="1:7" x14ac:dyDescent="0.35">
      <c r="A109" s="5">
        <v>253</v>
      </c>
      <c r="B109" s="6">
        <v>1</v>
      </c>
      <c r="C109" s="6">
        <v>1</v>
      </c>
      <c r="D109" s="6">
        <v>0</v>
      </c>
      <c r="E109" s="6">
        <v>0</v>
      </c>
      <c r="F109" s="6">
        <f t="shared" si="3"/>
        <v>1</v>
      </c>
      <c r="G109" s="7" t="s">
        <v>50</v>
      </c>
    </row>
    <row r="110" spans="1:7" x14ac:dyDescent="0.35">
      <c r="A110" s="5">
        <v>254</v>
      </c>
      <c r="B110" s="6">
        <v>1</v>
      </c>
      <c r="C110" s="6">
        <v>1</v>
      </c>
      <c r="D110" s="6">
        <v>1</v>
      </c>
      <c r="E110" s="6">
        <v>1</v>
      </c>
      <c r="F110" s="6">
        <f t="shared" si="3"/>
        <v>3</v>
      </c>
      <c r="G110" s="7" t="s">
        <v>50</v>
      </c>
    </row>
    <row r="111" spans="1:7" x14ac:dyDescent="0.35">
      <c r="A111" s="5">
        <v>255</v>
      </c>
      <c r="B111" s="6">
        <v>1</v>
      </c>
      <c r="C111" s="6">
        <v>1</v>
      </c>
      <c r="D111" s="6">
        <v>0</v>
      </c>
      <c r="E111" s="6">
        <v>0</v>
      </c>
      <c r="F111" s="6">
        <f t="shared" si="3"/>
        <v>1</v>
      </c>
      <c r="G111" s="7" t="s">
        <v>50</v>
      </c>
    </row>
    <row r="112" spans="1:7" x14ac:dyDescent="0.35">
      <c r="A112" s="5">
        <v>256</v>
      </c>
      <c r="B112" s="6">
        <v>1</v>
      </c>
      <c r="C112" s="6">
        <v>1</v>
      </c>
      <c r="D112" s="6">
        <v>0</v>
      </c>
      <c r="E112" s="6">
        <v>1</v>
      </c>
      <c r="F112" s="6">
        <f t="shared" si="3"/>
        <v>2</v>
      </c>
      <c r="G112" s="7" t="s">
        <v>50</v>
      </c>
    </row>
    <row r="113" spans="1:7" x14ac:dyDescent="0.35">
      <c r="A113" s="5">
        <v>257</v>
      </c>
      <c r="B113" s="6">
        <v>1</v>
      </c>
      <c r="C113" s="6">
        <v>1</v>
      </c>
      <c r="D113" s="6">
        <v>0</v>
      </c>
      <c r="E113" s="6">
        <v>1</v>
      </c>
      <c r="F113" s="6">
        <f t="shared" si="3"/>
        <v>2</v>
      </c>
      <c r="G113" s="7" t="s">
        <v>50</v>
      </c>
    </row>
    <row r="114" spans="1:7" x14ac:dyDescent="0.35">
      <c r="A114" s="5">
        <v>259</v>
      </c>
      <c r="B114" s="6">
        <v>0</v>
      </c>
      <c r="C114" s="6">
        <v>1</v>
      </c>
      <c r="D114" s="6">
        <v>1</v>
      </c>
      <c r="E114" s="6">
        <v>1</v>
      </c>
      <c r="F114" s="6">
        <f t="shared" si="3"/>
        <v>2</v>
      </c>
      <c r="G114" s="7" t="s">
        <v>50</v>
      </c>
    </row>
    <row r="115" spans="1:7" x14ac:dyDescent="0.35">
      <c r="A115" s="5">
        <v>260</v>
      </c>
      <c r="B115" s="6">
        <v>0</v>
      </c>
      <c r="C115" s="6">
        <v>1</v>
      </c>
      <c r="D115" s="6">
        <v>0</v>
      </c>
      <c r="E115" s="6">
        <v>0</v>
      </c>
      <c r="F115" s="6">
        <f t="shared" si="3"/>
        <v>0</v>
      </c>
      <c r="G115" s="7" t="s">
        <v>50</v>
      </c>
    </row>
    <row r="116" spans="1:7" x14ac:dyDescent="0.35">
      <c r="A116" s="5">
        <v>262</v>
      </c>
      <c r="B116" s="6">
        <v>0</v>
      </c>
      <c r="C116" s="6">
        <v>1</v>
      </c>
      <c r="D116" s="6">
        <v>0</v>
      </c>
      <c r="E116" s="6">
        <v>1</v>
      </c>
      <c r="F116" s="6">
        <f t="shared" si="3"/>
        <v>1</v>
      </c>
      <c r="G116" s="7" t="s">
        <v>50</v>
      </c>
    </row>
    <row r="117" spans="1:7" x14ac:dyDescent="0.35">
      <c r="A117" s="5">
        <v>263</v>
      </c>
      <c r="B117" s="6">
        <v>1</v>
      </c>
      <c r="C117" s="6">
        <v>1</v>
      </c>
      <c r="D117" s="6">
        <v>1</v>
      </c>
      <c r="E117" s="6">
        <v>1</v>
      </c>
      <c r="F117" s="6">
        <f t="shared" si="3"/>
        <v>3</v>
      </c>
      <c r="G117" s="7" t="s">
        <v>50</v>
      </c>
    </row>
    <row r="118" spans="1:7" x14ac:dyDescent="0.35">
      <c r="A118" s="5">
        <v>264</v>
      </c>
      <c r="B118" s="6">
        <v>0</v>
      </c>
      <c r="C118" s="6">
        <v>1</v>
      </c>
      <c r="D118" s="6">
        <v>0</v>
      </c>
      <c r="E118" s="6">
        <v>0</v>
      </c>
      <c r="F118" s="6">
        <f t="shared" si="3"/>
        <v>0</v>
      </c>
      <c r="G118" s="7" t="s">
        <v>50</v>
      </c>
    </row>
    <row r="119" spans="1:7" x14ac:dyDescent="0.35">
      <c r="A119" s="5">
        <v>266</v>
      </c>
      <c r="B119" s="6">
        <v>1</v>
      </c>
      <c r="C119" s="6">
        <v>1</v>
      </c>
      <c r="D119" s="6">
        <v>0</v>
      </c>
      <c r="E119" s="6">
        <v>1</v>
      </c>
      <c r="F119" s="6">
        <f t="shared" si="3"/>
        <v>2</v>
      </c>
      <c r="G119" s="7" t="s">
        <v>50</v>
      </c>
    </row>
    <row r="120" spans="1:7" x14ac:dyDescent="0.35">
      <c r="A120" s="5">
        <v>268</v>
      </c>
      <c r="B120" s="6">
        <v>0</v>
      </c>
      <c r="C120" s="6">
        <v>1</v>
      </c>
      <c r="D120" s="6">
        <v>0</v>
      </c>
      <c r="E120" s="6">
        <v>0</v>
      </c>
      <c r="F120" s="6">
        <f t="shared" si="3"/>
        <v>0</v>
      </c>
      <c r="G120" s="7" t="s">
        <v>50</v>
      </c>
    </row>
    <row r="121" spans="1:7" x14ac:dyDescent="0.35">
      <c r="A121" s="5">
        <v>269</v>
      </c>
      <c r="B121" s="6">
        <v>0</v>
      </c>
      <c r="C121" s="6">
        <v>1</v>
      </c>
      <c r="D121" s="6">
        <v>0</v>
      </c>
      <c r="E121" s="6">
        <v>1</v>
      </c>
      <c r="F121" s="6">
        <f t="shared" si="3"/>
        <v>1</v>
      </c>
      <c r="G121" s="7" t="s">
        <v>50</v>
      </c>
    </row>
    <row r="122" spans="1:7" x14ac:dyDescent="0.35">
      <c r="A122" s="5">
        <v>271</v>
      </c>
      <c r="B122" s="6">
        <v>0</v>
      </c>
      <c r="C122" s="6">
        <v>1</v>
      </c>
      <c r="D122" s="6">
        <v>0</v>
      </c>
      <c r="E122" s="6">
        <v>1</v>
      </c>
      <c r="F122" s="6">
        <f t="shared" si="3"/>
        <v>1</v>
      </c>
      <c r="G122" s="7" t="s">
        <v>50</v>
      </c>
    </row>
    <row r="123" spans="1:7" x14ac:dyDescent="0.35">
      <c r="A123" s="5">
        <v>272</v>
      </c>
      <c r="B123" s="6">
        <v>0</v>
      </c>
      <c r="C123" s="6">
        <v>1</v>
      </c>
      <c r="D123" s="6">
        <v>1</v>
      </c>
      <c r="E123" s="6">
        <v>1</v>
      </c>
      <c r="F123" s="6">
        <f t="shared" si="3"/>
        <v>2</v>
      </c>
      <c r="G123" s="7" t="s">
        <v>50</v>
      </c>
    </row>
    <row r="124" spans="1:7" x14ac:dyDescent="0.35">
      <c r="A124" s="5">
        <v>273</v>
      </c>
      <c r="B124" s="6">
        <v>0</v>
      </c>
      <c r="C124" s="6">
        <v>1</v>
      </c>
      <c r="D124" s="6">
        <v>0</v>
      </c>
      <c r="E124" s="6">
        <v>1</v>
      </c>
      <c r="F124" s="6">
        <f t="shared" si="3"/>
        <v>1</v>
      </c>
      <c r="G124" s="7" t="s">
        <v>50</v>
      </c>
    </row>
    <row r="125" spans="1:7" x14ac:dyDescent="0.35">
      <c r="A125" s="5">
        <v>274</v>
      </c>
      <c r="B125" s="6">
        <v>0</v>
      </c>
      <c r="C125" s="6">
        <v>1</v>
      </c>
      <c r="D125" s="6">
        <v>1</v>
      </c>
      <c r="E125" s="6">
        <v>1</v>
      </c>
      <c r="F125" s="6">
        <f t="shared" si="3"/>
        <v>2</v>
      </c>
      <c r="G125" s="7" t="s">
        <v>50</v>
      </c>
    </row>
    <row r="126" spans="1:7" x14ac:dyDescent="0.35">
      <c r="A126" s="5">
        <v>275</v>
      </c>
      <c r="B126" s="6">
        <v>1</v>
      </c>
      <c r="C126" s="6">
        <v>1</v>
      </c>
      <c r="D126" s="6">
        <v>1</v>
      </c>
      <c r="E126" s="6">
        <v>1</v>
      </c>
      <c r="F126" s="6">
        <f t="shared" si="3"/>
        <v>3</v>
      </c>
      <c r="G126" s="7" t="s">
        <v>50</v>
      </c>
    </row>
    <row r="127" spans="1:7" x14ac:dyDescent="0.35">
      <c r="A127" s="5">
        <v>276</v>
      </c>
      <c r="B127" s="6">
        <v>0</v>
      </c>
      <c r="C127" s="6">
        <v>1</v>
      </c>
      <c r="D127" s="6">
        <v>0</v>
      </c>
      <c r="E127" s="6">
        <v>0</v>
      </c>
      <c r="F127" s="6">
        <f t="shared" si="3"/>
        <v>0</v>
      </c>
      <c r="G127" s="7" t="s">
        <v>50</v>
      </c>
    </row>
    <row r="128" spans="1:7" x14ac:dyDescent="0.35">
      <c r="A128" s="5">
        <v>277</v>
      </c>
      <c r="B128" s="6">
        <v>1</v>
      </c>
      <c r="C128" s="6">
        <v>1</v>
      </c>
      <c r="D128" s="6">
        <v>1</v>
      </c>
      <c r="E128" s="6">
        <v>1</v>
      </c>
      <c r="F128" s="6">
        <f t="shared" si="3"/>
        <v>3</v>
      </c>
      <c r="G128" s="7" t="s">
        <v>50</v>
      </c>
    </row>
    <row r="129" spans="1:7" x14ac:dyDescent="0.35">
      <c r="A129" s="5">
        <v>278</v>
      </c>
      <c r="B129" s="6">
        <v>0</v>
      </c>
      <c r="C129" s="6">
        <v>1</v>
      </c>
      <c r="D129" s="6">
        <v>0</v>
      </c>
      <c r="E129" s="6">
        <v>1</v>
      </c>
      <c r="F129" s="6">
        <f t="shared" si="3"/>
        <v>1</v>
      </c>
      <c r="G129" s="7" t="s">
        <v>50</v>
      </c>
    </row>
    <row r="130" spans="1:7" x14ac:dyDescent="0.35">
      <c r="A130" s="5">
        <v>279</v>
      </c>
      <c r="B130" s="6">
        <v>0</v>
      </c>
      <c r="C130" s="6">
        <v>1</v>
      </c>
      <c r="D130" s="6">
        <v>0</v>
      </c>
      <c r="E130" s="6">
        <v>0</v>
      </c>
      <c r="F130" s="6">
        <f t="shared" si="3"/>
        <v>0</v>
      </c>
      <c r="G130" s="7" t="s">
        <v>50</v>
      </c>
    </row>
    <row r="131" spans="1:7" x14ac:dyDescent="0.35">
      <c r="A131" s="5">
        <v>280</v>
      </c>
      <c r="B131" s="6">
        <v>0</v>
      </c>
      <c r="C131" s="6">
        <v>1</v>
      </c>
      <c r="D131" s="6">
        <v>0</v>
      </c>
      <c r="E131" s="6">
        <v>1</v>
      </c>
      <c r="F131" s="6">
        <f t="shared" si="3"/>
        <v>1</v>
      </c>
      <c r="G131" s="7" t="s">
        <v>50</v>
      </c>
    </row>
    <row r="132" spans="1:7" x14ac:dyDescent="0.35">
      <c r="A132" s="5">
        <v>281</v>
      </c>
      <c r="B132" s="6">
        <v>0</v>
      </c>
      <c r="C132" s="6">
        <v>1</v>
      </c>
      <c r="D132" s="6">
        <v>0</v>
      </c>
      <c r="E132" s="6">
        <v>0</v>
      </c>
      <c r="F132" s="6">
        <f t="shared" ref="F132:F163" si="4">IF(COUNT(B132,D132,E132)=3,B132+D132+E132,"")</f>
        <v>0</v>
      </c>
      <c r="G132" s="7" t="s">
        <v>50</v>
      </c>
    </row>
    <row r="133" spans="1:7" x14ac:dyDescent="0.35">
      <c r="A133" s="5">
        <v>282</v>
      </c>
      <c r="B133" s="6">
        <v>0</v>
      </c>
      <c r="C133" s="6">
        <v>1</v>
      </c>
      <c r="D133" s="6">
        <v>0</v>
      </c>
      <c r="E133" s="6">
        <v>1</v>
      </c>
      <c r="F133" s="6">
        <f t="shared" si="4"/>
        <v>1</v>
      </c>
      <c r="G133" s="7" t="s">
        <v>50</v>
      </c>
    </row>
    <row r="134" spans="1:7" x14ac:dyDescent="0.35">
      <c r="A134" s="5">
        <v>284</v>
      </c>
      <c r="B134" s="6">
        <v>0</v>
      </c>
      <c r="C134" s="6">
        <v>1</v>
      </c>
      <c r="D134" s="6">
        <v>0</v>
      </c>
      <c r="E134" s="6">
        <v>1</v>
      </c>
      <c r="F134" s="6">
        <f t="shared" si="4"/>
        <v>1</v>
      </c>
      <c r="G134" s="7" t="s">
        <v>50</v>
      </c>
    </row>
    <row r="135" spans="1:7" x14ac:dyDescent="0.35">
      <c r="A135" s="5">
        <v>285</v>
      </c>
      <c r="B135" s="6">
        <v>0</v>
      </c>
      <c r="C135" s="6">
        <v>1</v>
      </c>
      <c r="D135" s="6">
        <v>0</v>
      </c>
      <c r="E135" s="6">
        <v>1</v>
      </c>
      <c r="F135" s="6">
        <f t="shared" si="4"/>
        <v>1</v>
      </c>
      <c r="G135" s="7" t="s">
        <v>50</v>
      </c>
    </row>
    <row r="136" spans="1:7" x14ac:dyDescent="0.35">
      <c r="A136" s="5">
        <v>286</v>
      </c>
      <c r="B136" s="6">
        <v>1</v>
      </c>
      <c r="C136" s="6">
        <v>1</v>
      </c>
      <c r="D136" s="6">
        <v>0</v>
      </c>
      <c r="E136" s="6">
        <v>1</v>
      </c>
      <c r="F136" s="6">
        <f t="shared" si="4"/>
        <v>2</v>
      </c>
      <c r="G136" s="7" t="s">
        <v>50</v>
      </c>
    </row>
    <row r="137" spans="1:7" x14ac:dyDescent="0.35">
      <c r="A137" s="5">
        <v>287</v>
      </c>
      <c r="B137" s="6">
        <v>0</v>
      </c>
      <c r="C137" s="6">
        <v>1</v>
      </c>
      <c r="D137" s="6">
        <v>0</v>
      </c>
      <c r="E137" s="6">
        <v>1</v>
      </c>
      <c r="F137" s="6">
        <f t="shared" si="4"/>
        <v>1</v>
      </c>
      <c r="G137" s="7" t="s">
        <v>50</v>
      </c>
    </row>
    <row r="138" spans="1:7" x14ac:dyDescent="0.35">
      <c r="A138" s="5">
        <v>288</v>
      </c>
      <c r="B138" s="6">
        <v>1</v>
      </c>
      <c r="C138" s="6">
        <v>1</v>
      </c>
      <c r="D138" s="6">
        <v>0</v>
      </c>
      <c r="E138" s="6">
        <v>0</v>
      </c>
      <c r="F138" s="6">
        <f t="shared" si="4"/>
        <v>1</v>
      </c>
      <c r="G138" s="7" t="s">
        <v>50</v>
      </c>
    </row>
    <row r="140" spans="1:7" x14ac:dyDescent="0.35">
      <c r="A140" s="9" t="s">
        <v>52</v>
      </c>
    </row>
    <row r="141" spans="1:7" x14ac:dyDescent="0.35">
      <c r="A141" s="9" t="s">
        <v>53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6328125" defaultRowHeight="14.5" x14ac:dyDescent="0.35"/>
  <cols>
    <col min="1" max="1" width="28" customWidth="1"/>
    <col min="2" max="2" width="17" customWidth="1"/>
    <col min="3" max="4" width="15" customWidth="1"/>
    <col min="5" max="5" width="13" customWidth="1"/>
    <col min="6" max="6" width="19" customWidth="1"/>
  </cols>
  <sheetData>
    <row r="1" spans="1:6" ht="16.5" x14ac:dyDescent="0.35">
      <c r="A1" s="1" t="s">
        <v>54</v>
      </c>
    </row>
    <row r="3" spans="1:6" x14ac:dyDescent="0.35">
      <c r="A3" s="10" t="s">
        <v>55</v>
      </c>
      <c r="B3" s="11">
        <v>3</v>
      </c>
    </row>
    <row r="4" spans="1:6" x14ac:dyDescent="0.35">
      <c r="A4" s="10" t="s">
        <v>56</v>
      </c>
      <c r="B4" s="11">
        <v>6</v>
      </c>
    </row>
    <row r="5" spans="1:6" x14ac:dyDescent="0.35">
      <c r="A5" s="10" t="s">
        <v>57</v>
      </c>
      <c r="B5" s="11">
        <v>134</v>
      </c>
    </row>
    <row r="7" spans="1:6" ht="26" x14ac:dyDescent="0.35">
      <c r="A7" s="4" t="s">
        <v>58</v>
      </c>
      <c r="B7" s="4" t="s">
        <v>59</v>
      </c>
      <c r="C7" s="4" t="s">
        <v>60</v>
      </c>
      <c r="D7" s="4" t="s">
        <v>61</v>
      </c>
      <c r="E7" s="4" t="s">
        <v>62</v>
      </c>
      <c r="F7" s="4" t="s">
        <v>63</v>
      </c>
    </row>
    <row r="8" spans="1:6" x14ac:dyDescent="0.35">
      <c r="A8" s="6">
        <v>1</v>
      </c>
      <c r="B8" s="12">
        <v>0.54620552096360397</v>
      </c>
      <c r="C8" s="13">
        <f>B8/SUM($B$8:$B$10)</f>
        <v>0.54620552096360397</v>
      </c>
      <c r="D8" s="12">
        <f>IF(B8&gt;1/$B$3,($B$3/($B$3-1))^2*(B8-1/$B$3)^2,0)</f>
        <v>0.1019577785996186</v>
      </c>
      <c r="E8" s="13">
        <f>IF(SUM($D$8:$D$10)=0,"",D8/SUM($D$8:$D$10))</f>
        <v>1</v>
      </c>
      <c r="F8" s="13">
        <f>IF($B$12=0,"",D8/$B$12)</f>
        <v>0.97778422252480179</v>
      </c>
    </row>
    <row r="9" spans="1:6" x14ac:dyDescent="0.35">
      <c r="A9" s="6">
        <v>2</v>
      </c>
      <c r="B9" s="12">
        <v>0.25468533616712902</v>
      </c>
      <c r="C9" s="13">
        <f>B9/SUM($B$8:$B$10)</f>
        <v>0.25468533616712902</v>
      </c>
      <c r="D9" s="12">
        <f>IF(B9&gt;1/$B$3,($B$3/($B$3-1))^2*(B9-1/$B$3)^2,0)</f>
        <v>0</v>
      </c>
      <c r="E9" s="13">
        <f>IF(SUM($D$8:$D$10)=0,"",D9/SUM($D$8:$D$10))</f>
        <v>0</v>
      </c>
      <c r="F9" s="13">
        <f>IF($B$12=0,"",D9/$B$12)</f>
        <v>0</v>
      </c>
    </row>
    <row r="10" spans="1:6" x14ac:dyDescent="0.35">
      <c r="A10" s="6">
        <v>3</v>
      </c>
      <c r="B10" s="12">
        <v>0.19910914286926701</v>
      </c>
      <c r="C10" s="13">
        <f>B10/SUM($B$8:$B$10)</f>
        <v>0.19910914286926701</v>
      </c>
      <c r="D10" s="12">
        <f>IF(B10&gt;1/$B$3,($B$3/($B$3-1))^2*(B10-1/$B$3)^2,0)</f>
        <v>0</v>
      </c>
      <c r="E10" s="13">
        <f>IF(SUM($D$8:$D$10)=0,"",D10/SUM($D$8:$D$10))</f>
        <v>0</v>
      </c>
      <c r="F10" s="13">
        <f>IF($B$12=0,"",D10/$B$12)</f>
        <v>0</v>
      </c>
    </row>
    <row r="11" spans="1:6" x14ac:dyDescent="0.35">
      <c r="A11" s="10" t="s">
        <v>64</v>
      </c>
      <c r="B11" s="12">
        <f>SUM(B8:B10)</f>
        <v>1</v>
      </c>
      <c r="D11" s="12">
        <f>SUM(D8:D10)</f>
        <v>0.1019577785996186</v>
      </c>
    </row>
    <row r="12" spans="1:6" x14ac:dyDescent="0.35">
      <c r="A12" s="10" t="s">
        <v>65</v>
      </c>
      <c r="B12" s="14">
        <f>($B$3/($B$3-1))*(SUMSQ(B8:B10)-($B$4-$B$3)/$B$3^2)</f>
        <v>0.10427431354572958</v>
      </c>
    </row>
    <row r="14" spans="1:6" x14ac:dyDescent="0.35">
      <c r="A14" s="9" t="s">
        <v>66</v>
      </c>
    </row>
    <row r="15" spans="1:6" x14ac:dyDescent="0.35">
      <c r="A15" s="9" t="s">
        <v>67</v>
      </c>
    </row>
    <row r="16" spans="1:6" x14ac:dyDescent="0.35">
      <c r="A16" s="9" t="s">
        <v>68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6328125" defaultRowHeight="14.5" x14ac:dyDescent="0.35"/>
  <cols>
    <col min="1" max="1" width="24" customWidth="1"/>
    <col min="2" max="3" width="12" customWidth="1"/>
    <col min="4" max="4" width="20" customWidth="1"/>
  </cols>
  <sheetData>
    <row r="1" spans="1:4" ht="16.5" x14ac:dyDescent="0.35">
      <c r="A1" s="1" t="s">
        <v>69</v>
      </c>
    </row>
    <row r="3" spans="1:4" x14ac:dyDescent="0.35">
      <c r="A3" s="4" t="s">
        <v>70</v>
      </c>
      <c r="B3" s="4" t="s">
        <v>71</v>
      </c>
      <c r="C3" s="4" t="s">
        <v>72</v>
      </c>
      <c r="D3" s="4" t="s">
        <v>73</v>
      </c>
    </row>
    <row r="4" spans="1:4" x14ac:dyDescent="0.35">
      <c r="A4" s="15" t="s">
        <v>74</v>
      </c>
      <c r="B4" s="7" t="s">
        <v>75</v>
      </c>
      <c r="C4" s="16">
        <v>8.2089552238805999E-2</v>
      </c>
      <c r="D4" s="17">
        <v>-1.3002204008567599</v>
      </c>
    </row>
    <row r="5" spans="1:4" x14ac:dyDescent="0.35">
      <c r="A5" s="15" t="s">
        <v>74</v>
      </c>
      <c r="B5" s="7" t="s">
        <v>50</v>
      </c>
      <c r="C5" s="16">
        <v>0.251243781094527</v>
      </c>
      <c r="D5" s="17">
        <v>0.42482448740864398</v>
      </c>
    </row>
    <row r="6" spans="1:4" x14ac:dyDescent="0.35">
      <c r="A6" s="15" t="s">
        <v>76</v>
      </c>
      <c r="B6" s="7" t="s">
        <v>75</v>
      </c>
      <c r="C6" s="16">
        <v>0.15920398009950201</v>
      </c>
      <c r="D6" s="17">
        <v>-0.82727842874305502</v>
      </c>
    </row>
    <row r="7" spans="1:4" x14ac:dyDescent="0.35">
      <c r="A7" s="15" t="s">
        <v>76</v>
      </c>
      <c r="B7" s="7" t="s">
        <v>50</v>
      </c>
      <c r="C7" s="16">
        <v>0.174129353233831</v>
      </c>
      <c r="D7" s="17">
        <v>0.75636884913650804</v>
      </c>
    </row>
    <row r="8" spans="1:4" x14ac:dyDescent="0.35">
      <c r="A8" s="15" t="s">
        <v>77</v>
      </c>
      <c r="B8" s="7" t="s">
        <v>75</v>
      </c>
      <c r="C8" s="16">
        <v>5.7213930348258703E-2</v>
      </c>
      <c r="D8" s="17">
        <v>-1.49081396735702</v>
      </c>
    </row>
    <row r="9" spans="1:4" x14ac:dyDescent="0.35">
      <c r="A9" s="15" t="s">
        <v>77</v>
      </c>
      <c r="B9" s="7" t="s">
        <v>50</v>
      </c>
      <c r="C9" s="16">
        <v>0.27611940298507398</v>
      </c>
      <c r="D9" s="17">
        <v>0.30890739864154498</v>
      </c>
    </row>
    <row r="11" spans="1:4" x14ac:dyDescent="0.35">
      <c r="A11" s="9" t="s">
        <v>78</v>
      </c>
    </row>
    <row r="12" spans="1:4" x14ac:dyDescent="0.35">
      <c r="A12" s="9" t="s">
        <v>79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8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6328125" defaultRowHeight="14.5" x14ac:dyDescent="0.35"/>
  <cols>
    <col min="1" max="1" width="10" customWidth="1"/>
    <col min="2" max="4" width="8" customWidth="1"/>
    <col min="5" max="5" width="19" customWidth="1"/>
    <col min="6" max="6" width="13" customWidth="1"/>
    <col min="7" max="7" width="9" customWidth="1"/>
    <col min="8" max="8" width="14" customWidth="1"/>
    <col min="9" max="9" width="18" customWidth="1"/>
  </cols>
  <sheetData>
    <row r="1" spans="1:9" ht="16.5" x14ac:dyDescent="0.35">
      <c r="A1" s="1" t="s">
        <v>80</v>
      </c>
    </row>
    <row r="3" spans="1:9" x14ac:dyDescent="0.35">
      <c r="A3" s="10" t="s">
        <v>81</v>
      </c>
      <c r="B3" s="18">
        <v>50</v>
      </c>
    </row>
    <row r="4" spans="1:9" x14ac:dyDescent="0.35">
      <c r="A4" s="10" t="s">
        <v>82</v>
      </c>
      <c r="B4" s="18">
        <v>84.5</v>
      </c>
    </row>
    <row r="5" spans="1:9" x14ac:dyDescent="0.35">
      <c r="A5" s="19" t="s">
        <v>83</v>
      </c>
    </row>
    <row r="6" spans="1:9" ht="26" x14ac:dyDescent="0.35">
      <c r="A6" s="4" t="s">
        <v>43</v>
      </c>
      <c r="B6" s="4" t="s">
        <v>84</v>
      </c>
      <c r="C6" s="4" t="s">
        <v>85</v>
      </c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</row>
    <row r="7" spans="1:9" x14ac:dyDescent="0.35">
      <c r="A7" s="5">
        <v>37</v>
      </c>
      <c r="B7" s="6">
        <v>1</v>
      </c>
      <c r="C7" s="6">
        <v>1</v>
      </c>
      <c r="D7" s="6">
        <v>1</v>
      </c>
      <c r="E7" s="16">
        <v>0.67207281917135897</v>
      </c>
      <c r="F7" s="20">
        <f t="shared" ref="F7:F38" si="0">100*(E7-MIN($E$7:$E$140))/(MAX($E$7:$E$140)-MIN($E$7:$E$140))</f>
        <v>100</v>
      </c>
      <c r="G7" s="6">
        <f t="shared" ref="G7:G38" si="1">IF(F7&lt;=$B$3,1,IF(F7&lt;=$B$4,2,3))</f>
        <v>3</v>
      </c>
      <c r="H7" s="16">
        <v>1.15971261183088</v>
      </c>
      <c r="I7" s="16">
        <v>1.1575654932946</v>
      </c>
    </row>
    <row r="8" spans="1:9" x14ac:dyDescent="0.35">
      <c r="A8" s="5">
        <v>38</v>
      </c>
      <c r="B8" s="6">
        <v>1</v>
      </c>
      <c r="C8" s="6">
        <v>1</v>
      </c>
      <c r="D8" s="6">
        <v>1</v>
      </c>
      <c r="E8" s="16">
        <v>0.67207281917135797</v>
      </c>
      <c r="F8" s="20">
        <f t="shared" si="0"/>
        <v>99.999999999999957</v>
      </c>
      <c r="G8" s="6">
        <f t="shared" si="1"/>
        <v>3</v>
      </c>
      <c r="H8" s="16">
        <v>1.15971261183088</v>
      </c>
      <c r="I8" s="16">
        <v>1.1575654932946</v>
      </c>
    </row>
    <row r="9" spans="1:9" x14ac:dyDescent="0.35">
      <c r="A9" s="5">
        <v>39</v>
      </c>
      <c r="B9" s="6">
        <v>1</v>
      </c>
      <c r="C9" s="6">
        <v>0</v>
      </c>
      <c r="D9" s="6">
        <v>1</v>
      </c>
      <c r="E9" s="16">
        <v>-4.2191837898428897E-2</v>
      </c>
      <c r="F9" s="20">
        <f t="shared" si="0"/>
        <v>68.999234930476447</v>
      </c>
      <c r="G9" s="6">
        <f t="shared" si="1"/>
        <v>2</v>
      </c>
      <c r="H9" s="16">
        <v>-7.2805215642349097E-2</v>
      </c>
      <c r="I9" s="16">
        <v>-6.9875574995595394E-2</v>
      </c>
    </row>
    <row r="10" spans="1:9" x14ac:dyDescent="0.35">
      <c r="A10" s="5">
        <v>40</v>
      </c>
      <c r="B10" s="6">
        <v>1</v>
      </c>
      <c r="C10" s="6">
        <v>0</v>
      </c>
      <c r="D10" s="6">
        <v>0</v>
      </c>
      <c r="E10" s="16">
        <v>-0.85391133015009701</v>
      </c>
      <c r="F10" s="20">
        <f t="shared" si="0"/>
        <v>33.768700936424644</v>
      </c>
      <c r="G10" s="6">
        <f t="shared" si="1"/>
        <v>1</v>
      </c>
      <c r="H10" s="16">
        <v>-1.47348875108704</v>
      </c>
      <c r="I10" s="16">
        <v>-1.5128089235669</v>
      </c>
    </row>
    <row r="11" spans="1:9" x14ac:dyDescent="0.35">
      <c r="A11" s="5">
        <v>41</v>
      </c>
      <c r="B11" s="6">
        <v>1</v>
      </c>
      <c r="C11" s="6">
        <v>1</v>
      </c>
      <c r="D11" s="6">
        <v>0</v>
      </c>
      <c r="E11" s="16">
        <v>-0.13964667308031001</v>
      </c>
      <c r="F11" s="20">
        <f t="shared" si="0"/>
        <v>64.769466005948161</v>
      </c>
      <c r="G11" s="6">
        <f t="shared" si="1"/>
        <v>2</v>
      </c>
      <c r="H11" s="16">
        <v>-0.240970923613813</v>
      </c>
      <c r="I11" s="16">
        <v>-0.285367855276703</v>
      </c>
    </row>
    <row r="12" spans="1:9" x14ac:dyDescent="0.35">
      <c r="A12" s="5">
        <v>91</v>
      </c>
      <c r="B12" s="6">
        <v>1</v>
      </c>
      <c r="C12" s="6">
        <v>1</v>
      </c>
      <c r="D12" s="6">
        <v>0</v>
      </c>
      <c r="E12" s="16">
        <v>-0.13964667308031001</v>
      </c>
      <c r="F12" s="20">
        <f t="shared" si="0"/>
        <v>64.769466005948161</v>
      </c>
      <c r="G12" s="6">
        <f t="shared" si="1"/>
        <v>2</v>
      </c>
      <c r="H12" s="16">
        <v>-0.240970923613813</v>
      </c>
      <c r="I12" s="16">
        <v>-0.285367855276703</v>
      </c>
    </row>
    <row r="13" spans="1:9" x14ac:dyDescent="0.35">
      <c r="A13" s="5">
        <v>93</v>
      </c>
      <c r="B13" s="6">
        <v>0</v>
      </c>
      <c r="C13" s="6">
        <v>1</v>
      </c>
      <c r="D13" s="6">
        <v>1</v>
      </c>
      <c r="E13" s="16">
        <v>-0.105965707940979</v>
      </c>
      <c r="F13" s="20">
        <f t="shared" si="0"/>
        <v>66.23129906357515</v>
      </c>
      <c r="G13" s="6">
        <f t="shared" si="1"/>
        <v>2</v>
      </c>
      <c r="H13" s="16">
        <v>-0.18285186428497499</v>
      </c>
      <c r="I13" s="16">
        <v>-0.15667937681945701</v>
      </c>
    </row>
    <row r="14" spans="1:9" x14ac:dyDescent="0.35">
      <c r="A14" s="5">
        <v>94</v>
      </c>
      <c r="B14" s="6">
        <v>0</v>
      </c>
      <c r="C14" s="6">
        <v>0</v>
      </c>
      <c r="D14" s="6">
        <v>1</v>
      </c>
      <c r="E14" s="16">
        <v>-0.82023036501076596</v>
      </c>
      <c r="F14" s="20">
        <f t="shared" si="0"/>
        <v>35.230533994051626</v>
      </c>
      <c r="G14" s="6">
        <f t="shared" si="1"/>
        <v>1</v>
      </c>
      <c r="H14" s="16">
        <v>-1.4153696917581999</v>
      </c>
      <c r="I14" s="16">
        <v>-1.38412044510965</v>
      </c>
    </row>
    <row r="15" spans="1:9" x14ac:dyDescent="0.35">
      <c r="A15" s="5">
        <v>95</v>
      </c>
      <c r="B15" s="6">
        <v>1</v>
      </c>
      <c r="C15" s="6">
        <v>1</v>
      </c>
      <c r="D15" s="6">
        <v>1</v>
      </c>
      <c r="E15" s="16">
        <v>0.67207281917135797</v>
      </c>
      <c r="F15" s="20">
        <f t="shared" si="0"/>
        <v>99.999999999999957</v>
      </c>
      <c r="G15" s="6">
        <f t="shared" si="1"/>
        <v>3</v>
      </c>
      <c r="H15" s="16">
        <v>1.15971261183088</v>
      </c>
      <c r="I15" s="16">
        <v>1.1575654932946</v>
      </c>
    </row>
    <row r="16" spans="1:9" x14ac:dyDescent="0.35">
      <c r="A16" s="5">
        <v>96</v>
      </c>
      <c r="B16" s="6">
        <v>1</v>
      </c>
      <c r="C16" s="6">
        <v>1</v>
      </c>
      <c r="D16" s="6">
        <v>1</v>
      </c>
      <c r="E16" s="16">
        <v>0.67207281917135797</v>
      </c>
      <c r="F16" s="20">
        <f t="shared" si="0"/>
        <v>99.999999999999957</v>
      </c>
      <c r="G16" s="6">
        <f t="shared" si="1"/>
        <v>3</v>
      </c>
      <c r="H16" s="16">
        <v>1.15971261183088</v>
      </c>
      <c r="I16" s="16">
        <v>1.1575654932946</v>
      </c>
    </row>
    <row r="17" spans="1:9" x14ac:dyDescent="0.35">
      <c r="A17" s="5">
        <v>97</v>
      </c>
      <c r="B17" s="6">
        <v>1</v>
      </c>
      <c r="C17" s="6">
        <v>1</v>
      </c>
      <c r="D17" s="6">
        <v>1</v>
      </c>
      <c r="E17" s="16">
        <v>0.67207281917135797</v>
      </c>
      <c r="F17" s="20">
        <f t="shared" si="0"/>
        <v>99.999999999999957</v>
      </c>
      <c r="G17" s="6">
        <f t="shared" si="1"/>
        <v>3</v>
      </c>
      <c r="H17" s="16">
        <v>1.15971261183088</v>
      </c>
      <c r="I17" s="16">
        <v>1.1575654932946</v>
      </c>
    </row>
    <row r="18" spans="1:9" x14ac:dyDescent="0.35">
      <c r="A18" s="5">
        <v>98</v>
      </c>
      <c r="B18" s="6">
        <v>1</v>
      </c>
      <c r="C18" s="6">
        <v>1</v>
      </c>
      <c r="D18" s="6">
        <v>1</v>
      </c>
      <c r="E18" s="16">
        <v>0.67207281917135797</v>
      </c>
      <c r="F18" s="20">
        <f t="shared" si="0"/>
        <v>99.999999999999957</v>
      </c>
      <c r="G18" s="6">
        <f t="shared" si="1"/>
        <v>3</v>
      </c>
      <c r="H18" s="16">
        <v>1.15971261183088</v>
      </c>
      <c r="I18" s="16">
        <v>1.1575654932946</v>
      </c>
    </row>
    <row r="19" spans="1:9" x14ac:dyDescent="0.35">
      <c r="A19" s="5">
        <v>99</v>
      </c>
      <c r="B19" s="6">
        <v>1</v>
      </c>
      <c r="C19" s="6">
        <v>1</v>
      </c>
      <c r="D19" s="6">
        <v>1</v>
      </c>
      <c r="E19" s="16">
        <v>0.67207281917135797</v>
      </c>
      <c r="F19" s="20">
        <f t="shared" si="0"/>
        <v>99.999999999999957</v>
      </c>
      <c r="G19" s="6">
        <f t="shared" si="1"/>
        <v>3</v>
      </c>
      <c r="H19" s="16">
        <v>1.15971261183088</v>
      </c>
      <c r="I19" s="16">
        <v>1.1575654932946</v>
      </c>
    </row>
    <row r="20" spans="1:9" x14ac:dyDescent="0.35">
      <c r="A20" s="5">
        <v>108</v>
      </c>
      <c r="B20" s="6">
        <v>1</v>
      </c>
      <c r="C20" s="6">
        <v>1</v>
      </c>
      <c r="D20" s="6">
        <v>1</v>
      </c>
      <c r="E20" s="16">
        <v>0.67207281917135797</v>
      </c>
      <c r="F20" s="20">
        <f t="shared" si="0"/>
        <v>99.999999999999957</v>
      </c>
      <c r="G20" s="6">
        <f t="shared" si="1"/>
        <v>3</v>
      </c>
      <c r="H20" s="16">
        <v>1.15971261183088</v>
      </c>
      <c r="I20" s="16">
        <v>1.1575654932946</v>
      </c>
    </row>
    <row r="21" spans="1:9" x14ac:dyDescent="0.35">
      <c r="A21" s="5">
        <v>109</v>
      </c>
      <c r="B21" s="6">
        <v>0</v>
      </c>
      <c r="C21" s="6">
        <v>1</v>
      </c>
      <c r="D21" s="6">
        <v>1</v>
      </c>
      <c r="E21" s="16">
        <v>-0.105965707940979</v>
      </c>
      <c r="F21" s="20">
        <f t="shared" si="0"/>
        <v>66.23129906357515</v>
      </c>
      <c r="G21" s="6">
        <f t="shared" si="1"/>
        <v>2</v>
      </c>
      <c r="H21" s="16">
        <v>-0.18285186428497499</v>
      </c>
      <c r="I21" s="16">
        <v>-0.15667937681945701</v>
      </c>
    </row>
    <row r="22" spans="1:9" x14ac:dyDescent="0.35">
      <c r="A22" s="5">
        <v>111</v>
      </c>
      <c r="B22" s="6">
        <v>1</v>
      </c>
      <c r="C22" s="6">
        <v>1</v>
      </c>
      <c r="D22" s="6">
        <v>1</v>
      </c>
      <c r="E22" s="16">
        <v>0.67207281917135797</v>
      </c>
      <c r="F22" s="20">
        <f t="shared" si="0"/>
        <v>99.999999999999957</v>
      </c>
      <c r="G22" s="6">
        <f t="shared" si="1"/>
        <v>3</v>
      </c>
      <c r="H22" s="16">
        <v>1.15971261183088</v>
      </c>
      <c r="I22" s="16">
        <v>1.1575654932946</v>
      </c>
    </row>
    <row r="23" spans="1:9" x14ac:dyDescent="0.35">
      <c r="A23" s="5">
        <v>112</v>
      </c>
      <c r="B23" s="6">
        <v>1</v>
      </c>
      <c r="C23" s="6">
        <v>1</v>
      </c>
      <c r="D23" s="6">
        <v>1</v>
      </c>
      <c r="E23" s="16">
        <v>0.67207281917135797</v>
      </c>
      <c r="F23" s="20">
        <f t="shared" si="0"/>
        <v>99.999999999999957</v>
      </c>
      <c r="G23" s="6">
        <f t="shared" si="1"/>
        <v>3</v>
      </c>
      <c r="H23" s="16">
        <v>1.15971261183088</v>
      </c>
      <c r="I23" s="16">
        <v>1.1575654932946</v>
      </c>
    </row>
    <row r="24" spans="1:9" x14ac:dyDescent="0.35">
      <c r="A24" s="5">
        <v>113</v>
      </c>
      <c r="B24" s="6">
        <v>0</v>
      </c>
      <c r="C24" s="6">
        <v>1</v>
      </c>
      <c r="D24" s="6">
        <v>1</v>
      </c>
      <c r="E24" s="16">
        <v>-0.105965707940979</v>
      </c>
      <c r="F24" s="20">
        <f t="shared" si="0"/>
        <v>66.23129906357515</v>
      </c>
      <c r="G24" s="6">
        <f t="shared" si="1"/>
        <v>2</v>
      </c>
      <c r="H24" s="16">
        <v>-0.18285186428497499</v>
      </c>
      <c r="I24" s="16">
        <v>-0.15667937681945701</v>
      </c>
    </row>
    <row r="25" spans="1:9" x14ac:dyDescent="0.35">
      <c r="A25" s="5">
        <v>114</v>
      </c>
      <c r="B25" s="6">
        <v>1</v>
      </c>
      <c r="C25" s="6">
        <v>1</v>
      </c>
      <c r="D25" s="6">
        <v>1</v>
      </c>
      <c r="E25" s="16">
        <v>0.67207281917135797</v>
      </c>
      <c r="F25" s="20">
        <f t="shared" si="0"/>
        <v>99.999999999999957</v>
      </c>
      <c r="G25" s="6">
        <f t="shared" si="1"/>
        <v>3</v>
      </c>
      <c r="H25" s="16">
        <v>1.15971261183088</v>
      </c>
      <c r="I25" s="16">
        <v>1.1575654932946</v>
      </c>
    </row>
    <row r="26" spans="1:9" x14ac:dyDescent="0.35">
      <c r="A26" s="5">
        <v>155</v>
      </c>
      <c r="B26" s="6">
        <v>1</v>
      </c>
      <c r="C26" s="6">
        <v>0</v>
      </c>
      <c r="D26" s="6">
        <v>0</v>
      </c>
      <c r="E26" s="16">
        <v>-0.85391133015009701</v>
      </c>
      <c r="F26" s="20">
        <f t="shared" si="0"/>
        <v>33.768700936424644</v>
      </c>
      <c r="G26" s="6">
        <f t="shared" si="1"/>
        <v>1</v>
      </c>
      <c r="H26" s="16">
        <v>-1.47348875108704</v>
      </c>
      <c r="I26" s="16">
        <v>-1.5128089235669</v>
      </c>
    </row>
    <row r="27" spans="1:9" x14ac:dyDescent="0.35">
      <c r="A27" s="5">
        <v>156</v>
      </c>
      <c r="B27" s="6">
        <v>0</v>
      </c>
      <c r="C27" s="6">
        <v>0</v>
      </c>
      <c r="D27" s="6">
        <v>0</v>
      </c>
      <c r="E27" s="16">
        <v>-1.63194985726243</v>
      </c>
      <c r="F27" s="20">
        <f t="shared" si="0"/>
        <v>0</v>
      </c>
      <c r="G27" s="6">
        <f t="shared" si="1"/>
        <v>1</v>
      </c>
      <c r="H27" s="16">
        <v>-2.81605322720289</v>
      </c>
      <c r="I27" s="16">
        <v>-2.8270537936809501</v>
      </c>
    </row>
    <row r="28" spans="1:9" x14ac:dyDescent="0.35">
      <c r="A28" s="5">
        <v>157</v>
      </c>
      <c r="B28" s="6">
        <v>1</v>
      </c>
      <c r="C28" s="6">
        <v>0</v>
      </c>
      <c r="D28" s="6">
        <v>1</v>
      </c>
      <c r="E28" s="16">
        <v>-4.2191837898429299E-2</v>
      </c>
      <c r="F28" s="20">
        <f t="shared" si="0"/>
        <v>68.999234930476433</v>
      </c>
      <c r="G28" s="6">
        <f t="shared" si="1"/>
        <v>2</v>
      </c>
      <c r="H28" s="16">
        <v>-7.2805215642349097E-2</v>
      </c>
      <c r="I28" s="16">
        <v>-6.9875574995595394E-2</v>
      </c>
    </row>
    <row r="29" spans="1:9" x14ac:dyDescent="0.35">
      <c r="A29" s="5">
        <v>158</v>
      </c>
      <c r="B29" s="6">
        <v>1</v>
      </c>
      <c r="C29" s="6">
        <v>1</v>
      </c>
      <c r="D29" s="6">
        <v>1</v>
      </c>
      <c r="E29" s="16">
        <v>0.67207281917135797</v>
      </c>
      <c r="F29" s="20">
        <f t="shared" si="0"/>
        <v>99.999999999999957</v>
      </c>
      <c r="G29" s="6">
        <f t="shared" si="1"/>
        <v>3</v>
      </c>
      <c r="H29" s="16">
        <v>1.15971261183088</v>
      </c>
      <c r="I29" s="16">
        <v>1.1575654932946</v>
      </c>
    </row>
    <row r="30" spans="1:9" x14ac:dyDescent="0.35">
      <c r="A30" s="5">
        <v>159</v>
      </c>
      <c r="B30" s="6">
        <v>1</v>
      </c>
      <c r="C30" s="6">
        <v>0</v>
      </c>
      <c r="D30" s="6">
        <v>1</v>
      </c>
      <c r="E30" s="16">
        <v>-4.2191837898429299E-2</v>
      </c>
      <c r="F30" s="20">
        <f t="shared" si="0"/>
        <v>68.999234930476433</v>
      </c>
      <c r="G30" s="6">
        <f t="shared" si="1"/>
        <v>2</v>
      </c>
      <c r="H30" s="16">
        <v>-7.2805215642349097E-2</v>
      </c>
      <c r="I30" s="16">
        <v>-6.9875574995595394E-2</v>
      </c>
    </row>
    <row r="31" spans="1:9" x14ac:dyDescent="0.35">
      <c r="A31" s="5">
        <v>160</v>
      </c>
      <c r="B31" s="6">
        <v>1</v>
      </c>
      <c r="C31" s="6">
        <v>0</v>
      </c>
      <c r="D31" s="6">
        <v>1</v>
      </c>
      <c r="E31" s="16">
        <v>-4.2191837898429299E-2</v>
      </c>
      <c r="F31" s="20">
        <f t="shared" si="0"/>
        <v>68.999234930476433</v>
      </c>
      <c r="G31" s="6">
        <f t="shared" si="1"/>
        <v>2</v>
      </c>
      <c r="H31" s="16">
        <v>-7.2805215642349097E-2</v>
      </c>
      <c r="I31" s="16">
        <v>-6.9875574995595394E-2</v>
      </c>
    </row>
    <row r="32" spans="1:9" x14ac:dyDescent="0.35">
      <c r="A32" s="5">
        <v>161</v>
      </c>
      <c r="B32" s="6">
        <v>0</v>
      </c>
      <c r="C32" s="6">
        <v>0</v>
      </c>
      <c r="D32" s="6">
        <v>0</v>
      </c>
      <c r="E32" s="16">
        <v>-1.63194985726243</v>
      </c>
      <c r="F32" s="20">
        <f t="shared" si="0"/>
        <v>0</v>
      </c>
      <c r="G32" s="6">
        <f t="shared" si="1"/>
        <v>1</v>
      </c>
      <c r="H32" s="16">
        <v>-2.81605322720289</v>
      </c>
      <c r="I32" s="16">
        <v>-2.8270537936809501</v>
      </c>
    </row>
    <row r="33" spans="1:9" x14ac:dyDescent="0.35">
      <c r="A33" s="5">
        <v>162</v>
      </c>
      <c r="B33" s="6">
        <v>0</v>
      </c>
      <c r="C33" s="6">
        <v>0</v>
      </c>
      <c r="D33" s="6">
        <v>1</v>
      </c>
      <c r="E33" s="16">
        <v>-0.82023036501076596</v>
      </c>
      <c r="F33" s="20">
        <f t="shared" si="0"/>
        <v>35.230533994051626</v>
      </c>
      <c r="G33" s="6">
        <f t="shared" si="1"/>
        <v>1</v>
      </c>
      <c r="H33" s="16">
        <v>-1.4153696917581999</v>
      </c>
      <c r="I33" s="16">
        <v>-1.38412044510965</v>
      </c>
    </row>
    <row r="34" spans="1:9" x14ac:dyDescent="0.35">
      <c r="A34" s="5">
        <v>163</v>
      </c>
      <c r="B34" s="6">
        <v>1</v>
      </c>
      <c r="C34" s="6">
        <v>1</v>
      </c>
      <c r="D34" s="6">
        <v>1</v>
      </c>
      <c r="E34" s="16">
        <v>0.67207281917135797</v>
      </c>
      <c r="F34" s="20">
        <f t="shared" si="0"/>
        <v>99.999999999999957</v>
      </c>
      <c r="G34" s="6">
        <f t="shared" si="1"/>
        <v>3</v>
      </c>
      <c r="H34" s="16">
        <v>1.15971261183088</v>
      </c>
      <c r="I34" s="16">
        <v>1.1575654932946</v>
      </c>
    </row>
    <row r="35" spans="1:9" x14ac:dyDescent="0.35">
      <c r="A35" s="5">
        <v>164</v>
      </c>
      <c r="B35" s="6">
        <v>1</v>
      </c>
      <c r="C35" s="6">
        <v>1</v>
      </c>
      <c r="D35" s="6">
        <v>1</v>
      </c>
      <c r="E35" s="16">
        <v>0.67207281917135797</v>
      </c>
      <c r="F35" s="20">
        <f t="shared" si="0"/>
        <v>99.999999999999957</v>
      </c>
      <c r="G35" s="6">
        <f t="shared" si="1"/>
        <v>3</v>
      </c>
      <c r="H35" s="16">
        <v>1.15971261183088</v>
      </c>
      <c r="I35" s="16">
        <v>1.1575654932946</v>
      </c>
    </row>
    <row r="36" spans="1:9" x14ac:dyDescent="0.35">
      <c r="A36" s="5">
        <v>165</v>
      </c>
      <c r="B36" s="6">
        <v>1</v>
      </c>
      <c r="C36" s="6">
        <v>1</v>
      </c>
      <c r="D36" s="6">
        <v>1</v>
      </c>
      <c r="E36" s="16">
        <v>0.67207281917135797</v>
      </c>
      <c r="F36" s="20">
        <f t="shared" si="0"/>
        <v>99.999999999999957</v>
      </c>
      <c r="G36" s="6">
        <f t="shared" si="1"/>
        <v>3</v>
      </c>
      <c r="H36" s="16">
        <v>1.15971261183088</v>
      </c>
      <c r="I36" s="16">
        <v>1.1575654932946</v>
      </c>
    </row>
    <row r="37" spans="1:9" x14ac:dyDescent="0.35">
      <c r="A37" s="5">
        <v>166</v>
      </c>
      <c r="B37" s="6">
        <v>0</v>
      </c>
      <c r="C37" s="6">
        <v>0</v>
      </c>
      <c r="D37" s="6">
        <v>0</v>
      </c>
      <c r="E37" s="16">
        <v>-1.63194985726243</v>
      </c>
      <c r="F37" s="20">
        <f t="shared" si="0"/>
        <v>0</v>
      </c>
      <c r="G37" s="6">
        <f t="shared" si="1"/>
        <v>1</v>
      </c>
      <c r="H37" s="16">
        <v>-2.81605322720289</v>
      </c>
      <c r="I37" s="16">
        <v>-2.8270537936809501</v>
      </c>
    </row>
    <row r="38" spans="1:9" x14ac:dyDescent="0.35">
      <c r="A38" s="5">
        <v>168</v>
      </c>
      <c r="B38" s="6">
        <v>1</v>
      </c>
      <c r="C38" s="6">
        <v>1</v>
      </c>
      <c r="D38" s="6">
        <v>1</v>
      </c>
      <c r="E38" s="16">
        <v>0.67207281917135797</v>
      </c>
      <c r="F38" s="20">
        <f t="shared" si="0"/>
        <v>99.999999999999957</v>
      </c>
      <c r="G38" s="6">
        <f t="shared" si="1"/>
        <v>3</v>
      </c>
      <c r="H38" s="16">
        <v>1.15971261183088</v>
      </c>
      <c r="I38" s="16">
        <v>1.1575654932946</v>
      </c>
    </row>
    <row r="39" spans="1:9" x14ac:dyDescent="0.35">
      <c r="A39" s="5">
        <v>169</v>
      </c>
      <c r="B39" s="6">
        <v>1</v>
      </c>
      <c r="C39" s="6">
        <v>1</v>
      </c>
      <c r="D39" s="6">
        <v>1</v>
      </c>
      <c r="E39" s="16">
        <v>0.67207281917135797</v>
      </c>
      <c r="F39" s="20">
        <f t="shared" ref="F39:F70" si="2">100*(E39-MIN($E$7:$E$140))/(MAX($E$7:$E$140)-MIN($E$7:$E$140))</f>
        <v>99.999999999999957</v>
      </c>
      <c r="G39" s="6">
        <f t="shared" ref="G39:G70" si="3">IF(F39&lt;=$B$3,1,IF(F39&lt;=$B$4,2,3))</f>
        <v>3</v>
      </c>
      <c r="H39" s="16">
        <v>1.15971261183088</v>
      </c>
      <c r="I39" s="16">
        <v>1.1575654932946</v>
      </c>
    </row>
    <row r="40" spans="1:9" x14ac:dyDescent="0.35">
      <c r="A40" s="5">
        <v>170</v>
      </c>
      <c r="B40" s="6">
        <v>1</v>
      </c>
      <c r="C40" s="6">
        <v>1</v>
      </c>
      <c r="D40" s="6">
        <v>1</v>
      </c>
      <c r="E40" s="16">
        <v>0.67207281917135797</v>
      </c>
      <c r="F40" s="20">
        <f t="shared" si="2"/>
        <v>99.999999999999957</v>
      </c>
      <c r="G40" s="6">
        <f t="shared" si="3"/>
        <v>3</v>
      </c>
      <c r="H40" s="16">
        <v>1.15971261183088</v>
      </c>
      <c r="I40" s="16">
        <v>1.1575654932946</v>
      </c>
    </row>
    <row r="41" spans="1:9" x14ac:dyDescent="0.35">
      <c r="A41" s="5">
        <v>171</v>
      </c>
      <c r="B41" s="6">
        <v>1</v>
      </c>
      <c r="C41" s="6">
        <v>1</v>
      </c>
      <c r="D41" s="6">
        <v>1</v>
      </c>
      <c r="E41" s="16">
        <v>0.67207281917135797</v>
      </c>
      <c r="F41" s="20">
        <f t="shared" si="2"/>
        <v>99.999999999999957</v>
      </c>
      <c r="G41" s="6">
        <f t="shared" si="3"/>
        <v>3</v>
      </c>
      <c r="H41" s="16">
        <v>1.15971261183088</v>
      </c>
      <c r="I41" s="16">
        <v>1.1575654932946</v>
      </c>
    </row>
    <row r="42" spans="1:9" x14ac:dyDescent="0.35">
      <c r="A42" s="5">
        <v>172</v>
      </c>
      <c r="B42" s="6">
        <v>0</v>
      </c>
      <c r="C42" s="6">
        <v>0</v>
      </c>
      <c r="D42" s="6">
        <v>0</v>
      </c>
      <c r="E42" s="16">
        <v>-1.63194985726243</v>
      </c>
      <c r="F42" s="20">
        <f t="shared" si="2"/>
        <v>0</v>
      </c>
      <c r="G42" s="6">
        <f t="shared" si="3"/>
        <v>1</v>
      </c>
      <c r="H42" s="16">
        <v>-2.81605322720289</v>
      </c>
      <c r="I42" s="16">
        <v>-2.8270537936809501</v>
      </c>
    </row>
    <row r="43" spans="1:9" x14ac:dyDescent="0.35">
      <c r="A43" s="5">
        <v>173</v>
      </c>
      <c r="B43" s="6">
        <v>1</v>
      </c>
      <c r="C43" s="6">
        <v>0</v>
      </c>
      <c r="D43" s="6">
        <v>0</v>
      </c>
      <c r="E43" s="16">
        <v>-0.85391133015009701</v>
      </c>
      <c r="F43" s="20">
        <f t="shared" si="2"/>
        <v>33.768700936424644</v>
      </c>
      <c r="G43" s="6">
        <f t="shared" si="3"/>
        <v>1</v>
      </c>
      <c r="H43" s="16">
        <v>-1.47348875108704</v>
      </c>
      <c r="I43" s="16">
        <v>-1.5128089235669</v>
      </c>
    </row>
    <row r="44" spans="1:9" x14ac:dyDescent="0.35">
      <c r="A44" s="5">
        <v>177</v>
      </c>
      <c r="B44" s="6">
        <v>1</v>
      </c>
      <c r="C44" s="6">
        <v>1</v>
      </c>
      <c r="D44" s="6">
        <v>1</v>
      </c>
      <c r="E44" s="16">
        <v>0.67207281917135797</v>
      </c>
      <c r="F44" s="20">
        <f t="shared" si="2"/>
        <v>99.999999999999957</v>
      </c>
      <c r="G44" s="6">
        <f t="shared" si="3"/>
        <v>3</v>
      </c>
      <c r="H44" s="16">
        <v>1.15971261183088</v>
      </c>
      <c r="I44" s="16">
        <v>1.1575654932946</v>
      </c>
    </row>
    <row r="45" spans="1:9" x14ac:dyDescent="0.35">
      <c r="A45" s="5">
        <v>178</v>
      </c>
      <c r="B45" s="6">
        <v>1</v>
      </c>
      <c r="C45" s="6">
        <v>1</v>
      </c>
      <c r="D45" s="6">
        <v>1</v>
      </c>
      <c r="E45" s="16">
        <v>0.67207281917135797</v>
      </c>
      <c r="F45" s="20">
        <f t="shared" si="2"/>
        <v>99.999999999999957</v>
      </c>
      <c r="G45" s="6">
        <f t="shared" si="3"/>
        <v>3</v>
      </c>
      <c r="H45" s="16">
        <v>1.15971261183088</v>
      </c>
      <c r="I45" s="16">
        <v>1.1575654932946</v>
      </c>
    </row>
    <row r="46" spans="1:9" x14ac:dyDescent="0.35">
      <c r="A46" s="5">
        <v>179</v>
      </c>
      <c r="B46" s="6">
        <v>1</v>
      </c>
      <c r="C46" s="6">
        <v>1</v>
      </c>
      <c r="D46" s="6">
        <v>0</v>
      </c>
      <c r="E46" s="16">
        <v>-0.13964667308031001</v>
      </c>
      <c r="F46" s="20">
        <f t="shared" si="2"/>
        <v>64.769466005948161</v>
      </c>
      <c r="G46" s="6">
        <f t="shared" si="3"/>
        <v>2</v>
      </c>
      <c r="H46" s="16">
        <v>-0.240970923613813</v>
      </c>
      <c r="I46" s="16">
        <v>-0.285367855276703</v>
      </c>
    </row>
    <row r="47" spans="1:9" x14ac:dyDescent="0.35">
      <c r="A47" s="5">
        <v>180</v>
      </c>
      <c r="B47" s="6">
        <v>1</v>
      </c>
      <c r="C47" s="6">
        <v>1</v>
      </c>
      <c r="D47" s="6">
        <v>1</v>
      </c>
      <c r="E47" s="16">
        <v>0.67207281917135797</v>
      </c>
      <c r="F47" s="20">
        <f t="shared" si="2"/>
        <v>99.999999999999957</v>
      </c>
      <c r="G47" s="6">
        <f t="shared" si="3"/>
        <v>3</v>
      </c>
      <c r="H47" s="16">
        <v>1.15971261183088</v>
      </c>
      <c r="I47" s="16">
        <v>1.1575654932946</v>
      </c>
    </row>
    <row r="48" spans="1:9" x14ac:dyDescent="0.35">
      <c r="A48" s="5">
        <v>181</v>
      </c>
      <c r="B48" s="6">
        <v>1</v>
      </c>
      <c r="C48" s="6">
        <v>1</v>
      </c>
      <c r="D48" s="6">
        <v>1</v>
      </c>
      <c r="E48" s="16">
        <v>0.67207281917135797</v>
      </c>
      <c r="F48" s="20">
        <f t="shared" si="2"/>
        <v>99.999999999999957</v>
      </c>
      <c r="G48" s="6">
        <f t="shared" si="3"/>
        <v>3</v>
      </c>
      <c r="H48" s="16">
        <v>1.15971261183088</v>
      </c>
      <c r="I48" s="16">
        <v>1.1575654932946</v>
      </c>
    </row>
    <row r="49" spans="1:9" x14ac:dyDescent="0.35">
      <c r="A49" s="5">
        <v>182</v>
      </c>
      <c r="B49" s="6">
        <v>1</v>
      </c>
      <c r="C49" s="6">
        <v>1</v>
      </c>
      <c r="D49" s="6">
        <v>1</v>
      </c>
      <c r="E49" s="16">
        <v>0.67207281917135797</v>
      </c>
      <c r="F49" s="20">
        <f t="shared" si="2"/>
        <v>99.999999999999957</v>
      </c>
      <c r="G49" s="6">
        <f t="shared" si="3"/>
        <v>3</v>
      </c>
      <c r="H49" s="16">
        <v>1.15971261183088</v>
      </c>
      <c r="I49" s="16">
        <v>1.1575654932946</v>
      </c>
    </row>
    <row r="50" spans="1:9" x14ac:dyDescent="0.35">
      <c r="A50" s="5">
        <v>183</v>
      </c>
      <c r="B50" s="6">
        <v>1</v>
      </c>
      <c r="C50" s="6">
        <v>1</v>
      </c>
      <c r="D50" s="6">
        <v>1</v>
      </c>
      <c r="E50" s="16">
        <v>0.67207281917135797</v>
      </c>
      <c r="F50" s="20">
        <f t="shared" si="2"/>
        <v>99.999999999999957</v>
      </c>
      <c r="G50" s="6">
        <f t="shared" si="3"/>
        <v>3</v>
      </c>
      <c r="H50" s="16">
        <v>1.15971261183088</v>
      </c>
      <c r="I50" s="16">
        <v>1.1575654932946</v>
      </c>
    </row>
    <row r="51" spans="1:9" x14ac:dyDescent="0.35">
      <c r="A51" s="5">
        <v>184</v>
      </c>
      <c r="B51" s="6">
        <v>1</v>
      </c>
      <c r="C51" s="6">
        <v>1</v>
      </c>
      <c r="D51" s="6">
        <v>1</v>
      </c>
      <c r="E51" s="16">
        <v>0.67207281917135797</v>
      </c>
      <c r="F51" s="20">
        <f t="shared" si="2"/>
        <v>99.999999999999957</v>
      </c>
      <c r="G51" s="6">
        <f t="shared" si="3"/>
        <v>3</v>
      </c>
      <c r="H51" s="16">
        <v>1.15971261183088</v>
      </c>
      <c r="I51" s="16">
        <v>1.1575654932946</v>
      </c>
    </row>
    <row r="52" spans="1:9" x14ac:dyDescent="0.35">
      <c r="A52" s="5">
        <v>185</v>
      </c>
      <c r="B52" s="6">
        <v>1</v>
      </c>
      <c r="C52" s="6">
        <v>1</v>
      </c>
      <c r="D52" s="6">
        <v>1</v>
      </c>
      <c r="E52" s="16">
        <v>0.67207281917135797</v>
      </c>
      <c r="F52" s="20">
        <f t="shared" si="2"/>
        <v>99.999999999999957</v>
      </c>
      <c r="G52" s="6">
        <f t="shared" si="3"/>
        <v>3</v>
      </c>
      <c r="H52" s="16">
        <v>1.15971261183088</v>
      </c>
      <c r="I52" s="16">
        <v>1.1575654932946</v>
      </c>
    </row>
    <row r="53" spans="1:9" x14ac:dyDescent="0.35">
      <c r="A53" s="5">
        <v>186</v>
      </c>
      <c r="B53" s="6">
        <v>1</v>
      </c>
      <c r="C53" s="6">
        <v>0</v>
      </c>
      <c r="D53" s="6">
        <v>1</v>
      </c>
      <c r="E53" s="16">
        <v>-4.2191837898429299E-2</v>
      </c>
      <c r="F53" s="20">
        <f t="shared" si="2"/>
        <v>68.999234930476433</v>
      </c>
      <c r="G53" s="6">
        <f t="shared" si="3"/>
        <v>2</v>
      </c>
      <c r="H53" s="16">
        <v>-7.2805215642349097E-2</v>
      </c>
      <c r="I53" s="16">
        <v>-6.9875574995595394E-2</v>
      </c>
    </row>
    <row r="54" spans="1:9" x14ac:dyDescent="0.35">
      <c r="A54" s="5">
        <v>187</v>
      </c>
      <c r="B54" s="6">
        <v>0</v>
      </c>
      <c r="C54" s="6">
        <v>0</v>
      </c>
      <c r="D54" s="6">
        <v>1</v>
      </c>
      <c r="E54" s="16">
        <v>-0.82023036501076596</v>
      </c>
      <c r="F54" s="20">
        <f t="shared" si="2"/>
        <v>35.230533994051626</v>
      </c>
      <c r="G54" s="6">
        <f t="shared" si="3"/>
        <v>1</v>
      </c>
      <c r="H54" s="16">
        <v>-1.4153696917581999</v>
      </c>
      <c r="I54" s="16">
        <v>-1.38412044510965</v>
      </c>
    </row>
    <row r="55" spans="1:9" x14ac:dyDescent="0.35">
      <c r="A55" s="5">
        <v>188</v>
      </c>
      <c r="B55" s="6">
        <v>0</v>
      </c>
      <c r="C55" s="6">
        <v>0</v>
      </c>
      <c r="D55" s="6">
        <v>0</v>
      </c>
      <c r="E55" s="16">
        <v>-1.63194985726243</v>
      </c>
      <c r="F55" s="20">
        <f t="shared" si="2"/>
        <v>0</v>
      </c>
      <c r="G55" s="6">
        <f t="shared" si="3"/>
        <v>1</v>
      </c>
      <c r="H55" s="16">
        <v>-2.81605322720289</v>
      </c>
      <c r="I55" s="16">
        <v>-2.8270537936809501</v>
      </c>
    </row>
    <row r="56" spans="1:9" x14ac:dyDescent="0.35">
      <c r="A56" s="5">
        <v>189</v>
      </c>
      <c r="B56" s="6">
        <v>1</v>
      </c>
      <c r="C56" s="6">
        <v>0</v>
      </c>
      <c r="D56" s="6">
        <v>1</v>
      </c>
      <c r="E56" s="16">
        <v>-4.2191837898429299E-2</v>
      </c>
      <c r="F56" s="20">
        <f t="shared" si="2"/>
        <v>68.999234930476433</v>
      </c>
      <c r="G56" s="6">
        <f t="shared" si="3"/>
        <v>2</v>
      </c>
      <c r="H56" s="16">
        <v>-7.2805215642349097E-2</v>
      </c>
      <c r="I56" s="16">
        <v>-6.9875574995595394E-2</v>
      </c>
    </row>
    <row r="57" spans="1:9" x14ac:dyDescent="0.35">
      <c r="A57" s="5">
        <v>190</v>
      </c>
      <c r="B57" s="6">
        <v>1</v>
      </c>
      <c r="C57" s="6">
        <v>0</v>
      </c>
      <c r="D57" s="6">
        <v>1</v>
      </c>
      <c r="E57" s="16">
        <v>-4.2191837898429299E-2</v>
      </c>
      <c r="F57" s="20">
        <f t="shared" si="2"/>
        <v>68.999234930476433</v>
      </c>
      <c r="G57" s="6">
        <f t="shared" si="3"/>
        <v>2</v>
      </c>
      <c r="H57" s="16">
        <v>-7.2805215642349097E-2</v>
      </c>
      <c r="I57" s="16">
        <v>-6.9875574995595394E-2</v>
      </c>
    </row>
    <row r="58" spans="1:9" x14ac:dyDescent="0.35">
      <c r="A58" s="5">
        <v>191</v>
      </c>
      <c r="B58" s="6">
        <v>1</v>
      </c>
      <c r="C58" s="6">
        <v>0</v>
      </c>
      <c r="D58" s="6">
        <v>1</v>
      </c>
      <c r="E58" s="16">
        <v>-4.2191837898429299E-2</v>
      </c>
      <c r="F58" s="20">
        <f t="shared" si="2"/>
        <v>68.999234930476433</v>
      </c>
      <c r="G58" s="6">
        <f t="shared" si="3"/>
        <v>2</v>
      </c>
      <c r="H58" s="16">
        <v>-7.2805215642349097E-2</v>
      </c>
      <c r="I58" s="16">
        <v>-6.9875574995595394E-2</v>
      </c>
    </row>
    <row r="59" spans="1:9" x14ac:dyDescent="0.35">
      <c r="A59" s="5">
        <v>192</v>
      </c>
      <c r="B59" s="6">
        <v>1</v>
      </c>
      <c r="C59" s="6">
        <v>1</v>
      </c>
      <c r="D59" s="6">
        <v>1</v>
      </c>
      <c r="E59" s="16">
        <v>0.67207281917135797</v>
      </c>
      <c r="F59" s="20">
        <f t="shared" si="2"/>
        <v>99.999999999999957</v>
      </c>
      <c r="G59" s="6">
        <f t="shared" si="3"/>
        <v>3</v>
      </c>
      <c r="H59" s="16">
        <v>1.15971261183088</v>
      </c>
      <c r="I59" s="16">
        <v>1.1575654932946</v>
      </c>
    </row>
    <row r="60" spans="1:9" x14ac:dyDescent="0.35">
      <c r="A60" s="5">
        <v>193</v>
      </c>
      <c r="B60" s="6">
        <v>1</v>
      </c>
      <c r="C60" s="6">
        <v>0</v>
      </c>
      <c r="D60" s="6">
        <v>1</v>
      </c>
      <c r="E60" s="16">
        <v>-4.2191837898429299E-2</v>
      </c>
      <c r="F60" s="20">
        <f t="shared" si="2"/>
        <v>68.999234930476433</v>
      </c>
      <c r="G60" s="6">
        <f t="shared" si="3"/>
        <v>2</v>
      </c>
      <c r="H60" s="16">
        <v>-7.2805215642349097E-2</v>
      </c>
      <c r="I60" s="16">
        <v>-6.9875574995595394E-2</v>
      </c>
    </row>
    <row r="61" spans="1:9" x14ac:dyDescent="0.35">
      <c r="A61" s="5">
        <v>194</v>
      </c>
      <c r="B61" s="6">
        <v>1</v>
      </c>
      <c r="C61" s="6">
        <v>1</v>
      </c>
      <c r="D61" s="6">
        <v>1</v>
      </c>
      <c r="E61" s="16">
        <v>0.67207281917135797</v>
      </c>
      <c r="F61" s="20">
        <f t="shared" si="2"/>
        <v>99.999999999999957</v>
      </c>
      <c r="G61" s="6">
        <f t="shared" si="3"/>
        <v>3</v>
      </c>
      <c r="H61" s="16">
        <v>1.15971261183088</v>
      </c>
      <c r="I61" s="16">
        <v>1.1575654932946</v>
      </c>
    </row>
    <row r="62" spans="1:9" x14ac:dyDescent="0.35">
      <c r="A62" s="5">
        <v>197</v>
      </c>
      <c r="B62" s="6">
        <v>1</v>
      </c>
      <c r="C62" s="6">
        <v>1</v>
      </c>
      <c r="D62" s="6">
        <v>1</v>
      </c>
      <c r="E62" s="16">
        <v>0.67207281917135797</v>
      </c>
      <c r="F62" s="20">
        <f t="shared" si="2"/>
        <v>99.999999999999957</v>
      </c>
      <c r="G62" s="6">
        <f t="shared" si="3"/>
        <v>3</v>
      </c>
      <c r="H62" s="16">
        <v>1.15971261183088</v>
      </c>
      <c r="I62" s="16">
        <v>1.1575654932946</v>
      </c>
    </row>
    <row r="63" spans="1:9" x14ac:dyDescent="0.35">
      <c r="A63" s="5">
        <v>198</v>
      </c>
      <c r="B63" s="6">
        <v>1</v>
      </c>
      <c r="C63" s="6">
        <v>1</v>
      </c>
      <c r="D63" s="6">
        <v>1</v>
      </c>
      <c r="E63" s="16">
        <v>0.67207281917135797</v>
      </c>
      <c r="F63" s="20">
        <f t="shared" si="2"/>
        <v>99.999999999999957</v>
      </c>
      <c r="G63" s="6">
        <f t="shared" si="3"/>
        <v>3</v>
      </c>
      <c r="H63" s="16">
        <v>1.15971261183088</v>
      </c>
      <c r="I63" s="16">
        <v>1.1575654932946</v>
      </c>
    </row>
    <row r="64" spans="1:9" x14ac:dyDescent="0.35">
      <c r="A64" s="5">
        <v>199</v>
      </c>
      <c r="B64" s="6">
        <v>1</v>
      </c>
      <c r="C64" s="6">
        <v>1</v>
      </c>
      <c r="D64" s="6">
        <v>1</v>
      </c>
      <c r="E64" s="16">
        <v>0.67207281917135797</v>
      </c>
      <c r="F64" s="20">
        <f t="shared" si="2"/>
        <v>99.999999999999957</v>
      </c>
      <c r="G64" s="6">
        <f t="shared" si="3"/>
        <v>3</v>
      </c>
      <c r="H64" s="16">
        <v>1.15971261183088</v>
      </c>
      <c r="I64" s="16">
        <v>1.1575654932946</v>
      </c>
    </row>
    <row r="65" spans="1:9" x14ac:dyDescent="0.35">
      <c r="A65" s="5">
        <v>201</v>
      </c>
      <c r="B65" s="6">
        <v>1</v>
      </c>
      <c r="C65" s="6">
        <v>1</v>
      </c>
      <c r="D65" s="6">
        <v>1</v>
      </c>
      <c r="E65" s="16">
        <v>0.67207281917135797</v>
      </c>
      <c r="F65" s="20">
        <f t="shared" si="2"/>
        <v>99.999999999999957</v>
      </c>
      <c r="G65" s="6">
        <f t="shared" si="3"/>
        <v>3</v>
      </c>
      <c r="H65" s="16">
        <v>1.15971261183088</v>
      </c>
      <c r="I65" s="16">
        <v>1.1575654932946</v>
      </c>
    </row>
    <row r="66" spans="1:9" x14ac:dyDescent="0.35">
      <c r="A66" s="5">
        <v>202</v>
      </c>
      <c r="B66" s="6">
        <v>1</v>
      </c>
      <c r="C66" s="6">
        <v>1</v>
      </c>
      <c r="D66" s="6">
        <v>1</v>
      </c>
      <c r="E66" s="16">
        <v>0.67207281917135797</v>
      </c>
      <c r="F66" s="20">
        <f t="shared" si="2"/>
        <v>99.999999999999957</v>
      </c>
      <c r="G66" s="6">
        <f t="shared" si="3"/>
        <v>3</v>
      </c>
      <c r="H66" s="16">
        <v>1.15971261183088</v>
      </c>
      <c r="I66" s="16">
        <v>1.1575654932946</v>
      </c>
    </row>
    <row r="67" spans="1:9" x14ac:dyDescent="0.35">
      <c r="A67" s="5">
        <v>203</v>
      </c>
      <c r="B67" s="6">
        <v>1</v>
      </c>
      <c r="C67" s="6">
        <v>1</v>
      </c>
      <c r="D67" s="6">
        <v>1</v>
      </c>
      <c r="E67" s="16">
        <v>0.67207281917135797</v>
      </c>
      <c r="F67" s="20">
        <f t="shared" si="2"/>
        <v>99.999999999999957</v>
      </c>
      <c r="G67" s="6">
        <f t="shared" si="3"/>
        <v>3</v>
      </c>
      <c r="H67" s="16">
        <v>1.15971261183088</v>
      </c>
      <c r="I67" s="16">
        <v>1.1575654932946</v>
      </c>
    </row>
    <row r="68" spans="1:9" x14ac:dyDescent="0.35">
      <c r="A68" s="5">
        <v>205</v>
      </c>
      <c r="B68" s="6">
        <v>1</v>
      </c>
      <c r="C68" s="6">
        <v>1</v>
      </c>
      <c r="D68" s="6">
        <v>1</v>
      </c>
      <c r="E68" s="16">
        <v>0.67207281917135797</v>
      </c>
      <c r="F68" s="20">
        <f t="shared" si="2"/>
        <v>99.999999999999957</v>
      </c>
      <c r="G68" s="6">
        <f t="shared" si="3"/>
        <v>3</v>
      </c>
      <c r="H68" s="16">
        <v>1.15971261183088</v>
      </c>
      <c r="I68" s="16">
        <v>1.1575654932946</v>
      </c>
    </row>
    <row r="69" spans="1:9" x14ac:dyDescent="0.35">
      <c r="A69" s="5">
        <v>208</v>
      </c>
      <c r="B69" s="6">
        <v>1</v>
      </c>
      <c r="C69" s="6">
        <v>1</v>
      </c>
      <c r="D69" s="6">
        <v>1</v>
      </c>
      <c r="E69" s="16">
        <v>0.67207281917135797</v>
      </c>
      <c r="F69" s="20">
        <f t="shared" si="2"/>
        <v>99.999999999999957</v>
      </c>
      <c r="G69" s="6">
        <f t="shared" si="3"/>
        <v>3</v>
      </c>
      <c r="H69" s="16">
        <v>1.15971261183088</v>
      </c>
      <c r="I69" s="16">
        <v>1.1575654932946</v>
      </c>
    </row>
    <row r="70" spans="1:9" x14ac:dyDescent="0.35">
      <c r="A70" s="5">
        <v>210</v>
      </c>
      <c r="B70" s="6">
        <v>1</v>
      </c>
      <c r="C70" s="6">
        <v>1</v>
      </c>
      <c r="D70" s="6">
        <v>1</v>
      </c>
      <c r="E70" s="16">
        <v>0.67207281917135797</v>
      </c>
      <c r="F70" s="20">
        <f t="shared" si="2"/>
        <v>99.999999999999957</v>
      </c>
      <c r="G70" s="6">
        <f t="shared" si="3"/>
        <v>3</v>
      </c>
      <c r="H70" s="16">
        <v>1.15971261183088</v>
      </c>
      <c r="I70" s="16">
        <v>1.1575654932946</v>
      </c>
    </row>
    <row r="71" spans="1:9" x14ac:dyDescent="0.35">
      <c r="A71" s="5">
        <v>211</v>
      </c>
      <c r="B71" s="6">
        <v>0</v>
      </c>
      <c r="C71" s="6">
        <v>0</v>
      </c>
      <c r="D71" s="6">
        <v>1</v>
      </c>
      <c r="E71" s="16">
        <v>-0.82023036501076596</v>
      </c>
      <c r="F71" s="20">
        <f t="shared" ref="F71:F102" si="4">100*(E71-MIN($E$7:$E$140))/(MAX($E$7:$E$140)-MIN($E$7:$E$140))</f>
        <v>35.230533994051626</v>
      </c>
      <c r="G71" s="6">
        <f t="shared" ref="G71:G102" si="5">IF(F71&lt;=$B$3,1,IF(F71&lt;=$B$4,2,3))</f>
        <v>1</v>
      </c>
      <c r="H71" s="16">
        <v>-1.4153696917581999</v>
      </c>
      <c r="I71" s="16">
        <v>-1.38412044510965</v>
      </c>
    </row>
    <row r="72" spans="1:9" x14ac:dyDescent="0.35">
      <c r="A72" s="5">
        <v>212</v>
      </c>
      <c r="B72" s="6">
        <v>0</v>
      </c>
      <c r="C72" s="6">
        <v>0</v>
      </c>
      <c r="D72" s="6">
        <v>1</v>
      </c>
      <c r="E72" s="16">
        <v>-0.82023036501076596</v>
      </c>
      <c r="F72" s="20">
        <f t="shared" si="4"/>
        <v>35.230533994051626</v>
      </c>
      <c r="G72" s="6">
        <f t="shared" si="5"/>
        <v>1</v>
      </c>
      <c r="H72" s="16">
        <v>-1.4153696917581999</v>
      </c>
      <c r="I72" s="16">
        <v>-1.38412044510965</v>
      </c>
    </row>
    <row r="73" spans="1:9" x14ac:dyDescent="0.35">
      <c r="A73" s="5">
        <v>213</v>
      </c>
      <c r="B73" s="6">
        <v>1</v>
      </c>
      <c r="C73" s="6">
        <v>0</v>
      </c>
      <c r="D73" s="6">
        <v>1</v>
      </c>
      <c r="E73" s="16">
        <v>-4.2191837898429299E-2</v>
      </c>
      <c r="F73" s="20">
        <f t="shared" si="4"/>
        <v>68.999234930476433</v>
      </c>
      <c r="G73" s="6">
        <f t="shared" si="5"/>
        <v>2</v>
      </c>
      <c r="H73" s="16">
        <v>-7.2805215642349097E-2</v>
      </c>
      <c r="I73" s="16">
        <v>-6.9875574995595394E-2</v>
      </c>
    </row>
    <row r="74" spans="1:9" x14ac:dyDescent="0.35">
      <c r="A74" s="5">
        <v>214</v>
      </c>
      <c r="B74" s="6">
        <v>1</v>
      </c>
      <c r="C74" s="6">
        <v>1</v>
      </c>
      <c r="D74" s="6">
        <v>1</v>
      </c>
      <c r="E74" s="16">
        <v>0.67207281917135797</v>
      </c>
      <c r="F74" s="20">
        <f t="shared" si="4"/>
        <v>99.999999999999957</v>
      </c>
      <c r="G74" s="6">
        <f t="shared" si="5"/>
        <v>3</v>
      </c>
      <c r="H74" s="16">
        <v>1.15971261183088</v>
      </c>
      <c r="I74" s="16">
        <v>1.1575654932946</v>
      </c>
    </row>
    <row r="75" spans="1:9" x14ac:dyDescent="0.35">
      <c r="A75" s="5">
        <v>215</v>
      </c>
      <c r="B75" s="6">
        <v>1</v>
      </c>
      <c r="C75" s="6">
        <v>0</v>
      </c>
      <c r="D75" s="6">
        <v>1</v>
      </c>
      <c r="E75" s="16">
        <v>-4.2191837898429299E-2</v>
      </c>
      <c r="F75" s="20">
        <f t="shared" si="4"/>
        <v>68.999234930476433</v>
      </c>
      <c r="G75" s="6">
        <f t="shared" si="5"/>
        <v>2</v>
      </c>
      <c r="H75" s="16">
        <v>-7.2805215642349097E-2</v>
      </c>
      <c r="I75" s="16">
        <v>-6.9875574995595394E-2</v>
      </c>
    </row>
    <row r="76" spans="1:9" x14ac:dyDescent="0.35">
      <c r="A76" s="5">
        <v>216</v>
      </c>
      <c r="B76" s="6">
        <v>1</v>
      </c>
      <c r="C76" s="6">
        <v>0</v>
      </c>
      <c r="D76" s="6">
        <v>0</v>
      </c>
      <c r="E76" s="16">
        <v>-0.85391133015009701</v>
      </c>
      <c r="F76" s="20">
        <f t="shared" si="4"/>
        <v>33.768700936424644</v>
      </c>
      <c r="G76" s="6">
        <f t="shared" si="5"/>
        <v>1</v>
      </c>
      <c r="H76" s="16">
        <v>-1.47348875108704</v>
      </c>
      <c r="I76" s="16">
        <v>-1.5128089235669</v>
      </c>
    </row>
    <row r="77" spans="1:9" x14ac:dyDescent="0.35">
      <c r="A77" s="5">
        <v>217</v>
      </c>
      <c r="B77" s="6">
        <v>1</v>
      </c>
      <c r="C77" s="6">
        <v>0</v>
      </c>
      <c r="D77" s="6">
        <v>1</v>
      </c>
      <c r="E77" s="16">
        <v>-4.2191837898429299E-2</v>
      </c>
      <c r="F77" s="20">
        <f t="shared" si="4"/>
        <v>68.999234930476433</v>
      </c>
      <c r="G77" s="6">
        <f t="shared" si="5"/>
        <v>2</v>
      </c>
      <c r="H77" s="16">
        <v>-7.2805215642349097E-2</v>
      </c>
      <c r="I77" s="16">
        <v>-6.9875574995595394E-2</v>
      </c>
    </row>
    <row r="78" spans="1:9" x14ac:dyDescent="0.35">
      <c r="A78" s="5">
        <v>218</v>
      </c>
      <c r="B78" s="6">
        <v>1</v>
      </c>
      <c r="C78" s="6">
        <v>0</v>
      </c>
      <c r="D78" s="6">
        <v>1</v>
      </c>
      <c r="E78" s="16">
        <v>-4.2191837898429299E-2</v>
      </c>
      <c r="F78" s="20">
        <f t="shared" si="4"/>
        <v>68.999234930476433</v>
      </c>
      <c r="G78" s="6">
        <f t="shared" si="5"/>
        <v>2</v>
      </c>
      <c r="H78" s="16">
        <v>-7.2805215642349097E-2</v>
      </c>
      <c r="I78" s="16">
        <v>-6.9875574995595394E-2</v>
      </c>
    </row>
    <row r="79" spans="1:9" x14ac:dyDescent="0.35">
      <c r="A79" s="5">
        <v>219</v>
      </c>
      <c r="B79" s="6">
        <v>1</v>
      </c>
      <c r="C79" s="6">
        <v>0</v>
      </c>
      <c r="D79" s="6">
        <v>1</v>
      </c>
      <c r="E79" s="16">
        <v>-4.2191837898429299E-2</v>
      </c>
      <c r="F79" s="20">
        <f t="shared" si="4"/>
        <v>68.999234930476433</v>
      </c>
      <c r="G79" s="6">
        <f t="shared" si="5"/>
        <v>2</v>
      </c>
      <c r="H79" s="16">
        <v>-7.2805215642349097E-2</v>
      </c>
      <c r="I79" s="16">
        <v>-6.9875574995595394E-2</v>
      </c>
    </row>
    <row r="80" spans="1:9" x14ac:dyDescent="0.35">
      <c r="A80" s="5">
        <v>220</v>
      </c>
      <c r="B80" s="6">
        <v>1</v>
      </c>
      <c r="C80" s="6">
        <v>0</v>
      </c>
      <c r="D80" s="6">
        <v>1</v>
      </c>
      <c r="E80" s="16">
        <v>-4.2191837898429299E-2</v>
      </c>
      <c r="F80" s="20">
        <f t="shared" si="4"/>
        <v>68.999234930476433</v>
      </c>
      <c r="G80" s="6">
        <f t="shared" si="5"/>
        <v>2</v>
      </c>
      <c r="H80" s="16">
        <v>-7.2805215642349097E-2</v>
      </c>
      <c r="I80" s="16">
        <v>-6.9875574995595394E-2</v>
      </c>
    </row>
    <row r="81" spans="1:9" x14ac:dyDescent="0.35">
      <c r="A81" s="5">
        <v>221</v>
      </c>
      <c r="B81" s="6">
        <v>1</v>
      </c>
      <c r="C81" s="6">
        <v>0</v>
      </c>
      <c r="D81" s="6">
        <v>1</v>
      </c>
      <c r="E81" s="16">
        <v>-4.2191837898429299E-2</v>
      </c>
      <c r="F81" s="20">
        <f t="shared" si="4"/>
        <v>68.999234930476433</v>
      </c>
      <c r="G81" s="6">
        <f t="shared" si="5"/>
        <v>2</v>
      </c>
      <c r="H81" s="16">
        <v>-7.2805215642349097E-2</v>
      </c>
      <c r="I81" s="16">
        <v>-6.9875574995595394E-2</v>
      </c>
    </row>
    <row r="82" spans="1:9" x14ac:dyDescent="0.35">
      <c r="A82" s="5">
        <v>222</v>
      </c>
      <c r="B82" s="6">
        <v>1</v>
      </c>
      <c r="C82" s="6">
        <v>1</v>
      </c>
      <c r="D82" s="6">
        <v>1</v>
      </c>
      <c r="E82" s="16">
        <v>0.67207281917135797</v>
      </c>
      <c r="F82" s="20">
        <f t="shared" si="4"/>
        <v>99.999999999999957</v>
      </c>
      <c r="G82" s="6">
        <f t="shared" si="5"/>
        <v>3</v>
      </c>
      <c r="H82" s="16">
        <v>1.15971261183088</v>
      </c>
      <c r="I82" s="16">
        <v>1.1575654932946</v>
      </c>
    </row>
    <row r="83" spans="1:9" x14ac:dyDescent="0.35">
      <c r="A83" s="5">
        <v>223</v>
      </c>
      <c r="B83" s="6">
        <v>1</v>
      </c>
      <c r="C83" s="6">
        <v>1</v>
      </c>
      <c r="D83" s="6">
        <v>1</v>
      </c>
      <c r="E83" s="16">
        <v>0.67207281917135797</v>
      </c>
      <c r="F83" s="20">
        <f t="shared" si="4"/>
        <v>99.999999999999957</v>
      </c>
      <c r="G83" s="6">
        <f t="shared" si="5"/>
        <v>3</v>
      </c>
      <c r="H83" s="16">
        <v>1.15971261183088</v>
      </c>
      <c r="I83" s="16">
        <v>1.1575654932946</v>
      </c>
    </row>
    <row r="84" spans="1:9" x14ac:dyDescent="0.35">
      <c r="A84" s="5">
        <v>224</v>
      </c>
      <c r="B84" s="6">
        <v>1</v>
      </c>
      <c r="C84" s="6">
        <v>1</v>
      </c>
      <c r="D84" s="6">
        <v>1</v>
      </c>
      <c r="E84" s="16">
        <v>0.67207281917135797</v>
      </c>
      <c r="F84" s="20">
        <f t="shared" si="4"/>
        <v>99.999999999999957</v>
      </c>
      <c r="G84" s="6">
        <f t="shared" si="5"/>
        <v>3</v>
      </c>
      <c r="H84" s="16">
        <v>1.15971261183088</v>
      </c>
      <c r="I84" s="16">
        <v>1.1575654932946</v>
      </c>
    </row>
    <row r="85" spans="1:9" x14ac:dyDescent="0.35">
      <c r="A85" s="5">
        <v>226</v>
      </c>
      <c r="B85" s="6">
        <v>1</v>
      </c>
      <c r="C85" s="6">
        <v>1</v>
      </c>
      <c r="D85" s="6">
        <v>1</v>
      </c>
      <c r="E85" s="16">
        <v>0.67207281917135797</v>
      </c>
      <c r="F85" s="20">
        <f t="shared" si="4"/>
        <v>99.999999999999957</v>
      </c>
      <c r="G85" s="6">
        <f t="shared" si="5"/>
        <v>3</v>
      </c>
      <c r="H85" s="16">
        <v>1.15971261183088</v>
      </c>
      <c r="I85" s="16">
        <v>1.1575654932946</v>
      </c>
    </row>
    <row r="86" spans="1:9" x14ac:dyDescent="0.35">
      <c r="A86" s="5">
        <v>228</v>
      </c>
      <c r="B86" s="6">
        <v>1</v>
      </c>
      <c r="C86" s="6">
        <v>1</v>
      </c>
      <c r="D86" s="6">
        <v>1</v>
      </c>
      <c r="E86" s="16">
        <v>0.67207281917135797</v>
      </c>
      <c r="F86" s="20">
        <f t="shared" si="4"/>
        <v>99.999999999999957</v>
      </c>
      <c r="G86" s="6">
        <f t="shared" si="5"/>
        <v>3</v>
      </c>
      <c r="H86" s="16">
        <v>1.15971261183088</v>
      </c>
      <c r="I86" s="16">
        <v>1.1575654932946</v>
      </c>
    </row>
    <row r="87" spans="1:9" x14ac:dyDescent="0.35">
      <c r="A87" s="5">
        <v>229</v>
      </c>
      <c r="B87" s="6">
        <v>1</v>
      </c>
      <c r="C87" s="6">
        <v>1</v>
      </c>
      <c r="D87" s="6">
        <v>1</v>
      </c>
      <c r="E87" s="16">
        <v>0.67207281917135797</v>
      </c>
      <c r="F87" s="20">
        <f t="shared" si="4"/>
        <v>99.999999999999957</v>
      </c>
      <c r="G87" s="6">
        <f t="shared" si="5"/>
        <v>3</v>
      </c>
      <c r="H87" s="16">
        <v>1.15971261183088</v>
      </c>
      <c r="I87" s="16">
        <v>1.1575654932946</v>
      </c>
    </row>
    <row r="88" spans="1:9" x14ac:dyDescent="0.35">
      <c r="A88" s="5">
        <v>230</v>
      </c>
      <c r="B88" s="6">
        <v>1</v>
      </c>
      <c r="C88" s="6">
        <v>1</v>
      </c>
      <c r="D88" s="6">
        <v>1</v>
      </c>
      <c r="E88" s="16">
        <v>0.67207281917135797</v>
      </c>
      <c r="F88" s="20">
        <f t="shared" si="4"/>
        <v>99.999999999999957</v>
      </c>
      <c r="G88" s="6">
        <f t="shared" si="5"/>
        <v>3</v>
      </c>
      <c r="H88" s="16">
        <v>1.15971261183088</v>
      </c>
      <c r="I88" s="16">
        <v>1.1575654932946</v>
      </c>
    </row>
    <row r="89" spans="1:9" x14ac:dyDescent="0.35">
      <c r="A89" s="5">
        <v>231</v>
      </c>
      <c r="B89" s="6">
        <v>1</v>
      </c>
      <c r="C89" s="6">
        <v>1</v>
      </c>
      <c r="D89" s="6">
        <v>1</v>
      </c>
      <c r="E89" s="16">
        <v>0.67207281917135797</v>
      </c>
      <c r="F89" s="20">
        <f t="shared" si="4"/>
        <v>99.999999999999957</v>
      </c>
      <c r="G89" s="6">
        <f t="shared" si="5"/>
        <v>3</v>
      </c>
      <c r="H89" s="16">
        <v>1.15971261183088</v>
      </c>
      <c r="I89" s="16">
        <v>1.1575654932946</v>
      </c>
    </row>
    <row r="90" spans="1:9" x14ac:dyDescent="0.35">
      <c r="A90" s="5">
        <v>232</v>
      </c>
      <c r="B90" s="6">
        <v>1</v>
      </c>
      <c r="C90" s="6">
        <v>1</v>
      </c>
      <c r="D90" s="6">
        <v>1</v>
      </c>
      <c r="E90" s="16">
        <v>0.67207281917135797</v>
      </c>
      <c r="F90" s="20">
        <f t="shared" si="4"/>
        <v>99.999999999999957</v>
      </c>
      <c r="G90" s="6">
        <f t="shared" si="5"/>
        <v>3</v>
      </c>
      <c r="H90" s="16">
        <v>1.15971261183088</v>
      </c>
      <c r="I90" s="16">
        <v>1.1575654932946</v>
      </c>
    </row>
    <row r="91" spans="1:9" x14ac:dyDescent="0.35">
      <c r="A91" s="5">
        <v>233</v>
      </c>
      <c r="B91" s="6">
        <v>1</v>
      </c>
      <c r="C91" s="6">
        <v>1</v>
      </c>
      <c r="D91" s="6">
        <v>1</v>
      </c>
      <c r="E91" s="16">
        <v>0.67207281917135797</v>
      </c>
      <c r="F91" s="20">
        <f t="shared" si="4"/>
        <v>99.999999999999957</v>
      </c>
      <c r="G91" s="6">
        <f t="shared" si="5"/>
        <v>3</v>
      </c>
      <c r="H91" s="16">
        <v>1.15971261183088</v>
      </c>
      <c r="I91" s="16">
        <v>1.1575654932946</v>
      </c>
    </row>
    <row r="92" spans="1:9" x14ac:dyDescent="0.35">
      <c r="A92" s="5">
        <v>234</v>
      </c>
      <c r="B92" s="6">
        <v>1</v>
      </c>
      <c r="C92" s="6">
        <v>1</v>
      </c>
      <c r="D92" s="6">
        <v>1</v>
      </c>
      <c r="E92" s="16">
        <v>0.67207281917135797</v>
      </c>
      <c r="F92" s="20">
        <f t="shared" si="4"/>
        <v>99.999999999999957</v>
      </c>
      <c r="G92" s="6">
        <f t="shared" si="5"/>
        <v>3</v>
      </c>
      <c r="H92" s="16">
        <v>1.15971261183088</v>
      </c>
      <c r="I92" s="16">
        <v>1.1575654932946</v>
      </c>
    </row>
    <row r="93" spans="1:9" x14ac:dyDescent="0.35">
      <c r="A93" s="5">
        <v>235</v>
      </c>
      <c r="B93" s="6">
        <v>1</v>
      </c>
      <c r="C93" s="6">
        <v>0</v>
      </c>
      <c r="D93" s="6">
        <v>1</v>
      </c>
      <c r="E93" s="16">
        <v>-4.2191837898429299E-2</v>
      </c>
      <c r="F93" s="20">
        <f t="shared" si="4"/>
        <v>68.999234930476433</v>
      </c>
      <c r="G93" s="6">
        <f t="shared" si="5"/>
        <v>2</v>
      </c>
      <c r="H93" s="16">
        <v>-7.2805215642349097E-2</v>
      </c>
      <c r="I93" s="16">
        <v>-6.9875574995595394E-2</v>
      </c>
    </row>
    <row r="94" spans="1:9" x14ac:dyDescent="0.35">
      <c r="A94" s="5">
        <v>236</v>
      </c>
      <c r="B94" s="6">
        <v>1</v>
      </c>
      <c r="C94" s="6">
        <v>1</v>
      </c>
      <c r="D94" s="6">
        <v>1</v>
      </c>
      <c r="E94" s="16">
        <v>0.67207281917135797</v>
      </c>
      <c r="F94" s="20">
        <f t="shared" si="4"/>
        <v>99.999999999999957</v>
      </c>
      <c r="G94" s="6">
        <f t="shared" si="5"/>
        <v>3</v>
      </c>
      <c r="H94" s="16">
        <v>1.15971261183088</v>
      </c>
      <c r="I94" s="16">
        <v>1.1575654932946</v>
      </c>
    </row>
    <row r="95" spans="1:9" x14ac:dyDescent="0.35">
      <c r="A95" s="5">
        <v>237</v>
      </c>
      <c r="B95" s="6">
        <v>1</v>
      </c>
      <c r="C95" s="6">
        <v>1</v>
      </c>
      <c r="D95" s="6">
        <v>1</v>
      </c>
      <c r="E95" s="16">
        <v>0.67207281917135797</v>
      </c>
      <c r="F95" s="20">
        <f t="shared" si="4"/>
        <v>99.999999999999957</v>
      </c>
      <c r="G95" s="6">
        <f t="shared" si="5"/>
        <v>3</v>
      </c>
      <c r="H95" s="16">
        <v>1.15971261183088</v>
      </c>
      <c r="I95" s="16">
        <v>1.1575654932946</v>
      </c>
    </row>
    <row r="96" spans="1:9" x14ac:dyDescent="0.35">
      <c r="A96" s="5">
        <v>238</v>
      </c>
      <c r="B96" s="6">
        <v>0</v>
      </c>
      <c r="C96" s="6">
        <v>0</v>
      </c>
      <c r="D96" s="6">
        <v>1</v>
      </c>
      <c r="E96" s="16">
        <v>-0.82023036501076596</v>
      </c>
      <c r="F96" s="20">
        <f t="shared" si="4"/>
        <v>35.230533994051626</v>
      </c>
      <c r="G96" s="6">
        <f t="shared" si="5"/>
        <v>1</v>
      </c>
      <c r="H96" s="16">
        <v>-1.4153696917581999</v>
      </c>
      <c r="I96" s="16">
        <v>-1.38412044510965</v>
      </c>
    </row>
    <row r="97" spans="1:9" x14ac:dyDescent="0.35">
      <c r="A97" s="5">
        <v>239</v>
      </c>
      <c r="B97" s="6">
        <v>1</v>
      </c>
      <c r="C97" s="6">
        <v>1</v>
      </c>
      <c r="D97" s="6">
        <v>1</v>
      </c>
      <c r="E97" s="16">
        <v>0.67207281917135797</v>
      </c>
      <c r="F97" s="20">
        <f t="shared" si="4"/>
        <v>99.999999999999957</v>
      </c>
      <c r="G97" s="6">
        <f t="shared" si="5"/>
        <v>3</v>
      </c>
      <c r="H97" s="16">
        <v>1.15971261183088</v>
      </c>
      <c r="I97" s="16">
        <v>1.1575654932946</v>
      </c>
    </row>
    <row r="98" spans="1:9" x14ac:dyDescent="0.35">
      <c r="A98" s="5">
        <v>240</v>
      </c>
      <c r="B98" s="6">
        <v>1</v>
      </c>
      <c r="C98" s="6">
        <v>1</v>
      </c>
      <c r="D98" s="6">
        <v>1</v>
      </c>
      <c r="E98" s="16">
        <v>0.67207281917135797</v>
      </c>
      <c r="F98" s="20">
        <f t="shared" si="4"/>
        <v>99.999999999999957</v>
      </c>
      <c r="G98" s="6">
        <f t="shared" si="5"/>
        <v>3</v>
      </c>
      <c r="H98" s="16">
        <v>1.15971261183088</v>
      </c>
      <c r="I98" s="16">
        <v>1.1575654932946</v>
      </c>
    </row>
    <row r="99" spans="1:9" x14ac:dyDescent="0.35">
      <c r="A99" s="5">
        <v>241</v>
      </c>
      <c r="B99" s="6">
        <v>1</v>
      </c>
      <c r="C99" s="6">
        <v>0</v>
      </c>
      <c r="D99" s="6">
        <v>0</v>
      </c>
      <c r="E99" s="16">
        <v>-0.85391133015009701</v>
      </c>
      <c r="F99" s="20">
        <f t="shared" si="4"/>
        <v>33.768700936424644</v>
      </c>
      <c r="G99" s="6">
        <f t="shared" si="5"/>
        <v>1</v>
      </c>
      <c r="H99" s="16">
        <v>-1.47348875108704</v>
      </c>
      <c r="I99" s="16">
        <v>-1.5128089235669</v>
      </c>
    </row>
    <row r="100" spans="1:9" x14ac:dyDescent="0.35">
      <c r="A100" s="5">
        <v>242</v>
      </c>
      <c r="B100" s="6">
        <v>1</v>
      </c>
      <c r="C100" s="6">
        <v>0</v>
      </c>
      <c r="D100" s="6">
        <v>1</v>
      </c>
      <c r="E100" s="16">
        <v>-4.2191837898429299E-2</v>
      </c>
      <c r="F100" s="20">
        <f t="shared" si="4"/>
        <v>68.999234930476433</v>
      </c>
      <c r="G100" s="6">
        <f t="shared" si="5"/>
        <v>2</v>
      </c>
      <c r="H100" s="16">
        <v>-7.2805215642349097E-2</v>
      </c>
      <c r="I100" s="16">
        <v>-6.9875574995595394E-2</v>
      </c>
    </row>
    <row r="101" spans="1:9" x14ac:dyDescent="0.35">
      <c r="A101" s="5">
        <v>243</v>
      </c>
      <c r="B101" s="6">
        <v>1</v>
      </c>
      <c r="C101" s="6">
        <v>0</v>
      </c>
      <c r="D101" s="6">
        <v>1</v>
      </c>
      <c r="E101" s="16">
        <v>-4.2191837898429299E-2</v>
      </c>
      <c r="F101" s="20">
        <f t="shared" si="4"/>
        <v>68.999234930476433</v>
      </c>
      <c r="G101" s="6">
        <f t="shared" si="5"/>
        <v>2</v>
      </c>
      <c r="H101" s="16">
        <v>-7.2805215642349097E-2</v>
      </c>
      <c r="I101" s="16">
        <v>-6.9875574995595394E-2</v>
      </c>
    </row>
    <row r="102" spans="1:9" x14ac:dyDescent="0.35">
      <c r="A102" s="5">
        <v>244</v>
      </c>
      <c r="B102" s="6">
        <v>1</v>
      </c>
      <c r="C102" s="6">
        <v>1</v>
      </c>
      <c r="D102" s="6">
        <v>1</v>
      </c>
      <c r="E102" s="16">
        <v>0.67207281917135797</v>
      </c>
      <c r="F102" s="20">
        <f t="shared" si="4"/>
        <v>99.999999999999957</v>
      </c>
      <c r="G102" s="6">
        <f t="shared" si="5"/>
        <v>3</v>
      </c>
      <c r="H102" s="16">
        <v>1.15971261183088</v>
      </c>
      <c r="I102" s="16">
        <v>1.1575654932946</v>
      </c>
    </row>
    <row r="103" spans="1:9" x14ac:dyDescent="0.35">
      <c r="A103" s="5">
        <v>245</v>
      </c>
      <c r="B103" s="6">
        <v>1</v>
      </c>
      <c r="C103" s="6">
        <v>0</v>
      </c>
      <c r="D103" s="6">
        <v>1</v>
      </c>
      <c r="E103" s="16">
        <v>-4.2191837898429299E-2</v>
      </c>
      <c r="F103" s="20">
        <f t="shared" ref="F103:F134" si="6">100*(E103-MIN($E$7:$E$140))/(MAX($E$7:$E$140)-MIN($E$7:$E$140))</f>
        <v>68.999234930476433</v>
      </c>
      <c r="G103" s="6">
        <f t="shared" ref="G103:G134" si="7">IF(F103&lt;=$B$3,1,IF(F103&lt;=$B$4,2,3))</f>
        <v>2</v>
      </c>
      <c r="H103" s="16">
        <v>-7.2805215642349097E-2</v>
      </c>
      <c r="I103" s="16">
        <v>-6.9875574995595394E-2</v>
      </c>
    </row>
    <row r="104" spans="1:9" x14ac:dyDescent="0.35">
      <c r="A104" s="5">
        <v>246</v>
      </c>
      <c r="B104" s="6">
        <v>1</v>
      </c>
      <c r="C104" s="6">
        <v>0</v>
      </c>
      <c r="D104" s="6">
        <v>1</v>
      </c>
      <c r="E104" s="16">
        <v>-4.2191837898429299E-2</v>
      </c>
      <c r="F104" s="20">
        <f t="shared" si="6"/>
        <v>68.999234930476433</v>
      </c>
      <c r="G104" s="6">
        <f t="shared" si="7"/>
        <v>2</v>
      </c>
      <c r="H104" s="16">
        <v>-7.2805215642349097E-2</v>
      </c>
      <c r="I104" s="16">
        <v>-6.9875574995595394E-2</v>
      </c>
    </row>
    <row r="105" spans="1:9" x14ac:dyDescent="0.35">
      <c r="A105" s="5">
        <v>247</v>
      </c>
      <c r="B105" s="6">
        <v>1</v>
      </c>
      <c r="C105" s="6">
        <v>0</v>
      </c>
      <c r="D105" s="6">
        <v>1</v>
      </c>
      <c r="E105" s="16">
        <v>-4.2191837898429299E-2</v>
      </c>
      <c r="F105" s="20">
        <f t="shared" si="6"/>
        <v>68.999234930476433</v>
      </c>
      <c r="G105" s="6">
        <f t="shared" si="7"/>
        <v>2</v>
      </c>
      <c r="H105" s="16">
        <v>-7.2805215642349097E-2</v>
      </c>
      <c r="I105" s="16">
        <v>-6.9875574995595394E-2</v>
      </c>
    </row>
    <row r="106" spans="1:9" x14ac:dyDescent="0.35">
      <c r="A106" s="5">
        <v>248</v>
      </c>
      <c r="B106" s="6">
        <v>1</v>
      </c>
      <c r="C106" s="6">
        <v>0</v>
      </c>
      <c r="D106" s="6">
        <v>1</v>
      </c>
      <c r="E106" s="16">
        <v>-4.2191837898429299E-2</v>
      </c>
      <c r="F106" s="20">
        <f t="shared" si="6"/>
        <v>68.999234930476433</v>
      </c>
      <c r="G106" s="6">
        <f t="shared" si="7"/>
        <v>2</v>
      </c>
      <c r="H106" s="16">
        <v>-7.2805215642349097E-2</v>
      </c>
      <c r="I106" s="16">
        <v>-6.9875574995595394E-2</v>
      </c>
    </row>
    <row r="107" spans="1:9" x14ac:dyDescent="0.35">
      <c r="A107" s="5">
        <v>249</v>
      </c>
      <c r="B107" s="6">
        <v>1</v>
      </c>
      <c r="C107" s="6">
        <v>0</v>
      </c>
      <c r="D107" s="6">
        <v>1</v>
      </c>
      <c r="E107" s="16">
        <v>-4.2191837898429299E-2</v>
      </c>
      <c r="F107" s="20">
        <f t="shared" si="6"/>
        <v>68.999234930476433</v>
      </c>
      <c r="G107" s="6">
        <f t="shared" si="7"/>
        <v>2</v>
      </c>
      <c r="H107" s="16">
        <v>-7.2805215642349097E-2</v>
      </c>
      <c r="I107" s="16">
        <v>-6.9875574995595394E-2</v>
      </c>
    </row>
    <row r="108" spans="1:9" x14ac:dyDescent="0.35">
      <c r="A108" s="5">
        <v>250</v>
      </c>
      <c r="B108" s="6">
        <v>1</v>
      </c>
      <c r="C108" s="6">
        <v>0</v>
      </c>
      <c r="D108" s="6">
        <v>1</v>
      </c>
      <c r="E108" s="16">
        <v>-4.2191837898429299E-2</v>
      </c>
      <c r="F108" s="20">
        <f t="shared" si="6"/>
        <v>68.999234930476433</v>
      </c>
      <c r="G108" s="6">
        <f t="shared" si="7"/>
        <v>2</v>
      </c>
      <c r="H108" s="16">
        <v>-7.2805215642349097E-2</v>
      </c>
      <c r="I108" s="16">
        <v>-6.9875574995595394E-2</v>
      </c>
    </row>
    <row r="109" spans="1:9" x14ac:dyDescent="0.35">
      <c r="A109" s="5">
        <v>251</v>
      </c>
      <c r="B109" s="6">
        <v>1</v>
      </c>
      <c r="C109" s="6">
        <v>1</v>
      </c>
      <c r="D109" s="6">
        <v>0</v>
      </c>
      <c r="E109" s="16">
        <v>-0.13964667308031001</v>
      </c>
      <c r="F109" s="20">
        <f t="shared" si="6"/>
        <v>64.769466005948161</v>
      </c>
      <c r="G109" s="6">
        <f t="shared" si="7"/>
        <v>2</v>
      </c>
      <c r="H109" s="16">
        <v>-0.240970923613813</v>
      </c>
      <c r="I109" s="16">
        <v>-0.285367855276703</v>
      </c>
    </row>
    <row r="110" spans="1:9" x14ac:dyDescent="0.35">
      <c r="A110" s="5">
        <v>252</v>
      </c>
      <c r="B110" s="6">
        <v>1</v>
      </c>
      <c r="C110" s="6">
        <v>1</v>
      </c>
      <c r="D110" s="6">
        <v>1</v>
      </c>
      <c r="E110" s="16">
        <v>0.67207281917135797</v>
      </c>
      <c r="F110" s="20">
        <f t="shared" si="6"/>
        <v>99.999999999999957</v>
      </c>
      <c r="G110" s="6">
        <f t="shared" si="7"/>
        <v>3</v>
      </c>
      <c r="H110" s="16">
        <v>1.15971261183088</v>
      </c>
      <c r="I110" s="16">
        <v>1.1575654932946</v>
      </c>
    </row>
    <row r="111" spans="1:9" x14ac:dyDescent="0.35">
      <c r="A111" s="5">
        <v>253</v>
      </c>
      <c r="B111" s="6">
        <v>1</v>
      </c>
      <c r="C111" s="6">
        <v>0</v>
      </c>
      <c r="D111" s="6">
        <v>0</v>
      </c>
      <c r="E111" s="16">
        <v>-0.85391133015009701</v>
      </c>
      <c r="F111" s="20">
        <f t="shared" si="6"/>
        <v>33.768700936424644</v>
      </c>
      <c r="G111" s="6">
        <f t="shared" si="7"/>
        <v>1</v>
      </c>
      <c r="H111" s="16">
        <v>-1.47348875108704</v>
      </c>
      <c r="I111" s="16">
        <v>-1.5128089235669</v>
      </c>
    </row>
    <row r="112" spans="1:9" x14ac:dyDescent="0.35">
      <c r="A112" s="5">
        <v>254</v>
      </c>
      <c r="B112" s="6">
        <v>1</v>
      </c>
      <c r="C112" s="6">
        <v>1</v>
      </c>
      <c r="D112" s="6">
        <v>1</v>
      </c>
      <c r="E112" s="16">
        <v>0.67207281917135797</v>
      </c>
      <c r="F112" s="20">
        <f t="shared" si="6"/>
        <v>99.999999999999957</v>
      </c>
      <c r="G112" s="6">
        <f t="shared" si="7"/>
        <v>3</v>
      </c>
      <c r="H112" s="16">
        <v>1.15971261183088</v>
      </c>
      <c r="I112" s="16">
        <v>1.1575654932946</v>
      </c>
    </row>
    <row r="113" spans="1:9" x14ac:dyDescent="0.35">
      <c r="A113" s="5">
        <v>255</v>
      </c>
      <c r="B113" s="6">
        <v>1</v>
      </c>
      <c r="C113" s="6">
        <v>0</v>
      </c>
      <c r="D113" s="6">
        <v>0</v>
      </c>
      <c r="E113" s="16">
        <v>-0.85391133015009701</v>
      </c>
      <c r="F113" s="20">
        <f t="shared" si="6"/>
        <v>33.768700936424644</v>
      </c>
      <c r="G113" s="6">
        <f t="shared" si="7"/>
        <v>1</v>
      </c>
      <c r="H113" s="16">
        <v>-1.47348875108704</v>
      </c>
      <c r="I113" s="16">
        <v>-1.5128089235669</v>
      </c>
    </row>
    <row r="114" spans="1:9" x14ac:dyDescent="0.35">
      <c r="A114" s="5">
        <v>256</v>
      </c>
      <c r="B114" s="6">
        <v>1</v>
      </c>
      <c r="C114" s="6">
        <v>0</v>
      </c>
      <c r="D114" s="6">
        <v>1</v>
      </c>
      <c r="E114" s="16">
        <v>-4.2191837898429299E-2</v>
      </c>
      <c r="F114" s="20">
        <f t="shared" si="6"/>
        <v>68.999234930476433</v>
      </c>
      <c r="G114" s="6">
        <f t="shared" si="7"/>
        <v>2</v>
      </c>
      <c r="H114" s="16">
        <v>-7.2805215642349097E-2</v>
      </c>
      <c r="I114" s="16">
        <v>-6.9875574995595394E-2</v>
      </c>
    </row>
    <row r="115" spans="1:9" x14ac:dyDescent="0.35">
      <c r="A115" s="5">
        <v>257</v>
      </c>
      <c r="B115" s="6">
        <v>1</v>
      </c>
      <c r="C115" s="6">
        <v>0</v>
      </c>
      <c r="D115" s="6">
        <v>1</v>
      </c>
      <c r="E115" s="16">
        <v>-4.2191837898429299E-2</v>
      </c>
      <c r="F115" s="20">
        <f t="shared" si="6"/>
        <v>68.999234930476433</v>
      </c>
      <c r="G115" s="6">
        <f t="shared" si="7"/>
        <v>2</v>
      </c>
      <c r="H115" s="16">
        <v>-7.2805215642349097E-2</v>
      </c>
      <c r="I115" s="16">
        <v>-6.9875574995595394E-2</v>
      </c>
    </row>
    <row r="116" spans="1:9" x14ac:dyDescent="0.35">
      <c r="A116" s="5">
        <v>259</v>
      </c>
      <c r="B116" s="6">
        <v>0</v>
      </c>
      <c r="C116" s="6">
        <v>1</v>
      </c>
      <c r="D116" s="6">
        <v>1</v>
      </c>
      <c r="E116" s="16">
        <v>-0.105965707940979</v>
      </c>
      <c r="F116" s="20">
        <f t="shared" si="6"/>
        <v>66.23129906357515</v>
      </c>
      <c r="G116" s="6">
        <f t="shared" si="7"/>
        <v>2</v>
      </c>
      <c r="H116" s="16">
        <v>-0.18285186428497499</v>
      </c>
      <c r="I116" s="16">
        <v>-0.15667937681945701</v>
      </c>
    </row>
    <row r="117" spans="1:9" x14ac:dyDescent="0.35">
      <c r="A117" s="5">
        <v>260</v>
      </c>
      <c r="B117" s="6">
        <v>0</v>
      </c>
      <c r="C117" s="6">
        <v>0</v>
      </c>
      <c r="D117" s="6">
        <v>0</v>
      </c>
      <c r="E117" s="16">
        <v>-1.63194985726243</v>
      </c>
      <c r="F117" s="20">
        <f t="shared" si="6"/>
        <v>0</v>
      </c>
      <c r="G117" s="6">
        <f t="shared" si="7"/>
        <v>1</v>
      </c>
      <c r="H117" s="16">
        <v>-2.81605322720289</v>
      </c>
      <c r="I117" s="16">
        <v>-2.8270537936809501</v>
      </c>
    </row>
    <row r="118" spans="1:9" x14ac:dyDescent="0.35">
      <c r="A118" s="5">
        <v>262</v>
      </c>
      <c r="B118" s="6">
        <v>0</v>
      </c>
      <c r="C118" s="6">
        <v>0</v>
      </c>
      <c r="D118" s="6">
        <v>1</v>
      </c>
      <c r="E118" s="16">
        <v>-0.82023036501076596</v>
      </c>
      <c r="F118" s="20">
        <f t="shared" si="6"/>
        <v>35.230533994051626</v>
      </c>
      <c r="G118" s="6">
        <f t="shared" si="7"/>
        <v>1</v>
      </c>
      <c r="H118" s="16">
        <v>-1.4153696917581999</v>
      </c>
      <c r="I118" s="16">
        <v>-1.38412044510965</v>
      </c>
    </row>
    <row r="119" spans="1:9" x14ac:dyDescent="0.35">
      <c r="A119" s="5">
        <v>263</v>
      </c>
      <c r="B119" s="6">
        <v>1</v>
      </c>
      <c r="C119" s="6">
        <v>1</v>
      </c>
      <c r="D119" s="6">
        <v>1</v>
      </c>
      <c r="E119" s="16">
        <v>0.67207281917135797</v>
      </c>
      <c r="F119" s="20">
        <f t="shared" si="6"/>
        <v>99.999999999999957</v>
      </c>
      <c r="G119" s="6">
        <f t="shared" si="7"/>
        <v>3</v>
      </c>
      <c r="H119" s="16">
        <v>1.15971261183088</v>
      </c>
      <c r="I119" s="16">
        <v>1.1575654932946</v>
      </c>
    </row>
    <row r="120" spans="1:9" x14ac:dyDescent="0.35">
      <c r="A120" s="5">
        <v>264</v>
      </c>
      <c r="B120" s="6">
        <v>0</v>
      </c>
      <c r="C120" s="6">
        <v>0</v>
      </c>
      <c r="D120" s="6">
        <v>0</v>
      </c>
      <c r="E120" s="16">
        <v>-1.63194985726243</v>
      </c>
      <c r="F120" s="20">
        <f t="shared" si="6"/>
        <v>0</v>
      </c>
      <c r="G120" s="6">
        <f t="shared" si="7"/>
        <v>1</v>
      </c>
      <c r="H120" s="16">
        <v>-2.81605322720289</v>
      </c>
      <c r="I120" s="16">
        <v>-2.8270537936809501</v>
      </c>
    </row>
    <row r="121" spans="1:9" x14ac:dyDescent="0.35">
      <c r="A121" s="5">
        <v>266</v>
      </c>
      <c r="B121" s="6">
        <v>1</v>
      </c>
      <c r="C121" s="6">
        <v>0</v>
      </c>
      <c r="D121" s="6">
        <v>1</v>
      </c>
      <c r="E121" s="16">
        <v>-4.2191837898429299E-2</v>
      </c>
      <c r="F121" s="20">
        <f t="shared" si="6"/>
        <v>68.999234930476433</v>
      </c>
      <c r="G121" s="6">
        <f t="shared" si="7"/>
        <v>2</v>
      </c>
      <c r="H121" s="16">
        <v>-7.2805215642349097E-2</v>
      </c>
      <c r="I121" s="16">
        <v>-6.9875574995595394E-2</v>
      </c>
    </row>
    <row r="122" spans="1:9" x14ac:dyDescent="0.35">
      <c r="A122" s="5">
        <v>268</v>
      </c>
      <c r="B122" s="6">
        <v>0</v>
      </c>
      <c r="C122" s="6">
        <v>0</v>
      </c>
      <c r="D122" s="6">
        <v>0</v>
      </c>
      <c r="E122" s="16">
        <v>-1.63194985726243</v>
      </c>
      <c r="F122" s="20">
        <f t="shared" si="6"/>
        <v>0</v>
      </c>
      <c r="G122" s="6">
        <f t="shared" si="7"/>
        <v>1</v>
      </c>
      <c r="H122" s="16">
        <v>-2.81605322720289</v>
      </c>
      <c r="I122" s="16">
        <v>-2.8270537936809501</v>
      </c>
    </row>
    <row r="123" spans="1:9" x14ac:dyDescent="0.35">
      <c r="A123" s="5">
        <v>269</v>
      </c>
      <c r="B123" s="6">
        <v>0</v>
      </c>
      <c r="C123" s="6">
        <v>0</v>
      </c>
      <c r="D123" s="6">
        <v>1</v>
      </c>
      <c r="E123" s="16">
        <v>-0.82023036501076596</v>
      </c>
      <c r="F123" s="20">
        <f t="shared" si="6"/>
        <v>35.230533994051626</v>
      </c>
      <c r="G123" s="6">
        <f t="shared" si="7"/>
        <v>1</v>
      </c>
      <c r="H123" s="16">
        <v>-1.4153696917581999</v>
      </c>
      <c r="I123" s="16">
        <v>-1.38412044510965</v>
      </c>
    </row>
    <row r="124" spans="1:9" x14ac:dyDescent="0.35">
      <c r="A124" s="5">
        <v>271</v>
      </c>
      <c r="B124" s="6">
        <v>0</v>
      </c>
      <c r="C124" s="6">
        <v>0</v>
      </c>
      <c r="D124" s="6">
        <v>1</v>
      </c>
      <c r="E124" s="16">
        <v>-0.82023036501076596</v>
      </c>
      <c r="F124" s="20">
        <f t="shared" si="6"/>
        <v>35.230533994051626</v>
      </c>
      <c r="G124" s="6">
        <f t="shared" si="7"/>
        <v>1</v>
      </c>
      <c r="H124" s="16">
        <v>-1.4153696917581999</v>
      </c>
      <c r="I124" s="16">
        <v>-1.38412044510965</v>
      </c>
    </row>
    <row r="125" spans="1:9" x14ac:dyDescent="0.35">
      <c r="A125" s="5">
        <v>272</v>
      </c>
      <c r="B125" s="6">
        <v>0</v>
      </c>
      <c r="C125" s="6">
        <v>1</v>
      </c>
      <c r="D125" s="6">
        <v>1</v>
      </c>
      <c r="E125" s="16">
        <v>-0.105965707940979</v>
      </c>
      <c r="F125" s="20">
        <f t="shared" si="6"/>
        <v>66.23129906357515</v>
      </c>
      <c r="G125" s="6">
        <f t="shared" si="7"/>
        <v>2</v>
      </c>
      <c r="H125" s="16">
        <v>-0.18285186428497499</v>
      </c>
      <c r="I125" s="16">
        <v>-0.15667937681945701</v>
      </c>
    </row>
    <row r="126" spans="1:9" x14ac:dyDescent="0.35">
      <c r="A126" s="5">
        <v>273</v>
      </c>
      <c r="B126" s="6">
        <v>0</v>
      </c>
      <c r="C126" s="6">
        <v>0</v>
      </c>
      <c r="D126" s="6">
        <v>1</v>
      </c>
      <c r="E126" s="16">
        <v>-0.82023036501076596</v>
      </c>
      <c r="F126" s="20">
        <f t="shared" si="6"/>
        <v>35.230533994051626</v>
      </c>
      <c r="G126" s="6">
        <f t="shared" si="7"/>
        <v>1</v>
      </c>
      <c r="H126" s="16">
        <v>-1.4153696917581999</v>
      </c>
      <c r="I126" s="16">
        <v>-1.38412044510965</v>
      </c>
    </row>
    <row r="127" spans="1:9" x14ac:dyDescent="0.35">
      <c r="A127" s="5">
        <v>274</v>
      </c>
      <c r="B127" s="6">
        <v>0</v>
      </c>
      <c r="C127" s="6">
        <v>1</v>
      </c>
      <c r="D127" s="6">
        <v>1</v>
      </c>
      <c r="E127" s="16">
        <v>-0.105965707940979</v>
      </c>
      <c r="F127" s="20">
        <f t="shared" si="6"/>
        <v>66.23129906357515</v>
      </c>
      <c r="G127" s="6">
        <f t="shared" si="7"/>
        <v>2</v>
      </c>
      <c r="H127" s="16">
        <v>-0.18285186428497499</v>
      </c>
      <c r="I127" s="16">
        <v>-0.15667937681945701</v>
      </c>
    </row>
    <row r="128" spans="1:9" x14ac:dyDescent="0.35">
      <c r="A128" s="5">
        <v>275</v>
      </c>
      <c r="B128" s="6">
        <v>1</v>
      </c>
      <c r="C128" s="6">
        <v>1</v>
      </c>
      <c r="D128" s="6">
        <v>1</v>
      </c>
      <c r="E128" s="16">
        <v>0.67207281917135797</v>
      </c>
      <c r="F128" s="20">
        <f t="shared" si="6"/>
        <v>99.999999999999957</v>
      </c>
      <c r="G128" s="6">
        <f t="shared" si="7"/>
        <v>3</v>
      </c>
      <c r="H128" s="16">
        <v>1.15971261183088</v>
      </c>
      <c r="I128" s="16">
        <v>1.1575654932946</v>
      </c>
    </row>
    <row r="129" spans="1:9" x14ac:dyDescent="0.35">
      <c r="A129" s="5">
        <v>276</v>
      </c>
      <c r="B129" s="6">
        <v>0</v>
      </c>
      <c r="C129" s="6">
        <v>0</v>
      </c>
      <c r="D129" s="6">
        <v>0</v>
      </c>
      <c r="E129" s="16">
        <v>-1.63194985726243</v>
      </c>
      <c r="F129" s="20">
        <f t="shared" si="6"/>
        <v>0</v>
      </c>
      <c r="G129" s="6">
        <f t="shared" si="7"/>
        <v>1</v>
      </c>
      <c r="H129" s="16">
        <v>-2.81605322720289</v>
      </c>
      <c r="I129" s="16">
        <v>-2.8270537936809501</v>
      </c>
    </row>
    <row r="130" spans="1:9" x14ac:dyDescent="0.35">
      <c r="A130" s="5">
        <v>277</v>
      </c>
      <c r="B130" s="6">
        <v>1</v>
      </c>
      <c r="C130" s="6">
        <v>1</v>
      </c>
      <c r="D130" s="6">
        <v>1</v>
      </c>
      <c r="E130" s="16">
        <v>0.67207281917135797</v>
      </c>
      <c r="F130" s="20">
        <f t="shared" si="6"/>
        <v>99.999999999999957</v>
      </c>
      <c r="G130" s="6">
        <f t="shared" si="7"/>
        <v>3</v>
      </c>
      <c r="H130" s="16">
        <v>1.15971261183088</v>
      </c>
      <c r="I130" s="16">
        <v>1.1575654932946</v>
      </c>
    </row>
    <row r="131" spans="1:9" x14ac:dyDescent="0.35">
      <c r="A131" s="5">
        <v>278</v>
      </c>
      <c r="B131" s="6">
        <v>0</v>
      </c>
      <c r="C131" s="6">
        <v>0</v>
      </c>
      <c r="D131" s="6">
        <v>1</v>
      </c>
      <c r="E131" s="16">
        <v>-0.82023036501076596</v>
      </c>
      <c r="F131" s="20">
        <f t="shared" si="6"/>
        <v>35.230533994051626</v>
      </c>
      <c r="G131" s="6">
        <f t="shared" si="7"/>
        <v>1</v>
      </c>
      <c r="H131" s="16">
        <v>-1.4153696917581999</v>
      </c>
      <c r="I131" s="16">
        <v>-1.38412044510965</v>
      </c>
    </row>
    <row r="132" spans="1:9" x14ac:dyDescent="0.35">
      <c r="A132" s="5">
        <v>279</v>
      </c>
      <c r="B132" s="6">
        <v>0</v>
      </c>
      <c r="C132" s="6">
        <v>0</v>
      </c>
      <c r="D132" s="6">
        <v>0</v>
      </c>
      <c r="E132" s="16">
        <v>-1.63194985726243</v>
      </c>
      <c r="F132" s="20">
        <f t="shared" si="6"/>
        <v>0</v>
      </c>
      <c r="G132" s="6">
        <f t="shared" si="7"/>
        <v>1</v>
      </c>
      <c r="H132" s="16">
        <v>-2.81605322720289</v>
      </c>
      <c r="I132" s="16">
        <v>-2.8270537936809501</v>
      </c>
    </row>
    <row r="133" spans="1:9" x14ac:dyDescent="0.35">
      <c r="A133" s="5">
        <v>280</v>
      </c>
      <c r="B133" s="6">
        <v>0</v>
      </c>
      <c r="C133" s="6">
        <v>0</v>
      </c>
      <c r="D133" s="6">
        <v>1</v>
      </c>
      <c r="E133" s="16">
        <v>-0.82023036501076596</v>
      </c>
      <c r="F133" s="20">
        <f t="shared" si="6"/>
        <v>35.230533994051626</v>
      </c>
      <c r="G133" s="6">
        <f t="shared" si="7"/>
        <v>1</v>
      </c>
      <c r="H133" s="16">
        <v>-1.4153696917581999</v>
      </c>
      <c r="I133" s="16">
        <v>-1.38412044510965</v>
      </c>
    </row>
    <row r="134" spans="1:9" x14ac:dyDescent="0.35">
      <c r="A134" s="5">
        <v>281</v>
      </c>
      <c r="B134" s="6">
        <v>0</v>
      </c>
      <c r="C134" s="6">
        <v>0</v>
      </c>
      <c r="D134" s="6">
        <v>0</v>
      </c>
      <c r="E134" s="16">
        <v>-1.63194985726243</v>
      </c>
      <c r="F134" s="20">
        <f t="shared" si="6"/>
        <v>0</v>
      </c>
      <c r="G134" s="6">
        <f t="shared" si="7"/>
        <v>1</v>
      </c>
      <c r="H134" s="16">
        <v>-2.81605322720289</v>
      </c>
      <c r="I134" s="16">
        <v>-2.8270537936809501</v>
      </c>
    </row>
    <row r="135" spans="1:9" x14ac:dyDescent="0.35">
      <c r="A135" s="5">
        <v>282</v>
      </c>
      <c r="B135" s="6">
        <v>0</v>
      </c>
      <c r="C135" s="6">
        <v>0</v>
      </c>
      <c r="D135" s="6">
        <v>1</v>
      </c>
      <c r="E135" s="16">
        <v>-0.82023036501076596</v>
      </c>
      <c r="F135" s="20">
        <f t="shared" ref="F135:F166" si="8">100*(E135-MIN($E$7:$E$140))/(MAX($E$7:$E$140)-MIN($E$7:$E$140))</f>
        <v>35.230533994051626</v>
      </c>
      <c r="G135" s="6">
        <f t="shared" ref="G135:G166" si="9">IF(F135&lt;=$B$3,1,IF(F135&lt;=$B$4,2,3))</f>
        <v>1</v>
      </c>
      <c r="H135" s="16">
        <v>-1.4153696917581999</v>
      </c>
      <c r="I135" s="16">
        <v>-1.38412044510965</v>
      </c>
    </row>
    <row r="136" spans="1:9" x14ac:dyDescent="0.35">
      <c r="A136" s="5">
        <v>284</v>
      </c>
      <c r="B136" s="6">
        <v>0</v>
      </c>
      <c r="C136" s="6">
        <v>0</v>
      </c>
      <c r="D136" s="6">
        <v>1</v>
      </c>
      <c r="E136" s="16">
        <v>-0.82023036501076596</v>
      </c>
      <c r="F136" s="20">
        <f t="shared" si="8"/>
        <v>35.230533994051626</v>
      </c>
      <c r="G136" s="6">
        <f t="shared" si="9"/>
        <v>1</v>
      </c>
      <c r="H136" s="16">
        <v>-1.4153696917581999</v>
      </c>
      <c r="I136" s="16">
        <v>-1.38412044510965</v>
      </c>
    </row>
    <row r="137" spans="1:9" x14ac:dyDescent="0.35">
      <c r="A137" s="5">
        <v>285</v>
      </c>
      <c r="B137" s="6">
        <v>0</v>
      </c>
      <c r="C137" s="6">
        <v>0</v>
      </c>
      <c r="D137" s="6">
        <v>1</v>
      </c>
      <c r="E137" s="16">
        <v>-0.82023036501076596</v>
      </c>
      <c r="F137" s="20">
        <f t="shared" si="8"/>
        <v>35.230533994051626</v>
      </c>
      <c r="G137" s="6">
        <f t="shared" si="9"/>
        <v>1</v>
      </c>
      <c r="H137" s="16">
        <v>-1.4153696917581999</v>
      </c>
      <c r="I137" s="16">
        <v>-1.38412044510965</v>
      </c>
    </row>
    <row r="138" spans="1:9" x14ac:dyDescent="0.35">
      <c r="A138" s="5">
        <v>286</v>
      </c>
      <c r="B138" s="6">
        <v>1</v>
      </c>
      <c r="C138" s="6">
        <v>0</v>
      </c>
      <c r="D138" s="6">
        <v>1</v>
      </c>
      <c r="E138" s="16">
        <v>-4.2191837898429299E-2</v>
      </c>
      <c r="F138" s="20">
        <f t="shared" si="8"/>
        <v>68.999234930476433</v>
      </c>
      <c r="G138" s="6">
        <f t="shared" si="9"/>
        <v>2</v>
      </c>
      <c r="H138" s="16">
        <v>-7.2805215642349097E-2</v>
      </c>
      <c r="I138" s="16">
        <v>-6.9875574995595394E-2</v>
      </c>
    </row>
    <row r="139" spans="1:9" x14ac:dyDescent="0.35">
      <c r="A139" s="5">
        <v>287</v>
      </c>
      <c r="B139" s="6">
        <v>0</v>
      </c>
      <c r="C139" s="6">
        <v>0</v>
      </c>
      <c r="D139" s="6">
        <v>1</v>
      </c>
      <c r="E139" s="16">
        <v>-0.82023036501076596</v>
      </c>
      <c r="F139" s="20">
        <f t="shared" si="8"/>
        <v>35.230533994051626</v>
      </c>
      <c r="G139" s="6">
        <f t="shared" si="9"/>
        <v>1</v>
      </c>
      <c r="H139" s="16">
        <v>-1.4153696917581999</v>
      </c>
      <c r="I139" s="16">
        <v>-1.38412044510965</v>
      </c>
    </row>
    <row r="140" spans="1:9" x14ac:dyDescent="0.35">
      <c r="A140" s="5">
        <v>288</v>
      </c>
      <c r="B140" s="6">
        <v>1</v>
      </c>
      <c r="C140" s="6">
        <v>0</v>
      </c>
      <c r="D140" s="6">
        <v>0</v>
      </c>
      <c r="E140" s="16">
        <v>-0.85391133015009701</v>
      </c>
      <c r="F140" s="20">
        <f t="shared" si="8"/>
        <v>33.768700936424644</v>
      </c>
      <c r="G140" s="6">
        <f t="shared" si="9"/>
        <v>1</v>
      </c>
      <c r="H140" s="16">
        <v>-1.47348875108704</v>
      </c>
      <c r="I140" s="16">
        <v>-1.5128089235669</v>
      </c>
    </row>
    <row r="142" spans="1:9" x14ac:dyDescent="0.35">
      <c r="A142" s="10" t="s">
        <v>92</v>
      </c>
      <c r="B142" s="5">
        <f>COUNTIF(G7:G140,1)</f>
        <v>35</v>
      </c>
      <c r="C142" s="21">
        <f>B142/134</f>
        <v>0.26119402985074625</v>
      </c>
    </row>
    <row r="143" spans="1:9" x14ac:dyDescent="0.35">
      <c r="A143" s="10" t="s">
        <v>93</v>
      </c>
      <c r="B143" s="5">
        <f>COUNTIF(G7:G140,2)</f>
        <v>39</v>
      </c>
      <c r="C143" s="21">
        <f>B143/134</f>
        <v>0.29104477611940299</v>
      </c>
    </row>
    <row r="144" spans="1:9" x14ac:dyDescent="0.35">
      <c r="A144" s="10" t="s">
        <v>94</v>
      </c>
      <c r="B144" s="5">
        <f>COUNTIF(G7:G140,3)</f>
        <v>60</v>
      </c>
      <c r="C144" s="21">
        <f>B144/134</f>
        <v>0.44776119402985076</v>
      </c>
    </row>
    <row r="145" spans="1:2" x14ac:dyDescent="0.35">
      <c r="A145" s="10" t="s">
        <v>64</v>
      </c>
      <c r="B145" s="5">
        <f>SUM(B142:B144)</f>
        <v>134</v>
      </c>
    </row>
    <row r="147" spans="1:2" x14ac:dyDescent="0.35">
      <c r="A147" s="9" t="s">
        <v>95</v>
      </c>
    </row>
    <row r="148" spans="1:2" x14ac:dyDescent="0.35">
      <c r="A148" s="9" t="s">
        <v>96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4"/>
  <sheetViews>
    <sheetView showGridLines="0" zoomScaleNormal="100" workbookViewId="0">
      <pane ySplit="3" topLeftCell="A21" activePane="bottomLeft" state="frozen"/>
      <selection pane="bottomLeft"/>
    </sheetView>
  </sheetViews>
  <sheetFormatPr baseColWidth="10" defaultColWidth="8.6328125" defaultRowHeight="14.5" x14ac:dyDescent="0.35"/>
  <cols>
    <col min="1" max="1" width="7" customWidth="1"/>
    <col min="2" max="4" width="8" customWidth="1"/>
    <col min="5" max="7" width="10" customWidth="1"/>
    <col min="8" max="8" width="15" customWidth="1"/>
    <col min="9" max="9" width="11" customWidth="1"/>
  </cols>
  <sheetData>
    <row r="1" spans="1:9" ht="16.5" x14ac:dyDescent="0.35">
      <c r="A1" s="1" t="s">
        <v>97</v>
      </c>
    </row>
    <row r="3" spans="1:9" x14ac:dyDescent="0.35">
      <c r="A3" s="2" t="s">
        <v>98</v>
      </c>
    </row>
    <row r="4" spans="1:9" ht="26" x14ac:dyDescent="0.35">
      <c r="A4" s="4" t="s">
        <v>84</v>
      </c>
      <c r="B4" s="4" t="s">
        <v>85</v>
      </c>
      <c r="C4" s="4" t="s">
        <v>86</v>
      </c>
      <c r="D4" s="4" t="s">
        <v>99</v>
      </c>
      <c r="E4" s="4" t="s">
        <v>88</v>
      </c>
      <c r="F4" s="4" t="s">
        <v>100</v>
      </c>
      <c r="G4" s="4" t="s">
        <v>101</v>
      </c>
      <c r="H4" s="4" t="s">
        <v>102</v>
      </c>
      <c r="I4" s="4" t="s">
        <v>103</v>
      </c>
    </row>
    <row r="5" spans="1:9" x14ac:dyDescent="0.35">
      <c r="A5" s="6">
        <v>0</v>
      </c>
      <c r="B5" s="6">
        <v>0</v>
      </c>
      <c r="C5" s="6">
        <v>0</v>
      </c>
      <c r="D5" s="6">
        <v>0</v>
      </c>
      <c r="E5" s="20">
        <v>0</v>
      </c>
      <c r="F5" s="6">
        <v>11</v>
      </c>
      <c r="G5" s="21">
        <f t="shared" ref="G5:G11" si="0">F5/134</f>
        <v>8.2089552238805971E-2</v>
      </c>
      <c r="H5" s="21">
        <f>SUM($F$5:F5)/134</f>
        <v>8.2089552238805971E-2</v>
      </c>
      <c r="I5" s="22">
        <v>1</v>
      </c>
    </row>
    <row r="6" spans="1:9" x14ac:dyDescent="0.35">
      <c r="A6" s="6">
        <v>1</v>
      </c>
      <c r="B6" s="6">
        <v>0</v>
      </c>
      <c r="C6" s="6">
        <v>0</v>
      </c>
      <c r="D6" s="6">
        <v>1</v>
      </c>
      <c r="E6" s="20">
        <v>33.768999999999998</v>
      </c>
      <c r="F6" s="6">
        <v>8</v>
      </c>
      <c r="G6" s="21">
        <f t="shared" si="0"/>
        <v>5.9701492537313432E-2</v>
      </c>
      <c r="H6" s="21">
        <f>SUM($F$5:F6)/134</f>
        <v>0.1417910447761194</v>
      </c>
      <c r="I6" s="22">
        <v>1</v>
      </c>
    </row>
    <row r="7" spans="1:9" x14ac:dyDescent="0.35">
      <c r="A7" s="6">
        <v>0</v>
      </c>
      <c r="B7" s="6">
        <v>0</v>
      </c>
      <c r="C7" s="6">
        <v>1</v>
      </c>
      <c r="D7" s="6">
        <v>1</v>
      </c>
      <c r="E7" s="20">
        <v>35.231000000000002</v>
      </c>
      <c r="F7" s="6">
        <v>16</v>
      </c>
      <c r="G7" s="21">
        <f t="shared" si="0"/>
        <v>0.11940298507462686</v>
      </c>
      <c r="H7" s="21">
        <f>SUM($F$5:F7)/134</f>
        <v>0.26119402985074625</v>
      </c>
      <c r="I7" s="22">
        <v>1</v>
      </c>
    </row>
    <row r="8" spans="1:9" x14ac:dyDescent="0.35">
      <c r="A8" s="6">
        <v>1</v>
      </c>
      <c r="B8" s="6">
        <v>1</v>
      </c>
      <c r="C8" s="6">
        <v>0</v>
      </c>
      <c r="D8" s="6">
        <v>2</v>
      </c>
      <c r="E8" s="20">
        <v>64.769000000000005</v>
      </c>
      <c r="F8" s="6">
        <v>4</v>
      </c>
      <c r="G8" s="21">
        <f t="shared" si="0"/>
        <v>2.9850746268656716E-2</v>
      </c>
      <c r="H8" s="21">
        <f>SUM($F$5:F8)/134</f>
        <v>0.29104477611940299</v>
      </c>
      <c r="I8" s="22">
        <v>2</v>
      </c>
    </row>
    <row r="9" spans="1:9" x14ac:dyDescent="0.35">
      <c r="A9" s="6">
        <v>0</v>
      </c>
      <c r="B9" s="6">
        <v>1</v>
      </c>
      <c r="C9" s="6">
        <v>1</v>
      </c>
      <c r="D9" s="6">
        <v>2</v>
      </c>
      <c r="E9" s="20">
        <v>66.230999999999995</v>
      </c>
      <c r="F9" s="6">
        <v>6</v>
      </c>
      <c r="G9" s="21">
        <f t="shared" si="0"/>
        <v>4.4776119402985072E-2</v>
      </c>
      <c r="H9" s="21">
        <f>SUM($F$5:F9)/134</f>
        <v>0.33582089552238809</v>
      </c>
      <c r="I9" s="22">
        <v>2</v>
      </c>
    </row>
    <row r="10" spans="1:9" x14ac:dyDescent="0.35">
      <c r="A10" s="6">
        <v>1</v>
      </c>
      <c r="B10" s="6">
        <v>0</v>
      </c>
      <c r="C10" s="6">
        <v>1</v>
      </c>
      <c r="D10" s="6">
        <v>2</v>
      </c>
      <c r="E10" s="20">
        <v>68.998999999999995</v>
      </c>
      <c r="F10" s="6">
        <v>29</v>
      </c>
      <c r="G10" s="21">
        <f t="shared" si="0"/>
        <v>0.21641791044776118</v>
      </c>
      <c r="H10" s="21">
        <f>SUM($F$5:F10)/134</f>
        <v>0.55223880597014929</v>
      </c>
      <c r="I10" s="22">
        <v>2</v>
      </c>
    </row>
    <row r="11" spans="1:9" x14ac:dyDescent="0.35">
      <c r="A11" s="6">
        <v>1</v>
      </c>
      <c r="B11" s="6">
        <v>1</v>
      </c>
      <c r="C11" s="6">
        <v>1</v>
      </c>
      <c r="D11" s="6">
        <v>3</v>
      </c>
      <c r="E11" s="20">
        <v>100</v>
      </c>
      <c r="F11" s="6">
        <v>60</v>
      </c>
      <c r="G11" s="21">
        <f t="shared" si="0"/>
        <v>0.44776119402985076</v>
      </c>
      <c r="H11" s="21">
        <f>SUM($F$5:F11)/134</f>
        <v>1</v>
      </c>
      <c r="I11" s="22">
        <v>3</v>
      </c>
    </row>
    <row r="12" spans="1:9" x14ac:dyDescent="0.35">
      <c r="F12" s="23">
        <f>SUM(F5:F11)</f>
        <v>134</v>
      </c>
    </row>
    <row r="14" spans="1:9" x14ac:dyDescent="0.35">
      <c r="A14" s="9" t="s">
        <v>104</v>
      </c>
    </row>
    <row r="16" spans="1:9" x14ac:dyDescent="0.35">
      <c r="A16" s="2" t="s">
        <v>105</v>
      </c>
    </row>
    <row r="17" spans="1:9" x14ac:dyDescent="0.35">
      <c r="A17" s="4" t="s">
        <v>106</v>
      </c>
      <c r="B17" s="4" t="s">
        <v>107</v>
      </c>
      <c r="C17" s="4" t="s">
        <v>108</v>
      </c>
      <c r="D17" s="4" t="s">
        <v>109</v>
      </c>
      <c r="E17" s="4" t="s">
        <v>110</v>
      </c>
      <c r="F17" s="4" t="s">
        <v>111</v>
      </c>
      <c r="G17" s="4" t="s">
        <v>112</v>
      </c>
      <c r="H17" s="4" t="s">
        <v>113</v>
      </c>
      <c r="I17" s="4" t="s">
        <v>114</v>
      </c>
    </row>
    <row r="18" spans="1:9" x14ac:dyDescent="0.35">
      <c r="A18" s="6">
        <v>1</v>
      </c>
      <c r="B18" s="6">
        <v>35</v>
      </c>
      <c r="C18" s="6">
        <v>39</v>
      </c>
      <c r="D18" s="6">
        <v>60</v>
      </c>
      <c r="E18" s="21">
        <f t="shared" ref="E18:E32" si="1">B18/134</f>
        <v>0.26119402985074625</v>
      </c>
      <c r="F18" s="21">
        <f t="shared" ref="F18:F32" si="2">C18/134</f>
        <v>0.29104477611940299</v>
      </c>
      <c r="G18" s="21">
        <f t="shared" ref="G18:G32" si="3">D18/134</f>
        <v>0.44776119402985076</v>
      </c>
      <c r="H18" s="16">
        <v>0.22885572139303501</v>
      </c>
      <c r="I18" s="7"/>
    </row>
    <row r="19" spans="1:9" x14ac:dyDescent="0.35">
      <c r="A19" s="6">
        <v>2</v>
      </c>
      <c r="B19" s="6">
        <v>39</v>
      </c>
      <c r="C19" s="6">
        <v>35</v>
      </c>
      <c r="D19" s="6">
        <v>60</v>
      </c>
      <c r="E19" s="21">
        <f t="shared" si="1"/>
        <v>0.29104477611940299</v>
      </c>
      <c r="F19" s="21">
        <f t="shared" si="2"/>
        <v>0.26119402985074625</v>
      </c>
      <c r="G19" s="21">
        <f t="shared" si="3"/>
        <v>0.44776119402985076</v>
      </c>
      <c r="H19" s="16">
        <v>0.22885572139303501</v>
      </c>
      <c r="I19" s="7"/>
    </row>
    <row r="20" spans="1:9" x14ac:dyDescent="0.35">
      <c r="A20" s="6">
        <v>3</v>
      </c>
      <c r="B20" s="6">
        <v>45</v>
      </c>
      <c r="C20" s="6">
        <v>29</v>
      </c>
      <c r="D20" s="6">
        <v>60</v>
      </c>
      <c r="E20" s="21">
        <f t="shared" si="1"/>
        <v>0.33582089552238809</v>
      </c>
      <c r="F20" s="21">
        <f t="shared" si="2"/>
        <v>0.21641791044776118</v>
      </c>
      <c r="G20" s="21">
        <f t="shared" si="3"/>
        <v>0.44776119402985076</v>
      </c>
      <c r="H20" s="16">
        <v>0.23383084577114399</v>
      </c>
      <c r="I20" s="7"/>
    </row>
    <row r="21" spans="1:9" x14ac:dyDescent="0.35">
      <c r="A21" s="6">
        <v>4</v>
      </c>
      <c r="B21" s="6">
        <v>19</v>
      </c>
      <c r="C21" s="6">
        <v>55</v>
      </c>
      <c r="D21" s="6">
        <v>60</v>
      </c>
      <c r="E21" s="21">
        <f t="shared" si="1"/>
        <v>0.1417910447761194</v>
      </c>
      <c r="F21" s="21">
        <f t="shared" si="2"/>
        <v>0.41044776119402987</v>
      </c>
      <c r="G21" s="21">
        <f t="shared" si="3"/>
        <v>0.44776119402985076</v>
      </c>
      <c r="H21" s="16">
        <v>0.383084577114428</v>
      </c>
      <c r="I21" s="7"/>
    </row>
    <row r="22" spans="1:9" x14ac:dyDescent="0.35">
      <c r="A22" s="6">
        <v>5</v>
      </c>
      <c r="B22" s="6">
        <v>11</v>
      </c>
      <c r="C22" s="6">
        <v>63</v>
      </c>
      <c r="D22" s="6">
        <v>60</v>
      </c>
      <c r="E22" s="21">
        <f t="shared" si="1"/>
        <v>8.2089552238805971E-2</v>
      </c>
      <c r="F22" s="21">
        <f t="shared" si="2"/>
        <v>0.47014925373134331</v>
      </c>
      <c r="G22" s="21">
        <f t="shared" si="3"/>
        <v>0.44776119402985076</v>
      </c>
      <c r="H22" s="16">
        <v>0.50248756218905499</v>
      </c>
      <c r="I22" s="7"/>
    </row>
    <row r="23" spans="1:9" x14ac:dyDescent="0.35">
      <c r="A23" s="6">
        <v>6</v>
      </c>
      <c r="B23" s="6">
        <v>11</v>
      </c>
      <c r="C23" s="6">
        <v>34</v>
      </c>
      <c r="D23" s="6">
        <v>89</v>
      </c>
      <c r="E23" s="21">
        <f t="shared" si="1"/>
        <v>8.2089552238805971E-2</v>
      </c>
      <c r="F23" s="21">
        <f t="shared" si="2"/>
        <v>0.2537313432835821</v>
      </c>
      <c r="G23" s="21">
        <f t="shared" si="3"/>
        <v>0.66417910447761197</v>
      </c>
      <c r="H23" s="16">
        <v>0.66169154228855698</v>
      </c>
      <c r="I23" s="7"/>
    </row>
    <row r="24" spans="1:9" x14ac:dyDescent="0.35">
      <c r="A24" s="6">
        <v>7</v>
      </c>
      <c r="B24" s="6">
        <v>19</v>
      </c>
      <c r="C24" s="6">
        <v>26</v>
      </c>
      <c r="D24" s="6">
        <v>89</v>
      </c>
      <c r="E24" s="21">
        <f t="shared" si="1"/>
        <v>0.1417910447761194</v>
      </c>
      <c r="F24" s="21">
        <f t="shared" si="2"/>
        <v>0.19402985074626866</v>
      </c>
      <c r="G24" s="21">
        <f t="shared" si="3"/>
        <v>0.66417910447761197</v>
      </c>
      <c r="H24" s="16">
        <v>0.66169154228855698</v>
      </c>
      <c r="I24" s="7"/>
    </row>
    <row r="25" spans="1:9" x14ac:dyDescent="0.35">
      <c r="A25" s="6">
        <v>8</v>
      </c>
      <c r="B25" s="6">
        <v>35</v>
      </c>
      <c r="C25" s="6">
        <v>10</v>
      </c>
      <c r="D25" s="6">
        <v>89</v>
      </c>
      <c r="E25" s="21">
        <f t="shared" si="1"/>
        <v>0.26119402985074625</v>
      </c>
      <c r="F25" s="21">
        <f t="shared" si="2"/>
        <v>7.4626865671641784E-2</v>
      </c>
      <c r="G25" s="21">
        <f t="shared" si="3"/>
        <v>0.66417910447761197</v>
      </c>
      <c r="H25" s="16">
        <v>0.66169154228855698</v>
      </c>
      <c r="I25" s="7"/>
    </row>
    <row r="26" spans="1:9" x14ac:dyDescent="0.35">
      <c r="A26" s="6">
        <v>9</v>
      </c>
      <c r="B26" s="6">
        <v>39</v>
      </c>
      <c r="C26" s="6">
        <v>6</v>
      </c>
      <c r="D26" s="6">
        <v>89</v>
      </c>
      <c r="E26" s="21">
        <f t="shared" si="1"/>
        <v>0.29104477611940299</v>
      </c>
      <c r="F26" s="21">
        <f t="shared" si="2"/>
        <v>4.4776119402985072E-2</v>
      </c>
      <c r="G26" s="21">
        <f t="shared" si="3"/>
        <v>0.66417910447761197</v>
      </c>
      <c r="H26" s="16">
        <v>0.66169154228855698</v>
      </c>
      <c r="I26" s="7"/>
    </row>
    <row r="27" spans="1:9" x14ac:dyDescent="0.35">
      <c r="A27" s="6">
        <v>10</v>
      </c>
      <c r="B27" s="6">
        <v>11</v>
      </c>
      <c r="C27" s="6">
        <v>28</v>
      </c>
      <c r="D27" s="6">
        <v>95</v>
      </c>
      <c r="E27" s="21">
        <f t="shared" si="1"/>
        <v>8.2089552238805971E-2</v>
      </c>
      <c r="F27" s="21">
        <f t="shared" si="2"/>
        <v>0.20895522388059701</v>
      </c>
      <c r="G27" s="21">
        <f t="shared" si="3"/>
        <v>0.70895522388059706</v>
      </c>
      <c r="H27" s="16">
        <v>0.75124378109452705</v>
      </c>
      <c r="I27" s="7"/>
    </row>
    <row r="28" spans="1:9" x14ac:dyDescent="0.35">
      <c r="A28" s="6">
        <v>11</v>
      </c>
      <c r="B28" s="6">
        <v>19</v>
      </c>
      <c r="C28" s="6">
        <v>20</v>
      </c>
      <c r="D28" s="6">
        <v>95</v>
      </c>
      <c r="E28" s="21">
        <f t="shared" si="1"/>
        <v>0.1417910447761194</v>
      </c>
      <c r="F28" s="21">
        <f t="shared" si="2"/>
        <v>0.14925373134328357</v>
      </c>
      <c r="G28" s="21">
        <f t="shared" si="3"/>
        <v>0.70895522388059706</v>
      </c>
      <c r="H28" s="16">
        <v>0.75124378109452705</v>
      </c>
      <c r="I28" s="7"/>
    </row>
    <row r="29" spans="1:9" x14ac:dyDescent="0.35">
      <c r="A29" s="6">
        <v>12</v>
      </c>
      <c r="B29" s="6">
        <v>35</v>
      </c>
      <c r="C29" s="6">
        <v>4</v>
      </c>
      <c r="D29" s="6">
        <v>95</v>
      </c>
      <c r="E29" s="21">
        <f t="shared" si="1"/>
        <v>0.26119402985074625</v>
      </c>
      <c r="F29" s="21">
        <f t="shared" si="2"/>
        <v>2.9850746268656716E-2</v>
      </c>
      <c r="G29" s="21">
        <f t="shared" si="3"/>
        <v>0.70895522388059706</v>
      </c>
      <c r="H29" s="16">
        <v>0.75124378109452705</v>
      </c>
      <c r="I29" s="7"/>
    </row>
    <row r="30" spans="1:9" x14ac:dyDescent="0.35">
      <c r="A30" s="6">
        <v>13</v>
      </c>
      <c r="B30" s="6">
        <v>11</v>
      </c>
      <c r="C30" s="6">
        <v>24</v>
      </c>
      <c r="D30" s="6">
        <v>99</v>
      </c>
      <c r="E30" s="21">
        <f t="shared" si="1"/>
        <v>8.2089552238805971E-2</v>
      </c>
      <c r="F30" s="21">
        <f t="shared" si="2"/>
        <v>0.17910447761194029</v>
      </c>
      <c r="G30" s="21">
        <f t="shared" si="3"/>
        <v>0.73880597014925375</v>
      </c>
      <c r="H30" s="16">
        <v>0.81094527363184099</v>
      </c>
      <c r="I30" s="7"/>
    </row>
    <row r="31" spans="1:9" x14ac:dyDescent="0.35">
      <c r="A31" s="6">
        <v>14</v>
      </c>
      <c r="B31" s="6">
        <v>19</v>
      </c>
      <c r="C31" s="6">
        <v>16</v>
      </c>
      <c r="D31" s="6">
        <v>99</v>
      </c>
      <c r="E31" s="21">
        <f t="shared" si="1"/>
        <v>0.1417910447761194</v>
      </c>
      <c r="F31" s="21">
        <f t="shared" si="2"/>
        <v>0.11940298507462686</v>
      </c>
      <c r="G31" s="21">
        <f t="shared" si="3"/>
        <v>0.73880597014925375</v>
      </c>
      <c r="H31" s="16">
        <v>0.81094527363184099</v>
      </c>
      <c r="I31" s="7"/>
    </row>
    <row r="32" spans="1:9" x14ac:dyDescent="0.35">
      <c r="A32" s="6">
        <v>15</v>
      </c>
      <c r="B32" s="6">
        <v>11</v>
      </c>
      <c r="C32" s="6">
        <v>8</v>
      </c>
      <c r="D32" s="6">
        <v>115</v>
      </c>
      <c r="E32" s="21">
        <f t="shared" si="1"/>
        <v>8.2089552238805971E-2</v>
      </c>
      <c r="F32" s="21">
        <f t="shared" si="2"/>
        <v>5.9701492537313432E-2</v>
      </c>
      <c r="G32" s="21">
        <f t="shared" si="3"/>
        <v>0.85820895522388063</v>
      </c>
      <c r="H32" s="16">
        <v>1.0497512437811001</v>
      </c>
      <c r="I32" s="7"/>
    </row>
    <row r="34" spans="1:1" x14ac:dyDescent="0.35">
      <c r="A34" s="9" t="s">
        <v>115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5"/>
  <sheetViews>
    <sheetView showGridLines="0" tabSelected="1" zoomScaleNormal="100" workbookViewId="0">
      <pane ySplit="3" topLeftCell="A4" activePane="bottomLeft" state="frozen"/>
      <selection pane="bottomLeft"/>
    </sheetView>
  </sheetViews>
  <sheetFormatPr baseColWidth="10" defaultColWidth="8.6328125" defaultRowHeight="14.5" x14ac:dyDescent="0.35"/>
  <cols>
    <col min="1" max="1" width="30" customWidth="1"/>
    <col min="2" max="2" width="12" customWidth="1"/>
    <col min="3" max="3" width="14" customWidth="1"/>
    <col min="4" max="4" width="16" customWidth="1"/>
    <col min="5" max="5" width="17" customWidth="1"/>
    <col min="6" max="7" width="13" customWidth="1"/>
    <col min="8" max="8" width="7" customWidth="1"/>
    <col min="9" max="9" width="15" customWidth="1"/>
    <col min="10" max="10" width="7" customWidth="1"/>
  </cols>
  <sheetData>
    <row r="1" spans="1:4" ht="16.5" x14ac:dyDescent="0.35">
      <c r="A1" s="1" t="s">
        <v>116</v>
      </c>
    </row>
    <row r="3" spans="1:4" x14ac:dyDescent="0.35">
      <c r="A3" s="2" t="s">
        <v>117</v>
      </c>
    </row>
    <row r="4" spans="1:4" ht="26" x14ac:dyDescent="0.35">
      <c r="A4" s="4"/>
      <c r="B4" s="4" t="s">
        <v>74</v>
      </c>
      <c r="C4" s="4" t="s">
        <v>76</v>
      </c>
      <c r="D4" s="4" t="s">
        <v>77</v>
      </c>
    </row>
    <row r="5" spans="1:4" x14ac:dyDescent="0.35">
      <c r="A5" s="10" t="s">
        <v>74</v>
      </c>
      <c r="B5" s="24">
        <v>1</v>
      </c>
      <c r="C5" s="24">
        <v>0.63472449438269896</v>
      </c>
      <c r="D5" s="24">
        <v>0.42995595444618701</v>
      </c>
    </row>
    <row r="6" spans="1:4" x14ac:dyDescent="0.35">
      <c r="A6" s="10" t="s">
        <v>76</v>
      </c>
      <c r="B6" s="24">
        <v>0.63472449438269896</v>
      </c>
      <c r="C6" s="24">
        <v>1</v>
      </c>
      <c r="D6" s="24">
        <v>0.57946072283664296</v>
      </c>
    </row>
    <row r="7" spans="1:4" x14ac:dyDescent="0.35">
      <c r="A7" s="10" t="s">
        <v>77</v>
      </c>
      <c r="B7" s="24">
        <v>0.42995595444618701</v>
      </c>
      <c r="C7" s="24">
        <v>0.57946072283664296</v>
      </c>
      <c r="D7" s="24">
        <v>1</v>
      </c>
    </row>
    <row r="9" spans="1:4" x14ac:dyDescent="0.35">
      <c r="A9" s="2" t="s">
        <v>118</v>
      </c>
    </row>
    <row r="10" spans="1:4" ht="39" x14ac:dyDescent="0.35">
      <c r="A10" s="4" t="s">
        <v>70</v>
      </c>
      <c r="B10" s="4" t="s">
        <v>119</v>
      </c>
      <c r="C10" s="4" t="s">
        <v>120</v>
      </c>
      <c r="D10" s="4" t="s">
        <v>121</v>
      </c>
    </row>
    <row r="11" spans="1:4" x14ac:dyDescent="0.35">
      <c r="A11" s="15" t="s">
        <v>74</v>
      </c>
      <c r="B11" s="25">
        <v>0.42482448740864398</v>
      </c>
      <c r="C11" s="24">
        <v>0.58059673448759996</v>
      </c>
      <c r="D11" s="24">
        <v>0.56834982116676902</v>
      </c>
    </row>
    <row r="12" spans="1:4" x14ac:dyDescent="0.35">
      <c r="A12" s="15" t="s">
        <v>76</v>
      </c>
      <c r="B12" s="25">
        <v>0.75636884913650804</v>
      </c>
      <c r="C12" s="24">
        <v>0.617950939826034</v>
      </c>
      <c r="D12" s="24">
        <v>0.61540559075400003</v>
      </c>
    </row>
    <row r="13" spans="1:4" x14ac:dyDescent="0.35">
      <c r="A13" s="15" t="s">
        <v>77</v>
      </c>
      <c r="B13" s="25">
        <v>0.30890739864154498</v>
      </c>
      <c r="C13" s="24">
        <v>0.53013589566304198</v>
      </c>
      <c r="D13" s="24">
        <v>0.54612676152009099</v>
      </c>
    </row>
    <row r="15" spans="1:4" x14ac:dyDescent="0.35">
      <c r="A15" s="10" t="s">
        <v>122</v>
      </c>
      <c r="C15" s="26">
        <v>54.620552096360399</v>
      </c>
      <c r="D15" s="26">
        <v>70.013996787263807</v>
      </c>
    </row>
    <row r="17" spans="1:10" x14ac:dyDescent="0.35">
      <c r="A17" s="2" t="s">
        <v>123</v>
      </c>
    </row>
    <row r="18" spans="1:10" ht="26" x14ac:dyDescent="0.35">
      <c r="A18" s="4" t="s">
        <v>84</v>
      </c>
      <c r="B18" s="4" t="s">
        <v>85</v>
      </c>
      <c r="C18" s="4" t="s">
        <v>86</v>
      </c>
      <c r="D18" s="4" t="s">
        <v>100</v>
      </c>
      <c r="E18" s="4" t="s">
        <v>124</v>
      </c>
      <c r="F18" s="4" t="s">
        <v>106</v>
      </c>
      <c r="G18" s="4" t="s">
        <v>90</v>
      </c>
      <c r="H18" s="4" t="s">
        <v>106</v>
      </c>
      <c r="I18" s="4" t="s">
        <v>125</v>
      </c>
      <c r="J18" s="4" t="s">
        <v>106</v>
      </c>
    </row>
    <row r="19" spans="1:10" x14ac:dyDescent="0.35">
      <c r="A19" s="6">
        <v>0</v>
      </c>
      <c r="B19" s="6">
        <v>0</v>
      </c>
      <c r="C19" s="6">
        <v>0</v>
      </c>
      <c r="D19" s="6">
        <v>11</v>
      </c>
      <c r="E19" s="24">
        <v>-1.63194985726243</v>
      </c>
      <c r="F19" s="22">
        <v>1</v>
      </c>
      <c r="G19" s="24">
        <v>-2.81605322720289</v>
      </c>
      <c r="H19" s="22">
        <v>1</v>
      </c>
      <c r="I19" s="24">
        <v>-2.8270537936809501</v>
      </c>
      <c r="J19" s="22">
        <v>1</v>
      </c>
    </row>
    <row r="20" spans="1:10" x14ac:dyDescent="0.35">
      <c r="A20" s="6">
        <v>1</v>
      </c>
      <c r="B20" s="6">
        <v>0</v>
      </c>
      <c r="C20" s="6">
        <v>0</v>
      </c>
      <c r="D20" s="6">
        <v>8</v>
      </c>
      <c r="E20" s="24">
        <v>-0.85391133015009701</v>
      </c>
      <c r="F20" s="22">
        <v>2</v>
      </c>
      <c r="G20" s="24">
        <v>-1.47348875108704</v>
      </c>
      <c r="H20" s="22">
        <v>2</v>
      </c>
      <c r="I20" s="24">
        <v>-1.5128089235669</v>
      </c>
      <c r="J20" s="22">
        <v>2</v>
      </c>
    </row>
    <row r="21" spans="1:10" x14ac:dyDescent="0.35">
      <c r="A21" s="6">
        <v>0</v>
      </c>
      <c r="B21" s="6">
        <v>0</v>
      </c>
      <c r="C21" s="6">
        <v>1</v>
      </c>
      <c r="D21" s="6">
        <v>16</v>
      </c>
      <c r="E21" s="24">
        <v>-0.82023036501076596</v>
      </c>
      <c r="F21" s="22">
        <v>3</v>
      </c>
      <c r="G21" s="24">
        <v>-1.4153696917581999</v>
      </c>
      <c r="H21" s="22">
        <v>3</v>
      </c>
      <c r="I21" s="24">
        <v>-1.38412044510965</v>
      </c>
      <c r="J21" s="22">
        <v>3</v>
      </c>
    </row>
    <row r="22" spans="1:10" x14ac:dyDescent="0.35">
      <c r="A22" s="6">
        <v>1</v>
      </c>
      <c r="B22" s="6">
        <v>1</v>
      </c>
      <c r="C22" s="6">
        <v>0</v>
      </c>
      <c r="D22" s="6">
        <v>4</v>
      </c>
      <c r="E22" s="24">
        <v>-0.13964667308031001</v>
      </c>
      <c r="F22" s="22">
        <v>4</v>
      </c>
      <c r="G22" s="24">
        <v>-0.240970923613813</v>
      </c>
      <c r="H22" s="22">
        <v>4</v>
      </c>
      <c r="I22" s="24">
        <v>-0.285367855276703</v>
      </c>
      <c r="J22" s="22">
        <v>4</v>
      </c>
    </row>
    <row r="23" spans="1:10" x14ac:dyDescent="0.35">
      <c r="A23" s="6">
        <v>0</v>
      </c>
      <c r="B23" s="6">
        <v>1</v>
      </c>
      <c r="C23" s="6">
        <v>1</v>
      </c>
      <c r="D23" s="6">
        <v>6</v>
      </c>
      <c r="E23" s="24">
        <v>-0.105965707940979</v>
      </c>
      <c r="F23" s="22">
        <v>5</v>
      </c>
      <c r="G23" s="24">
        <v>-0.18285186428497499</v>
      </c>
      <c r="H23" s="22">
        <v>5</v>
      </c>
      <c r="I23" s="24">
        <v>-0.15667937681945701</v>
      </c>
      <c r="J23" s="22">
        <v>5</v>
      </c>
    </row>
    <row r="24" spans="1:10" x14ac:dyDescent="0.35">
      <c r="A24" s="6">
        <v>1</v>
      </c>
      <c r="B24" s="6">
        <v>0</v>
      </c>
      <c r="C24" s="6">
        <v>1</v>
      </c>
      <c r="D24" s="6">
        <v>29</v>
      </c>
      <c r="E24" s="24">
        <v>-4.2191837898428897E-2</v>
      </c>
      <c r="F24" s="22">
        <v>6</v>
      </c>
      <c r="G24" s="24">
        <v>-7.2805215642349097E-2</v>
      </c>
      <c r="H24" s="22">
        <v>6</v>
      </c>
      <c r="I24" s="24">
        <v>-6.9875574995595394E-2</v>
      </c>
      <c r="J24" s="22">
        <v>6</v>
      </c>
    </row>
    <row r="25" spans="1:10" x14ac:dyDescent="0.35">
      <c r="A25" s="6">
        <v>1</v>
      </c>
      <c r="B25" s="6">
        <v>1</v>
      </c>
      <c r="C25" s="6">
        <v>1</v>
      </c>
      <c r="D25" s="6">
        <v>60</v>
      </c>
      <c r="E25" s="24">
        <v>0.67207281917135897</v>
      </c>
      <c r="F25" s="22">
        <v>7</v>
      </c>
      <c r="G25" s="24">
        <v>1.15971261183088</v>
      </c>
      <c r="H25" s="22">
        <v>7</v>
      </c>
      <c r="I25" s="24">
        <v>1.1575654932946</v>
      </c>
      <c r="J25" s="22">
        <v>7</v>
      </c>
    </row>
    <row r="27" spans="1:10" x14ac:dyDescent="0.35">
      <c r="A27" s="9" t="s">
        <v>126</v>
      </c>
    </row>
    <row r="29" spans="1:10" x14ac:dyDescent="0.35">
      <c r="A29" s="2" t="s">
        <v>127</v>
      </c>
    </row>
    <row r="30" spans="1:10" x14ac:dyDescent="0.35">
      <c r="A30" s="4" t="s">
        <v>128</v>
      </c>
      <c r="B30" s="4" t="s">
        <v>129</v>
      </c>
      <c r="C30" s="4" t="s">
        <v>130</v>
      </c>
      <c r="D30" s="4" t="s">
        <v>131</v>
      </c>
      <c r="E30" s="4" t="s">
        <v>132</v>
      </c>
      <c r="F30" s="4" t="s">
        <v>133</v>
      </c>
    </row>
    <row r="31" spans="1:10" x14ac:dyDescent="0.35">
      <c r="A31" s="15" t="s">
        <v>134</v>
      </c>
      <c r="B31" s="24">
        <v>1</v>
      </c>
      <c r="C31" s="24">
        <v>0.99459700185630495</v>
      </c>
      <c r="D31" s="7" t="s">
        <v>50</v>
      </c>
      <c r="E31" s="27">
        <v>1</v>
      </c>
      <c r="F31" s="28">
        <v>1</v>
      </c>
    </row>
    <row r="32" spans="1:10" x14ac:dyDescent="0.35">
      <c r="A32" s="15" t="s">
        <v>135</v>
      </c>
      <c r="B32" s="24">
        <v>0.99990399518841</v>
      </c>
      <c r="C32" s="24">
        <v>0.994569369541072</v>
      </c>
      <c r="D32" s="7" t="s">
        <v>50</v>
      </c>
      <c r="E32" s="27">
        <v>1</v>
      </c>
      <c r="F32" s="28">
        <v>1</v>
      </c>
    </row>
    <row r="34" spans="1:1" x14ac:dyDescent="0.35">
      <c r="A34" s="9" t="s">
        <v>136</v>
      </c>
    </row>
    <row r="35" spans="1:1" x14ac:dyDescent="0.35">
      <c r="A35" s="9" t="s">
        <v>137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Method</vt:lpstr>
      <vt:lpstr>Asset_data</vt:lpstr>
      <vt:lpstr>MCA_eigenvalues</vt:lpstr>
      <vt:lpstr>MCA_coordinates</vt:lpstr>
      <vt:lpstr>SEWI_scores</vt:lpstr>
      <vt:lpstr>Tertile_construction</vt:lpstr>
      <vt:lpstr>Robustness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AWONO NOAH</dc:creator>
  <dc:description/>
  <cp:lastModifiedBy>jean pierre</cp:lastModifiedBy>
  <cp:revision>0</cp:revision>
  <dcterms:created xsi:type="dcterms:W3CDTF">2026-07-29T16:17:28Z</dcterms:created>
  <dcterms:modified xsi:type="dcterms:W3CDTF">2026-07-29T16:26:09Z</dcterms:modified>
  <dc:language>en-US</dc:language>
</cp:coreProperties>
</file>