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/>
  <mc:AlternateContent xmlns:mc="http://schemas.openxmlformats.org/markup-compatibility/2006">
    <mc:Choice Requires="x15">
      <x15ac:absPath xmlns:x15ac="http://schemas.microsoft.com/office/spreadsheetml/2010/11/ac" url="F:\2.研究生论文\舍木姑娘的小论文\11.代谢组学\英文\3.数据\4.投稿数据\"/>
    </mc:Choice>
  </mc:AlternateContent>
  <xr:revisionPtr revIDLastSave="0" documentId="13_ncr:1_{A4DBA850-F347-4844-A0DF-C35E6F6135BD}" xr6:coauthVersionLast="47" xr6:coauthVersionMax="47" xr10:uidLastSave="{00000000-0000-0000-0000-000000000000}"/>
  <bookViews>
    <workbookView xWindow="0" yWindow="10" windowWidth="19060" windowHeight="10190" xr2:uid="{00000000-000D-0000-FFFF-FFFF00000000}"/>
  </bookViews>
  <sheets>
    <sheet name="ICS-formoterol + KASTgroup" sheetId="10" r:id="rId1"/>
    <sheet name="Healthy control group" sheetId="12" r:id="rId2"/>
  </sheets>
  <calcPr calcId="181029"/>
</workbook>
</file>

<file path=xl/calcChain.xml><?xml version="1.0" encoding="utf-8"?>
<calcChain xmlns="http://schemas.openxmlformats.org/spreadsheetml/2006/main">
  <c r="F3" i="12" l="1"/>
  <c r="F4" i="12"/>
  <c r="F5" i="12"/>
  <c r="F6" i="12"/>
  <c r="F7" i="12"/>
  <c r="F8" i="12"/>
  <c r="F9" i="12"/>
  <c r="F10" i="12"/>
  <c r="F11" i="12"/>
  <c r="F12" i="12"/>
  <c r="F13" i="12"/>
  <c r="F14" i="12"/>
  <c r="F15" i="12"/>
  <c r="F16" i="12"/>
  <c r="F17" i="12"/>
  <c r="F18" i="12"/>
  <c r="F19" i="12"/>
  <c r="F20" i="12"/>
  <c r="F21" i="12"/>
  <c r="F22" i="12"/>
  <c r="F23" i="12"/>
  <c r="F24" i="12"/>
  <c r="F25" i="12"/>
  <c r="F26" i="12"/>
  <c r="F27" i="12"/>
  <c r="F28" i="12"/>
  <c r="F29" i="12"/>
  <c r="F30" i="12"/>
  <c r="F31" i="12"/>
  <c r="F2" i="12"/>
  <c r="BC16" i="10"/>
  <c r="BC10" i="10"/>
  <c r="BC18" i="10"/>
  <c r="BC21" i="10"/>
  <c r="BC22" i="10"/>
  <c r="BC24" i="10"/>
  <c r="BC25" i="10"/>
  <c r="BC26" i="10"/>
  <c r="BC27" i="10"/>
  <c r="BC29" i="10"/>
  <c r="BC20" i="10"/>
  <c r="AW29" i="10"/>
  <c r="AW7" i="10" l="1"/>
  <c r="BC7" i="10"/>
  <c r="AW19" i="10"/>
  <c r="BC19" i="10"/>
  <c r="AW16" i="10"/>
  <c r="AW14" i="10"/>
  <c r="BC14" i="10"/>
  <c r="AW25" i="10"/>
  <c r="AW12" i="10"/>
  <c r="AW26" i="10"/>
  <c r="AW28" i="10"/>
  <c r="AW27" i="10"/>
  <c r="AW24" i="10"/>
  <c r="AW23" i="10"/>
  <c r="AW22" i="10"/>
  <c r="AW21" i="10"/>
  <c r="AW20" i="10"/>
  <c r="AW18" i="10"/>
  <c r="BC17" i="10"/>
  <c r="AW17" i="10"/>
  <c r="BC15" i="10"/>
  <c r="AW15" i="10"/>
  <c r="BC13" i="10"/>
  <c r="AW13" i="10"/>
  <c r="AW11" i="10"/>
  <c r="AW10" i="10"/>
  <c r="BC9" i="10"/>
  <c r="AW9" i="10"/>
  <c r="BC8" i="10"/>
  <c r="AW8" i="10"/>
  <c r="BC6" i="10"/>
  <c r="AW6" i="10"/>
  <c r="BC5" i="10"/>
  <c r="AW5" i="10"/>
  <c r="BC4" i="10"/>
  <c r="AW4" i="10"/>
</calcChain>
</file>

<file path=xl/sharedStrings.xml><?xml version="1.0" encoding="utf-8"?>
<sst xmlns="http://schemas.openxmlformats.org/spreadsheetml/2006/main" count="145" uniqueCount="50">
  <si>
    <t>91↓</t>
  </si>
  <si>
    <t>BMI(kg/m2)</t>
    <phoneticPr fontId="3" type="noConversion"/>
  </si>
  <si>
    <t>Age</t>
    <phoneticPr fontId="3" type="noConversion"/>
  </si>
  <si>
    <t>Label</t>
    <phoneticPr fontId="3" type="noConversion"/>
  </si>
  <si>
    <t>Gender</t>
    <phoneticPr fontId="3" type="noConversion"/>
  </si>
  <si>
    <t>Height（cm)</t>
    <phoneticPr fontId="3" type="noConversion"/>
  </si>
  <si>
    <t>weight(kg)</t>
    <phoneticPr fontId="3" type="noConversion"/>
  </si>
  <si>
    <r>
      <t>Duration of asthma（</t>
    </r>
    <r>
      <rPr>
        <sz val="10"/>
        <rFont val="宋体"/>
        <family val="3"/>
        <charset val="134"/>
      </rPr>
      <t>year</t>
    </r>
    <r>
      <rPr>
        <sz val="10"/>
        <rFont val="宋体"/>
        <charset val="134"/>
      </rPr>
      <t>）</t>
    </r>
    <phoneticPr fontId="3" type="noConversion"/>
  </si>
  <si>
    <r>
      <t>FEV1</t>
    </r>
    <r>
      <rPr>
        <sz val="10"/>
        <rFont val="宋体"/>
        <family val="3"/>
        <charset val="134"/>
      </rPr>
      <t>(week 0)</t>
    </r>
    <phoneticPr fontId="3" type="noConversion"/>
  </si>
  <si>
    <r>
      <t>FEV1</t>
    </r>
    <r>
      <rPr>
        <sz val="10"/>
        <rFont val="宋体"/>
        <family val="3"/>
        <charset val="134"/>
      </rPr>
      <t>(week 6)</t>
    </r>
    <phoneticPr fontId="3" type="noConversion"/>
  </si>
  <si>
    <r>
      <t>PEF</t>
    </r>
    <r>
      <rPr>
        <sz val="10"/>
        <rFont val="宋体"/>
        <family val="3"/>
        <charset val="134"/>
      </rPr>
      <t>(week 0)</t>
    </r>
    <phoneticPr fontId="3" type="noConversion"/>
  </si>
  <si>
    <t>PEF(week 6)</t>
    <phoneticPr fontId="3" type="noConversion"/>
  </si>
  <si>
    <t>ACT(week 0)</t>
    <phoneticPr fontId="3" type="noConversion"/>
  </si>
  <si>
    <r>
      <t>ACT</t>
    </r>
    <r>
      <rPr>
        <sz val="10"/>
        <rFont val="宋体"/>
        <family val="3"/>
        <charset val="134"/>
      </rPr>
      <t>(week 6)</t>
    </r>
    <phoneticPr fontId="3" type="noConversion"/>
  </si>
  <si>
    <t>White blood cell count (10^9/L)</t>
    <phoneticPr fontId="3" type="noConversion"/>
  </si>
  <si>
    <t>Red blood cell count (10^12/L)</t>
    <phoneticPr fontId="3" type="noConversion"/>
  </si>
  <si>
    <r>
      <t>Hemoglobin</t>
    </r>
    <r>
      <rPr>
        <sz val="10"/>
        <rFont val="宋体"/>
        <family val="3"/>
        <charset val="134"/>
      </rPr>
      <t>(g/L)</t>
    </r>
    <phoneticPr fontId="3" type="noConversion"/>
  </si>
  <si>
    <r>
      <t>Neutrophil percentage</t>
    </r>
    <r>
      <rPr>
        <sz val="10"/>
        <rFont val="宋体"/>
        <family val="3"/>
        <charset val="134"/>
      </rPr>
      <t>(%)</t>
    </r>
    <phoneticPr fontId="3" type="noConversion"/>
  </si>
  <si>
    <t>Lymphocyte percentage (%)</t>
    <phoneticPr fontId="3" type="noConversion"/>
  </si>
  <si>
    <t>Blood platelet(10^9/L)</t>
    <phoneticPr fontId="3" type="noConversion"/>
  </si>
  <si>
    <t>Monocytes percentage (%)</t>
    <phoneticPr fontId="3" type="noConversion"/>
  </si>
  <si>
    <t>Eosinophils percentage (%)</t>
    <phoneticPr fontId="3" type="noConversion"/>
  </si>
  <si>
    <t>Basophils percentage (%)</t>
    <phoneticPr fontId="3" type="noConversion"/>
  </si>
  <si>
    <r>
      <t xml:space="preserve"> B</t>
    </r>
    <r>
      <rPr>
        <sz val="10"/>
        <rFont val="宋体"/>
        <charset val="134"/>
      </rPr>
      <t>lood routine</t>
    </r>
    <r>
      <rPr>
        <sz val="10"/>
        <rFont val="宋体"/>
        <family val="3"/>
        <charset val="134"/>
      </rPr>
      <t>(week 0)</t>
    </r>
    <phoneticPr fontId="3" type="noConversion"/>
  </si>
  <si>
    <t>Blood routine(week 6)</t>
    <phoneticPr fontId="3" type="noConversion"/>
  </si>
  <si>
    <r>
      <t>K</t>
    </r>
    <r>
      <rPr>
        <sz val="10"/>
        <rFont val="宋体"/>
        <charset val="134"/>
      </rPr>
      <t>idney and liver function</t>
    </r>
    <r>
      <rPr>
        <sz val="10"/>
        <rFont val="宋体"/>
        <family val="3"/>
        <charset val="134"/>
      </rPr>
      <t xml:space="preserve"> (week 0)</t>
    </r>
    <phoneticPr fontId="3" type="noConversion"/>
  </si>
  <si>
    <r>
      <t>K</t>
    </r>
    <r>
      <rPr>
        <sz val="10"/>
        <rFont val="宋体"/>
        <charset val="134"/>
      </rPr>
      <t>idney and liver function</t>
    </r>
    <r>
      <rPr>
        <sz val="10"/>
        <rFont val="宋体"/>
        <family val="3"/>
        <charset val="134"/>
      </rPr>
      <t xml:space="preserve"> (week 6)</t>
    </r>
    <phoneticPr fontId="3" type="noConversion"/>
  </si>
  <si>
    <t>Female</t>
  </si>
  <si>
    <t>Male</t>
    <phoneticPr fontId="3" type="noConversion"/>
  </si>
  <si>
    <t>Aspartate amino transferase (U/L)</t>
    <phoneticPr fontId="3" type="noConversion"/>
  </si>
  <si>
    <t>alanine amino transferase (U/L)</t>
  </si>
  <si>
    <t>Urea(mmol/L)</t>
    <phoneticPr fontId="3" type="noConversion"/>
  </si>
  <si>
    <t>creatinine(Umol/L)</t>
    <phoneticPr fontId="3" type="noConversion"/>
  </si>
  <si>
    <t>glucose(mmol/L)</t>
    <phoneticPr fontId="3" type="noConversion"/>
  </si>
  <si>
    <t>uric acid(umol/L)</t>
    <phoneticPr fontId="3" type="noConversion"/>
  </si>
  <si>
    <t>FeNO(week 0)</t>
    <phoneticPr fontId="3" type="noConversion"/>
  </si>
  <si>
    <t>FeNO(week 6)</t>
    <phoneticPr fontId="3" type="noConversion"/>
  </si>
  <si>
    <t>/</t>
  </si>
  <si>
    <t>Male</t>
  </si>
  <si>
    <t>Female</t>
    <phoneticPr fontId="6" type="noConversion"/>
  </si>
  <si>
    <t>White blood cell count (10^9/L)</t>
  </si>
  <si>
    <t>Red blood cell count (10^12/L)</t>
  </si>
  <si>
    <t>Hemoglobin(g/L)</t>
  </si>
  <si>
    <t>Blood platelet(10^9/L)</t>
  </si>
  <si>
    <t>Neutrophil percentage(%)</t>
  </si>
  <si>
    <t>Lymphocyte percentage (%)</t>
  </si>
  <si>
    <t>Monocytes percentage (%)</t>
  </si>
  <si>
    <t>Eosinophils percentage (%)</t>
  </si>
  <si>
    <t>Basophils percentage (%)</t>
  </si>
  <si>
    <t>Male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</si>
</sst>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charset val="134"/>
      <scheme val="minor"/>
    </font>
    <font>
      <sz val="10"/>
      <name val="宋体"/>
      <charset val="134"/>
    </font>
    <font>
      <sz val="10"/>
      <name val="宋体"/>
      <family val="3"/>
      <charset val="134"/>
    </font>
    <font>
      <sz val="9"/>
      <name val="等线"/>
      <family val="3"/>
      <charset val="134"/>
      <scheme val="minor"/>
    </font>
    <font>
      <sz val="10"/>
      <color theme="1"/>
      <name val="宋体"/>
      <family val="3"/>
      <charset val="134"/>
    </font>
    <font>
      <sz val="10"/>
      <color theme="1"/>
      <name val="等线"/>
      <family val="3"/>
      <charset val="134"/>
      <scheme val="minor"/>
    </font>
    <font>
      <sz val="9"/>
      <name val="等线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/>
    </xf>
    <xf numFmtId="0" fontId="0" fillId="0" borderId="0" xfId="0" applyFill="1" applyBorder="1"/>
    <xf numFmtId="0" fontId="5" fillId="0" borderId="0" xfId="0" applyFont="1" applyFill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0" fillId="0" borderId="0" xfId="0" applyBorder="1"/>
    <xf numFmtId="0" fontId="0" fillId="2" borderId="0" xfId="0" applyFill="1" applyBorder="1"/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wrapText="1"/>
    </xf>
    <xf numFmtId="0" fontId="4" fillId="0" borderId="1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A93461-121B-4059-87B8-F4E5315B3E80}">
  <dimension ref="A1:BC494"/>
  <sheetViews>
    <sheetView tabSelected="1" topLeftCell="A4" workbookViewId="0">
      <selection activeCell="O4" sqref="O4"/>
    </sheetView>
  </sheetViews>
  <sheetFormatPr defaultRowHeight="14" x14ac:dyDescent="0.3"/>
  <cols>
    <col min="1" max="1" width="8.6640625" style="11"/>
    <col min="2" max="3" width="8.6640625" style="12"/>
    <col min="4" max="4" width="11.08203125" style="12" customWidth="1"/>
    <col min="5" max="5" width="11.08203125" style="2" customWidth="1"/>
    <col min="6" max="6" width="11.08203125" style="12" customWidth="1"/>
    <col min="7" max="7" width="8.6640625" style="12" customWidth="1"/>
    <col min="8" max="14" width="8.6640625" style="11" customWidth="1"/>
    <col min="15" max="16" width="8.6640625" style="12" customWidth="1"/>
    <col min="17" max="23" width="8.6640625" style="11" customWidth="1"/>
    <col min="24" max="24" width="8.6640625" style="12" customWidth="1"/>
    <col min="25" max="37" width="8.6640625" style="11" customWidth="1"/>
    <col min="38" max="38" width="12.1640625" style="12" customWidth="1"/>
    <col min="39" max="39" width="12.33203125" style="12" customWidth="1"/>
    <col min="40" max="40" width="10.58203125" style="12" customWidth="1"/>
    <col min="41" max="41" width="11.33203125" style="12" customWidth="1"/>
    <col min="42" max="42" width="10.58203125" style="12" customWidth="1"/>
    <col min="43" max="43" width="11.33203125" style="12" customWidth="1"/>
    <col min="44" max="48" width="8.6640625" style="11"/>
    <col min="49" max="49" width="8.6640625" style="12"/>
    <col min="50" max="54" width="8.6640625" style="11"/>
    <col min="55" max="55" width="8.6640625" style="12"/>
    <col min="56" max="16384" width="8.6640625" style="11"/>
  </cols>
  <sheetData>
    <row r="1" spans="1:55" s="8" customFormat="1" ht="25.5" customHeight="1" x14ac:dyDescent="0.3">
      <c r="A1" s="30" t="s">
        <v>3</v>
      </c>
      <c r="B1" s="24" t="s">
        <v>4</v>
      </c>
      <c r="C1" s="24" t="s">
        <v>2</v>
      </c>
      <c r="D1" s="24" t="s">
        <v>5</v>
      </c>
      <c r="E1" s="33" t="s">
        <v>6</v>
      </c>
      <c r="F1" s="27" t="s">
        <v>1</v>
      </c>
      <c r="G1" s="24" t="s">
        <v>7</v>
      </c>
      <c r="H1" s="18" t="s">
        <v>23</v>
      </c>
      <c r="I1" s="19"/>
      <c r="J1" s="19"/>
      <c r="K1" s="19"/>
      <c r="L1" s="19"/>
      <c r="M1" s="19"/>
      <c r="N1" s="19"/>
      <c r="O1" s="19"/>
      <c r="P1" s="20"/>
      <c r="Q1" s="19" t="s">
        <v>24</v>
      </c>
      <c r="R1" s="19"/>
      <c r="S1" s="19"/>
      <c r="T1" s="19"/>
      <c r="U1" s="19"/>
      <c r="V1" s="19"/>
      <c r="W1" s="19"/>
      <c r="X1" s="19"/>
      <c r="Y1" s="20"/>
      <c r="Z1" s="18" t="s">
        <v>25</v>
      </c>
      <c r="AA1" s="19"/>
      <c r="AB1" s="19"/>
      <c r="AC1" s="19"/>
      <c r="AD1" s="19"/>
      <c r="AE1" s="20"/>
      <c r="AF1" s="18" t="s">
        <v>26</v>
      </c>
      <c r="AG1" s="19"/>
      <c r="AH1" s="19"/>
      <c r="AI1" s="19"/>
      <c r="AJ1" s="19"/>
      <c r="AK1" s="20"/>
      <c r="AL1" s="24" t="s">
        <v>8</v>
      </c>
      <c r="AM1" s="24" t="s">
        <v>9</v>
      </c>
      <c r="AN1" s="24" t="s">
        <v>10</v>
      </c>
      <c r="AO1" s="27" t="s">
        <v>11</v>
      </c>
      <c r="AP1" s="24" t="s">
        <v>35</v>
      </c>
      <c r="AQ1" s="27" t="s">
        <v>36</v>
      </c>
      <c r="AR1" s="36" t="s">
        <v>12</v>
      </c>
      <c r="AS1" s="37"/>
      <c r="AT1" s="37"/>
      <c r="AU1" s="37"/>
      <c r="AV1" s="37"/>
      <c r="AW1" s="38"/>
      <c r="AX1" s="45" t="s">
        <v>13</v>
      </c>
      <c r="AY1" s="45"/>
      <c r="AZ1" s="45"/>
      <c r="BA1" s="45"/>
      <c r="BB1" s="45"/>
      <c r="BC1" s="27"/>
    </row>
    <row r="2" spans="1:55" s="8" customFormat="1" ht="14" customHeight="1" x14ac:dyDescent="0.3">
      <c r="A2" s="31"/>
      <c r="B2" s="25"/>
      <c r="C2" s="25"/>
      <c r="D2" s="25"/>
      <c r="E2" s="34"/>
      <c r="F2" s="28"/>
      <c r="G2" s="25"/>
      <c r="H2" s="21"/>
      <c r="I2" s="22"/>
      <c r="J2" s="22"/>
      <c r="K2" s="22"/>
      <c r="L2" s="22"/>
      <c r="M2" s="22"/>
      <c r="N2" s="22"/>
      <c r="O2" s="22"/>
      <c r="P2" s="23"/>
      <c r="Q2" s="22"/>
      <c r="R2" s="22"/>
      <c r="S2" s="22"/>
      <c r="T2" s="22"/>
      <c r="U2" s="22"/>
      <c r="V2" s="22"/>
      <c r="W2" s="22"/>
      <c r="X2" s="22"/>
      <c r="Y2" s="23"/>
      <c r="Z2" s="21"/>
      <c r="AA2" s="22"/>
      <c r="AB2" s="22"/>
      <c r="AC2" s="22"/>
      <c r="AD2" s="22"/>
      <c r="AE2" s="23"/>
      <c r="AF2" s="21"/>
      <c r="AG2" s="22"/>
      <c r="AH2" s="22"/>
      <c r="AI2" s="22"/>
      <c r="AJ2" s="22"/>
      <c r="AK2" s="23"/>
      <c r="AL2" s="25"/>
      <c r="AM2" s="25"/>
      <c r="AN2" s="25"/>
      <c r="AO2" s="28"/>
      <c r="AP2" s="25"/>
      <c r="AQ2" s="28"/>
      <c r="AR2" s="39"/>
      <c r="AS2" s="40"/>
      <c r="AT2" s="40"/>
      <c r="AU2" s="40"/>
      <c r="AV2" s="40"/>
      <c r="AW2" s="41"/>
      <c r="AX2" s="46"/>
      <c r="AY2" s="46"/>
      <c r="AZ2" s="46"/>
      <c r="BA2" s="46"/>
      <c r="BB2" s="46"/>
      <c r="BC2" s="28"/>
    </row>
    <row r="3" spans="1:55" s="15" customFormat="1" ht="65" x14ac:dyDescent="0.3">
      <c r="A3" s="32"/>
      <c r="B3" s="26"/>
      <c r="C3" s="26"/>
      <c r="D3" s="26"/>
      <c r="E3" s="35"/>
      <c r="F3" s="29"/>
      <c r="G3" s="26"/>
      <c r="H3" s="14" t="s">
        <v>14</v>
      </c>
      <c r="I3" s="14" t="s">
        <v>15</v>
      </c>
      <c r="J3" s="14" t="s">
        <v>16</v>
      </c>
      <c r="K3" s="14" t="s">
        <v>19</v>
      </c>
      <c r="L3" s="14" t="s">
        <v>17</v>
      </c>
      <c r="M3" s="14" t="s">
        <v>18</v>
      </c>
      <c r="N3" s="14" t="s">
        <v>20</v>
      </c>
      <c r="O3" s="13" t="s">
        <v>21</v>
      </c>
      <c r="P3" s="14" t="s">
        <v>22</v>
      </c>
      <c r="Q3" s="14" t="s">
        <v>14</v>
      </c>
      <c r="R3" s="14" t="s">
        <v>15</v>
      </c>
      <c r="S3" s="14" t="s">
        <v>16</v>
      </c>
      <c r="T3" s="14" t="s">
        <v>19</v>
      </c>
      <c r="U3" s="14" t="s">
        <v>17</v>
      </c>
      <c r="V3" s="14" t="s">
        <v>18</v>
      </c>
      <c r="W3" s="14" t="s">
        <v>20</v>
      </c>
      <c r="X3" s="13" t="s">
        <v>21</v>
      </c>
      <c r="Y3" s="14" t="s">
        <v>22</v>
      </c>
      <c r="Z3" s="14" t="s">
        <v>29</v>
      </c>
      <c r="AA3" s="14" t="s">
        <v>30</v>
      </c>
      <c r="AB3" s="14" t="s">
        <v>31</v>
      </c>
      <c r="AC3" s="14" t="s">
        <v>32</v>
      </c>
      <c r="AD3" s="14" t="s">
        <v>33</v>
      </c>
      <c r="AE3" s="14" t="s">
        <v>34</v>
      </c>
      <c r="AF3" s="14" t="s">
        <v>29</v>
      </c>
      <c r="AG3" s="14" t="s">
        <v>30</v>
      </c>
      <c r="AH3" s="14" t="s">
        <v>31</v>
      </c>
      <c r="AI3" s="14" t="s">
        <v>32</v>
      </c>
      <c r="AJ3" s="14" t="s">
        <v>33</v>
      </c>
      <c r="AK3" s="14" t="s">
        <v>34</v>
      </c>
      <c r="AL3" s="26"/>
      <c r="AM3" s="26"/>
      <c r="AN3" s="26"/>
      <c r="AO3" s="29"/>
      <c r="AP3" s="26"/>
      <c r="AQ3" s="29"/>
      <c r="AR3" s="42"/>
      <c r="AS3" s="43"/>
      <c r="AT3" s="43"/>
      <c r="AU3" s="43"/>
      <c r="AV3" s="43"/>
      <c r="AW3" s="44"/>
      <c r="AX3" s="47"/>
      <c r="AY3" s="47"/>
      <c r="AZ3" s="47"/>
      <c r="BA3" s="47"/>
      <c r="BB3" s="47"/>
      <c r="BC3" s="29"/>
    </row>
    <row r="4" spans="1:55" s="9" customFormat="1" ht="13" x14ac:dyDescent="0.3">
      <c r="A4" s="6">
        <v>1808</v>
      </c>
      <c r="B4" s="2" t="s">
        <v>27</v>
      </c>
      <c r="C4" s="2">
        <v>19</v>
      </c>
      <c r="D4" s="2">
        <v>164</v>
      </c>
      <c r="E4" s="2">
        <v>53</v>
      </c>
      <c r="F4" s="2">
        <v>19.705532421177875</v>
      </c>
      <c r="G4" s="2">
        <v>8</v>
      </c>
      <c r="H4" s="6">
        <v>8.92</v>
      </c>
      <c r="I4" s="6">
        <v>3.95</v>
      </c>
      <c r="J4" s="6">
        <v>122</v>
      </c>
      <c r="K4" s="6">
        <v>208</v>
      </c>
      <c r="L4" s="6">
        <v>72.3</v>
      </c>
      <c r="M4" s="6">
        <v>14.7</v>
      </c>
      <c r="N4" s="6">
        <v>8.1999999999999993</v>
      </c>
      <c r="O4" s="2">
        <v>4.5</v>
      </c>
      <c r="P4" s="2">
        <v>0.3</v>
      </c>
      <c r="Q4" s="6">
        <v>7.19</v>
      </c>
      <c r="R4" s="6">
        <v>4.13</v>
      </c>
      <c r="S4" s="6">
        <v>126</v>
      </c>
      <c r="T4" s="6">
        <v>254</v>
      </c>
      <c r="U4" s="6">
        <v>49.1</v>
      </c>
      <c r="V4" s="6">
        <v>28.9</v>
      </c>
      <c r="W4" s="6">
        <v>8.3000000000000007</v>
      </c>
      <c r="X4" s="2">
        <v>12.7</v>
      </c>
      <c r="Y4" s="6">
        <v>1</v>
      </c>
      <c r="Z4" s="6">
        <v>22</v>
      </c>
      <c r="AA4" s="6">
        <v>18</v>
      </c>
      <c r="AB4" s="6">
        <v>7.03</v>
      </c>
      <c r="AC4" s="6">
        <v>61</v>
      </c>
      <c r="AD4" s="6">
        <v>5.84</v>
      </c>
      <c r="AE4" s="6">
        <v>236.6</v>
      </c>
      <c r="AF4" s="6">
        <v>32</v>
      </c>
      <c r="AG4" s="6">
        <v>39</v>
      </c>
      <c r="AH4" s="6">
        <v>3.85</v>
      </c>
      <c r="AI4" s="6">
        <v>46.6</v>
      </c>
      <c r="AJ4" s="6">
        <v>5.01</v>
      </c>
      <c r="AK4" s="6">
        <v>232.8</v>
      </c>
      <c r="AL4" s="2">
        <v>103.7</v>
      </c>
      <c r="AM4" s="2">
        <v>113.4</v>
      </c>
      <c r="AN4" s="2">
        <v>74.8</v>
      </c>
      <c r="AO4" s="2">
        <v>132</v>
      </c>
      <c r="AP4" s="2">
        <v>88</v>
      </c>
      <c r="AQ4" s="2">
        <v>70</v>
      </c>
      <c r="AR4" s="6">
        <v>5</v>
      </c>
      <c r="AS4" s="6">
        <v>5</v>
      </c>
      <c r="AT4" s="6">
        <v>5</v>
      </c>
      <c r="AU4" s="6">
        <v>5</v>
      </c>
      <c r="AV4" s="6">
        <v>4</v>
      </c>
      <c r="AW4" s="2">
        <f t="shared" ref="AW4:AW29" si="0">AV4+AU4+AT4+AS4+AR4</f>
        <v>24</v>
      </c>
      <c r="AX4" s="6">
        <v>5</v>
      </c>
      <c r="AY4" s="6">
        <v>5</v>
      </c>
      <c r="AZ4" s="6">
        <v>5</v>
      </c>
      <c r="BA4" s="6">
        <v>5</v>
      </c>
      <c r="BB4" s="6">
        <v>5</v>
      </c>
      <c r="BC4" s="2">
        <f t="shared" ref="BC4:BC9" si="1">BB4+BA4+AZ4+AY4+AX4</f>
        <v>25</v>
      </c>
    </row>
    <row r="5" spans="1:55" s="10" customFormat="1" ht="13" x14ac:dyDescent="0.3">
      <c r="A5" s="1">
        <v>1829</v>
      </c>
      <c r="B5" s="2" t="s">
        <v>27</v>
      </c>
      <c r="C5" s="2">
        <v>54</v>
      </c>
      <c r="D5" s="2">
        <v>160</v>
      </c>
      <c r="E5" s="2">
        <v>58</v>
      </c>
      <c r="F5" s="2">
        <v>22.65625</v>
      </c>
      <c r="G5" s="2">
        <v>9</v>
      </c>
      <c r="H5" s="1">
        <v>7.29</v>
      </c>
      <c r="I5" s="1">
        <v>4.3499999999999996</v>
      </c>
      <c r="J5" s="1">
        <v>130</v>
      </c>
      <c r="K5" s="1">
        <v>392</v>
      </c>
      <c r="L5" s="1">
        <v>55</v>
      </c>
      <c r="M5" s="1">
        <v>34.799999999999997</v>
      </c>
      <c r="N5" s="1">
        <v>6.3</v>
      </c>
      <c r="O5" s="2">
        <v>3.8</v>
      </c>
      <c r="P5" s="2">
        <v>0.1</v>
      </c>
      <c r="Q5" s="1">
        <v>6.04</v>
      </c>
      <c r="R5" s="1">
        <v>4.2300000000000004</v>
      </c>
      <c r="S5" s="1">
        <v>128</v>
      </c>
      <c r="T5" s="1">
        <v>288</v>
      </c>
      <c r="U5" s="1">
        <v>52.9</v>
      </c>
      <c r="V5" s="1">
        <v>32.799999999999997</v>
      </c>
      <c r="W5" s="1">
        <v>7</v>
      </c>
      <c r="X5" s="2">
        <v>7.1</v>
      </c>
      <c r="Y5" s="1">
        <v>0.2</v>
      </c>
      <c r="Z5" s="1">
        <v>23</v>
      </c>
      <c r="AA5" s="1">
        <v>29</v>
      </c>
      <c r="AB5" s="1">
        <v>4.58</v>
      </c>
      <c r="AC5" s="1">
        <v>53</v>
      </c>
      <c r="AD5" s="1">
        <v>5.89</v>
      </c>
      <c r="AE5" s="6">
        <v>291.2</v>
      </c>
      <c r="AF5" s="1">
        <v>45</v>
      </c>
      <c r="AG5" s="1">
        <v>48</v>
      </c>
      <c r="AH5" s="1">
        <v>4.66</v>
      </c>
      <c r="AI5" s="1">
        <v>54.8</v>
      </c>
      <c r="AJ5" s="1">
        <v>5.16</v>
      </c>
      <c r="AK5" s="6">
        <v>322.3</v>
      </c>
      <c r="AL5" s="2">
        <v>90.6</v>
      </c>
      <c r="AM5" s="2">
        <v>100.8</v>
      </c>
      <c r="AN5" s="2">
        <v>65</v>
      </c>
      <c r="AO5" s="2">
        <v>94.2</v>
      </c>
      <c r="AP5" s="2" t="s">
        <v>37</v>
      </c>
      <c r="AQ5" s="2" t="s">
        <v>37</v>
      </c>
      <c r="AR5" s="1">
        <v>3</v>
      </c>
      <c r="AS5" s="1">
        <v>4</v>
      </c>
      <c r="AT5" s="1">
        <v>4</v>
      </c>
      <c r="AU5" s="1">
        <v>4</v>
      </c>
      <c r="AV5" s="1">
        <v>4</v>
      </c>
      <c r="AW5" s="2">
        <f t="shared" si="0"/>
        <v>19</v>
      </c>
      <c r="AX5" s="1">
        <v>4</v>
      </c>
      <c r="AY5" s="1">
        <v>4</v>
      </c>
      <c r="AZ5" s="1">
        <v>5</v>
      </c>
      <c r="BA5" s="1">
        <v>4</v>
      </c>
      <c r="BB5" s="1">
        <v>4</v>
      </c>
      <c r="BC5" s="2">
        <f t="shared" si="1"/>
        <v>21</v>
      </c>
    </row>
    <row r="6" spans="1:55" s="9" customFormat="1" ht="13" x14ac:dyDescent="0.3">
      <c r="A6" s="6">
        <v>1841</v>
      </c>
      <c r="B6" s="2" t="s">
        <v>27</v>
      </c>
      <c r="C6" s="2">
        <v>68</v>
      </c>
      <c r="D6" s="2">
        <v>170</v>
      </c>
      <c r="E6" s="2">
        <v>80</v>
      </c>
      <c r="F6" s="2">
        <v>27.681660899653981</v>
      </c>
      <c r="G6" s="2">
        <v>30</v>
      </c>
      <c r="H6" s="6">
        <v>8.24</v>
      </c>
      <c r="I6" s="6">
        <v>4.83</v>
      </c>
      <c r="J6" s="6">
        <v>153</v>
      </c>
      <c r="K6" s="6">
        <v>290</v>
      </c>
      <c r="L6" s="6">
        <v>65.5</v>
      </c>
      <c r="M6" s="6">
        <v>24.9</v>
      </c>
      <c r="N6" s="6">
        <v>7.3</v>
      </c>
      <c r="O6" s="2">
        <v>2.2000000000000002</v>
      </c>
      <c r="P6" s="2">
        <v>0.1</v>
      </c>
      <c r="Q6" s="6">
        <v>8.17</v>
      </c>
      <c r="R6" s="6">
        <v>4.7</v>
      </c>
      <c r="S6" s="6">
        <v>149</v>
      </c>
      <c r="T6" s="6">
        <v>245</v>
      </c>
      <c r="U6" s="6">
        <v>65.3</v>
      </c>
      <c r="V6" s="6">
        <v>24.2</v>
      </c>
      <c r="W6" s="6">
        <v>7.7</v>
      </c>
      <c r="X6" s="2">
        <v>2.7</v>
      </c>
      <c r="Y6" s="6">
        <v>0.1</v>
      </c>
      <c r="Z6" s="6">
        <v>23</v>
      </c>
      <c r="AA6" s="6">
        <v>20</v>
      </c>
      <c r="AB6" s="6">
        <v>8.99</v>
      </c>
      <c r="AC6" s="6">
        <v>64.3</v>
      </c>
      <c r="AD6" s="6">
        <v>5.73</v>
      </c>
      <c r="AE6" s="6">
        <v>272.60000000000002</v>
      </c>
      <c r="AF6" s="6">
        <v>22</v>
      </c>
      <c r="AG6" s="6">
        <v>22</v>
      </c>
      <c r="AH6" s="6">
        <v>7.75</v>
      </c>
      <c r="AI6" s="6">
        <v>67</v>
      </c>
      <c r="AJ6" s="6">
        <v>4.5199999999999996</v>
      </c>
      <c r="AK6" s="6">
        <v>225.8</v>
      </c>
      <c r="AL6" s="2">
        <v>74.599999999999994</v>
      </c>
      <c r="AM6" s="2">
        <v>86.9</v>
      </c>
      <c r="AN6" s="2">
        <v>63.5</v>
      </c>
      <c r="AO6" s="2">
        <v>69.599999999999994</v>
      </c>
      <c r="AP6" s="2" t="s">
        <v>37</v>
      </c>
      <c r="AQ6" s="2" t="s">
        <v>37</v>
      </c>
      <c r="AR6" s="6">
        <v>3</v>
      </c>
      <c r="AS6" s="6">
        <v>3</v>
      </c>
      <c r="AT6" s="6">
        <v>4</v>
      </c>
      <c r="AU6" s="6">
        <v>4</v>
      </c>
      <c r="AV6" s="6">
        <v>3</v>
      </c>
      <c r="AW6" s="2">
        <f t="shared" si="0"/>
        <v>17</v>
      </c>
      <c r="AX6" s="6">
        <v>4</v>
      </c>
      <c r="AY6" s="6">
        <v>4</v>
      </c>
      <c r="AZ6" s="6">
        <v>5</v>
      </c>
      <c r="BA6" s="6">
        <v>4</v>
      </c>
      <c r="BB6" s="6">
        <v>5</v>
      </c>
      <c r="BC6" s="2">
        <f t="shared" si="1"/>
        <v>22</v>
      </c>
    </row>
    <row r="7" spans="1:55" s="10" customFormat="1" ht="13" x14ac:dyDescent="0.3">
      <c r="A7" s="5">
        <v>18103</v>
      </c>
      <c r="B7" s="2" t="s">
        <v>27</v>
      </c>
      <c r="C7" s="2">
        <v>43</v>
      </c>
      <c r="D7" s="2">
        <v>161</v>
      </c>
      <c r="E7" s="2">
        <v>63</v>
      </c>
      <c r="F7" s="2">
        <v>24.304617877396705</v>
      </c>
      <c r="G7" s="2">
        <v>2</v>
      </c>
      <c r="H7" s="1">
        <v>5.52</v>
      </c>
      <c r="I7" s="1">
        <v>4.16</v>
      </c>
      <c r="J7" s="1">
        <v>126</v>
      </c>
      <c r="K7" s="1">
        <v>139</v>
      </c>
      <c r="L7" s="1">
        <v>63.8</v>
      </c>
      <c r="M7" s="1">
        <v>22.6</v>
      </c>
      <c r="N7" s="1">
        <v>5.4</v>
      </c>
      <c r="O7" s="2">
        <v>8</v>
      </c>
      <c r="P7" s="2">
        <v>0.2</v>
      </c>
      <c r="Q7" s="1">
        <v>6.22</v>
      </c>
      <c r="R7" s="1">
        <v>3.79</v>
      </c>
      <c r="S7" s="1">
        <v>115</v>
      </c>
      <c r="T7" s="1">
        <v>154</v>
      </c>
      <c r="U7" s="1">
        <v>64.599999999999994</v>
      </c>
      <c r="V7" s="1">
        <v>24.1</v>
      </c>
      <c r="W7" s="1">
        <v>4.7</v>
      </c>
      <c r="X7" s="2">
        <v>6.3</v>
      </c>
      <c r="Y7" s="1">
        <v>0.3</v>
      </c>
      <c r="Z7" s="1">
        <v>23</v>
      </c>
      <c r="AA7" s="1">
        <v>30</v>
      </c>
      <c r="AB7" s="1">
        <v>5.56</v>
      </c>
      <c r="AC7" s="1">
        <v>62.7</v>
      </c>
      <c r="AD7" s="1">
        <v>4</v>
      </c>
      <c r="AE7" s="6">
        <v>367.3</v>
      </c>
      <c r="AF7" s="1">
        <v>23</v>
      </c>
      <c r="AG7" s="1">
        <v>17</v>
      </c>
      <c r="AH7" s="1">
        <v>5.64</v>
      </c>
      <c r="AI7" s="1">
        <v>65.7</v>
      </c>
      <c r="AJ7" s="1">
        <v>4.1100000000000003</v>
      </c>
      <c r="AK7" s="6">
        <v>387.4</v>
      </c>
      <c r="AL7" s="2">
        <v>52.4</v>
      </c>
      <c r="AM7" s="2">
        <v>65.599999999999994</v>
      </c>
      <c r="AN7" s="2">
        <v>42.7</v>
      </c>
      <c r="AO7" s="2">
        <v>57.6</v>
      </c>
      <c r="AP7" s="2" t="s">
        <v>37</v>
      </c>
      <c r="AQ7" s="2" t="s">
        <v>37</v>
      </c>
      <c r="AR7" s="1">
        <v>5</v>
      </c>
      <c r="AS7" s="1">
        <v>4</v>
      </c>
      <c r="AT7" s="1">
        <v>4</v>
      </c>
      <c r="AU7" s="1">
        <v>4</v>
      </c>
      <c r="AV7" s="1">
        <v>4</v>
      </c>
      <c r="AW7" s="2">
        <f t="shared" si="0"/>
        <v>21</v>
      </c>
      <c r="AX7" s="1">
        <v>5</v>
      </c>
      <c r="AY7" s="1">
        <v>5</v>
      </c>
      <c r="AZ7" s="1">
        <v>5</v>
      </c>
      <c r="BA7" s="1">
        <v>4</v>
      </c>
      <c r="BB7" s="1">
        <v>4</v>
      </c>
      <c r="BC7" s="2">
        <f t="shared" si="1"/>
        <v>23</v>
      </c>
    </row>
    <row r="8" spans="1:55" s="10" customFormat="1" ht="13" x14ac:dyDescent="0.3">
      <c r="A8" s="1">
        <v>1915</v>
      </c>
      <c r="B8" s="2" t="s">
        <v>27</v>
      </c>
      <c r="C8" s="2">
        <v>59</v>
      </c>
      <c r="D8" s="2">
        <v>154</v>
      </c>
      <c r="E8" s="2">
        <v>57</v>
      </c>
      <c r="F8" s="2">
        <v>24.034407151290267</v>
      </c>
      <c r="G8" s="2">
        <v>10</v>
      </c>
      <c r="H8" s="1">
        <v>6.12</v>
      </c>
      <c r="I8" s="1">
        <v>4.3499999999999996</v>
      </c>
      <c r="J8" s="1">
        <v>128</v>
      </c>
      <c r="K8" s="1">
        <v>268</v>
      </c>
      <c r="L8" s="1">
        <v>65.5</v>
      </c>
      <c r="M8" s="1">
        <v>25.2</v>
      </c>
      <c r="N8" s="1">
        <v>5.9</v>
      </c>
      <c r="O8" s="2">
        <v>2.9</v>
      </c>
      <c r="P8" s="2">
        <v>0.5</v>
      </c>
      <c r="Q8" s="1">
        <v>4.3099999999999996</v>
      </c>
      <c r="R8" s="1">
        <v>4.28</v>
      </c>
      <c r="S8" s="1">
        <v>128</v>
      </c>
      <c r="T8" s="1">
        <v>254</v>
      </c>
      <c r="U8" s="1">
        <v>61.2</v>
      </c>
      <c r="V8" s="1">
        <v>28.1</v>
      </c>
      <c r="W8" s="1">
        <v>6.7</v>
      </c>
      <c r="X8" s="2">
        <v>3.5</v>
      </c>
      <c r="Y8" s="1">
        <v>0.5</v>
      </c>
      <c r="Z8" s="1">
        <v>27</v>
      </c>
      <c r="AA8" s="1">
        <v>24</v>
      </c>
      <c r="AB8" s="1">
        <v>6.53</v>
      </c>
      <c r="AC8" s="1">
        <v>48.3</v>
      </c>
      <c r="AD8" s="1">
        <v>5.89</v>
      </c>
      <c r="AE8" s="1">
        <v>231.5</v>
      </c>
      <c r="AF8" s="1">
        <v>28</v>
      </c>
      <c r="AG8" s="1">
        <v>24</v>
      </c>
      <c r="AH8" s="1">
        <v>9.31</v>
      </c>
      <c r="AI8" s="1">
        <v>53</v>
      </c>
      <c r="AJ8" s="1">
        <v>8.19</v>
      </c>
      <c r="AK8" s="1">
        <v>260.10000000000002</v>
      </c>
      <c r="AL8" s="2">
        <v>70.900000000000006</v>
      </c>
      <c r="AM8" s="2">
        <v>79.5</v>
      </c>
      <c r="AN8" s="2">
        <v>81</v>
      </c>
      <c r="AO8" s="2">
        <v>97.7</v>
      </c>
      <c r="AP8" s="2">
        <v>54</v>
      </c>
      <c r="AQ8" s="2">
        <v>58</v>
      </c>
      <c r="AR8" s="1">
        <v>4</v>
      </c>
      <c r="AS8" s="1">
        <v>4</v>
      </c>
      <c r="AT8" s="1">
        <v>4</v>
      </c>
      <c r="AU8" s="1">
        <v>4</v>
      </c>
      <c r="AV8" s="1">
        <v>3</v>
      </c>
      <c r="AW8" s="2">
        <f t="shared" si="0"/>
        <v>19</v>
      </c>
      <c r="AX8" s="1">
        <v>4</v>
      </c>
      <c r="AY8" s="1">
        <v>4</v>
      </c>
      <c r="AZ8" s="1">
        <v>4</v>
      </c>
      <c r="BA8" s="1">
        <v>4</v>
      </c>
      <c r="BB8" s="1">
        <v>4</v>
      </c>
      <c r="BC8" s="2">
        <f t="shared" si="1"/>
        <v>20</v>
      </c>
    </row>
    <row r="9" spans="1:55" s="10" customFormat="1" ht="13" x14ac:dyDescent="0.3">
      <c r="A9" s="1">
        <v>1922</v>
      </c>
      <c r="B9" s="2" t="s">
        <v>27</v>
      </c>
      <c r="C9" s="2">
        <v>64</v>
      </c>
      <c r="D9" s="2">
        <v>160</v>
      </c>
      <c r="E9" s="2">
        <v>70</v>
      </c>
      <c r="F9" s="2">
        <v>27.34375</v>
      </c>
      <c r="G9" s="2">
        <v>6</v>
      </c>
      <c r="H9" s="1">
        <v>4.42</v>
      </c>
      <c r="I9" s="1">
        <v>4.59</v>
      </c>
      <c r="J9" s="1">
        <v>137</v>
      </c>
      <c r="K9" s="1">
        <v>232</v>
      </c>
      <c r="L9" s="1">
        <v>42.1</v>
      </c>
      <c r="M9" s="1">
        <v>47.7</v>
      </c>
      <c r="N9" s="1">
        <v>7.7</v>
      </c>
      <c r="O9" s="2">
        <v>2</v>
      </c>
      <c r="P9" s="2">
        <v>0.5</v>
      </c>
      <c r="Q9" s="1">
        <v>2.67</v>
      </c>
      <c r="R9" s="1">
        <v>3.52</v>
      </c>
      <c r="S9" s="1">
        <v>110</v>
      </c>
      <c r="T9" s="1" t="s">
        <v>0</v>
      </c>
      <c r="U9" s="1">
        <v>45.7</v>
      </c>
      <c r="V9" s="1">
        <v>44.2</v>
      </c>
      <c r="W9" s="1">
        <v>7.1</v>
      </c>
      <c r="X9" s="2">
        <v>2.6</v>
      </c>
      <c r="Y9" s="1">
        <v>0.4</v>
      </c>
      <c r="Z9" s="1">
        <v>25</v>
      </c>
      <c r="AA9" s="1">
        <v>23</v>
      </c>
      <c r="AB9" s="1">
        <v>6.65</v>
      </c>
      <c r="AC9" s="1">
        <v>78.5</v>
      </c>
      <c r="AD9" s="1">
        <v>4.88</v>
      </c>
      <c r="AE9" s="1">
        <v>356.3</v>
      </c>
      <c r="AF9" s="1">
        <v>39</v>
      </c>
      <c r="AG9" s="1">
        <v>37</v>
      </c>
      <c r="AH9" s="1">
        <v>4.8099999999999996</v>
      </c>
      <c r="AI9" s="1">
        <v>59.7</v>
      </c>
      <c r="AJ9" s="1">
        <v>3.94</v>
      </c>
      <c r="AK9" s="1">
        <v>363.3</v>
      </c>
      <c r="AL9" s="2">
        <v>80</v>
      </c>
      <c r="AM9" s="2">
        <v>86</v>
      </c>
      <c r="AN9" s="2">
        <v>77.5</v>
      </c>
      <c r="AO9" s="2">
        <v>87.3</v>
      </c>
      <c r="AP9" s="2">
        <v>9</v>
      </c>
      <c r="AQ9" s="2">
        <v>11</v>
      </c>
      <c r="AR9" s="1">
        <v>3</v>
      </c>
      <c r="AS9" s="1">
        <v>3</v>
      </c>
      <c r="AT9" s="1">
        <v>2</v>
      </c>
      <c r="AU9" s="1">
        <v>5</v>
      </c>
      <c r="AV9" s="1">
        <v>3</v>
      </c>
      <c r="AW9" s="2">
        <f t="shared" si="0"/>
        <v>16</v>
      </c>
      <c r="AX9" s="1">
        <v>3</v>
      </c>
      <c r="AY9" s="1">
        <v>4</v>
      </c>
      <c r="AZ9" s="1">
        <v>4</v>
      </c>
      <c r="BA9" s="1">
        <v>5</v>
      </c>
      <c r="BB9" s="1">
        <v>4</v>
      </c>
      <c r="BC9" s="2">
        <f t="shared" si="1"/>
        <v>20</v>
      </c>
    </row>
    <row r="10" spans="1:55" s="10" customFormat="1" ht="13" x14ac:dyDescent="0.3">
      <c r="A10" s="1">
        <v>1932</v>
      </c>
      <c r="B10" s="2" t="s">
        <v>27</v>
      </c>
      <c r="C10" s="2">
        <v>61</v>
      </c>
      <c r="D10" s="2">
        <v>150</v>
      </c>
      <c r="E10" s="2">
        <v>50</v>
      </c>
      <c r="F10" s="2">
        <v>22.222222222222225</v>
      </c>
      <c r="G10" s="2">
        <v>10</v>
      </c>
      <c r="H10" s="1">
        <v>6.35</v>
      </c>
      <c r="I10" s="1">
        <v>4.57</v>
      </c>
      <c r="J10" s="1">
        <v>130</v>
      </c>
      <c r="K10" s="1">
        <v>331</v>
      </c>
      <c r="L10" s="1">
        <v>61.6</v>
      </c>
      <c r="M10" s="1">
        <v>29.6</v>
      </c>
      <c r="N10" s="1">
        <v>3.6</v>
      </c>
      <c r="O10" s="2">
        <v>4.5999999999999996</v>
      </c>
      <c r="P10" s="2">
        <v>0.6</v>
      </c>
      <c r="Q10" s="1">
        <v>7.4</v>
      </c>
      <c r="R10" s="1">
        <v>4.66</v>
      </c>
      <c r="S10" s="1">
        <v>132</v>
      </c>
      <c r="T10" s="1">
        <v>297</v>
      </c>
      <c r="U10" s="1">
        <v>61.7</v>
      </c>
      <c r="V10" s="1">
        <v>29.9</v>
      </c>
      <c r="W10" s="1">
        <v>4.9000000000000004</v>
      </c>
      <c r="X10" s="2">
        <v>2.8</v>
      </c>
      <c r="Y10" s="1">
        <v>0.7</v>
      </c>
      <c r="Z10" s="1">
        <v>16</v>
      </c>
      <c r="AA10" s="1">
        <v>10</v>
      </c>
      <c r="AB10" s="1">
        <v>8.3800000000000008</v>
      </c>
      <c r="AC10" s="1">
        <v>69.3</v>
      </c>
      <c r="AD10" s="1">
        <v>6.6</v>
      </c>
      <c r="AE10" s="1">
        <v>375.9</v>
      </c>
      <c r="AF10" s="1">
        <v>16</v>
      </c>
      <c r="AG10" s="1">
        <v>8</v>
      </c>
      <c r="AH10" s="1">
        <v>6.86</v>
      </c>
      <c r="AI10" s="1">
        <v>77.400000000000006</v>
      </c>
      <c r="AJ10" s="1">
        <v>5.76</v>
      </c>
      <c r="AK10" s="1">
        <v>346.4</v>
      </c>
      <c r="AL10" s="2">
        <v>69.7</v>
      </c>
      <c r="AM10" s="2">
        <v>78.2</v>
      </c>
      <c r="AN10" s="2">
        <v>84.9</v>
      </c>
      <c r="AO10" s="2">
        <v>98.8</v>
      </c>
      <c r="AP10" s="2" t="s">
        <v>37</v>
      </c>
      <c r="AQ10" s="2" t="s">
        <v>37</v>
      </c>
      <c r="AR10" s="1">
        <v>3</v>
      </c>
      <c r="AS10" s="1">
        <v>4</v>
      </c>
      <c r="AT10" s="1">
        <v>4</v>
      </c>
      <c r="AU10" s="1">
        <v>4</v>
      </c>
      <c r="AV10" s="1">
        <v>3</v>
      </c>
      <c r="AW10" s="2">
        <f>AV10+AU10+AT10+AS10+AR10</f>
        <v>18</v>
      </c>
      <c r="AX10" s="1">
        <v>4</v>
      </c>
      <c r="AY10" s="1">
        <v>5</v>
      </c>
      <c r="AZ10" s="1">
        <v>4</v>
      </c>
      <c r="BA10" s="1">
        <v>5</v>
      </c>
      <c r="BB10" s="1">
        <v>4</v>
      </c>
      <c r="BC10" s="2">
        <f>SUM(AX10:BB10)</f>
        <v>22</v>
      </c>
    </row>
    <row r="11" spans="1:55" s="10" customFormat="1" ht="13" x14ac:dyDescent="0.3">
      <c r="A11" s="1">
        <v>1948</v>
      </c>
      <c r="B11" s="2" t="s">
        <v>28</v>
      </c>
      <c r="C11" s="2">
        <v>47</v>
      </c>
      <c r="D11" s="2">
        <v>180</v>
      </c>
      <c r="E11" s="2">
        <v>85</v>
      </c>
      <c r="F11" s="2">
        <v>26.234567901234566</v>
      </c>
      <c r="G11" s="2">
        <v>20</v>
      </c>
      <c r="H11" s="1">
        <v>6.8</v>
      </c>
      <c r="I11" s="1">
        <v>5.0999999999999996</v>
      </c>
      <c r="J11" s="1">
        <v>167</v>
      </c>
      <c r="K11" s="1">
        <v>152</v>
      </c>
      <c r="L11" s="1">
        <v>78.7</v>
      </c>
      <c r="M11" s="1">
        <v>12.6</v>
      </c>
      <c r="N11" s="1">
        <v>6.2</v>
      </c>
      <c r="O11" s="2">
        <v>2.2000000000000002</v>
      </c>
      <c r="P11" s="2">
        <v>0.3</v>
      </c>
      <c r="Q11" s="1">
        <v>7.48</v>
      </c>
      <c r="R11" s="1">
        <v>5.53</v>
      </c>
      <c r="S11" s="1">
        <v>178</v>
      </c>
      <c r="T11" s="1">
        <v>150</v>
      </c>
      <c r="U11" s="1">
        <v>74.8</v>
      </c>
      <c r="V11" s="1">
        <v>18.899999999999999</v>
      </c>
      <c r="W11" s="1">
        <v>4.4000000000000004</v>
      </c>
      <c r="X11" s="2">
        <v>1.6</v>
      </c>
      <c r="Y11" s="1">
        <v>0.3</v>
      </c>
      <c r="Z11" s="1">
        <v>47</v>
      </c>
      <c r="AA11" s="1">
        <v>61</v>
      </c>
      <c r="AB11" s="1">
        <v>6.32</v>
      </c>
      <c r="AC11" s="1">
        <v>78.099999999999994</v>
      </c>
      <c r="AD11" s="1">
        <v>5.93</v>
      </c>
      <c r="AE11" s="1">
        <v>459.7</v>
      </c>
      <c r="AF11" s="1">
        <v>40</v>
      </c>
      <c r="AG11" s="1">
        <v>42</v>
      </c>
      <c r="AH11" s="1">
        <v>5.61</v>
      </c>
      <c r="AI11" s="1">
        <v>87.1</v>
      </c>
      <c r="AJ11" s="1">
        <v>9.7799999999999994</v>
      </c>
      <c r="AK11" s="1">
        <v>478.4</v>
      </c>
      <c r="AL11" s="2">
        <v>68.099999999999994</v>
      </c>
      <c r="AM11" s="2">
        <v>72.8</v>
      </c>
      <c r="AN11" s="2">
        <v>74.400000000000006</v>
      </c>
      <c r="AO11" s="2">
        <v>88.7</v>
      </c>
      <c r="AP11" s="2">
        <v>27</v>
      </c>
      <c r="AQ11" s="2">
        <v>30</v>
      </c>
      <c r="AR11" s="1">
        <v>2</v>
      </c>
      <c r="AS11" s="1">
        <v>2</v>
      </c>
      <c r="AT11" s="1">
        <v>5</v>
      </c>
      <c r="AU11" s="1">
        <v>1</v>
      </c>
      <c r="AV11" s="1">
        <v>2</v>
      </c>
      <c r="AW11" s="2">
        <f t="shared" si="0"/>
        <v>12</v>
      </c>
      <c r="AX11" s="1">
        <v>4</v>
      </c>
      <c r="AY11" s="1">
        <v>3</v>
      </c>
      <c r="AZ11" s="1">
        <v>4</v>
      </c>
      <c r="BA11" s="1">
        <v>2</v>
      </c>
      <c r="BB11" s="1">
        <v>3</v>
      </c>
      <c r="BC11" s="2">
        <v>16</v>
      </c>
    </row>
    <row r="12" spans="1:55" s="10" customFormat="1" ht="13" x14ac:dyDescent="0.3">
      <c r="A12" s="1">
        <v>1950</v>
      </c>
      <c r="B12" s="2" t="s">
        <v>28</v>
      </c>
      <c r="C12" s="2">
        <v>52</v>
      </c>
      <c r="D12" s="2">
        <v>175</v>
      </c>
      <c r="E12" s="2">
        <v>80</v>
      </c>
      <c r="F12" s="2">
        <v>26.122448979591837</v>
      </c>
      <c r="G12" s="2">
        <v>10</v>
      </c>
      <c r="H12" s="1">
        <v>4.8899999999999997</v>
      </c>
      <c r="I12" s="1">
        <v>4.62</v>
      </c>
      <c r="J12" s="1">
        <v>143</v>
      </c>
      <c r="K12" s="1">
        <v>184</v>
      </c>
      <c r="L12" s="1">
        <v>61.7</v>
      </c>
      <c r="M12" s="1">
        <v>27</v>
      </c>
      <c r="N12" s="1">
        <v>7.2</v>
      </c>
      <c r="O12" s="2">
        <v>3.7</v>
      </c>
      <c r="P12" s="2">
        <v>0.4</v>
      </c>
      <c r="Q12" s="1">
        <v>4.34</v>
      </c>
      <c r="R12" s="1">
        <v>4.17</v>
      </c>
      <c r="S12" s="1">
        <v>132</v>
      </c>
      <c r="T12" s="1">
        <v>189</v>
      </c>
      <c r="U12" s="1">
        <v>55.6</v>
      </c>
      <c r="V12" s="1">
        <v>32</v>
      </c>
      <c r="W12" s="1">
        <v>7.4</v>
      </c>
      <c r="X12" s="2">
        <v>4.8</v>
      </c>
      <c r="Y12" s="1">
        <v>0.2</v>
      </c>
      <c r="Z12" s="1">
        <v>25</v>
      </c>
      <c r="AA12" s="1">
        <v>29</v>
      </c>
      <c r="AB12" s="1">
        <v>5.71</v>
      </c>
      <c r="AC12" s="1">
        <v>54.8</v>
      </c>
      <c r="AD12" s="1">
        <v>5.5</v>
      </c>
      <c r="AE12" s="1">
        <v>302.5</v>
      </c>
      <c r="AF12" s="1">
        <v>20</v>
      </c>
      <c r="AG12" s="1">
        <v>19</v>
      </c>
      <c r="AH12" s="1">
        <v>6.83</v>
      </c>
      <c r="AI12" s="1">
        <v>59.2</v>
      </c>
      <c r="AJ12" s="1">
        <v>6.59</v>
      </c>
      <c r="AK12" s="1">
        <v>329.8</v>
      </c>
      <c r="AL12" s="2">
        <v>93.2</v>
      </c>
      <c r="AM12" s="2">
        <v>89.2</v>
      </c>
      <c r="AN12" s="2">
        <v>65.599999999999994</v>
      </c>
      <c r="AO12" s="2">
        <v>95.2</v>
      </c>
      <c r="AP12" s="4">
        <v>59</v>
      </c>
      <c r="AQ12" s="4">
        <v>73</v>
      </c>
      <c r="AR12" s="1">
        <v>2</v>
      </c>
      <c r="AS12" s="1">
        <v>3</v>
      </c>
      <c r="AT12" s="1">
        <v>2</v>
      </c>
      <c r="AU12" s="1">
        <v>4</v>
      </c>
      <c r="AV12" s="1">
        <v>2</v>
      </c>
      <c r="AW12" s="2">
        <f t="shared" si="0"/>
        <v>13</v>
      </c>
      <c r="AX12" s="1">
        <v>4</v>
      </c>
      <c r="AY12" s="1">
        <v>3</v>
      </c>
      <c r="AZ12" s="1">
        <v>4</v>
      </c>
      <c r="BA12" s="1">
        <v>4</v>
      </c>
      <c r="BB12" s="1">
        <v>3</v>
      </c>
      <c r="BC12" s="2">
        <v>17</v>
      </c>
    </row>
    <row r="13" spans="1:55" s="10" customFormat="1" ht="13" x14ac:dyDescent="0.3">
      <c r="A13" s="1">
        <v>1965</v>
      </c>
      <c r="B13" s="2" t="s">
        <v>28</v>
      </c>
      <c r="C13" s="2">
        <v>66</v>
      </c>
      <c r="D13" s="2">
        <v>178</v>
      </c>
      <c r="E13" s="2">
        <v>76</v>
      </c>
      <c r="F13" s="2">
        <v>23.98687034465345</v>
      </c>
      <c r="G13" s="2">
        <v>4</v>
      </c>
      <c r="H13" s="1">
        <v>3.41</v>
      </c>
      <c r="I13" s="1">
        <v>4.38</v>
      </c>
      <c r="J13" s="1">
        <v>140</v>
      </c>
      <c r="K13" s="1">
        <v>105</v>
      </c>
      <c r="L13" s="1">
        <v>69.2</v>
      </c>
      <c r="M13" s="1">
        <v>22</v>
      </c>
      <c r="N13" s="1">
        <v>7.6</v>
      </c>
      <c r="O13" s="2">
        <v>0.6</v>
      </c>
      <c r="P13" s="2">
        <v>0.6</v>
      </c>
      <c r="Q13" s="1">
        <v>4.71</v>
      </c>
      <c r="R13" s="1">
        <v>4.58</v>
      </c>
      <c r="S13" s="1">
        <v>147</v>
      </c>
      <c r="T13" s="1">
        <v>124</v>
      </c>
      <c r="U13" s="1">
        <v>69.5</v>
      </c>
      <c r="V13" s="1">
        <v>22.9</v>
      </c>
      <c r="W13" s="1">
        <v>6.6</v>
      </c>
      <c r="X13" s="2">
        <v>0.8</v>
      </c>
      <c r="Y13" s="1">
        <v>0.2</v>
      </c>
      <c r="Z13" s="1">
        <v>22</v>
      </c>
      <c r="AA13" s="1">
        <v>15</v>
      </c>
      <c r="AB13" s="1">
        <v>7.75</v>
      </c>
      <c r="AC13" s="1">
        <v>68.2</v>
      </c>
      <c r="AD13" s="1">
        <v>6.38</v>
      </c>
      <c r="AE13" s="1">
        <v>447.4</v>
      </c>
      <c r="AF13" s="16">
        <v>14</v>
      </c>
      <c r="AG13" s="1">
        <v>13</v>
      </c>
      <c r="AH13" s="1">
        <v>5.49</v>
      </c>
      <c r="AI13" s="1">
        <v>67.900000000000006</v>
      </c>
      <c r="AJ13" s="1">
        <v>4.6399999999999997</v>
      </c>
      <c r="AK13" s="1">
        <v>460.6</v>
      </c>
      <c r="AL13" s="2">
        <v>89.7</v>
      </c>
      <c r="AM13" s="2">
        <v>95.9</v>
      </c>
      <c r="AN13" s="2">
        <v>66</v>
      </c>
      <c r="AO13" s="2">
        <v>88.7</v>
      </c>
      <c r="AP13" s="2">
        <v>26</v>
      </c>
      <c r="AQ13" s="2">
        <v>21</v>
      </c>
      <c r="AR13" s="1">
        <v>3</v>
      </c>
      <c r="AS13" s="1">
        <v>3</v>
      </c>
      <c r="AT13" s="1">
        <v>4</v>
      </c>
      <c r="AU13" s="1">
        <v>5</v>
      </c>
      <c r="AV13" s="1">
        <v>4</v>
      </c>
      <c r="AW13" s="2">
        <f t="shared" si="0"/>
        <v>19</v>
      </c>
      <c r="AX13" s="1">
        <v>3</v>
      </c>
      <c r="AY13" s="1">
        <v>4</v>
      </c>
      <c r="AZ13" s="1">
        <v>4</v>
      </c>
      <c r="BA13" s="1">
        <v>5</v>
      </c>
      <c r="BB13" s="1">
        <v>4</v>
      </c>
      <c r="BC13" s="2">
        <f t="shared" ref="BC13:BC17" si="2">BB13+BA13+AZ13+AY13+AX13</f>
        <v>20</v>
      </c>
    </row>
    <row r="14" spans="1:55" s="10" customFormat="1" ht="13.5" x14ac:dyDescent="0.3">
      <c r="A14" s="1">
        <v>2018</v>
      </c>
      <c r="B14" s="2" t="s">
        <v>28</v>
      </c>
      <c r="C14" s="2">
        <v>68</v>
      </c>
      <c r="D14" s="2">
        <v>169</v>
      </c>
      <c r="E14" s="2">
        <v>65</v>
      </c>
      <c r="F14" s="2">
        <v>22.758306781975421</v>
      </c>
      <c r="G14" s="7">
        <v>3</v>
      </c>
      <c r="H14" s="5">
        <v>5.42</v>
      </c>
      <c r="I14" s="5">
        <v>6.23</v>
      </c>
      <c r="J14" s="5">
        <v>138</v>
      </c>
      <c r="K14" s="5">
        <v>238</v>
      </c>
      <c r="L14" s="5">
        <v>68.8</v>
      </c>
      <c r="M14" s="5">
        <v>22</v>
      </c>
      <c r="N14" s="5">
        <v>5.9</v>
      </c>
      <c r="O14" s="4">
        <v>2.6</v>
      </c>
      <c r="P14" s="4">
        <v>0.7</v>
      </c>
      <c r="Q14" s="5">
        <v>4.8600000000000003</v>
      </c>
      <c r="R14" s="5">
        <v>6.38</v>
      </c>
      <c r="S14" s="5">
        <v>138</v>
      </c>
      <c r="T14" s="5">
        <v>198</v>
      </c>
      <c r="U14" s="5">
        <v>71.3</v>
      </c>
      <c r="V14" s="5">
        <v>18.5</v>
      </c>
      <c r="W14" s="5">
        <v>5.3</v>
      </c>
      <c r="X14" s="4">
        <v>4.3</v>
      </c>
      <c r="Y14" s="5">
        <v>0.6</v>
      </c>
      <c r="Z14" s="5">
        <v>13</v>
      </c>
      <c r="AA14" s="5">
        <v>15</v>
      </c>
      <c r="AB14" s="5">
        <v>9.5500000000000007</v>
      </c>
      <c r="AC14" s="5">
        <v>105.3</v>
      </c>
      <c r="AD14" s="5">
        <v>11.89</v>
      </c>
      <c r="AE14" s="5">
        <v>291</v>
      </c>
      <c r="AF14" s="5">
        <v>12</v>
      </c>
      <c r="AG14" s="5">
        <v>18</v>
      </c>
      <c r="AH14" s="5">
        <v>7.13</v>
      </c>
      <c r="AI14" s="5">
        <v>103.2</v>
      </c>
      <c r="AJ14" s="5">
        <v>11.7</v>
      </c>
      <c r="AK14" s="5">
        <v>278</v>
      </c>
      <c r="AL14" s="4">
        <v>51.5</v>
      </c>
      <c r="AM14" s="2">
        <v>53.1</v>
      </c>
      <c r="AN14" s="4">
        <v>53.5</v>
      </c>
      <c r="AO14" s="2">
        <v>63.9</v>
      </c>
      <c r="AP14" s="4">
        <v>11</v>
      </c>
      <c r="AQ14" s="2">
        <v>11</v>
      </c>
      <c r="AR14" s="1">
        <v>2</v>
      </c>
      <c r="AS14" s="1">
        <v>2</v>
      </c>
      <c r="AT14" s="1">
        <v>4</v>
      </c>
      <c r="AU14" s="1">
        <v>4</v>
      </c>
      <c r="AV14" s="1">
        <v>3</v>
      </c>
      <c r="AW14" s="2">
        <f t="shared" si="0"/>
        <v>15</v>
      </c>
      <c r="AX14" s="1">
        <v>3</v>
      </c>
      <c r="AY14" s="1">
        <v>4</v>
      </c>
      <c r="AZ14" s="1">
        <v>5</v>
      </c>
      <c r="BA14" s="1">
        <v>5</v>
      </c>
      <c r="BB14" s="1">
        <v>3</v>
      </c>
      <c r="BC14" s="2">
        <f t="shared" si="2"/>
        <v>20</v>
      </c>
    </row>
    <row r="15" spans="1:55" s="10" customFormat="1" ht="13.5" x14ac:dyDescent="0.3">
      <c r="A15" s="1">
        <v>2022</v>
      </c>
      <c r="B15" s="2" t="s">
        <v>27</v>
      </c>
      <c r="C15" s="2">
        <v>66</v>
      </c>
      <c r="D15" s="2">
        <v>162</v>
      </c>
      <c r="E15" s="2">
        <v>59</v>
      </c>
      <c r="F15" s="2">
        <v>22.481329065691206</v>
      </c>
      <c r="G15" s="7">
        <v>7</v>
      </c>
      <c r="H15" s="5">
        <v>5.59</v>
      </c>
      <c r="I15" s="5">
        <v>4.51</v>
      </c>
      <c r="J15" s="5">
        <v>135</v>
      </c>
      <c r="K15" s="5">
        <v>313</v>
      </c>
      <c r="L15" s="5">
        <v>59</v>
      </c>
      <c r="M15" s="5">
        <v>29.2</v>
      </c>
      <c r="N15" s="5">
        <v>5.9</v>
      </c>
      <c r="O15" s="4">
        <v>3.9</v>
      </c>
      <c r="P15" s="4">
        <v>2</v>
      </c>
      <c r="Q15" s="5">
        <v>4.09</v>
      </c>
      <c r="R15" s="5">
        <v>4.43</v>
      </c>
      <c r="S15" s="5">
        <v>134</v>
      </c>
      <c r="T15" s="5">
        <v>242</v>
      </c>
      <c r="U15" s="5">
        <v>61.4</v>
      </c>
      <c r="V15" s="5">
        <v>25.4</v>
      </c>
      <c r="W15" s="5">
        <v>6.1</v>
      </c>
      <c r="X15" s="4">
        <v>5.4</v>
      </c>
      <c r="Y15" s="5">
        <v>1.7</v>
      </c>
      <c r="Z15" s="5">
        <v>38</v>
      </c>
      <c r="AA15" s="5">
        <v>43</v>
      </c>
      <c r="AB15" s="5">
        <v>6.04</v>
      </c>
      <c r="AC15" s="5">
        <v>50.2</v>
      </c>
      <c r="AD15" s="5">
        <v>4.92</v>
      </c>
      <c r="AE15" s="5">
        <v>444</v>
      </c>
      <c r="AF15" s="5">
        <v>38</v>
      </c>
      <c r="AG15" s="5">
        <v>45</v>
      </c>
      <c r="AH15" s="5">
        <v>5.01</v>
      </c>
      <c r="AI15" s="5">
        <v>54.1</v>
      </c>
      <c r="AJ15" s="5">
        <v>8.02</v>
      </c>
      <c r="AK15" s="5">
        <v>468</v>
      </c>
      <c r="AL15" s="4">
        <v>68.900000000000006</v>
      </c>
      <c r="AM15" s="2">
        <v>71.8</v>
      </c>
      <c r="AN15" s="4">
        <v>45</v>
      </c>
      <c r="AO15" s="2">
        <v>94.7</v>
      </c>
      <c r="AP15" s="4">
        <v>23</v>
      </c>
      <c r="AQ15" s="4">
        <v>18</v>
      </c>
      <c r="AR15" s="1">
        <v>3</v>
      </c>
      <c r="AS15" s="1">
        <v>4</v>
      </c>
      <c r="AT15" s="1">
        <v>5</v>
      </c>
      <c r="AU15" s="1">
        <v>5</v>
      </c>
      <c r="AV15" s="1">
        <v>3</v>
      </c>
      <c r="AW15" s="2">
        <f t="shared" si="0"/>
        <v>20</v>
      </c>
      <c r="AX15" s="1">
        <v>5</v>
      </c>
      <c r="AY15" s="1">
        <v>5</v>
      </c>
      <c r="AZ15" s="1">
        <v>5</v>
      </c>
      <c r="BA15" s="1">
        <v>5</v>
      </c>
      <c r="BB15" s="1">
        <v>3</v>
      </c>
      <c r="BC15" s="2">
        <f t="shared" si="2"/>
        <v>23</v>
      </c>
    </row>
    <row r="16" spans="1:55" s="10" customFormat="1" ht="13.5" x14ac:dyDescent="0.3">
      <c r="A16" s="1">
        <v>2049</v>
      </c>
      <c r="B16" s="2" t="s">
        <v>27</v>
      </c>
      <c r="C16" s="2">
        <v>66</v>
      </c>
      <c r="D16" s="2">
        <v>155</v>
      </c>
      <c r="E16" s="2">
        <v>53</v>
      </c>
      <c r="F16" s="2">
        <v>22.06035379812695</v>
      </c>
      <c r="G16" s="7">
        <v>56</v>
      </c>
      <c r="H16" s="5">
        <v>5.4</v>
      </c>
      <c r="I16" s="5">
        <v>3.95</v>
      </c>
      <c r="J16" s="5">
        <v>119</v>
      </c>
      <c r="K16" s="5">
        <v>251</v>
      </c>
      <c r="L16" s="5">
        <v>61.2</v>
      </c>
      <c r="M16" s="5">
        <v>30.2</v>
      </c>
      <c r="N16" s="5">
        <v>5.4</v>
      </c>
      <c r="O16" s="4">
        <v>2.8</v>
      </c>
      <c r="P16" s="4">
        <v>0.4</v>
      </c>
      <c r="Q16" s="5">
        <v>4.1100000000000003</v>
      </c>
      <c r="R16" s="5">
        <v>4.16</v>
      </c>
      <c r="S16" s="5">
        <v>126</v>
      </c>
      <c r="T16" s="5">
        <v>260</v>
      </c>
      <c r="U16" s="5">
        <v>67.8</v>
      </c>
      <c r="V16" s="5">
        <v>22.1</v>
      </c>
      <c r="W16" s="5">
        <v>5.8</v>
      </c>
      <c r="X16" s="4">
        <v>3.6</v>
      </c>
      <c r="Y16" s="5">
        <v>0.7</v>
      </c>
      <c r="Z16" s="5">
        <v>21</v>
      </c>
      <c r="AA16" s="5">
        <v>15</v>
      </c>
      <c r="AB16" s="5">
        <v>7.77</v>
      </c>
      <c r="AC16" s="5">
        <v>86.3</v>
      </c>
      <c r="AD16" s="5">
        <v>5.21</v>
      </c>
      <c r="AE16" s="5">
        <v>277.3</v>
      </c>
      <c r="AF16" s="5">
        <v>17</v>
      </c>
      <c r="AG16" s="5">
        <v>14</v>
      </c>
      <c r="AH16" s="5">
        <v>7.71</v>
      </c>
      <c r="AI16" s="5">
        <v>58.8</v>
      </c>
      <c r="AJ16" s="5">
        <v>6.05</v>
      </c>
      <c r="AK16" s="5">
        <v>274</v>
      </c>
      <c r="AL16" s="2">
        <v>42.5</v>
      </c>
      <c r="AM16" s="2">
        <v>69</v>
      </c>
      <c r="AN16" s="2">
        <v>44.1</v>
      </c>
      <c r="AO16" s="2">
        <v>43.4</v>
      </c>
      <c r="AP16" s="2">
        <v>20</v>
      </c>
      <c r="AQ16" s="2">
        <v>32</v>
      </c>
      <c r="AR16" s="1">
        <v>3</v>
      </c>
      <c r="AS16" s="1">
        <v>4</v>
      </c>
      <c r="AT16" s="1">
        <v>5</v>
      </c>
      <c r="AU16" s="1">
        <v>5</v>
      </c>
      <c r="AV16" s="1">
        <v>3</v>
      </c>
      <c r="AW16" s="2">
        <f t="shared" si="0"/>
        <v>20</v>
      </c>
      <c r="AX16" s="1">
        <v>4</v>
      </c>
      <c r="AY16" s="1">
        <v>4</v>
      </c>
      <c r="AZ16" s="1">
        <v>4</v>
      </c>
      <c r="BA16" s="1">
        <v>5</v>
      </c>
      <c r="BB16" s="1">
        <v>3</v>
      </c>
      <c r="BC16" s="2">
        <f t="shared" ref="BC16" si="3">SUM(AX16:BB16)</f>
        <v>20</v>
      </c>
    </row>
    <row r="17" spans="1:55" s="10" customFormat="1" ht="13.5" x14ac:dyDescent="0.3">
      <c r="A17" s="1">
        <v>2051</v>
      </c>
      <c r="B17" s="2" t="s">
        <v>27</v>
      </c>
      <c r="C17" s="2">
        <v>21</v>
      </c>
      <c r="D17" s="2">
        <v>162</v>
      </c>
      <c r="E17" s="2">
        <v>65</v>
      </c>
      <c r="F17" s="2">
        <v>24.767565919829291</v>
      </c>
      <c r="G17" s="7">
        <v>19</v>
      </c>
      <c r="H17" s="5">
        <v>4.82</v>
      </c>
      <c r="I17" s="5">
        <v>4.43</v>
      </c>
      <c r="J17" s="5">
        <v>132</v>
      </c>
      <c r="K17" s="5">
        <v>255</v>
      </c>
      <c r="L17" s="5">
        <v>46.2</v>
      </c>
      <c r="M17" s="5">
        <v>43.2</v>
      </c>
      <c r="N17" s="5">
        <v>5.2</v>
      </c>
      <c r="O17" s="4">
        <v>5</v>
      </c>
      <c r="P17" s="4">
        <v>0.4</v>
      </c>
      <c r="Q17" s="5">
        <v>6.12</v>
      </c>
      <c r="R17" s="5">
        <v>4.47</v>
      </c>
      <c r="S17" s="5">
        <v>130</v>
      </c>
      <c r="T17" s="5">
        <v>278</v>
      </c>
      <c r="U17" s="5">
        <v>49.6</v>
      </c>
      <c r="V17" s="5">
        <v>36.799999999999997</v>
      </c>
      <c r="W17" s="5">
        <v>4.5999999999999996</v>
      </c>
      <c r="X17" s="4">
        <v>8.6999999999999993</v>
      </c>
      <c r="Y17" s="5">
        <v>0.3</v>
      </c>
      <c r="Z17" s="5">
        <v>19</v>
      </c>
      <c r="AA17" s="5">
        <v>14</v>
      </c>
      <c r="AB17" s="5">
        <v>4.45</v>
      </c>
      <c r="AC17" s="5">
        <v>58</v>
      </c>
      <c r="AD17" s="5">
        <v>5.04</v>
      </c>
      <c r="AE17" s="5">
        <v>369.3</v>
      </c>
      <c r="AF17" s="5">
        <v>14</v>
      </c>
      <c r="AG17" s="5">
        <v>8</v>
      </c>
      <c r="AH17" s="5">
        <v>3.61</v>
      </c>
      <c r="AI17" s="5">
        <v>68.5</v>
      </c>
      <c r="AJ17" s="5">
        <v>5.23</v>
      </c>
      <c r="AK17" s="5">
        <v>448</v>
      </c>
      <c r="AL17" s="2">
        <v>99.4</v>
      </c>
      <c r="AM17" s="4">
        <v>105.6</v>
      </c>
      <c r="AN17" s="2">
        <v>72.5</v>
      </c>
      <c r="AO17" s="4">
        <v>100.5</v>
      </c>
      <c r="AP17" s="2" t="s">
        <v>37</v>
      </c>
      <c r="AQ17" s="4" t="s">
        <v>37</v>
      </c>
      <c r="AR17" s="1">
        <v>3</v>
      </c>
      <c r="AS17" s="1">
        <v>4</v>
      </c>
      <c r="AT17" s="1">
        <v>5</v>
      </c>
      <c r="AU17" s="1">
        <v>5</v>
      </c>
      <c r="AV17" s="1">
        <v>4</v>
      </c>
      <c r="AW17" s="2">
        <f t="shared" si="0"/>
        <v>21</v>
      </c>
      <c r="AX17" s="1">
        <v>4</v>
      </c>
      <c r="AY17" s="1">
        <v>5</v>
      </c>
      <c r="AZ17" s="1">
        <v>4</v>
      </c>
      <c r="BA17" s="1">
        <v>5</v>
      </c>
      <c r="BB17" s="1">
        <v>4</v>
      </c>
      <c r="BC17" s="2">
        <f t="shared" si="2"/>
        <v>22</v>
      </c>
    </row>
    <row r="18" spans="1:55" s="10" customFormat="1" ht="13.5" x14ac:dyDescent="0.3">
      <c r="A18" s="1">
        <v>2060</v>
      </c>
      <c r="B18" s="2" t="s">
        <v>27</v>
      </c>
      <c r="C18" s="2">
        <v>47</v>
      </c>
      <c r="D18" s="2">
        <v>162</v>
      </c>
      <c r="E18" s="2">
        <v>60</v>
      </c>
      <c r="F18" s="2">
        <v>22.862368541380885</v>
      </c>
      <c r="G18" s="7">
        <v>5</v>
      </c>
      <c r="H18" s="5">
        <v>3.32</v>
      </c>
      <c r="I18" s="5">
        <v>4.95</v>
      </c>
      <c r="J18" s="5">
        <v>132</v>
      </c>
      <c r="K18" s="5">
        <v>194</v>
      </c>
      <c r="L18" s="5">
        <v>49.4</v>
      </c>
      <c r="M18" s="5">
        <v>39.799999999999997</v>
      </c>
      <c r="N18" s="5">
        <v>5.0999999999999996</v>
      </c>
      <c r="O18" s="4">
        <v>5.0999999999999996</v>
      </c>
      <c r="P18" s="4">
        <v>0.6</v>
      </c>
      <c r="Q18" s="5">
        <v>3.19</v>
      </c>
      <c r="R18" s="5">
        <v>4.9000000000000004</v>
      </c>
      <c r="S18" s="5">
        <v>131</v>
      </c>
      <c r="T18" s="5">
        <v>174</v>
      </c>
      <c r="U18" s="5">
        <v>41.4</v>
      </c>
      <c r="V18" s="5">
        <v>44.5</v>
      </c>
      <c r="W18" s="5">
        <v>4.0999999999999996</v>
      </c>
      <c r="X18" s="4">
        <v>9.4</v>
      </c>
      <c r="Y18" s="5">
        <v>0.6</v>
      </c>
      <c r="Z18" s="5">
        <v>13</v>
      </c>
      <c r="AA18" s="5">
        <v>7</v>
      </c>
      <c r="AB18" s="5">
        <v>3.07</v>
      </c>
      <c r="AC18" s="5">
        <v>61.9</v>
      </c>
      <c r="AD18" s="5">
        <v>5.04</v>
      </c>
      <c r="AE18" s="5">
        <v>233</v>
      </c>
      <c r="AF18" s="17">
        <v>14</v>
      </c>
      <c r="AG18" s="1">
        <v>6</v>
      </c>
      <c r="AH18" s="1">
        <v>4.59</v>
      </c>
      <c r="AI18" s="1">
        <v>68.099999999999994</v>
      </c>
      <c r="AJ18" s="1">
        <v>4.76</v>
      </c>
      <c r="AK18" s="1">
        <v>314.10000000000002</v>
      </c>
      <c r="AL18" s="4">
        <v>78.099999999999994</v>
      </c>
      <c r="AM18" s="4">
        <v>89.9</v>
      </c>
      <c r="AN18" s="4">
        <v>96.4</v>
      </c>
      <c r="AO18" s="4">
        <v>114.7</v>
      </c>
      <c r="AP18" s="4" t="s">
        <v>37</v>
      </c>
      <c r="AQ18" s="4" t="s">
        <v>37</v>
      </c>
      <c r="AR18" s="1">
        <v>3</v>
      </c>
      <c r="AS18" s="1">
        <v>3</v>
      </c>
      <c r="AT18" s="1">
        <v>3</v>
      </c>
      <c r="AU18" s="1">
        <v>2</v>
      </c>
      <c r="AV18" s="1">
        <v>2</v>
      </c>
      <c r="AW18" s="2">
        <f t="shared" si="0"/>
        <v>13</v>
      </c>
      <c r="AX18" s="1">
        <v>3</v>
      </c>
      <c r="AY18" s="1">
        <v>4</v>
      </c>
      <c r="AZ18" s="1">
        <v>4</v>
      </c>
      <c r="BA18" s="1">
        <v>4</v>
      </c>
      <c r="BB18" s="1">
        <v>3</v>
      </c>
      <c r="BC18" s="2">
        <f>SUM(AX18:BB18)</f>
        <v>18</v>
      </c>
    </row>
    <row r="19" spans="1:55" s="10" customFormat="1" ht="13.5" x14ac:dyDescent="0.3">
      <c r="A19" s="1">
        <v>2068</v>
      </c>
      <c r="B19" s="2" t="s">
        <v>27</v>
      </c>
      <c r="C19" s="2">
        <v>52</v>
      </c>
      <c r="D19" s="2">
        <v>165</v>
      </c>
      <c r="E19" s="2">
        <v>70</v>
      </c>
      <c r="F19" s="2">
        <v>25.711662075298442</v>
      </c>
      <c r="G19" s="7">
        <v>20</v>
      </c>
      <c r="H19" s="5">
        <v>8.23</v>
      </c>
      <c r="I19" s="5">
        <v>4.6100000000000003</v>
      </c>
      <c r="J19" s="5">
        <v>142</v>
      </c>
      <c r="K19" s="5">
        <v>281</v>
      </c>
      <c r="L19" s="5">
        <v>64.7</v>
      </c>
      <c r="M19" s="5">
        <v>27</v>
      </c>
      <c r="N19" s="5">
        <v>5.3</v>
      </c>
      <c r="O19" s="4">
        <v>2.8</v>
      </c>
      <c r="P19" s="4">
        <v>0.2</v>
      </c>
      <c r="Q19" s="5">
        <v>6.55</v>
      </c>
      <c r="R19" s="5">
        <v>4.0999999999999996</v>
      </c>
      <c r="S19" s="5">
        <v>132</v>
      </c>
      <c r="T19" s="5">
        <v>276</v>
      </c>
      <c r="U19" s="5">
        <v>64.099999999999994</v>
      </c>
      <c r="V19" s="5">
        <v>27.5</v>
      </c>
      <c r="W19" s="5">
        <v>5.3</v>
      </c>
      <c r="X19" s="4">
        <v>2.9</v>
      </c>
      <c r="Y19" s="5">
        <v>0.2</v>
      </c>
      <c r="Z19" s="5">
        <v>21</v>
      </c>
      <c r="AA19" s="5">
        <v>32</v>
      </c>
      <c r="AB19" s="5">
        <v>6.94</v>
      </c>
      <c r="AC19" s="5">
        <v>59.2</v>
      </c>
      <c r="AD19" s="5">
        <v>5.9</v>
      </c>
      <c r="AE19" s="5">
        <v>335.5</v>
      </c>
      <c r="AF19" s="5">
        <v>24</v>
      </c>
      <c r="AG19" s="5">
        <v>34</v>
      </c>
      <c r="AH19" s="5">
        <v>5.41</v>
      </c>
      <c r="AI19" s="5">
        <v>55.8</v>
      </c>
      <c r="AJ19" s="5">
        <v>5.56</v>
      </c>
      <c r="AK19" s="5">
        <v>506</v>
      </c>
      <c r="AL19" s="2">
        <v>70.400000000000006</v>
      </c>
      <c r="AM19" s="4">
        <v>71.3</v>
      </c>
      <c r="AN19" s="4">
        <v>53</v>
      </c>
      <c r="AO19" s="4">
        <v>67.8</v>
      </c>
      <c r="AP19" s="4" t="s">
        <v>37</v>
      </c>
      <c r="AQ19" s="4" t="s">
        <v>37</v>
      </c>
      <c r="AR19" s="1">
        <v>3</v>
      </c>
      <c r="AS19" s="1">
        <v>3</v>
      </c>
      <c r="AT19" s="1">
        <v>4</v>
      </c>
      <c r="AU19" s="1">
        <v>5</v>
      </c>
      <c r="AV19" s="1">
        <v>3</v>
      </c>
      <c r="AW19" s="2">
        <f t="shared" si="0"/>
        <v>18</v>
      </c>
      <c r="AX19" s="1">
        <v>3</v>
      </c>
      <c r="AY19" s="1">
        <v>3</v>
      </c>
      <c r="AZ19" s="1">
        <v>4</v>
      </c>
      <c r="BA19" s="1">
        <v>5</v>
      </c>
      <c r="BB19" s="1">
        <v>4</v>
      </c>
      <c r="BC19" s="2">
        <f t="shared" ref="BC19" si="4">BB19+BA19+AZ19+AY19+AX19</f>
        <v>19</v>
      </c>
    </row>
    <row r="20" spans="1:55" s="10" customFormat="1" ht="13.5" customHeight="1" x14ac:dyDescent="0.3">
      <c r="A20" s="1">
        <v>2074</v>
      </c>
      <c r="B20" s="2" t="s">
        <v>27</v>
      </c>
      <c r="C20" s="2">
        <v>41</v>
      </c>
      <c r="D20" s="2">
        <v>160</v>
      </c>
      <c r="E20" s="2">
        <v>53</v>
      </c>
      <c r="F20" s="2">
        <v>20.703125</v>
      </c>
      <c r="G20" s="7">
        <v>5</v>
      </c>
      <c r="H20" s="1">
        <v>6.53</v>
      </c>
      <c r="I20" s="1">
        <v>4.43</v>
      </c>
      <c r="J20" s="1">
        <v>131</v>
      </c>
      <c r="K20" s="1">
        <v>261</v>
      </c>
      <c r="L20" s="1">
        <v>59.5</v>
      </c>
      <c r="M20" s="1">
        <v>31.2</v>
      </c>
      <c r="N20" s="1">
        <v>4.5999999999999996</v>
      </c>
      <c r="O20" s="2">
        <v>4.4000000000000004</v>
      </c>
      <c r="P20" s="2">
        <v>0.3</v>
      </c>
      <c r="Q20" s="5">
        <v>8.81</v>
      </c>
      <c r="R20" s="5">
        <v>4.7300000000000004</v>
      </c>
      <c r="S20" s="5">
        <v>138</v>
      </c>
      <c r="T20" s="5">
        <v>254</v>
      </c>
      <c r="U20" s="5">
        <v>64.400000000000006</v>
      </c>
      <c r="V20" s="5">
        <v>25.4</v>
      </c>
      <c r="W20" s="5">
        <v>5.6</v>
      </c>
      <c r="X20" s="4">
        <v>4.0999999999999996</v>
      </c>
      <c r="Y20" s="5">
        <v>0.5</v>
      </c>
      <c r="Z20" s="5">
        <v>10</v>
      </c>
      <c r="AA20" s="5">
        <v>6</v>
      </c>
      <c r="AB20" s="5">
        <v>4.82</v>
      </c>
      <c r="AC20" s="5">
        <v>59.8</v>
      </c>
      <c r="AD20" s="5">
        <v>6.31</v>
      </c>
      <c r="AE20" s="5">
        <v>218</v>
      </c>
      <c r="AF20" s="1">
        <v>17</v>
      </c>
      <c r="AG20" s="1">
        <v>6.6</v>
      </c>
      <c r="AH20" s="1">
        <v>5.37</v>
      </c>
      <c r="AI20" s="1">
        <v>59</v>
      </c>
      <c r="AJ20" s="1">
        <v>269.60000000000002</v>
      </c>
      <c r="AK20" s="5">
        <v>218</v>
      </c>
      <c r="AL20" s="2">
        <v>80.599999999999994</v>
      </c>
      <c r="AM20" s="4">
        <v>88.6</v>
      </c>
      <c r="AN20" s="2">
        <v>72.599999999999994</v>
      </c>
      <c r="AO20" s="4">
        <v>90.1</v>
      </c>
      <c r="AP20" s="4">
        <v>50</v>
      </c>
      <c r="AQ20" s="4">
        <v>70</v>
      </c>
      <c r="AR20" s="1">
        <v>3</v>
      </c>
      <c r="AS20" s="1">
        <v>4</v>
      </c>
      <c r="AT20" s="1">
        <v>4</v>
      </c>
      <c r="AU20" s="1">
        <v>4</v>
      </c>
      <c r="AV20" s="1">
        <v>3</v>
      </c>
      <c r="AW20" s="2">
        <f t="shared" si="0"/>
        <v>18</v>
      </c>
      <c r="AX20" s="1">
        <v>4</v>
      </c>
      <c r="AY20" s="1">
        <v>4</v>
      </c>
      <c r="AZ20" s="1">
        <v>4</v>
      </c>
      <c r="BA20" s="1">
        <v>4</v>
      </c>
      <c r="BB20" s="1">
        <v>4</v>
      </c>
      <c r="BC20" s="2">
        <f>SUM(AX20:BB20)</f>
        <v>20</v>
      </c>
    </row>
    <row r="21" spans="1:55" s="9" customFormat="1" ht="13" x14ac:dyDescent="0.3">
      <c r="A21" s="6">
        <v>1811</v>
      </c>
      <c r="B21" s="2" t="s">
        <v>27</v>
      </c>
      <c r="C21" s="2">
        <v>55</v>
      </c>
      <c r="D21" s="2">
        <v>158</v>
      </c>
      <c r="E21" s="2">
        <v>60</v>
      </c>
      <c r="F21" s="2">
        <v>24.034609838166958</v>
      </c>
      <c r="G21" s="2">
        <v>10</v>
      </c>
      <c r="H21" s="6">
        <v>5.26</v>
      </c>
      <c r="I21" s="6">
        <v>4.1900000000000004</v>
      </c>
      <c r="J21" s="6">
        <v>126</v>
      </c>
      <c r="K21" s="6">
        <v>150</v>
      </c>
      <c r="L21" s="6">
        <v>53.1</v>
      </c>
      <c r="M21" s="6">
        <v>36.6</v>
      </c>
      <c r="N21" s="6">
        <v>7.2</v>
      </c>
      <c r="O21" s="2">
        <v>2.7</v>
      </c>
      <c r="P21" s="2">
        <v>0.4</v>
      </c>
      <c r="Q21" s="6">
        <v>4.45</v>
      </c>
      <c r="R21" s="6">
        <v>4.21</v>
      </c>
      <c r="S21" s="6">
        <v>127</v>
      </c>
      <c r="T21" s="6">
        <v>146</v>
      </c>
      <c r="U21" s="6">
        <v>50.4</v>
      </c>
      <c r="V21" s="6">
        <v>40.4</v>
      </c>
      <c r="W21" s="6">
        <v>6.5</v>
      </c>
      <c r="X21" s="2">
        <v>2.5</v>
      </c>
      <c r="Y21" s="6">
        <v>0.2</v>
      </c>
      <c r="Z21" s="6">
        <v>26</v>
      </c>
      <c r="AA21" s="6">
        <v>18</v>
      </c>
      <c r="AB21" s="6">
        <v>5.63</v>
      </c>
      <c r="AC21" s="6">
        <v>43</v>
      </c>
      <c r="AD21" s="6">
        <v>3.98</v>
      </c>
      <c r="AE21" s="6">
        <v>194.4</v>
      </c>
      <c r="AF21" s="6">
        <v>44</v>
      </c>
      <c r="AG21" s="6">
        <v>33</v>
      </c>
      <c r="AH21" s="6">
        <v>6.5</v>
      </c>
      <c r="AI21" s="6">
        <v>48.3</v>
      </c>
      <c r="AJ21" s="6">
        <v>4.9800000000000004</v>
      </c>
      <c r="AK21" s="6">
        <v>305.3</v>
      </c>
      <c r="AL21" s="2">
        <v>92.9</v>
      </c>
      <c r="AM21" s="2">
        <v>99</v>
      </c>
      <c r="AN21" s="2">
        <v>94.6</v>
      </c>
      <c r="AO21" s="2">
        <v>111.8</v>
      </c>
      <c r="AP21" s="2">
        <v>28</v>
      </c>
      <c r="AQ21" s="2">
        <v>26</v>
      </c>
      <c r="AR21" s="6">
        <v>4</v>
      </c>
      <c r="AS21" s="6">
        <v>4</v>
      </c>
      <c r="AT21" s="6">
        <v>5</v>
      </c>
      <c r="AU21" s="6">
        <v>5</v>
      </c>
      <c r="AV21" s="6">
        <v>4</v>
      </c>
      <c r="AW21" s="2">
        <f t="shared" si="0"/>
        <v>22</v>
      </c>
      <c r="AX21" s="6">
        <v>5</v>
      </c>
      <c r="AY21" s="6">
        <v>4</v>
      </c>
      <c r="AZ21" s="6">
        <v>4</v>
      </c>
      <c r="BA21" s="6">
        <v>5</v>
      </c>
      <c r="BB21" s="6">
        <v>5</v>
      </c>
      <c r="BC21" s="2">
        <f t="shared" ref="BC21:BC29" si="5">SUM(AX21:BB21)</f>
        <v>23</v>
      </c>
    </row>
    <row r="22" spans="1:55" s="9" customFormat="1" ht="13" x14ac:dyDescent="0.3">
      <c r="A22" s="6">
        <v>1818</v>
      </c>
      <c r="B22" s="2" t="s">
        <v>27</v>
      </c>
      <c r="C22" s="2">
        <v>36</v>
      </c>
      <c r="D22" s="2">
        <v>162</v>
      </c>
      <c r="E22" s="2">
        <v>52</v>
      </c>
      <c r="F22" s="2">
        <v>19.814052735863434</v>
      </c>
      <c r="G22" s="2">
        <v>2</v>
      </c>
      <c r="H22" s="6">
        <v>7.29</v>
      </c>
      <c r="I22" s="6">
        <v>4.57</v>
      </c>
      <c r="J22" s="6">
        <v>138</v>
      </c>
      <c r="K22" s="6">
        <v>267</v>
      </c>
      <c r="L22" s="6">
        <v>62.5</v>
      </c>
      <c r="M22" s="6">
        <v>23.3</v>
      </c>
      <c r="N22" s="6">
        <v>4.4000000000000004</v>
      </c>
      <c r="O22" s="2">
        <v>9.3000000000000007</v>
      </c>
      <c r="P22" s="2">
        <v>0.5</v>
      </c>
      <c r="Q22" s="6">
        <v>5.13</v>
      </c>
      <c r="R22" s="6">
        <v>4.4400000000000004</v>
      </c>
      <c r="S22" s="6">
        <v>134</v>
      </c>
      <c r="T22" s="6">
        <v>201</v>
      </c>
      <c r="U22" s="6">
        <v>52.7</v>
      </c>
      <c r="V22" s="6">
        <v>30.4</v>
      </c>
      <c r="W22" s="6">
        <v>5.8</v>
      </c>
      <c r="X22" s="2">
        <v>10.5</v>
      </c>
      <c r="Y22" s="6">
        <v>0.6</v>
      </c>
      <c r="Z22" s="6">
        <v>21</v>
      </c>
      <c r="AA22" s="6">
        <v>15</v>
      </c>
      <c r="AB22" s="6">
        <v>5.41</v>
      </c>
      <c r="AC22" s="6">
        <v>62</v>
      </c>
      <c r="AD22" s="6">
        <v>5.12</v>
      </c>
      <c r="AE22" s="6">
        <v>228.9</v>
      </c>
      <c r="AF22" s="6">
        <v>30</v>
      </c>
      <c r="AG22" s="6">
        <v>17</v>
      </c>
      <c r="AH22" s="6">
        <v>48.3</v>
      </c>
      <c r="AI22" s="6">
        <v>4.68</v>
      </c>
      <c r="AJ22" s="6">
        <v>5.66</v>
      </c>
      <c r="AK22" s="6">
        <v>267.89999999999998</v>
      </c>
      <c r="AL22" s="2">
        <v>96.6</v>
      </c>
      <c r="AM22" s="2">
        <v>108</v>
      </c>
      <c r="AN22" s="2">
        <v>92.6</v>
      </c>
      <c r="AO22" s="2">
        <v>109.7</v>
      </c>
      <c r="AP22" s="2" t="s">
        <v>37</v>
      </c>
      <c r="AQ22" s="2" t="s">
        <v>37</v>
      </c>
      <c r="AR22" s="6">
        <v>3</v>
      </c>
      <c r="AS22" s="6">
        <v>4</v>
      </c>
      <c r="AT22" s="6">
        <v>4</v>
      </c>
      <c r="AU22" s="6">
        <v>5</v>
      </c>
      <c r="AV22" s="6">
        <v>2</v>
      </c>
      <c r="AW22" s="2">
        <f t="shared" si="0"/>
        <v>18</v>
      </c>
      <c r="AX22" s="6">
        <v>4</v>
      </c>
      <c r="AY22" s="6">
        <v>4</v>
      </c>
      <c r="AZ22" s="6">
        <v>4</v>
      </c>
      <c r="BA22" s="6">
        <v>5</v>
      </c>
      <c r="BB22" s="6">
        <v>4</v>
      </c>
      <c r="BC22" s="2">
        <f t="shared" si="5"/>
        <v>21</v>
      </c>
    </row>
    <row r="23" spans="1:55" s="9" customFormat="1" ht="13" x14ac:dyDescent="0.3">
      <c r="A23" s="6">
        <v>1844</v>
      </c>
      <c r="B23" s="2" t="s">
        <v>27</v>
      </c>
      <c r="C23" s="2">
        <v>61</v>
      </c>
      <c r="D23" s="2">
        <v>160</v>
      </c>
      <c r="E23" s="2">
        <v>58</v>
      </c>
      <c r="F23" s="2">
        <v>22.65625</v>
      </c>
      <c r="G23" s="2">
        <v>25</v>
      </c>
      <c r="H23" s="6">
        <v>4.3099999999999996</v>
      </c>
      <c r="I23" s="6">
        <v>4.22</v>
      </c>
      <c r="J23" s="6">
        <v>131</v>
      </c>
      <c r="K23" s="6">
        <v>166</v>
      </c>
      <c r="L23" s="6">
        <v>47.6</v>
      </c>
      <c r="M23" s="6">
        <v>41.5</v>
      </c>
      <c r="N23" s="6">
        <v>5.8</v>
      </c>
      <c r="O23" s="2">
        <v>4.9000000000000004</v>
      </c>
      <c r="P23" s="2">
        <v>0.2</v>
      </c>
      <c r="Q23" s="6">
        <v>3.92</v>
      </c>
      <c r="R23" s="6">
        <v>4.54</v>
      </c>
      <c r="S23" s="6">
        <v>141</v>
      </c>
      <c r="T23" s="6">
        <v>188</v>
      </c>
      <c r="U23" s="6">
        <v>46.7</v>
      </c>
      <c r="V23" s="6">
        <v>41.1</v>
      </c>
      <c r="W23" s="6">
        <v>5.6</v>
      </c>
      <c r="X23" s="2">
        <v>6.1</v>
      </c>
      <c r="Y23" s="6">
        <v>0.5</v>
      </c>
      <c r="Z23" s="6">
        <v>18</v>
      </c>
      <c r="AA23" s="6">
        <v>13</v>
      </c>
      <c r="AB23" s="6">
        <v>7.5</v>
      </c>
      <c r="AC23" s="6">
        <v>49</v>
      </c>
      <c r="AD23" s="6">
        <v>6.97</v>
      </c>
      <c r="AE23" s="6">
        <v>277.89999999999998</v>
      </c>
      <c r="AF23" s="6">
        <v>20</v>
      </c>
      <c r="AG23" s="6">
        <v>15</v>
      </c>
      <c r="AH23" s="6">
        <v>7.11</v>
      </c>
      <c r="AI23" s="6">
        <v>53.2</v>
      </c>
      <c r="AJ23" s="6">
        <v>4.54</v>
      </c>
      <c r="AK23" s="6">
        <v>308.60000000000002</v>
      </c>
      <c r="AL23" s="2">
        <v>86.8</v>
      </c>
      <c r="AM23" s="2">
        <v>90.3</v>
      </c>
      <c r="AN23" s="2">
        <v>93.7</v>
      </c>
      <c r="AO23" s="2">
        <v>113.8</v>
      </c>
      <c r="AP23" s="2" t="s">
        <v>37</v>
      </c>
      <c r="AQ23" s="2" t="s">
        <v>37</v>
      </c>
      <c r="AR23" s="6">
        <v>3</v>
      </c>
      <c r="AS23" s="6">
        <v>3</v>
      </c>
      <c r="AT23" s="6">
        <v>3</v>
      </c>
      <c r="AU23" s="6">
        <v>4</v>
      </c>
      <c r="AV23" s="6">
        <v>3</v>
      </c>
      <c r="AW23" s="2">
        <f t="shared" si="0"/>
        <v>16</v>
      </c>
      <c r="AX23" s="3">
        <v>4</v>
      </c>
      <c r="AY23" s="3">
        <v>3</v>
      </c>
      <c r="AZ23" s="3">
        <v>4</v>
      </c>
      <c r="BA23" s="3">
        <v>4</v>
      </c>
      <c r="BB23" s="3">
        <v>4</v>
      </c>
      <c r="BC23" s="4">
        <v>19</v>
      </c>
    </row>
    <row r="24" spans="1:55" s="10" customFormat="1" ht="13" x14ac:dyDescent="0.3">
      <c r="A24" s="1">
        <v>18107</v>
      </c>
      <c r="B24" s="2" t="s">
        <v>27</v>
      </c>
      <c r="C24" s="2">
        <v>59</v>
      </c>
      <c r="D24" s="2">
        <v>162</v>
      </c>
      <c r="E24" s="2">
        <v>63</v>
      </c>
      <c r="F24" s="2">
        <v>24.005486968449929</v>
      </c>
      <c r="G24" s="2">
        <v>30</v>
      </c>
      <c r="H24" s="1">
        <v>4.49</v>
      </c>
      <c r="I24" s="1">
        <v>4.34</v>
      </c>
      <c r="J24" s="1">
        <v>131</v>
      </c>
      <c r="K24" s="1">
        <v>230</v>
      </c>
      <c r="L24" s="1">
        <v>52.5</v>
      </c>
      <c r="M24" s="1">
        <v>35.9</v>
      </c>
      <c r="N24" s="1">
        <v>7.1</v>
      </c>
      <c r="O24" s="2">
        <v>3.6</v>
      </c>
      <c r="P24" s="2">
        <v>0.9</v>
      </c>
      <c r="Q24" s="1">
        <v>4.99</v>
      </c>
      <c r="R24" s="1">
        <v>4.43</v>
      </c>
      <c r="S24" s="1">
        <v>133</v>
      </c>
      <c r="T24" s="1">
        <v>244</v>
      </c>
      <c r="U24" s="1">
        <v>51.3</v>
      </c>
      <c r="V24" s="1">
        <v>33.299999999999997</v>
      </c>
      <c r="W24" s="1">
        <v>6</v>
      </c>
      <c r="X24" s="2">
        <v>3</v>
      </c>
      <c r="Y24" s="1">
        <v>0.4</v>
      </c>
      <c r="Z24" s="1">
        <v>21</v>
      </c>
      <c r="AA24" s="1">
        <v>14</v>
      </c>
      <c r="AB24" s="1">
        <v>4.22</v>
      </c>
      <c r="AC24" s="1">
        <v>54.1</v>
      </c>
      <c r="AD24" s="1">
        <v>4.5999999999999996</v>
      </c>
      <c r="AE24" s="6">
        <v>290.60000000000002</v>
      </c>
      <c r="AF24" s="1">
        <v>20</v>
      </c>
      <c r="AG24" s="1">
        <v>19</v>
      </c>
      <c r="AH24" s="1">
        <v>5.26</v>
      </c>
      <c r="AI24" s="1">
        <v>47</v>
      </c>
      <c r="AJ24" s="1">
        <v>4.7</v>
      </c>
      <c r="AK24" s="6">
        <v>294.3</v>
      </c>
      <c r="AL24" s="2">
        <v>82.9</v>
      </c>
      <c r="AM24" s="2">
        <v>83.9</v>
      </c>
      <c r="AN24" s="2">
        <v>80.400000000000006</v>
      </c>
      <c r="AO24" s="2">
        <v>101.5</v>
      </c>
      <c r="AP24" s="2" t="s">
        <v>37</v>
      </c>
      <c r="AQ24" s="2" t="s">
        <v>37</v>
      </c>
      <c r="AR24" s="1">
        <v>4</v>
      </c>
      <c r="AS24" s="1">
        <v>3</v>
      </c>
      <c r="AT24" s="1">
        <v>4</v>
      </c>
      <c r="AU24" s="1">
        <v>4</v>
      </c>
      <c r="AV24" s="1">
        <v>3</v>
      </c>
      <c r="AW24" s="2">
        <f t="shared" si="0"/>
        <v>18</v>
      </c>
      <c r="AX24" s="1">
        <v>4</v>
      </c>
      <c r="AY24" s="1">
        <v>4</v>
      </c>
      <c r="AZ24" s="1">
        <v>5</v>
      </c>
      <c r="BA24" s="1">
        <v>5</v>
      </c>
      <c r="BB24" s="1">
        <v>4</v>
      </c>
      <c r="BC24" s="2">
        <f t="shared" si="5"/>
        <v>22</v>
      </c>
    </row>
    <row r="25" spans="1:55" s="10" customFormat="1" ht="13" x14ac:dyDescent="0.3">
      <c r="A25" s="1">
        <v>1926</v>
      </c>
      <c r="B25" s="2" t="s">
        <v>27</v>
      </c>
      <c r="C25" s="2">
        <v>45</v>
      </c>
      <c r="D25" s="2">
        <v>165</v>
      </c>
      <c r="E25" s="2">
        <v>65</v>
      </c>
      <c r="F25" s="2">
        <v>23.875114784205696</v>
      </c>
      <c r="G25" s="2">
        <v>1</v>
      </c>
      <c r="H25" s="1">
        <v>5.37</v>
      </c>
      <c r="I25" s="1">
        <v>4.26</v>
      </c>
      <c r="J25" s="1">
        <v>126</v>
      </c>
      <c r="K25" s="1">
        <v>207</v>
      </c>
      <c r="L25" s="1">
        <v>67.3</v>
      </c>
      <c r="M25" s="1">
        <v>24.6</v>
      </c>
      <c r="N25" s="1">
        <v>5.6</v>
      </c>
      <c r="O25" s="2">
        <v>1.9</v>
      </c>
      <c r="P25" s="2">
        <v>0.6</v>
      </c>
      <c r="Q25" s="1">
        <v>6.13</v>
      </c>
      <c r="R25" s="1">
        <v>3.72</v>
      </c>
      <c r="S25" s="1">
        <v>110</v>
      </c>
      <c r="T25" s="1">
        <v>191</v>
      </c>
      <c r="U25" s="1">
        <v>70.900000000000006</v>
      </c>
      <c r="V25" s="1">
        <v>20.100000000000001</v>
      </c>
      <c r="W25" s="1">
        <v>6.4</v>
      </c>
      <c r="X25" s="2">
        <v>2.2999999999999998</v>
      </c>
      <c r="Y25" s="1">
        <v>0.3</v>
      </c>
      <c r="Z25" s="1">
        <v>18</v>
      </c>
      <c r="AA25" s="1">
        <v>17</v>
      </c>
      <c r="AB25" s="1">
        <v>4.26</v>
      </c>
      <c r="AC25" s="1">
        <v>60</v>
      </c>
      <c r="AD25" s="1">
        <v>5.25</v>
      </c>
      <c r="AE25" s="1">
        <v>259.8</v>
      </c>
      <c r="AF25" s="16">
        <v>17</v>
      </c>
      <c r="AG25" s="1">
        <v>15</v>
      </c>
      <c r="AH25" s="1">
        <v>5.49</v>
      </c>
      <c r="AI25" s="1">
        <v>51.5</v>
      </c>
      <c r="AJ25" s="1">
        <v>8.39</v>
      </c>
      <c r="AK25" s="1">
        <v>214.2</v>
      </c>
      <c r="AL25" s="2">
        <v>85.3</v>
      </c>
      <c r="AM25" s="2">
        <v>89.9</v>
      </c>
      <c r="AN25" s="2">
        <v>105.5</v>
      </c>
      <c r="AO25" s="2">
        <v>139.19999999999999</v>
      </c>
      <c r="AP25" s="2" t="s">
        <v>37</v>
      </c>
      <c r="AQ25" s="2" t="s">
        <v>37</v>
      </c>
      <c r="AR25" s="1">
        <v>3</v>
      </c>
      <c r="AS25" s="1">
        <v>3</v>
      </c>
      <c r="AT25" s="1">
        <v>4</v>
      </c>
      <c r="AU25" s="1">
        <v>4</v>
      </c>
      <c r="AV25" s="1">
        <v>3</v>
      </c>
      <c r="AW25" s="2">
        <f t="shared" si="0"/>
        <v>17</v>
      </c>
      <c r="AX25" s="1">
        <v>3</v>
      </c>
      <c r="AY25" s="1">
        <v>4</v>
      </c>
      <c r="AZ25" s="1">
        <v>4</v>
      </c>
      <c r="BA25" s="1">
        <v>5</v>
      </c>
      <c r="BB25" s="1">
        <v>3</v>
      </c>
      <c r="BC25" s="2">
        <f t="shared" si="5"/>
        <v>19</v>
      </c>
    </row>
    <row r="26" spans="1:55" s="10" customFormat="1" ht="13" x14ac:dyDescent="0.3">
      <c r="A26" s="1">
        <v>1952</v>
      </c>
      <c r="B26" s="2" t="s">
        <v>27</v>
      </c>
      <c r="C26" s="2">
        <v>63</v>
      </c>
      <c r="D26" s="2">
        <v>161</v>
      </c>
      <c r="E26" s="2">
        <v>75</v>
      </c>
      <c r="F26" s="2">
        <v>28.934068901662741</v>
      </c>
      <c r="G26" s="2">
        <v>1</v>
      </c>
      <c r="H26" s="1">
        <v>4.38</v>
      </c>
      <c r="I26" s="1">
        <v>4.4000000000000004</v>
      </c>
      <c r="J26" s="1">
        <v>136</v>
      </c>
      <c r="K26" s="1">
        <v>211</v>
      </c>
      <c r="L26" s="1">
        <v>56.2</v>
      </c>
      <c r="M26" s="1">
        <v>31.7</v>
      </c>
      <c r="N26" s="1">
        <v>10.5</v>
      </c>
      <c r="O26" s="2">
        <v>1.4</v>
      </c>
      <c r="P26" s="2">
        <v>0.2</v>
      </c>
      <c r="Q26" s="1">
        <v>5.96</v>
      </c>
      <c r="R26" s="1">
        <v>4.3</v>
      </c>
      <c r="S26" s="1">
        <v>132</v>
      </c>
      <c r="T26" s="1">
        <v>269</v>
      </c>
      <c r="U26" s="1">
        <v>55.1</v>
      </c>
      <c r="V26" s="1">
        <v>35.9</v>
      </c>
      <c r="W26" s="1">
        <v>7</v>
      </c>
      <c r="X26" s="2">
        <v>1.7</v>
      </c>
      <c r="Y26" s="1">
        <v>0.3</v>
      </c>
      <c r="Z26" s="1">
        <v>21</v>
      </c>
      <c r="AA26" s="1">
        <v>15</v>
      </c>
      <c r="AB26" s="1">
        <v>5.22</v>
      </c>
      <c r="AC26" s="1">
        <v>55.6</v>
      </c>
      <c r="AD26" s="1">
        <v>4.6100000000000003</v>
      </c>
      <c r="AE26" s="1">
        <v>259.7</v>
      </c>
      <c r="AF26" s="1">
        <v>21</v>
      </c>
      <c r="AG26" s="1">
        <v>15</v>
      </c>
      <c r="AH26" s="1">
        <v>5.22</v>
      </c>
      <c r="AI26" s="1">
        <v>55.6</v>
      </c>
      <c r="AJ26" s="1">
        <v>4.6100000000000003</v>
      </c>
      <c r="AK26" s="1">
        <v>259.7</v>
      </c>
      <c r="AL26" s="2">
        <v>112.5</v>
      </c>
      <c r="AM26" s="2">
        <v>103</v>
      </c>
      <c r="AN26" s="2">
        <v>94.3</v>
      </c>
      <c r="AO26" s="2">
        <v>118.1</v>
      </c>
      <c r="AP26" s="2">
        <v>29</v>
      </c>
      <c r="AQ26" s="2">
        <v>41</v>
      </c>
      <c r="AR26" s="1">
        <v>2</v>
      </c>
      <c r="AS26" s="1">
        <v>2</v>
      </c>
      <c r="AT26" s="1">
        <v>2</v>
      </c>
      <c r="AU26" s="1">
        <v>2</v>
      </c>
      <c r="AV26" s="1">
        <v>2</v>
      </c>
      <c r="AW26" s="2">
        <f t="shared" si="0"/>
        <v>10</v>
      </c>
      <c r="AX26" s="1">
        <v>4</v>
      </c>
      <c r="AY26" s="1">
        <v>3</v>
      </c>
      <c r="AZ26" s="1">
        <v>4</v>
      </c>
      <c r="BA26" s="1">
        <v>3</v>
      </c>
      <c r="BB26" s="1">
        <v>3</v>
      </c>
      <c r="BC26" s="2">
        <f t="shared" si="5"/>
        <v>17</v>
      </c>
    </row>
    <row r="27" spans="1:55" s="10" customFormat="1" ht="12.5" customHeight="1" x14ac:dyDescent="0.3">
      <c r="A27" s="1">
        <v>1974</v>
      </c>
      <c r="B27" s="2" t="s">
        <v>28</v>
      </c>
      <c r="C27" s="2">
        <v>33</v>
      </c>
      <c r="D27" s="2">
        <v>182</v>
      </c>
      <c r="E27" s="2">
        <v>80</v>
      </c>
      <c r="F27" s="2">
        <v>24.151672503320853</v>
      </c>
      <c r="G27" s="2">
        <v>25</v>
      </c>
      <c r="H27" s="1">
        <v>7.91</v>
      </c>
      <c r="I27" s="1">
        <v>5.04</v>
      </c>
      <c r="J27" s="1">
        <v>154</v>
      </c>
      <c r="K27" s="1">
        <v>194</v>
      </c>
      <c r="L27" s="1">
        <v>58.2</v>
      </c>
      <c r="M27" s="1">
        <v>33.4</v>
      </c>
      <c r="N27" s="1">
        <v>4.9000000000000004</v>
      </c>
      <c r="O27" s="2">
        <v>3.2</v>
      </c>
      <c r="P27" s="2">
        <v>0.3</v>
      </c>
      <c r="Q27" s="1">
        <v>6.61</v>
      </c>
      <c r="R27" s="1">
        <v>4.92</v>
      </c>
      <c r="S27" s="1">
        <v>149</v>
      </c>
      <c r="T27" s="1">
        <v>191</v>
      </c>
      <c r="U27" s="1">
        <v>57.5</v>
      </c>
      <c r="V27" s="1">
        <v>34.799999999999997</v>
      </c>
      <c r="W27" s="1">
        <v>4.5</v>
      </c>
      <c r="X27" s="2">
        <v>3</v>
      </c>
      <c r="Y27" s="1">
        <v>0.2</v>
      </c>
      <c r="Z27" s="1">
        <v>23</v>
      </c>
      <c r="AA27" s="1">
        <v>25</v>
      </c>
      <c r="AB27" s="1">
        <v>8.09</v>
      </c>
      <c r="AC27" s="1">
        <v>83.7</v>
      </c>
      <c r="AD27" s="1">
        <v>10.78</v>
      </c>
      <c r="AE27" s="1">
        <v>430.5</v>
      </c>
      <c r="AF27" s="1">
        <v>20</v>
      </c>
      <c r="AG27" s="1">
        <v>17</v>
      </c>
      <c r="AH27" s="1">
        <v>5.71</v>
      </c>
      <c r="AI27" s="1">
        <v>58.5</v>
      </c>
      <c r="AJ27" s="1">
        <v>10.18</v>
      </c>
      <c r="AK27" s="1">
        <v>367.4</v>
      </c>
      <c r="AL27" s="2">
        <v>81.099999999999994</v>
      </c>
      <c r="AM27" s="2">
        <v>87.9</v>
      </c>
      <c r="AN27" s="2">
        <v>82.2</v>
      </c>
      <c r="AO27" s="2">
        <v>101.3</v>
      </c>
      <c r="AP27" s="2" t="s">
        <v>37</v>
      </c>
      <c r="AQ27" s="2" t="s">
        <v>37</v>
      </c>
      <c r="AR27" s="1">
        <v>4</v>
      </c>
      <c r="AS27" s="1">
        <v>5</v>
      </c>
      <c r="AT27" s="1">
        <v>5</v>
      </c>
      <c r="AU27" s="1">
        <v>5</v>
      </c>
      <c r="AV27" s="1">
        <v>4</v>
      </c>
      <c r="AW27" s="2">
        <f t="shared" si="0"/>
        <v>23</v>
      </c>
      <c r="AX27" s="1">
        <v>4</v>
      </c>
      <c r="AY27" s="1">
        <v>5</v>
      </c>
      <c r="AZ27" s="1">
        <v>5</v>
      </c>
      <c r="BA27" s="1">
        <v>5</v>
      </c>
      <c r="BB27" s="1">
        <v>4</v>
      </c>
      <c r="BC27" s="2">
        <f t="shared" si="5"/>
        <v>23</v>
      </c>
    </row>
    <row r="28" spans="1:55" s="10" customFormat="1" ht="13.5" x14ac:dyDescent="0.3">
      <c r="A28" s="1">
        <v>2015</v>
      </c>
      <c r="B28" s="2" t="s">
        <v>27</v>
      </c>
      <c r="C28" s="2">
        <v>33</v>
      </c>
      <c r="D28" s="2">
        <v>169</v>
      </c>
      <c r="E28" s="2">
        <v>99</v>
      </c>
      <c r="F28" s="2">
        <v>34.6626518679318</v>
      </c>
      <c r="G28" s="7">
        <v>1</v>
      </c>
      <c r="H28" s="5">
        <v>9.41</v>
      </c>
      <c r="I28" s="5">
        <v>3.97</v>
      </c>
      <c r="J28" s="5">
        <v>126</v>
      </c>
      <c r="K28" s="5">
        <v>379</v>
      </c>
      <c r="L28" s="5">
        <v>58.9</v>
      </c>
      <c r="M28" s="5">
        <v>32.1</v>
      </c>
      <c r="N28" s="5">
        <v>6.2</v>
      </c>
      <c r="O28" s="4">
        <v>2.2000000000000002</v>
      </c>
      <c r="P28" s="4">
        <v>0.6</v>
      </c>
      <c r="Q28" s="5">
        <v>9.6</v>
      </c>
      <c r="R28" s="5">
        <v>4</v>
      </c>
      <c r="S28" s="5">
        <v>128</v>
      </c>
      <c r="T28" s="5">
        <v>448</v>
      </c>
      <c r="U28" s="5">
        <v>58.9</v>
      </c>
      <c r="V28" s="5">
        <v>29.7</v>
      </c>
      <c r="W28" s="5">
        <v>8.5</v>
      </c>
      <c r="X28" s="4">
        <v>2.4</v>
      </c>
      <c r="Y28" s="5">
        <v>0.5</v>
      </c>
      <c r="Z28" s="5">
        <v>33</v>
      </c>
      <c r="AA28" s="5">
        <v>46</v>
      </c>
      <c r="AB28" s="5">
        <v>4.62</v>
      </c>
      <c r="AC28" s="5">
        <v>60.9</v>
      </c>
      <c r="AD28" s="5">
        <v>5.78</v>
      </c>
      <c r="AE28" s="5">
        <v>540.9</v>
      </c>
      <c r="AF28" s="5">
        <v>13</v>
      </c>
      <c r="AG28" s="5">
        <v>11</v>
      </c>
      <c r="AH28" s="5">
        <v>4.42</v>
      </c>
      <c r="AI28" s="5">
        <v>58.2</v>
      </c>
      <c r="AJ28" s="5">
        <v>4.29</v>
      </c>
      <c r="AK28" s="5">
        <v>382</v>
      </c>
      <c r="AL28" s="4">
        <v>106.3</v>
      </c>
      <c r="AM28" s="4">
        <v>109.1</v>
      </c>
      <c r="AN28" s="4">
        <v>108.4</v>
      </c>
      <c r="AO28" s="4">
        <v>124.9</v>
      </c>
      <c r="AP28" s="4">
        <v>23</v>
      </c>
      <c r="AQ28" s="4">
        <v>30</v>
      </c>
      <c r="AR28" s="1">
        <v>3</v>
      </c>
      <c r="AS28" s="1">
        <v>4</v>
      </c>
      <c r="AT28" s="1">
        <v>4</v>
      </c>
      <c r="AU28" s="1">
        <v>4</v>
      </c>
      <c r="AV28" s="1">
        <v>3</v>
      </c>
      <c r="AW28" s="2">
        <f t="shared" si="0"/>
        <v>18</v>
      </c>
      <c r="AX28" s="1">
        <v>4</v>
      </c>
      <c r="AY28" s="1">
        <v>3</v>
      </c>
      <c r="AZ28" s="1">
        <v>4</v>
      </c>
      <c r="BA28" s="1">
        <v>4</v>
      </c>
      <c r="BB28" s="1">
        <v>4</v>
      </c>
      <c r="BC28" s="2">
        <v>19</v>
      </c>
    </row>
    <row r="29" spans="1:55" s="10" customFormat="1" ht="13" x14ac:dyDescent="0.3">
      <c r="A29" s="1">
        <v>1834</v>
      </c>
      <c r="B29" s="2" t="s">
        <v>27</v>
      </c>
      <c r="C29" s="2">
        <v>66</v>
      </c>
      <c r="D29" s="2">
        <v>165</v>
      </c>
      <c r="E29" s="2">
        <v>95</v>
      </c>
      <c r="F29" s="2">
        <v>34.894398530762167</v>
      </c>
      <c r="G29" s="2">
        <v>10</v>
      </c>
      <c r="H29" s="1">
        <v>8.09</v>
      </c>
      <c r="I29" s="1">
        <v>5.01</v>
      </c>
      <c r="J29" s="1">
        <v>152</v>
      </c>
      <c r="K29" s="1">
        <v>341</v>
      </c>
      <c r="L29" s="1">
        <v>67</v>
      </c>
      <c r="M29" s="1">
        <v>19.100000000000001</v>
      </c>
      <c r="N29" s="1">
        <v>8.5</v>
      </c>
      <c r="O29" s="2">
        <v>4.2</v>
      </c>
      <c r="P29" s="2">
        <v>0.4</v>
      </c>
      <c r="Q29" s="1">
        <v>9.61</v>
      </c>
      <c r="R29" s="1">
        <v>4.54</v>
      </c>
      <c r="S29" s="1">
        <v>139</v>
      </c>
      <c r="T29" s="1">
        <v>352</v>
      </c>
      <c r="U29" s="1">
        <v>63</v>
      </c>
      <c r="V29" s="1">
        <v>22.4</v>
      </c>
      <c r="W29" s="1">
        <v>9.5</v>
      </c>
      <c r="X29" s="2">
        <v>4.4000000000000004</v>
      </c>
      <c r="Y29" s="1">
        <v>0.7</v>
      </c>
      <c r="Z29" s="1">
        <v>33</v>
      </c>
      <c r="AA29" s="1">
        <v>40</v>
      </c>
      <c r="AB29" s="1">
        <v>5.32</v>
      </c>
      <c r="AC29" s="1">
        <v>55.5</v>
      </c>
      <c r="AD29" s="1">
        <v>6.23</v>
      </c>
      <c r="AE29" s="1">
        <v>354.5</v>
      </c>
      <c r="AF29" s="1">
        <v>30</v>
      </c>
      <c r="AG29" s="1">
        <v>38</v>
      </c>
      <c r="AH29" s="1">
        <v>6.47</v>
      </c>
      <c r="AI29" s="1">
        <v>54.8</v>
      </c>
      <c r="AJ29" s="1">
        <v>5.47</v>
      </c>
      <c r="AK29" s="1">
        <v>333.5</v>
      </c>
      <c r="AL29" s="2">
        <v>82.2</v>
      </c>
      <c r="AM29" s="2">
        <v>83.9</v>
      </c>
      <c r="AN29" s="2">
        <v>105</v>
      </c>
      <c r="AO29" s="2">
        <v>128.80000000000001</v>
      </c>
      <c r="AP29" s="4">
        <v>19</v>
      </c>
      <c r="AQ29" s="4">
        <v>19</v>
      </c>
      <c r="AR29" s="1">
        <v>4</v>
      </c>
      <c r="AS29" s="1">
        <v>3</v>
      </c>
      <c r="AT29" s="1">
        <v>3</v>
      </c>
      <c r="AU29" s="1">
        <v>4</v>
      </c>
      <c r="AV29" s="1">
        <v>3</v>
      </c>
      <c r="AW29" s="2">
        <f t="shared" si="0"/>
        <v>17</v>
      </c>
      <c r="AX29" s="1">
        <v>4</v>
      </c>
      <c r="AY29" s="1">
        <v>3</v>
      </c>
      <c r="AZ29" s="1">
        <v>4</v>
      </c>
      <c r="BA29" s="1">
        <v>4</v>
      </c>
      <c r="BB29" s="1">
        <v>4</v>
      </c>
      <c r="BC29" s="2">
        <f t="shared" si="5"/>
        <v>19</v>
      </c>
    </row>
    <row r="30" spans="1:55" x14ac:dyDescent="0.3">
      <c r="B30" s="11"/>
      <c r="C30" s="11"/>
      <c r="D30" s="11"/>
      <c r="E30" s="11"/>
      <c r="F30" s="11"/>
      <c r="G30" s="11"/>
      <c r="O30" s="11"/>
      <c r="P30" s="11"/>
      <c r="X30" s="11"/>
      <c r="AL30" s="11"/>
      <c r="AM30" s="11"/>
      <c r="AN30" s="11"/>
      <c r="AO30" s="11"/>
      <c r="AP30" s="11"/>
      <c r="AQ30" s="11"/>
      <c r="AW30" s="11"/>
      <c r="BC30" s="11"/>
    </row>
    <row r="31" spans="1:55" x14ac:dyDescent="0.3">
      <c r="B31" s="11"/>
      <c r="C31" s="11"/>
      <c r="D31" s="11"/>
      <c r="E31" s="11"/>
      <c r="F31" s="11"/>
      <c r="G31" s="11"/>
      <c r="O31" s="11"/>
      <c r="P31" s="11"/>
      <c r="X31" s="11"/>
      <c r="AL31" s="11"/>
      <c r="AM31" s="11"/>
      <c r="AN31" s="11"/>
      <c r="AO31" s="11"/>
      <c r="AP31" s="11"/>
      <c r="AQ31" s="11"/>
      <c r="AW31" s="11"/>
      <c r="BC31" s="11"/>
    </row>
    <row r="32" spans="1:55" x14ac:dyDescent="0.3">
      <c r="B32" s="11"/>
      <c r="C32" s="11"/>
      <c r="D32" s="11"/>
      <c r="E32" s="11"/>
      <c r="F32" s="11"/>
      <c r="G32" s="11"/>
      <c r="O32" s="11"/>
      <c r="P32" s="11"/>
      <c r="X32" s="11"/>
      <c r="AL32" s="11"/>
      <c r="AM32" s="11"/>
      <c r="AN32" s="11"/>
      <c r="AO32" s="11"/>
      <c r="AP32" s="11"/>
      <c r="AQ32" s="11"/>
      <c r="AW32" s="11"/>
      <c r="BC32" s="11"/>
    </row>
    <row r="33" s="11" customFormat="1" x14ac:dyDescent="0.3"/>
    <row r="34" s="11" customFormat="1" x14ac:dyDescent="0.3"/>
    <row r="35" s="11" customFormat="1" x14ac:dyDescent="0.3"/>
    <row r="36" s="11" customFormat="1" x14ac:dyDescent="0.3"/>
    <row r="37" s="11" customFormat="1" x14ac:dyDescent="0.3"/>
    <row r="38" s="11" customFormat="1" x14ac:dyDescent="0.3"/>
    <row r="39" s="11" customFormat="1" x14ac:dyDescent="0.3"/>
    <row r="40" s="11" customFormat="1" x14ac:dyDescent="0.3"/>
    <row r="41" s="11" customFormat="1" x14ac:dyDescent="0.3"/>
    <row r="42" s="11" customFormat="1" x14ac:dyDescent="0.3"/>
    <row r="43" s="11" customFormat="1" x14ac:dyDescent="0.3"/>
    <row r="44" s="11" customFormat="1" x14ac:dyDescent="0.3"/>
    <row r="45" s="11" customFormat="1" x14ac:dyDescent="0.3"/>
    <row r="46" s="11" customFormat="1" x14ac:dyDescent="0.3"/>
    <row r="47" s="11" customFormat="1" x14ac:dyDescent="0.3"/>
    <row r="48" s="11" customFormat="1" x14ac:dyDescent="0.3"/>
    <row r="49" s="11" customFormat="1" x14ac:dyDescent="0.3"/>
    <row r="50" s="11" customFormat="1" x14ac:dyDescent="0.3"/>
    <row r="51" s="11" customFormat="1" x14ac:dyDescent="0.3"/>
    <row r="52" s="11" customFormat="1" x14ac:dyDescent="0.3"/>
    <row r="53" s="11" customFormat="1" x14ac:dyDescent="0.3"/>
    <row r="54" s="11" customFormat="1" x14ac:dyDescent="0.3"/>
    <row r="55" s="11" customFormat="1" x14ac:dyDescent="0.3"/>
    <row r="56" s="11" customFormat="1" x14ac:dyDescent="0.3"/>
    <row r="57" s="11" customFormat="1" x14ac:dyDescent="0.3"/>
    <row r="58" s="11" customFormat="1" x14ac:dyDescent="0.3"/>
    <row r="59" s="11" customFormat="1" x14ac:dyDescent="0.3"/>
    <row r="60" s="11" customFormat="1" x14ac:dyDescent="0.3"/>
    <row r="61" s="11" customFormat="1" x14ac:dyDescent="0.3"/>
    <row r="62" s="11" customFormat="1" x14ac:dyDescent="0.3"/>
    <row r="63" s="11" customFormat="1" x14ac:dyDescent="0.3"/>
    <row r="64" s="11" customFormat="1" x14ac:dyDescent="0.3"/>
    <row r="65" s="11" customFormat="1" x14ac:dyDescent="0.3"/>
    <row r="66" s="11" customFormat="1" x14ac:dyDescent="0.3"/>
    <row r="67" s="11" customFormat="1" x14ac:dyDescent="0.3"/>
    <row r="68" s="11" customFormat="1" x14ac:dyDescent="0.3"/>
    <row r="69" s="11" customFormat="1" x14ac:dyDescent="0.3"/>
    <row r="70" s="11" customFormat="1" x14ac:dyDescent="0.3"/>
    <row r="71" s="11" customFormat="1" x14ac:dyDescent="0.3"/>
    <row r="72" s="11" customFormat="1" x14ac:dyDescent="0.3"/>
    <row r="73" s="11" customFormat="1" x14ac:dyDescent="0.3"/>
    <row r="74" s="11" customFormat="1" x14ac:dyDescent="0.3"/>
    <row r="75" s="11" customFormat="1" x14ac:dyDescent="0.3"/>
    <row r="76" s="11" customFormat="1" x14ac:dyDescent="0.3"/>
    <row r="77" s="11" customFormat="1" x14ac:dyDescent="0.3"/>
    <row r="78" s="11" customFormat="1" x14ac:dyDescent="0.3"/>
    <row r="79" s="11" customFormat="1" x14ac:dyDescent="0.3"/>
    <row r="80" s="11" customFormat="1" x14ac:dyDescent="0.3"/>
    <row r="81" s="11" customFormat="1" x14ac:dyDescent="0.3"/>
    <row r="82" s="11" customFormat="1" x14ac:dyDescent="0.3"/>
    <row r="83" s="11" customFormat="1" x14ac:dyDescent="0.3"/>
    <row r="84" s="11" customFormat="1" x14ac:dyDescent="0.3"/>
    <row r="85" s="11" customFormat="1" x14ac:dyDescent="0.3"/>
    <row r="86" s="11" customFormat="1" x14ac:dyDescent="0.3"/>
    <row r="87" s="11" customFormat="1" x14ac:dyDescent="0.3"/>
    <row r="88" s="11" customFormat="1" x14ac:dyDescent="0.3"/>
    <row r="89" s="11" customFormat="1" x14ac:dyDescent="0.3"/>
    <row r="90" s="11" customFormat="1" x14ac:dyDescent="0.3"/>
    <row r="91" s="11" customFormat="1" x14ac:dyDescent="0.3"/>
    <row r="92" s="11" customFormat="1" x14ac:dyDescent="0.3"/>
    <row r="93" s="11" customFormat="1" x14ac:dyDescent="0.3"/>
    <row r="94" s="11" customFormat="1" x14ac:dyDescent="0.3"/>
    <row r="95" s="11" customFormat="1" x14ac:dyDescent="0.3"/>
    <row r="96" s="11" customFormat="1" x14ac:dyDescent="0.3"/>
    <row r="97" s="11" customFormat="1" x14ac:dyDescent="0.3"/>
    <row r="98" s="11" customFormat="1" x14ac:dyDescent="0.3"/>
    <row r="99" s="11" customFormat="1" x14ac:dyDescent="0.3"/>
    <row r="100" s="11" customFormat="1" x14ac:dyDescent="0.3"/>
    <row r="101" s="11" customFormat="1" x14ac:dyDescent="0.3"/>
    <row r="102" s="11" customFormat="1" x14ac:dyDescent="0.3"/>
    <row r="103" s="11" customFormat="1" x14ac:dyDescent="0.3"/>
    <row r="104" s="11" customFormat="1" x14ac:dyDescent="0.3"/>
    <row r="105" s="11" customFormat="1" x14ac:dyDescent="0.3"/>
    <row r="106" s="11" customFormat="1" x14ac:dyDescent="0.3"/>
    <row r="107" s="11" customFormat="1" x14ac:dyDescent="0.3"/>
    <row r="108" s="11" customFormat="1" x14ac:dyDescent="0.3"/>
    <row r="109" s="11" customFormat="1" x14ac:dyDescent="0.3"/>
    <row r="110" s="11" customFormat="1" x14ac:dyDescent="0.3"/>
    <row r="111" s="11" customFormat="1" x14ac:dyDescent="0.3"/>
    <row r="112" s="11" customFormat="1" x14ac:dyDescent="0.3"/>
    <row r="113" s="11" customFormat="1" x14ac:dyDescent="0.3"/>
    <row r="114" s="11" customFormat="1" x14ac:dyDescent="0.3"/>
    <row r="115" s="11" customFormat="1" x14ac:dyDescent="0.3"/>
    <row r="116" s="11" customFormat="1" x14ac:dyDescent="0.3"/>
    <row r="117" s="11" customFormat="1" x14ac:dyDescent="0.3"/>
    <row r="118" s="11" customFormat="1" x14ac:dyDescent="0.3"/>
    <row r="119" s="11" customFormat="1" x14ac:dyDescent="0.3"/>
    <row r="120" s="11" customFormat="1" x14ac:dyDescent="0.3"/>
    <row r="121" s="11" customFormat="1" x14ac:dyDescent="0.3"/>
    <row r="122" s="11" customFormat="1" x14ac:dyDescent="0.3"/>
    <row r="123" s="11" customFormat="1" x14ac:dyDescent="0.3"/>
    <row r="124" s="11" customFormat="1" x14ac:dyDescent="0.3"/>
    <row r="125" s="11" customFormat="1" x14ac:dyDescent="0.3"/>
    <row r="126" s="11" customFormat="1" x14ac:dyDescent="0.3"/>
    <row r="127" s="11" customFormat="1" x14ac:dyDescent="0.3"/>
    <row r="128" s="11" customFormat="1" x14ac:dyDescent="0.3"/>
    <row r="129" s="11" customFormat="1" x14ac:dyDescent="0.3"/>
    <row r="130" s="11" customFormat="1" x14ac:dyDescent="0.3"/>
    <row r="131" s="11" customFormat="1" x14ac:dyDescent="0.3"/>
    <row r="132" s="11" customFormat="1" x14ac:dyDescent="0.3"/>
    <row r="133" s="11" customFormat="1" x14ac:dyDescent="0.3"/>
    <row r="134" s="11" customFormat="1" x14ac:dyDescent="0.3"/>
    <row r="135" s="11" customFormat="1" x14ac:dyDescent="0.3"/>
    <row r="136" s="11" customFormat="1" x14ac:dyDescent="0.3"/>
    <row r="137" s="11" customFormat="1" x14ac:dyDescent="0.3"/>
    <row r="138" s="11" customFormat="1" x14ac:dyDescent="0.3"/>
    <row r="139" s="11" customFormat="1" x14ac:dyDescent="0.3"/>
    <row r="140" s="11" customFormat="1" x14ac:dyDescent="0.3"/>
    <row r="141" s="11" customFormat="1" x14ac:dyDescent="0.3"/>
    <row r="142" s="11" customFormat="1" x14ac:dyDescent="0.3"/>
    <row r="143" s="11" customFormat="1" x14ac:dyDescent="0.3"/>
    <row r="144" s="11" customFormat="1" x14ac:dyDescent="0.3"/>
    <row r="145" s="11" customFormat="1" x14ac:dyDescent="0.3"/>
    <row r="146" s="11" customFormat="1" x14ac:dyDescent="0.3"/>
    <row r="147" s="11" customFormat="1" x14ac:dyDescent="0.3"/>
    <row r="148" s="11" customFormat="1" x14ac:dyDescent="0.3"/>
    <row r="149" s="11" customFormat="1" x14ac:dyDescent="0.3"/>
    <row r="150" s="11" customFormat="1" x14ac:dyDescent="0.3"/>
    <row r="151" s="11" customFormat="1" x14ac:dyDescent="0.3"/>
    <row r="152" s="11" customFormat="1" x14ac:dyDescent="0.3"/>
    <row r="153" s="11" customFormat="1" x14ac:dyDescent="0.3"/>
    <row r="154" s="11" customFormat="1" x14ac:dyDescent="0.3"/>
    <row r="155" s="11" customFormat="1" x14ac:dyDescent="0.3"/>
    <row r="156" s="11" customFormat="1" x14ac:dyDescent="0.3"/>
    <row r="157" s="11" customFormat="1" x14ac:dyDescent="0.3"/>
    <row r="158" s="11" customFormat="1" x14ac:dyDescent="0.3"/>
    <row r="159" s="11" customFormat="1" x14ac:dyDescent="0.3"/>
    <row r="160" s="11" customFormat="1" x14ac:dyDescent="0.3"/>
    <row r="161" s="11" customFormat="1" x14ac:dyDescent="0.3"/>
    <row r="162" s="11" customFormat="1" x14ac:dyDescent="0.3"/>
    <row r="163" s="11" customFormat="1" x14ac:dyDescent="0.3"/>
    <row r="164" s="11" customFormat="1" x14ac:dyDescent="0.3"/>
    <row r="165" s="11" customFormat="1" x14ac:dyDescent="0.3"/>
    <row r="166" s="11" customFormat="1" x14ac:dyDescent="0.3"/>
    <row r="167" s="11" customFormat="1" x14ac:dyDescent="0.3"/>
    <row r="168" s="11" customFormat="1" x14ac:dyDescent="0.3"/>
    <row r="169" s="11" customFormat="1" x14ac:dyDescent="0.3"/>
    <row r="170" s="11" customFormat="1" x14ac:dyDescent="0.3"/>
    <row r="171" s="11" customFormat="1" x14ac:dyDescent="0.3"/>
    <row r="172" s="11" customFormat="1" x14ac:dyDescent="0.3"/>
    <row r="173" s="11" customFormat="1" x14ac:dyDescent="0.3"/>
    <row r="174" s="11" customFormat="1" x14ac:dyDescent="0.3"/>
    <row r="175" s="11" customFormat="1" x14ac:dyDescent="0.3"/>
    <row r="176" s="11" customFormat="1" x14ac:dyDescent="0.3"/>
    <row r="177" s="11" customFormat="1" x14ac:dyDescent="0.3"/>
    <row r="178" s="11" customFormat="1" x14ac:dyDescent="0.3"/>
    <row r="179" s="11" customFormat="1" x14ac:dyDescent="0.3"/>
    <row r="180" s="11" customFormat="1" x14ac:dyDescent="0.3"/>
    <row r="181" s="11" customFormat="1" x14ac:dyDescent="0.3"/>
    <row r="182" s="11" customFormat="1" x14ac:dyDescent="0.3"/>
    <row r="183" s="11" customFormat="1" x14ac:dyDescent="0.3"/>
    <row r="184" s="11" customFormat="1" x14ac:dyDescent="0.3"/>
    <row r="185" s="11" customFormat="1" x14ac:dyDescent="0.3"/>
    <row r="186" s="11" customFormat="1" x14ac:dyDescent="0.3"/>
    <row r="187" s="11" customFormat="1" x14ac:dyDescent="0.3"/>
    <row r="188" s="11" customFormat="1" x14ac:dyDescent="0.3"/>
    <row r="189" s="11" customFormat="1" x14ac:dyDescent="0.3"/>
    <row r="190" s="11" customFormat="1" x14ac:dyDescent="0.3"/>
    <row r="191" s="11" customFormat="1" x14ac:dyDescent="0.3"/>
    <row r="192" s="11" customFormat="1" x14ac:dyDescent="0.3"/>
    <row r="193" s="11" customFormat="1" x14ac:dyDescent="0.3"/>
    <row r="194" s="11" customFormat="1" x14ac:dyDescent="0.3"/>
    <row r="195" s="11" customFormat="1" x14ac:dyDescent="0.3"/>
    <row r="196" s="11" customFormat="1" x14ac:dyDescent="0.3"/>
    <row r="197" s="11" customFormat="1" x14ac:dyDescent="0.3"/>
    <row r="198" s="11" customFormat="1" x14ac:dyDescent="0.3"/>
    <row r="199" s="11" customFormat="1" x14ac:dyDescent="0.3"/>
    <row r="200" s="11" customFormat="1" x14ac:dyDescent="0.3"/>
    <row r="201" s="11" customFormat="1" x14ac:dyDescent="0.3"/>
    <row r="202" s="11" customFormat="1" x14ac:dyDescent="0.3"/>
    <row r="203" s="11" customFormat="1" x14ac:dyDescent="0.3"/>
    <row r="204" s="11" customFormat="1" x14ac:dyDescent="0.3"/>
    <row r="205" s="11" customFormat="1" x14ac:dyDescent="0.3"/>
    <row r="206" s="11" customFormat="1" x14ac:dyDescent="0.3"/>
    <row r="207" s="11" customFormat="1" x14ac:dyDescent="0.3"/>
    <row r="208" s="11" customFormat="1" x14ac:dyDescent="0.3"/>
    <row r="209" s="11" customFormat="1" x14ac:dyDescent="0.3"/>
    <row r="210" s="11" customFormat="1" x14ac:dyDescent="0.3"/>
    <row r="211" s="11" customFormat="1" x14ac:dyDescent="0.3"/>
    <row r="212" s="11" customFormat="1" x14ac:dyDescent="0.3"/>
    <row r="213" s="11" customFormat="1" x14ac:dyDescent="0.3"/>
    <row r="214" s="11" customFormat="1" x14ac:dyDescent="0.3"/>
    <row r="215" s="11" customFormat="1" x14ac:dyDescent="0.3"/>
    <row r="216" s="11" customFormat="1" x14ac:dyDescent="0.3"/>
    <row r="217" s="11" customFormat="1" x14ac:dyDescent="0.3"/>
    <row r="218" s="11" customFormat="1" x14ac:dyDescent="0.3"/>
    <row r="219" s="11" customFormat="1" x14ac:dyDescent="0.3"/>
    <row r="220" s="11" customFormat="1" x14ac:dyDescent="0.3"/>
    <row r="221" s="11" customFormat="1" x14ac:dyDescent="0.3"/>
    <row r="222" s="11" customFormat="1" x14ac:dyDescent="0.3"/>
    <row r="223" s="11" customFormat="1" x14ac:dyDescent="0.3"/>
    <row r="224" s="11" customFormat="1" x14ac:dyDescent="0.3"/>
    <row r="225" s="11" customFormat="1" x14ac:dyDescent="0.3"/>
    <row r="226" s="11" customFormat="1" x14ac:dyDescent="0.3"/>
    <row r="227" s="11" customFormat="1" x14ac:dyDescent="0.3"/>
    <row r="228" s="11" customFormat="1" x14ac:dyDescent="0.3"/>
    <row r="229" s="11" customFormat="1" x14ac:dyDescent="0.3"/>
    <row r="230" s="11" customFormat="1" x14ac:dyDescent="0.3"/>
    <row r="231" s="11" customFormat="1" x14ac:dyDescent="0.3"/>
    <row r="232" s="11" customFormat="1" x14ac:dyDescent="0.3"/>
    <row r="233" s="11" customFormat="1" x14ac:dyDescent="0.3"/>
    <row r="234" s="11" customFormat="1" x14ac:dyDescent="0.3"/>
    <row r="235" s="11" customFormat="1" x14ac:dyDescent="0.3"/>
    <row r="236" s="11" customFormat="1" x14ac:dyDescent="0.3"/>
    <row r="237" s="11" customFormat="1" x14ac:dyDescent="0.3"/>
    <row r="238" s="11" customFormat="1" x14ac:dyDescent="0.3"/>
    <row r="239" s="11" customFormat="1" x14ac:dyDescent="0.3"/>
    <row r="240" s="11" customFormat="1" x14ac:dyDescent="0.3"/>
    <row r="241" s="11" customFormat="1" x14ac:dyDescent="0.3"/>
    <row r="242" s="11" customFormat="1" x14ac:dyDescent="0.3"/>
    <row r="243" s="11" customFormat="1" x14ac:dyDescent="0.3"/>
    <row r="244" s="11" customFormat="1" x14ac:dyDescent="0.3"/>
    <row r="245" s="11" customFormat="1" x14ac:dyDescent="0.3"/>
    <row r="246" s="11" customFormat="1" x14ac:dyDescent="0.3"/>
    <row r="247" s="11" customFormat="1" x14ac:dyDescent="0.3"/>
    <row r="248" s="11" customFormat="1" x14ac:dyDescent="0.3"/>
    <row r="249" s="11" customFormat="1" x14ac:dyDescent="0.3"/>
    <row r="250" s="11" customFormat="1" x14ac:dyDescent="0.3"/>
    <row r="251" s="11" customFormat="1" x14ac:dyDescent="0.3"/>
    <row r="252" s="11" customFormat="1" x14ac:dyDescent="0.3"/>
    <row r="253" s="11" customFormat="1" x14ac:dyDescent="0.3"/>
    <row r="254" s="11" customFormat="1" x14ac:dyDescent="0.3"/>
    <row r="255" s="11" customFormat="1" x14ac:dyDescent="0.3"/>
    <row r="256" s="11" customFormat="1" x14ac:dyDescent="0.3"/>
    <row r="257" s="11" customFormat="1" x14ac:dyDescent="0.3"/>
    <row r="258" s="11" customFormat="1" x14ac:dyDescent="0.3"/>
    <row r="259" s="11" customFormat="1" x14ac:dyDescent="0.3"/>
    <row r="260" s="11" customFormat="1" x14ac:dyDescent="0.3"/>
    <row r="261" s="11" customFormat="1" x14ac:dyDescent="0.3"/>
    <row r="262" s="11" customFormat="1" x14ac:dyDescent="0.3"/>
    <row r="263" s="11" customFormat="1" x14ac:dyDescent="0.3"/>
    <row r="264" s="11" customFormat="1" x14ac:dyDescent="0.3"/>
    <row r="265" s="11" customFormat="1" x14ac:dyDescent="0.3"/>
    <row r="266" s="11" customFormat="1" x14ac:dyDescent="0.3"/>
    <row r="267" s="11" customFormat="1" x14ac:dyDescent="0.3"/>
    <row r="268" s="11" customFormat="1" x14ac:dyDescent="0.3"/>
    <row r="269" s="11" customFormat="1" x14ac:dyDescent="0.3"/>
    <row r="270" s="11" customFormat="1" x14ac:dyDescent="0.3"/>
    <row r="271" s="11" customFormat="1" x14ac:dyDescent="0.3"/>
    <row r="272" s="11" customFormat="1" x14ac:dyDescent="0.3"/>
    <row r="273" s="11" customFormat="1" x14ac:dyDescent="0.3"/>
    <row r="274" s="11" customFormat="1" x14ac:dyDescent="0.3"/>
    <row r="275" s="11" customFormat="1" x14ac:dyDescent="0.3"/>
    <row r="276" s="11" customFormat="1" x14ac:dyDescent="0.3"/>
    <row r="277" s="11" customFormat="1" x14ac:dyDescent="0.3"/>
    <row r="278" s="11" customFormat="1" x14ac:dyDescent="0.3"/>
    <row r="279" s="11" customFormat="1" x14ac:dyDescent="0.3"/>
    <row r="280" s="11" customFormat="1" x14ac:dyDescent="0.3"/>
    <row r="281" s="11" customFormat="1" x14ac:dyDescent="0.3"/>
    <row r="282" s="11" customFormat="1" x14ac:dyDescent="0.3"/>
    <row r="283" s="11" customFormat="1" x14ac:dyDescent="0.3"/>
    <row r="284" s="11" customFormat="1" x14ac:dyDescent="0.3"/>
    <row r="285" s="11" customFormat="1" x14ac:dyDescent="0.3"/>
    <row r="286" s="11" customFormat="1" x14ac:dyDescent="0.3"/>
    <row r="287" s="11" customFormat="1" x14ac:dyDescent="0.3"/>
    <row r="288" s="11" customFormat="1" x14ac:dyDescent="0.3"/>
    <row r="289" s="11" customFormat="1" x14ac:dyDescent="0.3"/>
    <row r="290" s="11" customFormat="1" x14ac:dyDescent="0.3"/>
    <row r="291" s="11" customFormat="1" x14ac:dyDescent="0.3"/>
    <row r="292" s="11" customFormat="1" x14ac:dyDescent="0.3"/>
    <row r="293" s="11" customFormat="1" x14ac:dyDescent="0.3"/>
    <row r="294" s="11" customFormat="1" x14ac:dyDescent="0.3"/>
    <row r="295" s="11" customFormat="1" x14ac:dyDescent="0.3"/>
    <row r="296" s="11" customFormat="1" x14ac:dyDescent="0.3"/>
    <row r="297" s="11" customFormat="1" x14ac:dyDescent="0.3"/>
    <row r="298" s="11" customFormat="1" x14ac:dyDescent="0.3"/>
    <row r="299" s="11" customFormat="1" x14ac:dyDescent="0.3"/>
    <row r="300" s="11" customFormat="1" x14ac:dyDescent="0.3"/>
    <row r="301" s="11" customFormat="1" x14ac:dyDescent="0.3"/>
    <row r="302" s="11" customFormat="1" x14ac:dyDescent="0.3"/>
    <row r="303" s="11" customFormat="1" x14ac:dyDescent="0.3"/>
    <row r="304" s="11" customFormat="1" x14ac:dyDescent="0.3"/>
    <row r="305" s="11" customFormat="1" x14ac:dyDescent="0.3"/>
    <row r="306" s="11" customFormat="1" x14ac:dyDescent="0.3"/>
    <row r="307" s="11" customFormat="1" x14ac:dyDescent="0.3"/>
    <row r="308" s="11" customFormat="1" x14ac:dyDescent="0.3"/>
    <row r="309" s="11" customFormat="1" x14ac:dyDescent="0.3"/>
    <row r="310" s="11" customFormat="1" x14ac:dyDescent="0.3"/>
    <row r="311" s="11" customFormat="1" x14ac:dyDescent="0.3"/>
    <row r="312" s="11" customFormat="1" x14ac:dyDescent="0.3"/>
    <row r="313" s="11" customFormat="1" x14ac:dyDescent="0.3"/>
    <row r="314" s="11" customFormat="1" x14ac:dyDescent="0.3"/>
    <row r="315" s="11" customFormat="1" x14ac:dyDescent="0.3"/>
    <row r="316" s="11" customFormat="1" x14ac:dyDescent="0.3"/>
    <row r="317" s="11" customFormat="1" x14ac:dyDescent="0.3"/>
    <row r="318" s="11" customFormat="1" x14ac:dyDescent="0.3"/>
    <row r="319" s="11" customFormat="1" x14ac:dyDescent="0.3"/>
    <row r="320" s="11" customFormat="1" x14ac:dyDescent="0.3"/>
    <row r="321" s="11" customFormat="1" x14ac:dyDescent="0.3"/>
    <row r="322" s="11" customFormat="1" x14ac:dyDescent="0.3"/>
    <row r="323" s="11" customFormat="1" x14ac:dyDescent="0.3"/>
    <row r="324" s="11" customFormat="1" x14ac:dyDescent="0.3"/>
    <row r="325" s="11" customFormat="1" x14ac:dyDescent="0.3"/>
    <row r="326" s="11" customFormat="1" x14ac:dyDescent="0.3"/>
    <row r="327" s="11" customFormat="1" x14ac:dyDescent="0.3"/>
    <row r="328" s="11" customFormat="1" x14ac:dyDescent="0.3"/>
    <row r="329" s="11" customFormat="1" x14ac:dyDescent="0.3"/>
    <row r="330" s="11" customFormat="1" x14ac:dyDescent="0.3"/>
    <row r="331" s="11" customFormat="1" x14ac:dyDescent="0.3"/>
    <row r="332" s="11" customFormat="1" x14ac:dyDescent="0.3"/>
    <row r="333" s="11" customFormat="1" x14ac:dyDescent="0.3"/>
    <row r="334" s="11" customFormat="1" x14ac:dyDescent="0.3"/>
    <row r="335" s="11" customFormat="1" x14ac:dyDescent="0.3"/>
    <row r="336" s="11" customFormat="1" x14ac:dyDescent="0.3"/>
    <row r="337" s="11" customFormat="1" x14ac:dyDescent="0.3"/>
    <row r="338" s="11" customFormat="1" x14ac:dyDescent="0.3"/>
    <row r="339" s="11" customFormat="1" x14ac:dyDescent="0.3"/>
    <row r="340" s="11" customFormat="1" x14ac:dyDescent="0.3"/>
    <row r="341" s="11" customFormat="1" x14ac:dyDescent="0.3"/>
    <row r="342" s="11" customFormat="1" x14ac:dyDescent="0.3"/>
    <row r="343" s="11" customFormat="1" x14ac:dyDescent="0.3"/>
    <row r="344" s="11" customFormat="1" x14ac:dyDescent="0.3"/>
    <row r="345" s="11" customFormat="1" x14ac:dyDescent="0.3"/>
    <row r="346" s="11" customFormat="1" x14ac:dyDescent="0.3"/>
    <row r="347" s="11" customFormat="1" x14ac:dyDescent="0.3"/>
    <row r="348" s="11" customFormat="1" x14ac:dyDescent="0.3"/>
    <row r="349" s="11" customFormat="1" x14ac:dyDescent="0.3"/>
    <row r="350" s="11" customFormat="1" x14ac:dyDescent="0.3"/>
    <row r="351" s="11" customFormat="1" x14ac:dyDescent="0.3"/>
    <row r="352" s="11" customFormat="1" x14ac:dyDescent="0.3"/>
    <row r="353" s="11" customFormat="1" x14ac:dyDescent="0.3"/>
    <row r="354" s="11" customFormat="1" x14ac:dyDescent="0.3"/>
    <row r="355" s="11" customFormat="1" x14ac:dyDescent="0.3"/>
    <row r="356" s="11" customFormat="1" x14ac:dyDescent="0.3"/>
    <row r="357" s="11" customFormat="1" x14ac:dyDescent="0.3"/>
    <row r="358" s="11" customFormat="1" x14ac:dyDescent="0.3"/>
    <row r="359" s="11" customFormat="1" x14ac:dyDescent="0.3"/>
    <row r="360" s="11" customFormat="1" x14ac:dyDescent="0.3"/>
    <row r="361" s="11" customFormat="1" x14ac:dyDescent="0.3"/>
    <row r="362" s="11" customFormat="1" x14ac:dyDescent="0.3"/>
    <row r="363" s="11" customFormat="1" x14ac:dyDescent="0.3"/>
    <row r="364" s="11" customFormat="1" x14ac:dyDescent="0.3"/>
    <row r="365" s="11" customFormat="1" x14ac:dyDescent="0.3"/>
    <row r="366" s="11" customFormat="1" x14ac:dyDescent="0.3"/>
    <row r="367" s="11" customFormat="1" x14ac:dyDescent="0.3"/>
    <row r="368" s="11" customFormat="1" x14ac:dyDescent="0.3"/>
    <row r="369" s="11" customFormat="1" x14ac:dyDescent="0.3"/>
    <row r="370" s="11" customFormat="1" x14ac:dyDescent="0.3"/>
    <row r="371" s="11" customFormat="1" x14ac:dyDescent="0.3"/>
    <row r="372" s="11" customFormat="1" x14ac:dyDescent="0.3"/>
    <row r="373" s="11" customFormat="1" x14ac:dyDescent="0.3"/>
    <row r="374" s="11" customFormat="1" x14ac:dyDescent="0.3"/>
    <row r="375" s="11" customFormat="1" x14ac:dyDescent="0.3"/>
    <row r="376" s="11" customFormat="1" x14ac:dyDescent="0.3"/>
    <row r="377" s="11" customFormat="1" x14ac:dyDescent="0.3"/>
    <row r="378" s="11" customFormat="1" x14ac:dyDescent="0.3"/>
    <row r="379" s="11" customFormat="1" x14ac:dyDescent="0.3"/>
    <row r="380" s="11" customFormat="1" x14ac:dyDescent="0.3"/>
    <row r="381" s="11" customFormat="1" x14ac:dyDescent="0.3"/>
    <row r="382" s="11" customFormat="1" x14ac:dyDescent="0.3"/>
    <row r="383" s="11" customFormat="1" x14ac:dyDescent="0.3"/>
    <row r="384" s="11" customFormat="1" x14ac:dyDescent="0.3"/>
    <row r="385" s="11" customFormat="1" x14ac:dyDescent="0.3"/>
    <row r="386" s="11" customFormat="1" x14ac:dyDescent="0.3"/>
    <row r="387" s="11" customFormat="1" x14ac:dyDescent="0.3"/>
    <row r="388" s="11" customFormat="1" x14ac:dyDescent="0.3"/>
    <row r="389" s="11" customFormat="1" x14ac:dyDescent="0.3"/>
    <row r="390" s="11" customFormat="1" x14ac:dyDescent="0.3"/>
    <row r="391" s="11" customFormat="1" x14ac:dyDescent="0.3"/>
    <row r="392" s="11" customFormat="1" x14ac:dyDescent="0.3"/>
    <row r="393" s="11" customFormat="1" x14ac:dyDescent="0.3"/>
    <row r="394" s="11" customFormat="1" x14ac:dyDescent="0.3"/>
    <row r="395" s="11" customFormat="1" x14ac:dyDescent="0.3"/>
    <row r="396" s="11" customFormat="1" x14ac:dyDescent="0.3"/>
    <row r="397" s="11" customFormat="1" x14ac:dyDescent="0.3"/>
    <row r="398" s="11" customFormat="1" x14ac:dyDescent="0.3"/>
    <row r="399" s="11" customFormat="1" x14ac:dyDescent="0.3"/>
    <row r="400" s="11" customFormat="1" x14ac:dyDescent="0.3"/>
    <row r="401" s="11" customFormat="1" x14ac:dyDescent="0.3"/>
    <row r="402" s="11" customFormat="1" x14ac:dyDescent="0.3"/>
    <row r="403" s="11" customFormat="1" x14ac:dyDescent="0.3"/>
    <row r="404" s="11" customFormat="1" x14ac:dyDescent="0.3"/>
    <row r="405" s="11" customFormat="1" x14ac:dyDescent="0.3"/>
    <row r="406" s="11" customFormat="1" x14ac:dyDescent="0.3"/>
    <row r="407" s="11" customFormat="1" x14ac:dyDescent="0.3"/>
    <row r="408" s="11" customFormat="1" x14ac:dyDescent="0.3"/>
    <row r="409" s="11" customFormat="1" x14ac:dyDescent="0.3"/>
    <row r="410" s="11" customFormat="1" x14ac:dyDescent="0.3"/>
    <row r="411" s="11" customFormat="1" x14ac:dyDescent="0.3"/>
    <row r="412" s="11" customFormat="1" x14ac:dyDescent="0.3"/>
    <row r="413" s="11" customFormat="1" x14ac:dyDescent="0.3"/>
    <row r="414" s="11" customFormat="1" x14ac:dyDescent="0.3"/>
    <row r="415" s="11" customFormat="1" x14ac:dyDescent="0.3"/>
    <row r="416" s="11" customFormat="1" x14ac:dyDescent="0.3"/>
    <row r="417" s="11" customFormat="1" x14ac:dyDescent="0.3"/>
    <row r="418" s="11" customFormat="1" x14ac:dyDescent="0.3"/>
    <row r="419" s="11" customFormat="1" x14ac:dyDescent="0.3"/>
    <row r="420" s="11" customFormat="1" x14ac:dyDescent="0.3"/>
    <row r="421" s="11" customFormat="1" x14ac:dyDescent="0.3"/>
    <row r="422" s="11" customFormat="1" x14ac:dyDescent="0.3"/>
    <row r="423" s="11" customFormat="1" x14ac:dyDescent="0.3"/>
    <row r="424" s="11" customFormat="1" x14ac:dyDescent="0.3"/>
    <row r="425" s="11" customFormat="1" x14ac:dyDescent="0.3"/>
    <row r="426" s="11" customFormat="1" x14ac:dyDescent="0.3"/>
    <row r="427" s="11" customFormat="1" x14ac:dyDescent="0.3"/>
    <row r="428" s="11" customFormat="1" x14ac:dyDescent="0.3"/>
    <row r="429" s="11" customFormat="1" x14ac:dyDescent="0.3"/>
    <row r="430" s="11" customFormat="1" x14ac:dyDescent="0.3"/>
    <row r="431" s="11" customFormat="1" x14ac:dyDescent="0.3"/>
    <row r="432" s="11" customFormat="1" x14ac:dyDescent="0.3"/>
    <row r="433" s="11" customFormat="1" x14ac:dyDescent="0.3"/>
    <row r="434" s="11" customFormat="1" x14ac:dyDescent="0.3"/>
    <row r="435" s="11" customFormat="1" x14ac:dyDescent="0.3"/>
    <row r="436" s="11" customFormat="1" x14ac:dyDescent="0.3"/>
    <row r="437" s="11" customFormat="1" x14ac:dyDescent="0.3"/>
    <row r="438" s="11" customFormat="1" x14ac:dyDescent="0.3"/>
    <row r="439" s="11" customFormat="1" x14ac:dyDescent="0.3"/>
    <row r="440" s="11" customFormat="1" x14ac:dyDescent="0.3"/>
    <row r="441" s="11" customFormat="1" x14ac:dyDescent="0.3"/>
    <row r="442" s="11" customFormat="1" x14ac:dyDescent="0.3"/>
    <row r="443" s="11" customFormat="1" x14ac:dyDescent="0.3"/>
    <row r="444" s="11" customFormat="1" x14ac:dyDescent="0.3"/>
    <row r="445" s="11" customFormat="1" x14ac:dyDescent="0.3"/>
    <row r="446" s="11" customFormat="1" x14ac:dyDescent="0.3"/>
    <row r="447" s="11" customFormat="1" x14ac:dyDescent="0.3"/>
    <row r="448" s="11" customFormat="1" x14ac:dyDescent="0.3"/>
    <row r="449" s="11" customFormat="1" x14ac:dyDescent="0.3"/>
    <row r="450" s="11" customFormat="1" x14ac:dyDescent="0.3"/>
    <row r="451" s="11" customFormat="1" x14ac:dyDescent="0.3"/>
    <row r="452" s="11" customFormat="1" x14ac:dyDescent="0.3"/>
    <row r="453" s="11" customFormat="1" x14ac:dyDescent="0.3"/>
    <row r="454" s="11" customFormat="1" x14ac:dyDescent="0.3"/>
    <row r="455" s="11" customFormat="1" x14ac:dyDescent="0.3"/>
    <row r="456" s="11" customFormat="1" x14ac:dyDescent="0.3"/>
    <row r="457" s="11" customFormat="1" x14ac:dyDescent="0.3"/>
    <row r="458" s="11" customFormat="1" x14ac:dyDescent="0.3"/>
    <row r="459" s="11" customFormat="1" x14ac:dyDescent="0.3"/>
    <row r="460" s="11" customFormat="1" x14ac:dyDescent="0.3"/>
    <row r="461" s="11" customFormat="1" x14ac:dyDescent="0.3"/>
    <row r="462" s="11" customFormat="1" x14ac:dyDescent="0.3"/>
    <row r="463" s="11" customFormat="1" x14ac:dyDescent="0.3"/>
    <row r="464" s="11" customFormat="1" x14ac:dyDescent="0.3"/>
    <row r="465" s="11" customFormat="1" x14ac:dyDescent="0.3"/>
    <row r="466" s="11" customFormat="1" x14ac:dyDescent="0.3"/>
    <row r="467" s="11" customFormat="1" x14ac:dyDescent="0.3"/>
    <row r="468" s="11" customFormat="1" x14ac:dyDescent="0.3"/>
    <row r="469" s="11" customFormat="1" x14ac:dyDescent="0.3"/>
    <row r="470" s="11" customFormat="1" x14ac:dyDescent="0.3"/>
    <row r="471" s="11" customFormat="1" x14ac:dyDescent="0.3"/>
    <row r="472" s="11" customFormat="1" x14ac:dyDescent="0.3"/>
    <row r="473" s="11" customFormat="1" x14ac:dyDescent="0.3"/>
    <row r="474" s="11" customFormat="1" x14ac:dyDescent="0.3"/>
    <row r="475" s="11" customFormat="1" x14ac:dyDescent="0.3"/>
    <row r="476" s="11" customFormat="1" x14ac:dyDescent="0.3"/>
    <row r="477" s="11" customFormat="1" x14ac:dyDescent="0.3"/>
    <row r="478" s="11" customFormat="1" x14ac:dyDescent="0.3"/>
    <row r="479" s="11" customFormat="1" x14ac:dyDescent="0.3"/>
    <row r="480" s="11" customFormat="1" x14ac:dyDescent="0.3"/>
    <row r="481" s="11" customFormat="1" x14ac:dyDescent="0.3"/>
    <row r="482" s="11" customFormat="1" x14ac:dyDescent="0.3"/>
    <row r="483" s="11" customFormat="1" x14ac:dyDescent="0.3"/>
    <row r="484" s="11" customFormat="1" x14ac:dyDescent="0.3"/>
    <row r="485" s="11" customFormat="1" x14ac:dyDescent="0.3"/>
    <row r="486" s="11" customFormat="1" x14ac:dyDescent="0.3"/>
    <row r="487" s="11" customFormat="1" x14ac:dyDescent="0.3"/>
    <row r="488" s="11" customFormat="1" x14ac:dyDescent="0.3"/>
    <row r="489" s="11" customFormat="1" x14ac:dyDescent="0.3"/>
    <row r="490" s="11" customFormat="1" x14ac:dyDescent="0.3"/>
    <row r="491" s="11" customFormat="1" x14ac:dyDescent="0.3"/>
    <row r="492" s="11" customFormat="1" x14ac:dyDescent="0.3"/>
    <row r="493" s="11" customFormat="1" x14ac:dyDescent="0.3"/>
    <row r="494" s="11" customFormat="1" x14ac:dyDescent="0.3"/>
  </sheetData>
  <mergeCells count="19">
    <mergeCell ref="AQ1:AQ3"/>
    <mergeCell ref="AN1:AN3"/>
    <mergeCell ref="AO1:AO3"/>
    <mergeCell ref="AR1:AW3"/>
    <mergeCell ref="AX1:BC3"/>
    <mergeCell ref="A1:A3"/>
    <mergeCell ref="B1:B3"/>
    <mergeCell ref="C1:C3"/>
    <mergeCell ref="D1:D3"/>
    <mergeCell ref="E1:E3"/>
    <mergeCell ref="AF1:AK2"/>
    <mergeCell ref="AL1:AL3"/>
    <mergeCell ref="AM1:AM3"/>
    <mergeCell ref="AP1:AP3"/>
    <mergeCell ref="F1:F3"/>
    <mergeCell ref="G1:G3"/>
    <mergeCell ref="H1:P2"/>
    <mergeCell ref="Q1:Y2"/>
    <mergeCell ref="Z1:AE2"/>
  </mergeCells>
  <phoneticPr fontId="3" type="noConversion"/>
  <pageMargins left="0.7" right="0.7" top="0.75" bottom="0.75" header="0.3" footer="0.3"/>
  <pageSetup paperSize="9" orientation="portrait" r:id="rId1"/>
  <ignoredErrors>
    <ignoredError sqref="BC17:BC20 BC16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C758AB-1593-4C58-8B82-CE44804DCDD2}">
  <dimension ref="A1:O31"/>
  <sheetViews>
    <sheetView topLeftCell="A22" workbookViewId="0">
      <selection activeCell="K2" sqref="K2:M31"/>
    </sheetView>
  </sheetViews>
  <sheetFormatPr defaultRowHeight="13" x14ac:dyDescent="0.3"/>
  <cols>
    <col min="1" max="3" width="8.6640625" style="13"/>
    <col min="4" max="4" width="10.4140625" style="13" customWidth="1"/>
    <col min="5" max="5" width="11.25" style="13" customWidth="1"/>
    <col min="6" max="6" width="12.25" style="13" customWidth="1"/>
    <col min="7" max="16384" width="8.6640625" style="13"/>
  </cols>
  <sheetData>
    <row r="1" spans="1:15" ht="65" x14ac:dyDescent="0.3">
      <c r="A1" s="13" t="s">
        <v>3</v>
      </c>
      <c r="B1" s="13" t="s">
        <v>4</v>
      </c>
      <c r="C1" s="13" t="s">
        <v>2</v>
      </c>
      <c r="D1" s="13" t="s">
        <v>5</v>
      </c>
      <c r="E1" s="13" t="s">
        <v>6</v>
      </c>
      <c r="F1" s="13" t="s">
        <v>1</v>
      </c>
      <c r="G1" s="13" t="s">
        <v>40</v>
      </c>
      <c r="H1" s="13" t="s">
        <v>41</v>
      </c>
      <c r="I1" s="13" t="s">
        <v>42</v>
      </c>
      <c r="J1" s="13" t="s">
        <v>43</v>
      </c>
      <c r="K1" s="13" t="s">
        <v>44</v>
      </c>
      <c r="L1" s="13" t="s">
        <v>45</v>
      </c>
      <c r="M1" s="13" t="s">
        <v>46</v>
      </c>
      <c r="N1" s="13" t="s">
        <v>47</v>
      </c>
      <c r="O1" s="13" t="s">
        <v>48</v>
      </c>
    </row>
    <row r="2" spans="1:15" x14ac:dyDescent="0.3">
      <c r="A2" s="13">
        <v>1</v>
      </c>
      <c r="B2" s="13" t="s">
        <v>38</v>
      </c>
      <c r="C2" s="13">
        <v>65</v>
      </c>
      <c r="D2" s="13">
        <v>1.72</v>
      </c>
      <c r="E2" s="13">
        <v>75</v>
      </c>
      <c r="F2" s="13">
        <f>E2/D2/D2</f>
        <v>25.35154137371552</v>
      </c>
      <c r="G2" s="13">
        <v>8.06</v>
      </c>
      <c r="H2" s="13">
        <v>4.84</v>
      </c>
      <c r="I2" s="13">
        <v>143</v>
      </c>
      <c r="J2" s="13">
        <v>182</v>
      </c>
      <c r="K2" s="13">
        <v>61.6</v>
      </c>
      <c r="L2" s="13">
        <v>27.8</v>
      </c>
      <c r="M2" s="13">
        <v>7.1</v>
      </c>
      <c r="N2" s="13">
        <v>3.1</v>
      </c>
      <c r="O2" s="13">
        <v>0.4</v>
      </c>
    </row>
    <row r="3" spans="1:15" x14ac:dyDescent="0.3">
      <c r="A3" s="13">
        <v>2</v>
      </c>
      <c r="B3" s="13" t="s">
        <v>39</v>
      </c>
      <c r="C3" s="13">
        <v>28</v>
      </c>
      <c r="D3" s="13">
        <v>1.58</v>
      </c>
      <c r="E3" s="13">
        <v>44</v>
      </c>
      <c r="F3" s="13">
        <f t="shared" ref="F3:F31" si="0">E3/D3/D3</f>
        <v>17.625380547989103</v>
      </c>
      <c r="G3" s="13">
        <v>4.32</v>
      </c>
      <c r="H3" s="13">
        <v>4.5199999999999996</v>
      </c>
      <c r="I3" s="13">
        <v>140</v>
      </c>
      <c r="J3" s="13">
        <v>282</v>
      </c>
      <c r="K3" s="13">
        <v>52.6</v>
      </c>
      <c r="L3" s="13">
        <v>40</v>
      </c>
      <c r="M3" s="13">
        <v>5.0999999999999996</v>
      </c>
      <c r="N3" s="13">
        <v>1.4</v>
      </c>
      <c r="O3" s="13">
        <v>0.9</v>
      </c>
    </row>
    <row r="4" spans="1:15" x14ac:dyDescent="0.3">
      <c r="A4" s="13">
        <v>3</v>
      </c>
      <c r="B4" s="13" t="s">
        <v>39</v>
      </c>
      <c r="C4" s="13">
        <v>35</v>
      </c>
      <c r="D4" s="13">
        <v>1.63</v>
      </c>
      <c r="E4" s="13">
        <v>58</v>
      </c>
      <c r="F4" s="13">
        <f t="shared" si="0"/>
        <v>21.829952199932254</v>
      </c>
      <c r="G4" s="13">
        <v>5.18</v>
      </c>
      <c r="H4" s="13">
        <v>4.7</v>
      </c>
      <c r="I4" s="13">
        <v>138</v>
      </c>
      <c r="J4" s="13">
        <v>312</v>
      </c>
      <c r="K4" s="13">
        <v>63.6</v>
      </c>
      <c r="L4" s="13">
        <v>24.1</v>
      </c>
      <c r="M4" s="13">
        <v>6.9</v>
      </c>
      <c r="N4" s="13">
        <v>4.5999999999999996</v>
      </c>
      <c r="O4" s="13">
        <v>0.8</v>
      </c>
    </row>
    <row r="5" spans="1:15" x14ac:dyDescent="0.3">
      <c r="A5" s="13">
        <v>4</v>
      </c>
      <c r="B5" s="13" t="s">
        <v>38</v>
      </c>
      <c r="C5" s="13">
        <v>42</v>
      </c>
      <c r="D5" s="13">
        <v>1.88</v>
      </c>
      <c r="E5" s="13">
        <v>87</v>
      </c>
      <c r="F5" s="13">
        <f t="shared" si="0"/>
        <v>24.615210502489816</v>
      </c>
      <c r="G5" s="13">
        <v>6.09</v>
      </c>
      <c r="H5" s="13">
        <v>5.38</v>
      </c>
      <c r="I5" s="13">
        <v>156</v>
      </c>
      <c r="J5" s="13">
        <v>217</v>
      </c>
      <c r="K5" s="13">
        <v>63.2</v>
      </c>
      <c r="L5" s="13">
        <v>27.1</v>
      </c>
      <c r="M5" s="13">
        <v>7.9</v>
      </c>
      <c r="N5" s="13">
        <v>1</v>
      </c>
      <c r="O5" s="13">
        <v>0.8</v>
      </c>
    </row>
    <row r="6" spans="1:15" x14ac:dyDescent="0.3">
      <c r="A6" s="13">
        <v>5</v>
      </c>
      <c r="B6" s="13" t="s">
        <v>38</v>
      </c>
      <c r="C6" s="13">
        <v>32</v>
      </c>
      <c r="D6" s="13">
        <v>1.6</v>
      </c>
      <c r="E6" s="13">
        <v>62.5</v>
      </c>
      <c r="F6" s="13">
        <f t="shared" si="0"/>
        <v>24.4140625</v>
      </c>
      <c r="G6" s="13">
        <v>5.75</v>
      </c>
      <c r="H6" s="13">
        <v>5.0199999999999996</v>
      </c>
      <c r="I6" s="13">
        <v>145</v>
      </c>
      <c r="J6" s="13">
        <v>282</v>
      </c>
      <c r="K6" s="13">
        <v>56</v>
      </c>
      <c r="L6" s="13">
        <v>33.700000000000003</v>
      </c>
      <c r="M6" s="13">
        <v>6.6</v>
      </c>
      <c r="N6" s="13">
        <v>3</v>
      </c>
      <c r="O6" s="13">
        <v>0.7</v>
      </c>
    </row>
    <row r="7" spans="1:15" x14ac:dyDescent="0.3">
      <c r="A7" s="13">
        <v>6</v>
      </c>
      <c r="B7" s="13" t="s">
        <v>38</v>
      </c>
      <c r="C7" s="13">
        <v>48</v>
      </c>
      <c r="D7" s="13">
        <v>1.68</v>
      </c>
      <c r="E7" s="13">
        <v>80</v>
      </c>
      <c r="F7" s="13">
        <f t="shared" si="0"/>
        <v>28.344671201814062</v>
      </c>
      <c r="G7" s="13">
        <v>9.5500000000000007</v>
      </c>
      <c r="H7" s="13">
        <v>5</v>
      </c>
      <c r="I7" s="13">
        <v>151</v>
      </c>
      <c r="J7" s="13">
        <v>215</v>
      </c>
      <c r="K7" s="13">
        <v>54.3</v>
      </c>
      <c r="L7" s="13">
        <v>35.799999999999997</v>
      </c>
      <c r="M7" s="13">
        <v>7.7</v>
      </c>
      <c r="N7" s="13">
        <v>1.9</v>
      </c>
      <c r="O7" s="13">
        <v>0.3</v>
      </c>
    </row>
    <row r="8" spans="1:15" x14ac:dyDescent="0.3">
      <c r="A8" s="13">
        <v>7</v>
      </c>
      <c r="B8" s="13" t="s">
        <v>38</v>
      </c>
      <c r="C8" s="13">
        <v>55</v>
      </c>
      <c r="D8" s="13">
        <v>1.7</v>
      </c>
      <c r="E8" s="13">
        <v>57</v>
      </c>
      <c r="F8" s="13">
        <f t="shared" si="0"/>
        <v>19.723183391003463</v>
      </c>
      <c r="G8" s="13">
        <v>6.08</v>
      </c>
      <c r="H8" s="13">
        <v>5.4</v>
      </c>
      <c r="I8" s="13">
        <v>159</v>
      </c>
      <c r="J8" s="13">
        <v>206</v>
      </c>
      <c r="K8" s="13">
        <v>55.2</v>
      </c>
      <c r="L8" s="13">
        <v>34.200000000000003</v>
      </c>
      <c r="M8" s="13">
        <v>6.7</v>
      </c>
      <c r="N8" s="13">
        <v>3.6</v>
      </c>
      <c r="O8" s="13">
        <v>0.3</v>
      </c>
    </row>
    <row r="9" spans="1:15" x14ac:dyDescent="0.3">
      <c r="A9" s="13">
        <v>8</v>
      </c>
      <c r="B9" s="13" t="s">
        <v>27</v>
      </c>
      <c r="C9" s="13">
        <v>37</v>
      </c>
      <c r="D9" s="13">
        <v>1.6</v>
      </c>
      <c r="E9" s="13">
        <v>54</v>
      </c>
      <c r="F9" s="13">
        <f t="shared" si="0"/>
        <v>21.09375</v>
      </c>
      <c r="G9" s="13">
        <v>7.18</v>
      </c>
      <c r="H9" s="13">
        <v>4.8899999999999997</v>
      </c>
      <c r="I9" s="13">
        <v>131</v>
      </c>
      <c r="J9" s="13">
        <v>233</v>
      </c>
      <c r="K9" s="13">
        <v>62.9</v>
      </c>
      <c r="L9" s="13">
        <v>25.2</v>
      </c>
      <c r="M9" s="13">
        <v>6.8</v>
      </c>
      <c r="N9" s="13">
        <v>3.8</v>
      </c>
      <c r="O9" s="13">
        <v>1.3</v>
      </c>
    </row>
    <row r="10" spans="1:15" x14ac:dyDescent="0.3">
      <c r="A10" s="13">
        <v>9</v>
      </c>
      <c r="B10" s="13" t="s">
        <v>27</v>
      </c>
      <c r="C10" s="13">
        <v>51</v>
      </c>
      <c r="D10" s="13">
        <v>1.64</v>
      </c>
      <c r="E10" s="13">
        <v>64</v>
      </c>
      <c r="F10" s="13">
        <f t="shared" si="0"/>
        <v>23.795359904818561</v>
      </c>
      <c r="G10" s="13">
        <v>4.3099999999999996</v>
      </c>
      <c r="H10" s="13">
        <v>8.2899999999999991</v>
      </c>
      <c r="I10" s="13">
        <v>229</v>
      </c>
      <c r="J10" s="13">
        <v>84</v>
      </c>
      <c r="K10" s="13">
        <v>63.6</v>
      </c>
      <c r="L10" s="13">
        <v>24.8</v>
      </c>
      <c r="M10" s="13">
        <v>6</v>
      </c>
      <c r="N10" s="13">
        <v>4.9000000000000004</v>
      </c>
      <c r="O10" s="13">
        <v>0.7</v>
      </c>
    </row>
    <row r="11" spans="1:15" x14ac:dyDescent="0.3">
      <c r="A11" s="13">
        <v>10</v>
      </c>
      <c r="B11" s="13" t="s">
        <v>49</v>
      </c>
      <c r="C11" s="13">
        <v>36</v>
      </c>
      <c r="D11" s="13">
        <v>1.68</v>
      </c>
      <c r="E11" s="13">
        <v>68</v>
      </c>
      <c r="F11" s="13">
        <f t="shared" si="0"/>
        <v>24.09297052154195</v>
      </c>
      <c r="G11" s="13">
        <v>5.74</v>
      </c>
      <c r="H11" s="13">
        <v>4.88</v>
      </c>
      <c r="I11" s="13">
        <v>144</v>
      </c>
      <c r="J11" s="13">
        <v>232</v>
      </c>
      <c r="K11" s="13">
        <v>54</v>
      </c>
      <c r="L11" s="13">
        <v>37.5</v>
      </c>
      <c r="M11" s="13">
        <v>6.6</v>
      </c>
      <c r="N11" s="13">
        <v>1.6</v>
      </c>
      <c r="O11" s="13">
        <v>0.3</v>
      </c>
    </row>
    <row r="12" spans="1:15" x14ac:dyDescent="0.3">
      <c r="A12" s="13">
        <v>11</v>
      </c>
      <c r="B12" s="13" t="s">
        <v>27</v>
      </c>
      <c r="C12" s="13">
        <v>44</v>
      </c>
      <c r="D12" s="13">
        <v>1.67</v>
      </c>
      <c r="E12" s="13">
        <v>64</v>
      </c>
      <c r="F12" s="13">
        <f t="shared" si="0"/>
        <v>22.948115744558791</v>
      </c>
      <c r="G12" s="13">
        <v>4.62</v>
      </c>
      <c r="H12" s="13">
        <v>5.22</v>
      </c>
      <c r="I12" s="13">
        <v>160</v>
      </c>
      <c r="J12" s="13">
        <v>116</v>
      </c>
      <c r="K12" s="13">
        <v>63.6</v>
      </c>
      <c r="L12" s="13">
        <v>27.5</v>
      </c>
      <c r="M12" s="13">
        <v>6.5</v>
      </c>
      <c r="N12" s="13">
        <v>2.2000000000000002</v>
      </c>
      <c r="O12" s="13">
        <v>0.2</v>
      </c>
    </row>
    <row r="13" spans="1:15" x14ac:dyDescent="0.3">
      <c r="A13" s="13">
        <v>12</v>
      </c>
      <c r="B13" s="13" t="s">
        <v>38</v>
      </c>
      <c r="C13" s="13">
        <v>54</v>
      </c>
      <c r="D13" s="13">
        <v>1.66</v>
      </c>
      <c r="E13" s="13">
        <v>55</v>
      </c>
      <c r="F13" s="13">
        <f t="shared" si="0"/>
        <v>19.959355494266223</v>
      </c>
      <c r="G13" s="13">
        <v>6.88</v>
      </c>
      <c r="H13" s="13">
        <v>6.12</v>
      </c>
      <c r="I13" s="13">
        <v>189</v>
      </c>
      <c r="J13" s="13">
        <v>240</v>
      </c>
      <c r="K13" s="13">
        <v>64.400000000000006</v>
      </c>
      <c r="L13" s="13">
        <v>27</v>
      </c>
      <c r="M13" s="13">
        <v>7.1</v>
      </c>
      <c r="N13" s="13">
        <v>1.2</v>
      </c>
      <c r="O13" s="13">
        <v>0.3</v>
      </c>
    </row>
    <row r="14" spans="1:15" x14ac:dyDescent="0.3">
      <c r="A14" s="13">
        <v>13</v>
      </c>
      <c r="B14" s="13" t="s">
        <v>38</v>
      </c>
      <c r="C14" s="13">
        <v>51</v>
      </c>
      <c r="D14" s="13">
        <v>1.7</v>
      </c>
      <c r="E14" s="13">
        <v>67</v>
      </c>
      <c r="F14" s="13">
        <f t="shared" si="0"/>
        <v>23.183391003460208</v>
      </c>
      <c r="G14" s="13">
        <v>5.72</v>
      </c>
      <c r="H14" s="13">
        <v>6.5</v>
      </c>
      <c r="I14" s="13">
        <v>203</v>
      </c>
      <c r="J14" s="13">
        <v>144</v>
      </c>
      <c r="K14" s="13">
        <v>54.3</v>
      </c>
      <c r="L14" s="13">
        <v>36</v>
      </c>
      <c r="M14" s="13">
        <v>7.3</v>
      </c>
      <c r="N14" s="13">
        <v>1.7</v>
      </c>
      <c r="O14" s="13">
        <v>0.7</v>
      </c>
    </row>
    <row r="15" spans="1:15" x14ac:dyDescent="0.3">
      <c r="A15" s="13">
        <v>14</v>
      </c>
      <c r="B15" s="13" t="s">
        <v>38</v>
      </c>
      <c r="C15" s="13">
        <v>50</v>
      </c>
      <c r="D15" s="13">
        <v>1.69</v>
      </c>
      <c r="E15" s="13">
        <v>80</v>
      </c>
      <c r="F15" s="13">
        <f t="shared" si="0"/>
        <v>28.010223731662059</v>
      </c>
      <c r="G15" s="13">
        <v>4.9800000000000004</v>
      </c>
      <c r="H15" s="13">
        <v>5.47</v>
      </c>
      <c r="I15" s="13">
        <v>158</v>
      </c>
      <c r="J15" s="13">
        <v>205</v>
      </c>
      <c r="K15" s="13">
        <v>54.3</v>
      </c>
      <c r="L15" s="13">
        <v>35.700000000000003</v>
      </c>
      <c r="M15" s="13">
        <v>6.2</v>
      </c>
      <c r="N15" s="13">
        <v>3.6</v>
      </c>
      <c r="O15" s="13">
        <v>0.2</v>
      </c>
    </row>
    <row r="16" spans="1:15" x14ac:dyDescent="0.3">
      <c r="A16" s="13">
        <v>15</v>
      </c>
      <c r="B16" s="13" t="s">
        <v>27</v>
      </c>
      <c r="C16" s="13">
        <v>54</v>
      </c>
      <c r="D16" s="13">
        <v>1.6</v>
      </c>
      <c r="E16" s="13">
        <v>57</v>
      </c>
      <c r="F16" s="13">
        <f t="shared" si="0"/>
        <v>22.265625</v>
      </c>
      <c r="G16" s="13">
        <v>4.42</v>
      </c>
      <c r="H16" s="13">
        <v>4.43</v>
      </c>
      <c r="I16" s="13">
        <v>133</v>
      </c>
      <c r="J16" s="13">
        <v>196</v>
      </c>
      <c r="K16" s="13">
        <v>49.3</v>
      </c>
      <c r="L16" s="13">
        <v>39.4</v>
      </c>
      <c r="M16" s="13">
        <v>7.9</v>
      </c>
      <c r="N16" s="13">
        <v>2.2999999999999998</v>
      </c>
      <c r="O16" s="13">
        <v>1.1000000000000001</v>
      </c>
    </row>
    <row r="17" spans="1:15" x14ac:dyDescent="0.3">
      <c r="A17" s="13">
        <v>16</v>
      </c>
      <c r="B17" s="13" t="s">
        <v>27</v>
      </c>
      <c r="C17" s="13">
        <v>58</v>
      </c>
      <c r="D17" s="13">
        <v>1.6</v>
      </c>
      <c r="E17" s="13">
        <v>63</v>
      </c>
      <c r="F17" s="13">
        <f t="shared" si="0"/>
        <v>24.609375</v>
      </c>
      <c r="G17" s="13">
        <v>7.09</v>
      </c>
      <c r="H17" s="13">
        <v>4.71</v>
      </c>
      <c r="I17" s="13">
        <v>141</v>
      </c>
      <c r="J17" s="13">
        <v>241</v>
      </c>
      <c r="K17" s="13">
        <v>53</v>
      </c>
      <c r="L17" s="13">
        <v>38.9</v>
      </c>
      <c r="M17" s="13">
        <v>5.5</v>
      </c>
      <c r="N17" s="13">
        <v>2</v>
      </c>
      <c r="O17" s="13">
        <v>0.6</v>
      </c>
    </row>
    <row r="18" spans="1:15" x14ac:dyDescent="0.3">
      <c r="A18" s="13">
        <v>17</v>
      </c>
      <c r="B18" s="13" t="s">
        <v>27</v>
      </c>
      <c r="C18" s="13">
        <v>58</v>
      </c>
      <c r="D18" s="13">
        <v>1.6</v>
      </c>
      <c r="E18" s="13">
        <v>55</v>
      </c>
      <c r="F18" s="13">
        <f t="shared" si="0"/>
        <v>21.484375</v>
      </c>
      <c r="G18" s="13">
        <v>3.69</v>
      </c>
      <c r="H18" s="13">
        <v>4.57</v>
      </c>
      <c r="I18" s="13">
        <v>139</v>
      </c>
      <c r="J18" s="13">
        <v>174</v>
      </c>
      <c r="K18" s="13">
        <v>65.7</v>
      </c>
      <c r="L18" s="13">
        <v>24.7</v>
      </c>
      <c r="M18" s="13">
        <v>6.8</v>
      </c>
      <c r="N18" s="13">
        <v>1.4</v>
      </c>
      <c r="O18" s="13">
        <v>1.4</v>
      </c>
    </row>
    <row r="19" spans="1:15" x14ac:dyDescent="0.3">
      <c r="A19" s="13">
        <v>18</v>
      </c>
      <c r="B19" s="13" t="s">
        <v>38</v>
      </c>
      <c r="C19" s="13">
        <v>67</v>
      </c>
      <c r="D19" s="13">
        <v>1.7</v>
      </c>
      <c r="E19" s="13">
        <v>70</v>
      </c>
      <c r="F19" s="13">
        <f t="shared" si="0"/>
        <v>24.221453287197235</v>
      </c>
      <c r="G19" s="13">
        <v>5.68</v>
      </c>
      <c r="H19" s="13">
        <v>5.05</v>
      </c>
      <c r="I19" s="13">
        <v>161</v>
      </c>
      <c r="J19" s="13">
        <v>176</v>
      </c>
      <c r="K19" s="13">
        <v>55.3</v>
      </c>
      <c r="L19" s="13">
        <v>35.200000000000003</v>
      </c>
      <c r="M19" s="13">
        <v>7.2</v>
      </c>
      <c r="N19" s="13">
        <v>1.6</v>
      </c>
      <c r="O19" s="13">
        <v>0.7</v>
      </c>
    </row>
    <row r="20" spans="1:15" x14ac:dyDescent="0.3">
      <c r="A20" s="13">
        <v>19</v>
      </c>
      <c r="B20" s="13" t="s">
        <v>27</v>
      </c>
      <c r="C20" s="13">
        <v>62</v>
      </c>
      <c r="D20" s="13">
        <v>1.62</v>
      </c>
      <c r="E20" s="13">
        <v>65</v>
      </c>
      <c r="F20" s="13">
        <f t="shared" si="0"/>
        <v>24.767565919829291</v>
      </c>
      <c r="G20" s="13">
        <v>5.71</v>
      </c>
      <c r="H20" s="13">
        <v>5.37</v>
      </c>
      <c r="I20" s="13">
        <v>157</v>
      </c>
      <c r="J20" s="13">
        <v>250</v>
      </c>
      <c r="K20" s="13">
        <v>60.4</v>
      </c>
      <c r="L20" s="13">
        <v>27.3</v>
      </c>
      <c r="M20" s="13">
        <v>8.4</v>
      </c>
      <c r="N20" s="13">
        <v>3.2</v>
      </c>
      <c r="O20" s="13">
        <v>0.7</v>
      </c>
    </row>
    <row r="21" spans="1:15" x14ac:dyDescent="0.3">
      <c r="A21" s="13">
        <v>20</v>
      </c>
      <c r="B21" s="13" t="s">
        <v>38</v>
      </c>
      <c r="C21" s="13">
        <v>55</v>
      </c>
      <c r="D21" s="13">
        <v>1.68</v>
      </c>
      <c r="E21" s="13">
        <v>75</v>
      </c>
      <c r="F21" s="13">
        <f t="shared" si="0"/>
        <v>26.573129251700681</v>
      </c>
      <c r="G21" s="13">
        <v>4.18</v>
      </c>
      <c r="H21" s="13">
        <v>5.41</v>
      </c>
      <c r="I21" s="13">
        <v>159</v>
      </c>
      <c r="J21" s="13">
        <v>158</v>
      </c>
      <c r="K21" s="13">
        <v>57.5</v>
      </c>
      <c r="L21" s="13">
        <v>27.5</v>
      </c>
      <c r="M21" s="13">
        <v>10</v>
      </c>
      <c r="N21" s="13">
        <v>4.3</v>
      </c>
      <c r="O21" s="13">
        <v>0.7</v>
      </c>
    </row>
    <row r="22" spans="1:15" x14ac:dyDescent="0.3">
      <c r="A22" s="13">
        <v>21</v>
      </c>
      <c r="B22" s="13" t="s">
        <v>27</v>
      </c>
      <c r="C22" s="13">
        <v>63</v>
      </c>
      <c r="D22" s="13">
        <v>1.58</v>
      </c>
      <c r="E22" s="13">
        <v>56</v>
      </c>
      <c r="F22" s="13">
        <f t="shared" si="0"/>
        <v>22.432302515622492</v>
      </c>
      <c r="G22" s="13">
        <v>5.88</v>
      </c>
      <c r="H22" s="13">
        <v>4.72</v>
      </c>
      <c r="I22" s="13">
        <v>135</v>
      </c>
      <c r="J22" s="13">
        <v>253</v>
      </c>
      <c r="K22" s="13">
        <v>55.7</v>
      </c>
      <c r="L22" s="13">
        <v>36.6</v>
      </c>
      <c r="M22" s="13">
        <v>6.5</v>
      </c>
      <c r="N22" s="13">
        <v>0.7</v>
      </c>
      <c r="O22" s="13">
        <v>0.5</v>
      </c>
    </row>
    <row r="23" spans="1:15" x14ac:dyDescent="0.3">
      <c r="A23" s="13">
        <v>22</v>
      </c>
      <c r="B23" s="13" t="s">
        <v>27</v>
      </c>
      <c r="C23" s="13">
        <v>57</v>
      </c>
      <c r="D23" s="13">
        <v>1.59</v>
      </c>
      <c r="E23" s="13">
        <v>53</v>
      </c>
      <c r="F23" s="13">
        <f t="shared" si="0"/>
        <v>20.964360587002094</v>
      </c>
      <c r="G23" s="13">
        <v>5.74</v>
      </c>
      <c r="H23" s="13">
        <v>4.8600000000000003</v>
      </c>
      <c r="I23" s="13">
        <v>147</v>
      </c>
      <c r="J23" s="13">
        <v>130</v>
      </c>
      <c r="K23" s="13">
        <v>57.2</v>
      </c>
      <c r="L23" s="13">
        <v>35.700000000000003</v>
      </c>
      <c r="M23" s="13">
        <v>5.9</v>
      </c>
      <c r="N23" s="13">
        <v>0.9</v>
      </c>
      <c r="O23" s="13">
        <v>0.3</v>
      </c>
    </row>
    <row r="24" spans="1:15" x14ac:dyDescent="0.3">
      <c r="A24" s="13">
        <v>23</v>
      </c>
      <c r="B24" s="13" t="s">
        <v>27</v>
      </c>
      <c r="C24" s="13">
        <v>54</v>
      </c>
      <c r="D24" s="13">
        <v>1.63</v>
      </c>
      <c r="E24" s="13">
        <v>59</v>
      </c>
      <c r="F24" s="13">
        <f t="shared" si="0"/>
        <v>22.206330686137981</v>
      </c>
      <c r="G24" s="13">
        <v>4.92</v>
      </c>
      <c r="H24" s="13">
        <v>6.36</v>
      </c>
      <c r="I24" s="13">
        <v>189</v>
      </c>
      <c r="J24" s="13">
        <v>161</v>
      </c>
      <c r="K24" s="13">
        <v>60.2</v>
      </c>
      <c r="L24" s="13">
        <v>32.1</v>
      </c>
      <c r="M24" s="13">
        <v>4.9000000000000004</v>
      </c>
      <c r="N24" s="13">
        <v>2.2000000000000002</v>
      </c>
      <c r="O24" s="13">
        <v>0.6</v>
      </c>
    </row>
    <row r="25" spans="1:15" x14ac:dyDescent="0.3">
      <c r="A25" s="13">
        <v>24</v>
      </c>
      <c r="B25" s="13" t="s">
        <v>38</v>
      </c>
      <c r="C25" s="13">
        <v>58</v>
      </c>
      <c r="D25" s="13">
        <v>1.75</v>
      </c>
      <c r="E25" s="13">
        <v>81</v>
      </c>
      <c r="F25" s="13">
        <f t="shared" si="0"/>
        <v>26.448979591836736</v>
      </c>
      <c r="G25" s="13">
        <v>6.48</v>
      </c>
      <c r="H25" s="13">
        <v>4.3600000000000003</v>
      </c>
      <c r="I25" s="13">
        <v>134</v>
      </c>
      <c r="J25" s="13">
        <v>226</v>
      </c>
      <c r="K25" s="13">
        <v>63.4</v>
      </c>
      <c r="L25" s="13">
        <v>28.9</v>
      </c>
      <c r="M25" s="13">
        <v>6.2</v>
      </c>
      <c r="N25" s="13">
        <v>0.9</v>
      </c>
      <c r="O25" s="13">
        <v>0.6</v>
      </c>
    </row>
    <row r="26" spans="1:15" x14ac:dyDescent="0.3">
      <c r="A26" s="13">
        <v>25</v>
      </c>
      <c r="B26" s="13" t="s">
        <v>27</v>
      </c>
      <c r="C26" s="13">
        <v>49</v>
      </c>
      <c r="D26" s="13">
        <v>1.59</v>
      </c>
      <c r="E26" s="13">
        <v>51</v>
      </c>
      <c r="F26" s="13">
        <f t="shared" si="0"/>
        <v>20.173252640322769</v>
      </c>
      <c r="G26" s="13">
        <v>4.5599999999999996</v>
      </c>
      <c r="H26" s="13">
        <v>6.04</v>
      </c>
      <c r="I26" s="13">
        <v>126</v>
      </c>
      <c r="J26" s="13">
        <v>204</v>
      </c>
      <c r="K26" s="13">
        <v>63.5</v>
      </c>
      <c r="L26" s="13">
        <v>28.5</v>
      </c>
      <c r="M26" s="13">
        <v>6.1</v>
      </c>
      <c r="N26" s="13">
        <v>1.5</v>
      </c>
      <c r="O26" s="13">
        <v>0.4</v>
      </c>
    </row>
    <row r="27" spans="1:15" x14ac:dyDescent="0.3">
      <c r="A27" s="13">
        <v>26</v>
      </c>
      <c r="B27" s="13" t="s">
        <v>27</v>
      </c>
      <c r="C27" s="13">
        <v>64</v>
      </c>
      <c r="D27" s="13">
        <v>1.6</v>
      </c>
      <c r="E27" s="13">
        <v>65</v>
      </c>
      <c r="F27" s="13">
        <f t="shared" si="0"/>
        <v>25.390625</v>
      </c>
      <c r="G27" s="13">
        <v>3.13</v>
      </c>
      <c r="H27" s="13">
        <v>4.5999999999999996</v>
      </c>
      <c r="I27" s="13">
        <v>138</v>
      </c>
      <c r="J27" s="13">
        <v>219</v>
      </c>
      <c r="K27" s="13">
        <v>44.2</v>
      </c>
      <c r="L27" s="13">
        <v>46.3</v>
      </c>
      <c r="M27" s="13">
        <v>6.7</v>
      </c>
      <c r="N27" s="13">
        <v>2.2000000000000002</v>
      </c>
      <c r="O27" s="13">
        <v>0.6</v>
      </c>
    </row>
    <row r="28" spans="1:15" x14ac:dyDescent="0.3">
      <c r="A28" s="13">
        <v>27</v>
      </c>
      <c r="B28" s="13" t="s">
        <v>27</v>
      </c>
      <c r="C28" s="13">
        <v>47</v>
      </c>
      <c r="D28" s="13">
        <v>1.6</v>
      </c>
      <c r="E28" s="13">
        <v>54</v>
      </c>
      <c r="F28" s="13">
        <f t="shared" si="0"/>
        <v>21.09375</v>
      </c>
      <c r="G28" s="13">
        <v>4.62</v>
      </c>
      <c r="H28" s="13">
        <v>4.57</v>
      </c>
      <c r="I28" s="13">
        <v>135</v>
      </c>
      <c r="J28" s="13">
        <v>177</v>
      </c>
      <c r="K28" s="13">
        <v>61.7</v>
      </c>
      <c r="L28" s="13">
        <v>30.5</v>
      </c>
      <c r="M28" s="13">
        <v>5.8</v>
      </c>
      <c r="N28" s="13">
        <v>1.1000000000000001</v>
      </c>
      <c r="O28" s="13">
        <v>0.9</v>
      </c>
    </row>
    <row r="29" spans="1:15" x14ac:dyDescent="0.3">
      <c r="A29" s="13">
        <v>28</v>
      </c>
      <c r="B29" s="13" t="s">
        <v>27</v>
      </c>
      <c r="C29" s="13">
        <v>27</v>
      </c>
      <c r="D29" s="13">
        <v>1.65</v>
      </c>
      <c r="E29" s="13">
        <v>51.5</v>
      </c>
      <c r="F29" s="13">
        <f t="shared" si="0"/>
        <v>18.916437098255283</v>
      </c>
      <c r="G29" s="13">
        <v>4.3899999999999997</v>
      </c>
      <c r="H29" s="13">
        <v>4.21</v>
      </c>
      <c r="I29" s="13">
        <v>132</v>
      </c>
      <c r="J29" s="13">
        <v>216</v>
      </c>
      <c r="K29" s="13">
        <v>49.4</v>
      </c>
      <c r="L29" s="13">
        <v>40.5</v>
      </c>
      <c r="M29" s="13">
        <v>7.1</v>
      </c>
      <c r="N29" s="13">
        <v>2.2999999999999998</v>
      </c>
      <c r="O29" s="13">
        <v>0.7</v>
      </c>
    </row>
    <row r="30" spans="1:15" x14ac:dyDescent="0.3">
      <c r="A30" s="13">
        <v>29</v>
      </c>
      <c r="B30" s="13" t="s">
        <v>27</v>
      </c>
      <c r="C30" s="13">
        <v>61</v>
      </c>
      <c r="D30" s="13">
        <v>1.55</v>
      </c>
      <c r="E30" s="13">
        <v>58</v>
      </c>
      <c r="F30" s="13">
        <f t="shared" si="0"/>
        <v>24.141519250780437</v>
      </c>
      <c r="G30" s="13">
        <v>4.41</v>
      </c>
      <c r="H30" s="13">
        <v>5.67</v>
      </c>
      <c r="I30" s="13">
        <v>167</v>
      </c>
      <c r="J30" s="13">
        <v>208</v>
      </c>
      <c r="K30" s="13">
        <v>55</v>
      </c>
      <c r="L30" s="13">
        <v>39.5</v>
      </c>
      <c r="M30" s="13">
        <v>3.6</v>
      </c>
      <c r="N30" s="13">
        <v>1.4</v>
      </c>
      <c r="O30" s="13">
        <v>0.5</v>
      </c>
    </row>
    <row r="31" spans="1:15" x14ac:dyDescent="0.3">
      <c r="A31" s="13">
        <v>30</v>
      </c>
      <c r="B31" s="13" t="s">
        <v>38</v>
      </c>
      <c r="C31" s="13">
        <v>48</v>
      </c>
      <c r="D31" s="13">
        <v>1.72</v>
      </c>
      <c r="E31" s="13">
        <v>65</v>
      </c>
      <c r="F31" s="13">
        <f t="shared" si="0"/>
        <v>21.971335857220119</v>
      </c>
      <c r="G31" s="13">
        <v>8.82</v>
      </c>
      <c r="H31" s="13">
        <v>5.27</v>
      </c>
      <c r="I31" s="13">
        <v>153</v>
      </c>
      <c r="J31" s="13">
        <v>202</v>
      </c>
      <c r="K31" s="13">
        <v>56.5</v>
      </c>
      <c r="L31" s="13">
        <v>35.9</v>
      </c>
      <c r="M31" s="13">
        <v>6.5</v>
      </c>
      <c r="N31" s="13">
        <v>0.9</v>
      </c>
      <c r="O31" s="13">
        <v>0.2</v>
      </c>
    </row>
  </sheetData>
  <phoneticPr fontId="6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ICS-formoterol + KASTgroup</vt:lpstr>
      <vt:lpstr>Healthy control group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舍木姑娘</dc:creator>
  <cp:lastModifiedBy>舍木姑娘</cp:lastModifiedBy>
  <dcterms:created xsi:type="dcterms:W3CDTF">2015-06-05T18:19:00Z</dcterms:created>
  <dcterms:modified xsi:type="dcterms:W3CDTF">2021-09-20T03:31:20Z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