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hesis\"/>
    </mc:Choice>
  </mc:AlternateContent>
  <xr:revisionPtr revIDLastSave="0" documentId="8_{749D0ACF-4F5D-4E73-ABD3-1CEFA0469D39}" xr6:coauthVersionLast="47" xr6:coauthVersionMax="47" xr10:uidLastSave="{00000000-0000-0000-0000-000000000000}"/>
  <bookViews>
    <workbookView xWindow="-108" yWindow="-108" windowWidth="23256" windowHeight="12456" activeTab="5" xr2:uid="{E27CA709-FA47-4844-A5E0-833857173051}"/>
  </bookViews>
  <sheets>
    <sheet name="Sheet2" sheetId="2" r:id="rId1"/>
    <sheet name="Sheet7" sheetId="8" r:id="rId2"/>
    <sheet name="Sheet3" sheetId="10" r:id="rId3"/>
    <sheet name="Sheet6" sheetId="12" r:id="rId4"/>
    <sheet name="Sheet1" sheetId="1" r:id="rId5"/>
    <sheet name="Sheet5" sheetId="11" r:id="rId6"/>
    <sheet name="Sheet8" sheetId="9" r:id="rId7"/>
    <sheet name="Sheet4" sheetId="4" r:id="rId8"/>
  </sheets>
  <definedNames>
    <definedName name="_xlnm._FilterDatabase" localSheetId="0" hidden="1">Sheet2!$D$1:$D$37</definedName>
  </definedNames>
  <calcPr calcId="191029"/>
  <pivotCaches>
    <pivotCache cacheId="1" r:id="rId9"/>
    <pivotCache cacheId="2" r:id="rId10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267" i="11" l="1"/>
  <c r="AG266" i="11"/>
  <c r="AG265" i="11"/>
  <c r="AG264" i="11"/>
  <c r="AG263" i="11"/>
  <c r="AG262" i="11"/>
  <c r="AG261" i="11"/>
  <c r="AG260" i="11"/>
  <c r="AG259" i="11"/>
  <c r="AG258" i="11"/>
  <c r="AG257" i="11"/>
  <c r="AG256" i="11"/>
  <c r="AG255" i="11"/>
  <c r="AG254" i="11"/>
  <c r="AG253" i="11"/>
  <c r="AG252" i="11"/>
  <c r="AG251" i="11"/>
  <c r="AG250" i="11"/>
  <c r="AG249" i="11"/>
  <c r="AG248" i="11"/>
  <c r="AG241" i="11"/>
  <c r="AG240" i="11"/>
  <c r="AG239" i="11"/>
  <c r="AG238" i="11"/>
  <c r="AG237" i="11"/>
  <c r="AG236" i="11"/>
  <c r="AG235" i="11"/>
  <c r="AC268" i="11"/>
  <c r="AC267" i="11"/>
  <c r="AC266" i="11"/>
  <c r="AC265" i="11"/>
  <c r="AC264" i="11"/>
  <c r="AC263" i="11"/>
  <c r="AC262" i="11"/>
  <c r="AC261" i="11"/>
  <c r="AC260" i="11"/>
  <c r="AC259" i="11"/>
  <c r="AC258" i="11"/>
  <c r="AC257" i="11"/>
  <c r="AC256" i="11"/>
  <c r="AC255" i="11"/>
  <c r="AC254" i="11"/>
  <c r="AC253" i="11"/>
  <c r="AC252" i="11"/>
  <c r="AC251" i="11"/>
  <c r="AC250" i="11"/>
  <c r="AC249" i="11"/>
  <c r="AC248" i="11"/>
  <c r="AC247" i="11"/>
  <c r="AC246" i="11"/>
  <c r="AC245" i="11"/>
  <c r="AC244" i="11"/>
  <c r="AC243" i="11"/>
  <c r="AC242" i="11"/>
  <c r="AC241" i="11"/>
  <c r="AC240" i="11"/>
  <c r="AC239" i="11"/>
  <c r="AC238" i="11"/>
  <c r="AC237" i="11"/>
  <c r="AC236" i="11"/>
  <c r="AC235" i="11"/>
  <c r="AG247" i="11"/>
  <c r="AG246" i="11"/>
  <c r="AG245" i="11"/>
  <c r="AG244" i="11"/>
  <c r="AG243" i="11"/>
  <c r="AG242" i="11"/>
  <c r="Y252" i="11"/>
  <c r="Y251" i="11"/>
  <c r="Y250" i="11"/>
  <c r="Y249" i="11"/>
  <c r="Y248" i="11"/>
  <c r="Y247" i="11"/>
  <c r="Y246" i="11"/>
  <c r="Y245" i="11"/>
  <c r="Y244" i="11"/>
  <c r="Y243" i="11"/>
  <c r="Y242" i="11"/>
  <c r="Y241" i="11"/>
  <c r="Y240" i="11"/>
  <c r="Y239" i="11"/>
  <c r="Y238" i="11"/>
  <c r="Y237" i="11"/>
  <c r="Y236" i="11"/>
  <c r="Y235" i="11"/>
  <c r="U252" i="11"/>
  <c r="U251" i="11"/>
  <c r="U250" i="11"/>
  <c r="U249" i="11"/>
  <c r="U248" i="11"/>
  <c r="U247" i="11"/>
  <c r="U246" i="11"/>
  <c r="U245" i="11"/>
  <c r="U244" i="11"/>
  <c r="U243" i="11"/>
  <c r="U242" i="11"/>
  <c r="U241" i="11"/>
  <c r="U240" i="11"/>
  <c r="U239" i="11"/>
  <c r="U238" i="11"/>
  <c r="U237" i="11"/>
  <c r="U236" i="11"/>
  <c r="U235" i="11"/>
  <c r="Q338" i="11"/>
  <c r="Q337" i="11"/>
  <c r="Q336" i="11"/>
  <c r="Q335" i="11"/>
  <c r="Q334" i="11"/>
  <c r="Q333" i="11"/>
  <c r="Q332" i="11"/>
  <c r="Q331" i="11"/>
  <c r="Q330" i="11"/>
  <c r="Q329" i="11"/>
  <c r="Q328" i="11"/>
  <c r="Q327" i="11"/>
  <c r="Q326" i="11"/>
  <c r="Q325" i="11"/>
  <c r="Q324" i="11"/>
  <c r="Q323" i="11"/>
  <c r="Q322" i="11"/>
  <c r="Q321" i="11"/>
  <c r="Q320" i="11"/>
  <c r="Q319" i="11"/>
  <c r="Q318" i="11"/>
  <c r="Q317" i="11"/>
  <c r="Q316" i="11"/>
  <c r="Q315" i="11"/>
  <c r="Q314" i="11"/>
  <c r="Q313" i="11"/>
  <c r="Q312" i="11"/>
  <c r="Q311" i="11"/>
  <c r="Q310" i="11"/>
  <c r="Q309" i="11"/>
  <c r="Q308" i="11"/>
  <c r="Q307" i="11"/>
  <c r="Q306" i="11"/>
  <c r="Q305" i="11"/>
  <c r="Q304" i="11"/>
  <c r="Q303" i="11"/>
  <c r="Q302" i="11"/>
  <c r="Q301" i="11"/>
  <c r="Q300" i="11"/>
  <c r="Q299" i="11"/>
  <c r="Q298" i="11"/>
  <c r="Q297" i="11"/>
  <c r="Q296" i="11"/>
  <c r="Q295" i="11"/>
  <c r="Q294" i="11"/>
  <c r="Q293" i="11"/>
  <c r="Q292" i="11"/>
  <c r="Q291" i="11"/>
  <c r="Q290" i="11"/>
  <c r="Q289" i="11"/>
  <c r="Q288" i="11"/>
  <c r="Q287" i="11"/>
  <c r="Q286" i="11"/>
  <c r="Q285" i="11"/>
  <c r="Q284" i="11"/>
  <c r="Q283" i="11"/>
  <c r="Q281" i="11"/>
  <c r="Q280" i="11"/>
  <c r="Q279" i="11"/>
  <c r="Q278" i="11"/>
  <c r="Q277" i="11"/>
  <c r="Q276" i="11"/>
  <c r="Q275" i="11"/>
  <c r="Q274" i="11"/>
  <c r="Q273" i="11"/>
  <c r="Q272" i="11"/>
  <c r="Q271" i="11"/>
  <c r="Q270" i="11"/>
  <c r="Q269" i="11"/>
  <c r="Q268" i="11"/>
  <c r="Q267" i="11"/>
  <c r="Q266" i="11"/>
  <c r="Q265" i="11"/>
  <c r="Q264" i="11"/>
  <c r="Q263" i="11"/>
  <c r="Q262" i="11"/>
  <c r="Q261" i="11"/>
  <c r="Q260" i="11"/>
  <c r="Q259" i="11"/>
  <c r="Q258" i="11"/>
  <c r="Q257" i="11"/>
  <c r="Q256" i="11"/>
  <c r="Q255" i="11"/>
  <c r="Q254" i="11"/>
  <c r="Q253" i="11"/>
  <c r="Q252" i="11"/>
  <c r="Q251" i="11"/>
  <c r="Q250" i="11"/>
  <c r="Q249" i="11"/>
  <c r="Q248" i="11"/>
  <c r="Q247" i="11"/>
  <c r="Q246" i="11"/>
  <c r="Q245" i="11"/>
  <c r="Q244" i="11"/>
  <c r="Q243" i="11"/>
  <c r="Q242" i="11"/>
  <c r="Q241" i="11"/>
  <c r="Q240" i="11"/>
  <c r="Q239" i="11"/>
  <c r="Q238" i="11"/>
  <c r="Q237" i="11"/>
  <c r="Q236" i="11"/>
  <c r="Q235" i="11"/>
  <c r="L35" i="10"/>
  <c r="V207" i="11"/>
  <c r="AC222" i="11"/>
  <c r="AB222" i="11"/>
  <c r="AA222" i="11"/>
  <c r="Z222" i="11"/>
  <c r="V217" i="11"/>
  <c r="V218" i="11"/>
  <c r="V219" i="11"/>
  <c r="V220" i="11"/>
  <c r="AD162" i="11"/>
  <c r="AD170" i="11"/>
  <c r="AD205" i="11"/>
  <c r="AD206" i="11"/>
  <c r="AD207" i="11"/>
  <c r="V206" i="11"/>
  <c r="W206" i="11"/>
  <c r="P113" i="11"/>
  <c r="P141" i="11"/>
  <c r="P157" i="11"/>
  <c r="P183" i="11"/>
  <c r="P187" i="11"/>
  <c r="P203" i="11"/>
  <c r="P204" i="11"/>
  <c r="P206" i="11"/>
  <c r="AC206" i="11"/>
  <c r="O206" i="11"/>
  <c r="O113" i="11"/>
  <c r="O141" i="11"/>
  <c r="O157" i="11"/>
  <c r="O183" i="11"/>
  <c r="O187" i="11"/>
  <c r="O203" i="11"/>
  <c r="O204" i="11"/>
  <c r="AB206" i="11"/>
  <c r="N204" i="11"/>
  <c r="N113" i="11"/>
  <c r="N141" i="11"/>
  <c r="N157" i="11"/>
  <c r="N183" i="11"/>
  <c r="N187" i="11"/>
  <c r="N203" i="11"/>
  <c r="N206" i="11"/>
  <c r="K59" i="10"/>
  <c r="L59" i="10"/>
  <c r="J59" i="10"/>
  <c r="J61" i="10"/>
  <c r="K61" i="10"/>
  <c r="L61" i="10"/>
  <c r="J62" i="10"/>
  <c r="K62" i="10"/>
  <c r="L62" i="10"/>
  <c r="J63" i="10"/>
  <c r="K63" i="10"/>
  <c r="L63" i="10"/>
  <c r="J64" i="10"/>
  <c r="K64" i="10"/>
  <c r="L64" i="10"/>
  <c r="J65" i="10"/>
  <c r="K65" i="10"/>
  <c r="L65" i="10"/>
  <c r="J66" i="10"/>
  <c r="K66" i="10"/>
  <c r="L66" i="10"/>
  <c r="J67" i="10"/>
  <c r="K67" i="10"/>
  <c r="L67" i="10"/>
  <c r="J68" i="10"/>
  <c r="K68" i="10"/>
  <c r="L68" i="10"/>
  <c r="J69" i="10"/>
  <c r="K69" i="10"/>
  <c r="L69" i="10"/>
  <c r="K60" i="10"/>
  <c r="L60" i="10"/>
  <c r="J60" i="10"/>
  <c r="I55" i="10"/>
  <c r="D2" i="11"/>
  <c r="E2" i="11" s="1"/>
  <c r="Z207" i="11"/>
  <c r="L207" i="11"/>
  <c r="AA205" i="11"/>
  <c r="AB205" i="11" s="1"/>
  <c r="AA204" i="11"/>
  <c r="AB204" i="11" s="1"/>
  <c r="AA203" i="11"/>
  <c r="AB203" i="11" s="1"/>
  <c r="AA202" i="11"/>
  <c r="AB202" i="11" s="1"/>
  <c r="AA201" i="11"/>
  <c r="AB201" i="11" s="1"/>
  <c r="AA200" i="11"/>
  <c r="AB200" i="11" s="1"/>
  <c r="AA199" i="11"/>
  <c r="AB199" i="11" s="1"/>
  <c r="AA198" i="11"/>
  <c r="AB198" i="11" s="1"/>
  <c r="AA197" i="11"/>
  <c r="AB197" i="11" s="1"/>
  <c r="AA196" i="11"/>
  <c r="AB196" i="11" s="1"/>
  <c r="AA195" i="11"/>
  <c r="AB195" i="11" s="1"/>
  <c r="AA194" i="11"/>
  <c r="AB194" i="11" s="1"/>
  <c r="AA193" i="11"/>
  <c r="AB193" i="11" s="1"/>
  <c r="AA192" i="11"/>
  <c r="AB192" i="11" s="1"/>
  <c r="AA191" i="11"/>
  <c r="AB191" i="11" s="1"/>
  <c r="AA190" i="11"/>
  <c r="AB190" i="11" s="1"/>
  <c r="AA189" i="11"/>
  <c r="AB189" i="11" s="1"/>
  <c r="AA188" i="11"/>
  <c r="AB188" i="11" s="1"/>
  <c r="AA187" i="11"/>
  <c r="AB187" i="11" s="1"/>
  <c r="AA186" i="11"/>
  <c r="AB186" i="11" s="1"/>
  <c r="AA185" i="11"/>
  <c r="AB185" i="11" s="1"/>
  <c r="AA184" i="11"/>
  <c r="AB184" i="11" s="1"/>
  <c r="AA183" i="11"/>
  <c r="AB183" i="11" s="1"/>
  <c r="AA182" i="11"/>
  <c r="AB182" i="11" s="1"/>
  <c r="AA181" i="11"/>
  <c r="AB181" i="11" s="1"/>
  <c r="AA180" i="11"/>
  <c r="AB180" i="11" s="1"/>
  <c r="AA179" i="11"/>
  <c r="AB179" i="11" s="1"/>
  <c r="AA178" i="11"/>
  <c r="AB178" i="11" s="1"/>
  <c r="AA177" i="11"/>
  <c r="AB177" i="11" s="1"/>
  <c r="AA176" i="11"/>
  <c r="AB176" i="11" s="1"/>
  <c r="AA175" i="11"/>
  <c r="AB175" i="11" s="1"/>
  <c r="AA174" i="11"/>
  <c r="AB174" i="11" s="1"/>
  <c r="AA173" i="11"/>
  <c r="AB173" i="11" s="1"/>
  <c r="AA172" i="11"/>
  <c r="AB172" i="11" s="1"/>
  <c r="AA171" i="11"/>
  <c r="AB171" i="11" s="1"/>
  <c r="AA170" i="11"/>
  <c r="AB170" i="11" s="1"/>
  <c r="AA169" i="11"/>
  <c r="AB169" i="11" s="1"/>
  <c r="AA168" i="11"/>
  <c r="AB168" i="11" s="1"/>
  <c r="AA167" i="11"/>
  <c r="AB167" i="11" s="1"/>
  <c r="AA166" i="11"/>
  <c r="AB166" i="11" s="1"/>
  <c r="AA165" i="11"/>
  <c r="AB165" i="11" s="1"/>
  <c r="AA164" i="11"/>
  <c r="AB164" i="11" s="1"/>
  <c r="AA163" i="11"/>
  <c r="AB163" i="11" s="1"/>
  <c r="AA162" i="11"/>
  <c r="AB162" i="11" s="1"/>
  <c r="AA161" i="11"/>
  <c r="AB161" i="11" s="1"/>
  <c r="AA160" i="11"/>
  <c r="AB160" i="11" s="1"/>
  <c r="AA159" i="11"/>
  <c r="AB159" i="11" s="1"/>
  <c r="AA158" i="11"/>
  <c r="AB158" i="11" s="1"/>
  <c r="AA157" i="11"/>
  <c r="AB157" i="11" s="1"/>
  <c r="AA156" i="11"/>
  <c r="AB156" i="11" s="1"/>
  <c r="AA155" i="11"/>
  <c r="AB155" i="11" s="1"/>
  <c r="AA154" i="11"/>
  <c r="AB154" i="11" s="1"/>
  <c r="AA153" i="11"/>
  <c r="AB153" i="11" s="1"/>
  <c r="AA152" i="11"/>
  <c r="AB152" i="11" s="1"/>
  <c r="AA151" i="11"/>
  <c r="AB151" i="11" s="1"/>
  <c r="AA150" i="11"/>
  <c r="AB150" i="11" s="1"/>
  <c r="AA149" i="11"/>
  <c r="AB149" i="11" s="1"/>
  <c r="AA148" i="11"/>
  <c r="AB148" i="11" s="1"/>
  <c r="AA147" i="11"/>
  <c r="AB147" i="11" s="1"/>
  <c r="AA146" i="11"/>
  <c r="AB146" i="11" s="1"/>
  <c r="AA145" i="11"/>
  <c r="AB145" i="11" s="1"/>
  <c r="AA144" i="11"/>
  <c r="AB144" i="11" s="1"/>
  <c r="AA143" i="11"/>
  <c r="AB143" i="11" s="1"/>
  <c r="AA142" i="11"/>
  <c r="AB142" i="11" s="1"/>
  <c r="AA141" i="11"/>
  <c r="AB141" i="11" s="1"/>
  <c r="AA140" i="11"/>
  <c r="AB140" i="11" s="1"/>
  <c r="AA139" i="11"/>
  <c r="AB139" i="11" s="1"/>
  <c r="AA138" i="11"/>
  <c r="AB138" i="11" s="1"/>
  <c r="AA137" i="11"/>
  <c r="AB137" i="11" s="1"/>
  <c r="AA136" i="11"/>
  <c r="AB136" i="11" s="1"/>
  <c r="AA135" i="11"/>
  <c r="AB135" i="11" s="1"/>
  <c r="AA134" i="11"/>
  <c r="AB134" i="11" s="1"/>
  <c r="AA133" i="11"/>
  <c r="AB133" i="11" s="1"/>
  <c r="AA132" i="11"/>
  <c r="AB132" i="11" s="1"/>
  <c r="AA131" i="11"/>
  <c r="AB131" i="11" s="1"/>
  <c r="AA130" i="11"/>
  <c r="AB130" i="11" s="1"/>
  <c r="AA129" i="11"/>
  <c r="AB129" i="11" s="1"/>
  <c r="AA128" i="11"/>
  <c r="AB128" i="11" s="1"/>
  <c r="AA127" i="11"/>
  <c r="AB127" i="11" s="1"/>
  <c r="AA126" i="11"/>
  <c r="AB126" i="11" s="1"/>
  <c r="AA125" i="11"/>
  <c r="AB125" i="11" s="1"/>
  <c r="AA124" i="11"/>
  <c r="AB124" i="11" s="1"/>
  <c r="AA123" i="11"/>
  <c r="AB123" i="11" s="1"/>
  <c r="AA122" i="11"/>
  <c r="AB122" i="11" s="1"/>
  <c r="AA121" i="11"/>
  <c r="AB121" i="11" s="1"/>
  <c r="AA120" i="11"/>
  <c r="AB120" i="11" s="1"/>
  <c r="AA119" i="11"/>
  <c r="AB119" i="11" s="1"/>
  <c r="AA118" i="11"/>
  <c r="AB118" i="11" s="1"/>
  <c r="AA117" i="11"/>
  <c r="AB117" i="11" s="1"/>
  <c r="AA116" i="11"/>
  <c r="AB116" i="11" s="1"/>
  <c r="AA115" i="11"/>
  <c r="AB115" i="11" s="1"/>
  <c r="AA114" i="11"/>
  <c r="AB114" i="11" s="1"/>
  <c r="AA113" i="11"/>
  <c r="AB113" i="11" s="1"/>
  <c r="AA112" i="11"/>
  <c r="AB112" i="11" s="1"/>
  <c r="AA111" i="11"/>
  <c r="AB111" i="11" s="1"/>
  <c r="AA110" i="11"/>
  <c r="AB110" i="11" s="1"/>
  <c r="AA109" i="11"/>
  <c r="AB109" i="11" s="1"/>
  <c r="AA108" i="11"/>
  <c r="AB108" i="11" s="1"/>
  <c r="AA107" i="11"/>
  <c r="AB107" i="11" s="1"/>
  <c r="AA106" i="11"/>
  <c r="AB106" i="11" s="1"/>
  <c r="AA105" i="11"/>
  <c r="AB105" i="11" s="1"/>
  <c r="AA104" i="11"/>
  <c r="AB104" i="11" s="1"/>
  <c r="AA103" i="11"/>
  <c r="AB103" i="11" s="1"/>
  <c r="T205" i="11"/>
  <c r="U205" i="11" s="1"/>
  <c r="T204" i="11"/>
  <c r="U204" i="11" s="1"/>
  <c r="T203" i="11"/>
  <c r="U203" i="11" s="1"/>
  <c r="T202" i="11"/>
  <c r="U202" i="11" s="1"/>
  <c r="T201" i="11"/>
  <c r="U201" i="11" s="1"/>
  <c r="T200" i="11"/>
  <c r="U200" i="11" s="1"/>
  <c r="T199" i="11"/>
  <c r="U199" i="11" s="1"/>
  <c r="T198" i="11"/>
  <c r="U198" i="11" s="1"/>
  <c r="T197" i="11"/>
  <c r="U197" i="11" s="1"/>
  <c r="T196" i="11"/>
  <c r="U196" i="11" s="1"/>
  <c r="T195" i="11"/>
  <c r="U195" i="11" s="1"/>
  <c r="T194" i="11"/>
  <c r="U194" i="11" s="1"/>
  <c r="T193" i="11"/>
  <c r="U193" i="11" s="1"/>
  <c r="T192" i="11"/>
  <c r="U192" i="11" s="1"/>
  <c r="T191" i="11"/>
  <c r="U191" i="11" s="1"/>
  <c r="T190" i="11"/>
  <c r="U190" i="11" s="1"/>
  <c r="T189" i="11"/>
  <c r="U189" i="11" s="1"/>
  <c r="T188" i="11"/>
  <c r="U188" i="11" s="1"/>
  <c r="T187" i="11"/>
  <c r="W187" i="11" s="1"/>
  <c r="T186" i="11"/>
  <c r="U186" i="11" s="1"/>
  <c r="T185" i="11"/>
  <c r="U185" i="11" s="1"/>
  <c r="T184" i="11"/>
  <c r="U184" i="11" s="1"/>
  <c r="T183" i="11"/>
  <c r="U183" i="11" s="1"/>
  <c r="T182" i="11"/>
  <c r="U182" i="11" s="1"/>
  <c r="T181" i="11"/>
  <c r="U181" i="11" s="1"/>
  <c r="T180" i="11"/>
  <c r="U180" i="11" s="1"/>
  <c r="T179" i="11"/>
  <c r="U179" i="11" s="1"/>
  <c r="T178" i="11"/>
  <c r="U178" i="11" s="1"/>
  <c r="T177" i="11"/>
  <c r="U177" i="11" s="1"/>
  <c r="T176" i="11"/>
  <c r="U176" i="11" s="1"/>
  <c r="T175" i="11"/>
  <c r="U175" i="11" s="1"/>
  <c r="T174" i="11"/>
  <c r="U174" i="11" s="1"/>
  <c r="T173" i="11"/>
  <c r="U173" i="11" s="1"/>
  <c r="T172" i="11"/>
  <c r="U172" i="11" s="1"/>
  <c r="T171" i="11"/>
  <c r="U171" i="11" s="1"/>
  <c r="T170" i="11"/>
  <c r="U170" i="11" s="1"/>
  <c r="T169" i="11"/>
  <c r="U169" i="11" s="1"/>
  <c r="T168" i="11"/>
  <c r="U168" i="11" s="1"/>
  <c r="T167" i="11"/>
  <c r="U167" i="11" s="1"/>
  <c r="T166" i="11"/>
  <c r="U166" i="11" s="1"/>
  <c r="T165" i="11"/>
  <c r="U165" i="11" s="1"/>
  <c r="T164" i="11"/>
  <c r="U164" i="11" s="1"/>
  <c r="T163" i="11"/>
  <c r="U163" i="11" s="1"/>
  <c r="T162" i="11"/>
  <c r="U162" i="11" s="1"/>
  <c r="T161" i="11"/>
  <c r="U161" i="11" s="1"/>
  <c r="T160" i="11"/>
  <c r="U160" i="11" s="1"/>
  <c r="T159" i="11"/>
  <c r="U159" i="11" s="1"/>
  <c r="T158" i="11"/>
  <c r="U158" i="11" s="1"/>
  <c r="T157" i="11"/>
  <c r="U157" i="11" s="1"/>
  <c r="T156" i="11"/>
  <c r="U156" i="11" s="1"/>
  <c r="T155" i="11"/>
  <c r="U155" i="11" s="1"/>
  <c r="T154" i="11"/>
  <c r="U154" i="11" s="1"/>
  <c r="T153" i="11"/>
  <c r="U153" i="11" s="1"/>
  <c r="T152" i="11"/>
  <c r="U152" i="11" s="1"/>
  <c r="T151" i="11"/>
  <c r="U151" i="11" s="1"/>
  <c r="T150" i="11"/>
  <c r="U150" i="11" s="1"/>
  <c r="T149" i="11"/>
  <c r="U149" i="11" s="1"/>
  <c r="T148" i="11"/>
  <c r="U148" i="11" s="1"/>
  <c r="T147" i="11"/>
  <c r="U147" i="11" s="1"/>
  <c r="T146" i="11"/>
  <c r="U146" i="11" s="1"/>
  <c r="T145" i="11"/>
  <c r="U145" i="11" s="1"/>
  <c r="T144" i="11"/>
  <c r="U144" i="11" s="1"/>
  <c r="T143" i="11"/>
  <c r="U143" i="11" s="1"/>
  <c r="T142" i="11"/>
  <c r="U142" i="11" s="1"/>
  <c r="T141" i="11"/>
  <c r="U141" i="11" s="1"/>
  <c r="T140" i="11"/>
  <c r="U140" i="11" s="1"/>
  <c r="T139" i="11"/>
  <c r="U139" i="11" s="1"/>
  <c r="T138" i="11"/>
  <c r="U138" i="11" s="1"/>
  <c r="T137" i="11"/>
  <c r="U137" i="11" s="1"/>
  <c r="T136" i="11"/>
  <c r="U136" i="11" s="1"/>
  <c r="T135" i="11"/>
  <c r="U135" i="11" s="1"/>
  <c r="T134" i="11"/>
  <c r="U134" i="11" s="1"/>
  <c r="T133" i="11"/>
  <c r="U133" i="11" s="1"/>
  <c r="T132" i="11"/>
  <c r="U132" i="11" s="1"/>
  <c r="T131" i="11"/>
  <c r="U131" i="11" s="1"/>
  <c r="T130" i="11"/>
  <c r="U130" i="11" s="1"/>
  <c r="T129" i="11"/>
  <c r="U129" i="11" s="1"/>
  <c r="T128" i="11"/>
  <c r="U128" i="11" s="1"/>
  <c r="T127" i="11"/>
  <c r="U127" i="11" s="1"/>
  <c r="T126" i="11"/>
  <c r="U126" i="11" s="1"/>
  <c r="T125" i="11"/>
  <c r="U125" i="11" s="1"/>
  <c r="T124" i="11"/>
  <c r="U124" i="11" s="1"/>
  <c r="T123" i="11"/>
  <c r="W123" i="11" s="1"/>
  <c r="T122" i="11"/>
  <c r="U122" i="11" s="1"/>
  <c r="T121" i="11"/>
  <c r="U121" i="11" s="1"/>
  <c r="T120" i="11"/>
  <c r="U120" i="11" s="1"/>
  <c r="T119" i="11"/>
  <c r="U119" i="11" s="1"/>
  <c r="T118" i="11"/>
  <c r="U118" i="11" s="1"/>
  <c r="T117" i="11"/>
  <c r="U117" i="11" s="1"/>
  <c r="T116" i="11"/>
  <c r="U116" i="11" s="1"/>
  <c r="T115" i="11"/>
  <c r="U115" i="11" s="1"/>
  <c r="T114" i="11"/>
  <c r="U114" i="11" s="1"/>
  <c r="T113" i="11"/>
  <c r="U113" i="11" s="1"/>
  <c r="T112" i="11"/>
  <c r="U112" i="11" s="1"/>
  <c r="T111" i="11"/>
  <c r="U111" i="11" s="1"/>
  <c r="T110" i="11"/>
  <c r="U110" i="11" s="1"/>
  <c r="T109" i="11"/>
  <c r="U109" i="11" s="1"/>
  <c r="T108" i="11"/>
  <c r="U108" i="11" s="1"/>
  <c r="T107" i="11"/>
  <c r="U107" i="11" s="1"/>
  <c r="T106" i="11"/>
  <c r="U106" i="11" s="1"/>
  <c r="T105" i="11"/>
  <c r="U105" i="11" s="1"/>
  <c r="T104" i="11"/>
  <c r="U104" i="11" s="1"/>
  <c r="T103" i="11"/>
  <c r="W103" i="11" s="1"/>
  <c r="M205" i="11"/>
  <c r="N205" i="11" s="1"/>
  <c r="M202" i="11"/>
  <c r="O202" i="11" s="1"/>
  <c r="M201" i="11"/>
  <c r="O201" i="11" s="1"/>
  <c r="M200" i="11"/>
  <c r="O200" i="11" s="1"/>
  <c r="M199" i="11"/>
  <c r="P199" i="11" s="1"/>
  <c r="M198" i="11"/>
  <c r="O198" i="11" s="1"/>
  <c r="M197" i="11"/>
  <c r="O197" i="11" s="1"/>
  <c r="M196" i="11"/>
  <c r="P196" i="11" s="1"/>
  <c r="M195" i="11"/>
  <c r="O195" i="11" s="1"/>
  <c r="M194" i="11"/>
  <c r="O194" i="11" s="1"/>
  <c r="M193" i="11"/>
  <c r="O193" i="11" s="1"/>
  <c r="M192" i="11"/>
  <c r="O192" i="11" s="1"/>
  <c r="M191" i="11"/>
  <c r="P191" i="11" s="1"/>
  <c r="M190" i="11"/>
  <c r="O190" i="11" s="1"/>
  <c r="M189" i="11"/>
  <c r="O189" i="11" s="1"/>
  <c r="M188" i="11"/>
  <c r="P188" i="11" s="1"/>
  <c r="M186" i="11"/>
  <c r="N186" i="11" s="1"/>
  <c r="M185" i="11"/>
  <c r="O185" i="11" s="1"/>
  <c r="M184" i="11"/>
  <c r="O184" i="11" s="1"/>
  <c r="M182" i="11"/>
  <c r="O182" i="11" s="1"/>
  <c r="M181" i="11"/>
  <c r="P181" i="11" s="1"/>
  <c r="M180" i="11"/>
  <c r="N180" i="11" s="1"/>
  <c r="M179" i="11"/>
  <c r="O179" i="11" s="1"/>
  <c r="M178" i="11"/>
  <c r="P178" i="11" s="1"/>
  <c r="M177" i="11"/>
  <c r="O177" i="11" s="1"/>
  <c r="M176" i="11"/>
  <c r="O176" i="11" s="1"/>
  <c r="M175" i="11"/>
  <c r="O175" i="11" s="1"/>
  <c r="M174" i="11"/>
  <c r="O174" i="11" s="1"/>
  <c r="M173" i="11"/>
  <c r="P173" i="11" s="1"/>
  <c r="M172" i="11"/>
  <c r="N172" i="11" s="1"/>
  <c r="M171" i="11"/>
  <c r="O171" i="11" s="1"/>
  <c r="M170" i="11"/>
  <c r="P170" i="11" s="1"/>
  <c r="M169" i="11"/>
  <c r="O169" i="11" s="1"/>
  <c r="M168" i="11"/>
  <c r="O168" i="11" s="1"/>
  <c r="M167" i="11"/>
  <c r="O167" i="11" s="1"/>
  <c r="M166" i="11"/>
  <c r="O166" i="11" s="1"/>
  <c r="M165" i="11"/>
  <c r="P165" i="11" s="1"/>
  <c r="M164" i="11"/>
  <c r="N164" i="11" s="1"/>
  <c r="M163" i="11"/>
  <c r="O163" i="11" s="1"/>
  <c r="M162" i="11"/>
  <c r="P162" i="11" s="1"/>
  <c r="M161" i="11"/>
  <c r="O161" i="11" s="1"/>
  <c r="M160" i="11"/>
  <c r="O160" i="11" s="1"/>
  <c r="M159" i="11"/>
  <c r="O159" i="11" s="1"/>
  <c r="M158" i="11"/>
  <c r="O158" i="11" s="1"/>
  <c r="M156" i="11"/>
  <c r="P156" i="11" s="1"/>
  <c r="M155" i="11"/>
  <c r="O155" i="11" s="1"/>
  <c r="M154" i="11"/>
  <c r="O154" i="11" s="1"/>
  <c r="M153" i="11"/>
  <c r="P153" i="11" s="1"/>
  <c r="M152" i="11"/>
  <c r="O152" i="11" s="1"/>
  <c r="M151" i="11"/>
  <c r="O151" i="11" s="1"/>
  <c r="M150" i="11"/>
  <c r="O150" i="11" s="1"/>
  <c r="M149" i="11"/>
  <c r="O149" i="11" s="1"/>
  <c r="M148" i="11"/>
  <c r="P148" i="11" s="1"/>
  <c r="M147" i="11"/>
  <c r="O147" i="11" s="1"/>
  <c r="M146" i="11"/>
  <c r="P146" i="11" s="1"/>
  <c r="M145" i="11"/>
  <c r="P145" i="11" s="1"/>
  <c r="M144" i="11"/>
  <c r="O144" i="11" s="1"/>
  <c r="M143" i="11"/>
  <c r="O143" i="11" s="1"/>
  <c r="M142" i="11"/>
  <c r="O142" i="11" s="1"/>
  <c r="M140" i="11"/>
  <c r="N140" i="11" s="1"/>
  <c r="M139" i="11"/>
  <c r="P139" i="11" s="1"/>
  <c r="M138" i="11"/>
  <c r="N138" i="11" s="1"/>
  <c r="M137" i="11"/>
  <c r="P137" i="11" s="1"/>
  <c r="M136" i="11"/>
  <c r="P136" i="11" s="1"/>
  <c r="M135" i="11"/>
  <c r="O135" i="11" s="1"/>
  <c r="M134" i="11"/>
  <c r="O134" i="11" s="1"/>
  <c r="M133" i="11"/>
  <c r="N133" i="11" s="1"/>
  <c r="M132" i="11"/>
  <c r="N132" i="11" s="1"/>
  <c r="M131" i="11"/>
  <c r="P131" i="11" s="1"/>
  <c r="M130" i="11"/>
  <c r="N130" i="11" s="1"/>
  <c r="M129" i="11"/>
  <c r="P129" i="11" s="1"/>
  <c r="M128" i="11"/>
  <c r="P128" i="11" s="1"/>
  <c r="M127" i="11"/>
  <c r="O127" i="11" s="1"/>
  <c r="M126" i="11"/>
  <c r="O126" i="11" s="1"/>
  <c r="M125" i="11"/>
  <c r="O125" i="11" s="1"/>
  <c r="M124" i="11"/>
  <c r="O124" i="11" s="1"/>
  <c r="M123" i="11"/>
  <c r="P123" i="11" s="1"/>
  <c r="M122" i="11"/>
  <c r="N122" i="11" s="1"/>
  <c r="M121" i="11"/>
  <c r="P121" i="11" s="1"/>
  <c r="M120" i="11"/>
  <c r="P120" i="11" s="1"/>
  <c r="M119" i="11"/>
  <c r="O119" i="11" s="1"/>
  <c r="M118" i="11"/>
  <c r="O118" i="11" s="1"/>
  <c r="M117" i="11"/>
  <c r="N117" i="11" s="1"/>
  <c r="M116" i="11"/>
  <c r="N116" i="11" s="1"/>
  <c r="M115" i="11"/>
  <c r="P115" i="11" s="1"/>
  <c r="M114" i="11"/>
  <c r="N114" i="11" s="1"/>
  <c r="M112" i="11"/>
  <c r="P112" i="11" s="1"/>
  <c r="M111" i="11"/>
  <c r="P111" i="11" s="1"/>
  <c r="M110" i="11"/>
  <c r="O110" i="11" s="1"/>
  <c r="M109" i="11"/>
  <c r="N109" i="11" s="1"/>
  <c r="M108" i="11"/>
  <c r="O108" i="11" s="1"/>
  <c r="M107" i="11"/>
  <c r="O107" i="11" s="1"/>
  <c r="M106" i="11"/>
  <c r="P106" i="11" s="1"/>
  <c r="M105" i="11"/>
  <c r="O105" i="11" s="1"/>
  <c r="M104" i="11"/>
  <c r="P104" i="11" s="1"/>
  <c r="M103" i="11"/>
  <c r="P103" i="11" s="1"/>
  <c r="C313" i="11"/>
  <c r="D4" i="11"/>
  <c r="E4" i="11" s="1"/>
  <c r="D5" i="11"/>
  <c r="E5" i="11" s="1"/>
  <c r="D6" i="11"/>
  <c r="E6" i="11" s="1"/>
  <c r="D7" i="11"/>
  <c r="E7" i="11" s="1"/>
  <c r="D8" i="11"/>
  <c r="E8" i="11" s="1"/>
  <c r="D9" i="11"/>
  <c r="E9" i="11" s="1"/>
  <c r="D10" i="11"/>
  <c r="E10" i="11" s="1"/>
  <c r="D11" i="11"/>
  <c r="E11" i="11" s="1"/>
  <c r="D12" i="11"/>
  <c r="E12" i="11" s="1"/>
  <c r="D13" i="11"/>
  <c r="E13" i="11" s="1"/>
  <c r="D14" i="11"/>
  <c r="E14" i="11" s="1"/>
  <c r="D15" i="11"/>
  <c r="E15" i="11" s="1"/>
  <c r="D16" i="11"/>
  <c r="E16" i="11" s="1"/>
  <c r="D17" i="11"/>
  <c r="E17" i="11" s="1"/>
  <c r="D18" i="11"/>
  <c r="E18" i="11" s="1"/>
  <c r="D19" i="11"/>
  <c r="E19" i="11" s="1"/>
  <c r="D20" i="11"/>
  <c r="E20" i="11" s="1"/>
  <c r="D21" i="11"/>
  <c r="E21" i="11" s="1"/>
  <c r="D22" i="11"/>
  <c r="E22" i="11" s="1"/>
  <c r="D23" i="11"/>
  <c r="E23" i="11" s="1"/>
  <c r="D24" i="11"/>
  <c r="E24" i="11" s="1"/>
  <c r="D25" i="11"/>
  <c r="E25" i="11" s="1"/>
  <c r="D26" i="11"/>
  <c r="E26" i="11" s="1"/>
  <c r="D27" i="11"/>
  <c r="E27" i="11" s="1"/>
  <c r="D28" i="11"/>
  <c r="E28" i="11" s="1"/>
  <c r="D29" i="11"/>
  <c r="E29" i="11" s="1"/>
  <c r="D30" i="11"/>
  <c r="E30" i="11" s="1"/>
  <c r="D31" i="11"/>
  <c r="E31" i="11" s="1"/>
  <c r="D32" i="11"/>
  <c r="E32" i="11" s="1"/>
  <c r="D33" i="11"/>
  <c r="E33" i="11" s="1"/>
  <c r="D34" i="11"/>
  <c r="E34" i="11" s="1"/>
  <c r="D35" i="11"/>
  <c r="E35" i="11" s="1"/>
  <c r="D36" i="11"/>
  <c r="E36" i="11" s="1"/>
  <c r="D37" i="11"/>
  <c r="E37" i="11" s="1"/>
  <c r="D38" i="11"/>
  <c r="E38" i="11" s="1"/>
  <c r="D39" i="11"/>
  <c r="E39" i="11" s="1"/>
  <c r="D40" i="11"/>
  <c r="E40" i="11" s="1"/>
  <c r="D41" i="11"/>
  <c r="E41" i="11" s="1"/>
  <c r="D42" i="11"/>
  <c r="E42" i="11" s="1"/>
  <c r="D43" i="11"/>
  <c r="E43" i="11" s="1"/>
  <c r="D44" i="11"/>
  <c r="E44" i="11" s="1"/>
  <c r="D45" i="11"/>
  <c r="E45" i="11" s="1"/>
  <c r="D46" i="11"/>
  <c r="E46" i="11" s="1"/>
  <c r="D47" i="11"/>
  <c r="E47" i="11" s="1"/>
  <c r="D48" i="11"/>
  <c r="E48" i="11" s="1"/>
  <c r="D49" i="11"/>
  <c r="E49" i="11" s="1"/>
  <c r="D50" i="11"/>
  <c r="E50" i="11" s="1"/>
  <c r="D51" i="11"/>
  <c r="E51" i="11" s="1"/>
  <c r="D52" i="11"/>
  <c r="E52" i="11" s="1"/>
  <c r="D53" i="11"/>
  <c r="E53" i="11" s="1"/>
  <c r="D54" i="11"/>
  <c r="E54" i="11" s="1"/>
  <c r="D55" i="11"/>
  <c r="E55" i="11" s="1"/>
  <c r="D56" i="11"/>
  <c r="E56" i="11" s="1"/>
  <c r="D57" i="11"/>
  <c r="E57" i="11" s="1"/>
  <c r="D58" i="11"/>
  <c r="E58" i="11" s="1"/>
  <c r="D59" i="11"/>
  <c r="E59" i="11" s="1"/>
  <c r="D60" i="11"/>
  <c r="E60" i="11" s="1"/>
  <c r="D61" i="11"/>
  <c r="E61" i="11" s="1"/>
  <c r="D62" i="11"/>
  <c r="E62" i="11" s="1"/>
  <c r="D63" i="11"/>
  <c r="E63" i="11" s="1"/>
  <c r="D64" i="11"/>
  <c r="E64" i="11" s="1"/>
  <c r="D65" i="11"/>
  <c r="E65" i="11" s="1"/>
  <c r="D66" i="11"/>
  <c r="E66" i="11" s="1"/>
  <c r="D67" i="11"/>
  <c r="E67" i="11" s="1"/>
  <c r="D68" i="11"/>
  <c r="E68" i="11" s="1"/>
  <c r="D69" i="11"/>
  <c r="E69" i="11" s="1"/>
  <c r="D70" i="11"/>
  <c r="E70" i="11" s="1"/>
  <c r="D71" i="11"/>
  <c r="E71" i="11" s="1"/>
  <c r="D72" i="11"/>
  <c r="E72" i="11" s="1"/>
  <c r="D73" i="11"/>
  <c r="E73" i="11" s="1"/>
  <c r="D74" i="11"/>
  <c r="E74" i="11" s="1"/>
  <c r="D75" i="11"/>
  <c r="E75" i="11" s="1"/>
  <c r="D76" i="11"/>
  <c r="E76" i="11" s="1"/>
  <c r="D77" i="11"/>
  <c r="E77" i="11" s="1"/>
  <c r="D78" i="11"/>
  <c r="E78" i="11" s="1"/>
  <c r="D79" i="11"/>
  <c r="E79" i="11" s="1"/>
  <c r="D80" i="11"/>
  <c r="E80" i="11" s="1"/>
  <c r="D81" i="11"/>
  <c r="E81" i="11" s="1"/>
  <c r="D82" i="11"/>
  <c r="E82" i="11" s="1"/>
  <c r="D83" i="11"/>
  <c r="E83" i="11" s="1"/>
  <c r="D84" i="11"/>
  <c r="E84" i="11" s="1"/>
  <c r="D85" i="11"/>
  <c r="E85" i="11" s="1"/>
  <c r="D86" i="11"/>
  <c r="E86" i="11" s="1"/>
  <c r="D87" i="11"/>
  <c r="E87" i="11" s="1"/>
  <c r="D88" i="11"/>
  <c r="E88" i="11" s="1"/>
  <c r="D89" i="11"/>
  <c r="E89" i="11" s="1"/>
  <c r="D90" i="11"/>
  <c r="E90" i="11" s="1"/>
  <c r="D91" i="11"/>
  <c r="E91" i="11" s="1"/>
  <c r="D92" i="11"/>
  <c r="E92" i="11" s="1"/>
  <c r="D93" i="11"/>
  <c r="E93" i="11" s="1"/>
  <c r="D94" i="11"/>
  <c r="E94" i="11" s="1"/>
  <c r="D95" i="11"/>
  <c r="E95" i="11" s="1"/>
  <c r="D96" i="11"/>
  <c r="E96" i="11" s="1"/>
  <c r="D97" i="11"/>
  <c r="E97" i="11" s="1"/>
  <c r="D98" i="11"/>
  <c r="E98" i="11" s="1"/>
  <c r="D99" i="11"/>
  <c r="E99" i="11" s="1"/>
  <c r="D100" i="11"/>
  <c r="E100" i="11" s="1"/>
  <c r="D101" i="11"/>
  <c r="E101" i="11" s="1"/>
  <c r="D102" i="11"/>
  <c r="E102" i="11" s="1"/>
  <c r="D103" i="11"/>
  <c r="E103" i="11" s="1"/>
  <c r="D104" i="11"/>
  <c r="E104" i="11" s="1"/>
  <c r="D105" i="11"/>
  <c r="E105" i="11" s="1"/>
  <c r="D106" i="11"/>
  <c r="E106" i="11" s="1"/>
  <c r="D107" i="11"/>
  <c r="E107" i="11" s="1"/>
  <c r="D108" i="11"/>
  <c r="E108" i="11" s="1"/>
  <c r="D109" i="11"/>
  <c r="E109" i="11" s="1"/>
  <c r="D110" i="11"/>
  <c r="E110" i="11" s="1"/>
  <c r="D111" i="11"/>
  <c r="E111" i="11" s="1"/>
  <c r="D112" i="11"/>
  <c r="E112" i="11" s="1"/>
  <c r="D113" i="11"/>
  <c r="E113" i="11" s="1"/>
  <c r="D114" i="11"/>
  <c r="E114" i="11" s="1"/>
  <c r="D115" i="11"/>
  <c r="E115" i="11" s="1"/>
  <c r="D116" i="11"/>
  <c r="E116" i="11" s="1"/>
  <c r="D117" i="11"/>
  <c r="E117" i="11" s="1"/>
  <c r="D118" i="11"/>
  <c r="E118" i="11" s="1"/>
  <c r="D119" i="11"/>
  <c r="E119" i="11" s="1"/>
  <c r="D120" i="11"/>
  <c r="E120" i="11" s="1"/>
  <c r="D121" i="11"/>
  <c r="E121" i="11" s="1"/>
  <c r="D122" i="11"/>
  <c r="E122" i="11" s="1"/>
  <c r="D123" i="11"/>
  <c r="E123" i="11" s="1"/>
  <c r="D124" i="11"/>
  <c r="E124" i="11" s="1"/>
  <c r="D125" i="11"/>
  <c r="E125" i="11" s="1"/>
  <c r="D126" i="11"/>
  <c r="E126" i="11" s="1"/>
  <c r="D127" i="11"/>
  <c r="E127" i="11" s="1"/>
  <c r="D128" i="11"/>
  <c r="E128" i="11" s="1"/>
  <c r="D129" i="11"/>
  <c r="E129" i="11" s="1"/>
  <c r="D130" i="11"/>
  <c r="E130" i="11" s="1"/>
  <c r="D131" i="11"/>
  <c r="E131" i="11" s="1"/>
  <c r="D132" i="11"/>
  <c r="E132" i="11" s="1"/>
  <c r="D133" i="11"/>
  <c r="E133" i="11" s="1"/>
  <c r="D134" i="11"/>
  <c r="E134" i="11" s="1"/>
  <c r="D135" i="11"/>
  <c r="E135" i="11" s="1"/>
  <c r="D136" i="11"/>
  <c r="E136" i="11" s="1"/>
  <c r="D137" i="11"/>
  <c r="E137" i="11" s="1"/>
  <c r="D138" i="11"/>
  <c r="E138" i="11" s="1"/>
  <c r="D139" i="11"/>
  <c r="E139" i="11" s="1"/>
  <c r="D140" i="11"/>
  <c r="E140" i="11" s="1"/>
  <c r="D141" i="11"/>
  <c r="E141" i="11" s="1"/>
  <c r="D142" i="11"/>
  <c r="E142" i="11" s="1"/>
  <c r="D143" i="11"/>
  <c r="E143" i="11" s="1"/>
  <c r="D144" i="11"/>
  <c r="E144" i="11" s="1"/>
  <c r="D145" i="11"/>
  <c r="E145" i="11" s="1"/>
  <c r="D146" i="11"/>
  <c r="E146" i="11" s="1"/>
  <c r="D147" i="11"/>
  <c r="E147" i="11" s="1"/>
  <c r="D148" i="11"/>
  <c r="E148" i="11" s="1"/>
  <c r="D149" i="11"/>
  <c r="E149" i="11" s="1"/>
  <c r="D150" i="11"/>
  <c r="E150" i="11" s="1"/>
  <c r="D151" i="11"/>
  <c r="E151" i="11" s="1"/>
  <c r="D152" i="11"/>
  <c r="E152" i="11" s="1"/>
  <c r="D153" i="11"/>
  <c r="E153" i="11" s="1"/>
  <c r="D154" i="11"/>
  <c r="E154" i="11" s="1"/>
  <c r="D155" i="11"/>
  <c r="E155" i="11" s="1"/>
  <c r="D156" i="11"/>
  <c r="E156" i="11" s="1"/>
  <c r="D157" i="11"/>
  <c r="E157" i="11" s="1"/>
  <c r="D158" i="11"/>
  <c r="E158" i="11" s="1"/>
  <c r="D159" i="11"/>
  <c r="E159" i="11" s="1"/>
  <c r="D160" i="11"/>
  <c r="E160" i="11" s="1"/>
  <c r="D161" i="11"/>
  <c r="E161" i="11" s="1"/>
  <c r="D162" i="11"/>
  <c r="E162" i="11" s="1"/>
  <c r="D163" i="11"/>
  <c r="E163" i="11" s="1"/>
  <c r="D164" i="11"/>
  <c r="E164" i="11" s="1"/>
  <c r="D165" i="11"/>
  <c r="E165" i="11" s="1"/>
  <c r="D166" i="11"/>
  <c r="E166" i="11" s="1"/>
  <c r="D167" i="11"/>
  <c r="E167" i="11" s="1"/>
  <c r="D168" i="11"/>
  <c r="E168" i="11" s="1"/>
  <c r="D169" i="11"/>
  <c r="E169" i="11" s="1"/>
  <c r="D170" i="11"/>
  <c r="E170" i="11" s="1"/>
  <c r="D171" i="11"/>
  <c r="E171" i="11" s="1"/>
  <c r="D172" i="11"/>
  <c r="E172" i="11" s="1"/>
  <c r="D173" i="11"/>
  <c r="E173" i="11" s="1"/>
  <c r="D174" i="11"/>
  <c r="E174" i="11" s="1"/>
  <c r="D175" i="11"/>
  <c r="E175" i="11" s="1"/>
  <c r="D176" i="11"/>
  <c r="E176" i="11" s="1"/>
  <c r="D177" i="11"/>
  <c r="E177" i="11" s="1"/>
  <c r="D178" i="11"/>
  <c r="E178" i="11" s="1"/>
  <c r="D179" i="11"/>
  <c r="E179" i="11" s="1"/>
  <c r="D180" i="11"/>
  <c r="E180" i="11" s="1"/>
  <c r="D181" i="11"/>
  <c r="E181" i="11" s="1"/>
  <c r="D182" i="11"/>
  <c r="E182" i="11" s="1"/>
  <c r="D183" i="11"/>
  <c r="E183" i="11" s="1"/>
  <c r="D184" i="11"/>
  <c r="E184" i="11" s="1"/>
  <c r="D185" i="11"/>
  <c r="E185" i="11" s="1"/>
  <c r="D186" i="11"/>
  <c r="E186" i="11" s="1"/>
  <c r="D187" i="11"/>
  <c r="E187" i="11" s="1"/>
  <c r="D188" i="11"/>
  <c r="E188" i="11" s="1"/>
  <c r="D189" i="11"/>
  <c r="E189" i="11" s="1"/>
  <c r="D190" i="11"/>
  <c r="E190" i="11" s="1"/>
  <c r="D191" i="11"/>
  <c r="E191" i="11" s="1"/>
  <c r="D192" i="11"/>
  <c r="E192" i="11" s="1"/>
  <c r="D193" i="11"/>
  <c r="E193" i="11" s="1"/>
  <c r="D194" i="11"/>
  <c r="E194" i="11" s="1"/>
  <c r="D195" i="11"/>
  <c r="E195" i="11" s="1"/>
  <c r="D196" i="11"/>
  <c r="E196" i="11" s="1"/>
  <c r="D197" i="11"/>
  <c r="E197" i="11" s="1"/>
  <c r="D198" i="11"/>
  <c r="E198" i="11" s="1"/>
  <c r="D199" i="11"/>
  <c r="E199" i="11" s="1"/>
  <c r="D200" i="11"/>
  <c r="E200" i="11" s="1"/>
  <c r="D201" i="11"/>
  <c r="E201" i="11" s="1"/>
  <c r="D202" i="11"/>
  <c r="E202" i="11" s="1"/>
  <c r="D203" i="11"/>
  <c r="E203" i="11" s="1"/>
  <c r="D204" i="11"/>
  <c r="E204" i="11" s="1"/>
  <c r="D205" i="11"/>
  <c r="E205" i="11" s="1"/>
  <c r="D206" i="11"/>
  <c r="E206" i="11" s="1"/>
  <c r="D207" i="11"/>
  <c r="E207" i="11" s="1"/>
  <c r="D208" i="11"/>
  <c r="E208" i="11" s="1"/>
  <c r="D209" i="11"/>
  <c r="E209" i="11" s="1"/>
  <c r="D210" i="11"/>
  <c r="E210" i="11" s="1"/>
  <c r="D211" i="11"/>
  <c r="E211" i="11" s="1"/>
  <c r="D212" i="11"/>
  <c r="E212" i="11" s="1"/>
  <c r="D213" i="11"/>
  <c r="E213" i="11" s="1"/>
  <c r="D214" i="11"/>
  <c r="E214" i="11" s="1"/>
  <c r="D215" i="11"/>
  <c r="E215" i="11" s="1"/>
  <c r="D216" i="11"/>
  <c r="E216" i="11" s="1"/>
  <c r="D217" i="11"/>
  <c r="E217" i="11" s="1"/>
  <c r="D218" i="11"/>
  <c r="E218" i="11" s="1"/>
  <c r="D219" i="11"/>
  <c r="E219" i="11" s="1"/>
  <c r="D220" i="11"/>
  <c r="E220" i="11" s="1"/>
  <c r="D221" i="11"/>
  <c r="E221" i="11" s="1"/>
  <c r="D222" i="11"/>
  <c r="E222" i="11" s="1"/>
  <c r="D223" i="11"/>
  <c r="E223" i="11" s="1"/>
  <c r="D224" i="11"/>
  <c r="E224" i="11" s="1"/>
  <c r="D225" i="11"/>
  <c r="E225" i="11" s="1"/>
  <c r="D226" i="11"/>
  <c r="E226" i="11" s="1"/>
  <c r="D227" i="11"/>
  <c r="E227" i="11" s="1"/>
  <c r="D228" i="11"/>
  <c r="E228" i="11" s="1"/>
  <c r="D229" i="11"/>
  <c r="E229" i="11" s="1"/>
  <c r="D230" i="11"/>
  <c r="E230" i="11" s="1"/>
  <c r="D231" i="11"/>
  <c r="E231" i="11" s="1"/>
  <c r="D232" i="11"/>
  <c r="E232" i="11" s="1"/>
  <c r="D233" i="11"/>
  <c r="E233" i="11" s="1"/>
  <c r="D234" i="11"/>
  <c r="E234" i="11" s="1"/>
  <c r="D235" i="11"/>
  <c r="E235" i="11" s="1"/>
  <c r="D236" i="11"/>
  <c r="E236" i="11" s="1"/>
  <c r="D237" i="11"/>
  <c r="E237" i="11" s="1"/>
  <c r="D238" i="11"/>
  <c r="E238" i="11" s="1"/>
  <c r="D239" i="11"/>
  <c r="E239" i="11" s="1"/>
  <c r="D240" i="11"/>
  <c r="E240" i="11" s="1"/>
  <c r="D241" i="11"/>
  <c r="E241" i="11" s="1"/>
  <c r="D242" i="11"/>
  <c r="E242" i="11" s="1"/>
  <c r="D243" i="11"/>
  <c r="E243" i="11" s="1"/>
  <c r="D244" i="11"/>
  <c r="E244" i="11" s="1"/>
  <c r="D245" i="11"/>
  <c r="E245" i="11" s="1"/>
  <c r="D246" i="11"/>
  <c r="E246" i="11" s="1"/>
  <c r="D247" i="11"/>
  <c r="E247" i="11" s="1"/>
  <c r="D248" i="11"/>
  <c r="E248" i="11" s="1"/>
  <c r="D249" i="11"/>
  <c r="E249" i="11" s="1"/>
  <c r="D250" i="11"/>
  <c r="E250" i="11" s="1"/>
  <c r="D251" i="11"/>
  <c r="E251" i="11" s="1"/>
  <c r="D252" i="11"/>
  <c r="E252" i="11" s="1"/>
  <c r="D253" i="11"/>
  <c r="E253" i="11" s="1"/>
  <c r="D254" i="11"/>
  <c r="E254" i="11" s="1"/>
  <c r="D255" i="11"/>
  <c r="E255" i="11" s="1"/>
  <c r="D256" i="11"/>
  <c r="E256" i="11" s="1"/>
  <c r="D257" i="11"/>
  <c r="E257" i="11" s="1"/>
  <c r="D258" i="11"/>
  <c r="E258" i="11" s="1"/>
  <c r="D259" i="11"/>
  <c r="E259" i="11" s="1"/>
  <c r="D260" i="11"/>
  <c r="E260" i="11" s="1"/>
  <c r="D261" i="11"/>
  <c r="E261" i="11" s="1"/>
  <c r="D262" i="11"/>
  <c r="E262" i="11" s="1"/>
  <c r="D263" i="11"/>
  <c r="E263" i="11" s="1"/>
  <c r="D264" i="11"/>
  <c r="E264" i="11" s="1"/>
  <c r="D265" i="11"/>
  <c r="E265" i="11" s="1"/>
  <c r="D266" i="11"/>
  <c r="E266" i="11" s="1"/>
  <c r="D267" i="11"/>
  <c r="E267" i="11" s="1"/>
  <c r="D268" i="11"/>
  <c r="E268" i="11" s="1"/>
  <c r="D269" i="11"/>
  <c r="E269" i="11" s="1"/>
  <c r="D270" i="11"/>
  <c r="E270" i="11" s="1"/>
  <c r="D271" i="11"/>
  <c r="E271" i="11" s="1"/>
  <c r="D272" i="11"/>
  <c r="E272" i="11" s="1"/>
  <c r="D273" i="11"/>
  <c r="E273" i="11" s="1"/>
  <c r="D274" i="11"/>
  <c r="E274" i="11" s="1"/>
  <c r="D275" i="11"/>
  <c r="E275" i="11" s="1"/>
  <c r="D276" i="11"/>
  <c r="E276" i="11" s="1"/>
  <c r="D277" i="11"/>
  <c r="E277" i="11" s="1"/>
  <c r="D278" i="11"/>
  <c r="E278" i="11" s="1"/>
  <c r="D279" i="11"/>
  <c r="E279" i="11" s="1"/>
  <c r="D280" i="11"/>
  <c r="E280" i="11" s="1"/>
  <c r="D281" i="11"/>
  <c r="E281" i="11" s="1"/>
  <c r="D283" i="11"/>
  <c r="E283" i="11" s="1"/>
  <c r="D284" i="11"/>
  <c r="E284" i="11" s="1"/>
  <c r="D285" i="11"/>
  <c r="E285" i="11" s="1"/>
  <c r="D286" i="11"/>
  <c r="E286" i="11" s="1"/>
  <c r="D287" i="11"/>
  <c r="E287" i="11" s="1"/>
  <c r="D288" i="11"/>
  <c r="E288" i="11" s="1"/>
  <c r="D289" i="11"/>
  <c r="E289" i="11" s="1"/>
  <c r="D290" i="11"/>
  <c r="E290" i="11" s="1"/>
  <c r="D291" i="11"/>
  <c r="E291" i="11" s="1"/>
  <c r="D292" i="11"/>
  <c r="E292" i="11" s="1"/>
  <c r="D293" i="11"/>
  <c r="E293" i="11" s="1"/>
  <c r="D294" i="11"/>
  <c r="E294" i="11" s="1"/>
  <c r="D295" i="11"/>
  <c r="E295" i="11" s="1"/>
  <c r="D296" i="11"/>
  <c r="E296" i="11" s="1"/>
  <c r="D297" i="11"/>
  <c r="E297" i="11" s="1"/>
  <c r="D298" i="11"/>
  <c r="E298" i="11" s="1"/>
  <c r="D299" i="11"/>
  <c r="E299" i="11" s="1"/>
  <c r="D300" i="11"/>
  <c r="E300" i="11" s="1"/>
  <c r="D301" i="11"/>
  <c r="E301" i="11" s="1"/>
  <c r="D302" i="11"/>
  <c r="E302" i="11" s="1"/>
  <c r="D303" i="11"/>
  <c r="E303" i="11" s="1"/>
  <c r="D304" i="11"/>
  <c r="E304" i="11" s="1"/>
  <c r="D305" i="11"/>
  <c r="E305" i="11" s="1"/>
  <c r="D306" i="11"/>
  <c r="E306" i="11" s="1"/>
  <c r="D307" i="11"/>
  <c r="E307" i="11" s="1"/>
  <c r="D308" i="11"/>
  <c r="E308" i="11" s="1"/>
  <c r="D309" i="11"/>
  <c r="E309" i="11" s="1"/>
  <c r="D310" i="11"/>
  <c r="E310" i="11" s="1"/>
  <c r="D311" i="11"/>
  <c r="E311" i="11" s="1"/>
  <c r="D312" i="11"/>
  <c r="E312" i="11" s="1"/>
  <c r="D3" i="11"/>
  <c r="E3" i="11" s="1"/>
  <c r="D2" i="2"/>
  <c r="W198" i="11" l="1"/>
  <c r="W190" i="11"/>
  <c r="V161" i="11"/>
  <c r="V205" i="11"/>
  <c r="W197" i="11"/>
  <c r="V197" i="11"/>
  <c r="W150" i="11"/>
  <c r="V153" i="11"/>
  <c r="W205" i="11"/>
  <c r="W142" i="11"/>
  <c r="AD103" i="11"/>
  <c r="W134" i="11"/>
  <c r="W133" i="11"/>
  <c r="V201" i="11"/>
  <c r="W182" i="11"/>
  <c r="W126" i="11"/>
  <c r="V193" i="11"/>
  <c r="V129" i="11"/>
  <c r="AD202" i="11"/>
  <c r="AD138" i="11"/>
  <c r="V145" i="11"/>
  <c r="W186" i="11"/>
  <c r="V137" i="11"/>
  <c r="AD146" i="11"/>
  <c r="AC198" i="11"/>
  <c r="W174" i="11"/>
  <c r="W122" i="11"/>
  <c r="V185" i="11"/>
  <c r="V121" i="11"/>
  <c r="AD194" i="11"/>
  <c r="AD130" i="11"/>
  <c r="AD154" i="11"/>
  <c r="W165" i="11"/>
  <c r="W118" i="11"/>
  <c r="V177" i="11"/>
  <c r="V113" i="11"/>
  <c r="AD186" i="11"/>
  <c r="AD122" i="11"/>
  <c r="W154" i="11"/>
  <c r="W110" i="11"/>
  <c r="V169" i="11"/>
  <c r="V105" i="11"/>
  <c r="AD178" i="11"/>
  <c r="AD114" i="11"/>
  <c r="V189" i="11"/>
  <c r="V181" i="11"/>
  <c r="V173" i="11"/>
  <c r="V165" i="11"/>
  <c r="V157" i="11"/>
  <c r="V149" i="11"/>
  <c r="V141" i="11"/>
  <c r="V133" i="11"/>
  <c r="V125" i="11"/>
  <c r="V117" i="11"/>
  <c r="V109" i="11"/>
  <c r="AD198" i="11"/>
  <c r="AD190" i="11"/>
  <c r="AD182" i="11"/>
  <c r="AD174" i="11"/>
  <c r="AD166" i="11"/>
  <c r="AD158" i="11"/>
  <c r="AD150" i="11"/>
  <c r="AD142" i="11"/>
  <c r="AD134" i="11"/>
  <c r="AD126" i="11"/>
  <c r="AD118" i="11"/>
  <c r="AD110" i="11"/>
  <c r="AD109" i="11"/>
  <c r="W162" i="11"/>
  <c r="W141" i="11"/>
  <c r="V204" i="11"/>
  <c r="V196" i="11"/>
  <c r="V188" i="11"/>
  <c r="V180" i="11"/>
  <c r="V172" i="11"/>
  <c r="V164" i="11"/>
  <c r="V156" i="11"/>
  <c r="V148" i="11"/>
  <c r="V140" i="11"/>
  <c r="V132" i="11"/>
  <c r="V124" i="11"/>
  <c r="V116" i="11"/>
  <c r="V108" i="11"/>
  <c r="AD197" i="11"/>
  <c r="AD189" i="11"/>
  <c r="AD181" i="11"/>
  <c r="AD173" i="11"/>
  <c r="AD165" i="11"/>
  <c r="AD157" i="11"/>
  <c r="AD149" i="11"/>
  <c r="AD141" i="11"/>
  <c r="AD133" i="11"/>
  <c r="AD125" i="11"/>
  <c r="AD117" i="11"/>
  <c r="W202" i="11"/>
  <c r="W181" i="11"/>
  <c r="W158" i="11"/>
  <c r="W138" i="11"/>
  <c r="W117" i="11"/>
  <c r="V203" i="11"/>
  <c r="V195" i="11"/>
  <c r="V187" i="11"/>
  <c r="V179" i="11"/>
  <c r="V171" i="11"/>
  <c r="V163" i="11"/>
  <c r="V155" i="11"/>
  <c r="V147" i="11"/>
  <c r="V139" i="11"/>
  <c r="V131" i="11"/>
  <c r="V123" i="11"/>
  <c r="V115" i="11"/>
  <c r="V107" i="11"/>
  <c r="AD204" i="11"/>
  <c r="AD196" i="11"/>
  <c r="AD188" i="11"/>
  <c r="AD180" i="11"/>
  <c r="AD172" i="11"/>
  <c r="AD164" i="11"/>
  <c r="AD156" i="11"/>
  <c r="AD148" i="11"/>
  <c r="AD140" i="11"/>
  <c r="AD132" i="11"/>
  <c r="AD124" i="11"/>
  <c r="AD116" i="11"/>
  <c r="AD108" i="11"/>
  <c r="W178" i="11"/>
  <c r="W157" i="11"/>
  <c r="W114" i="11"/>
  <c r="V202" i="11"/>
  <c r="V194" i="11"/>
  <c r="V186" i="11"/>
  <c r="V178" i="11"/>
  <c r="V170" i="11"/>
  <c r="V162" i="11"/>
  <c r="V154" i="11"/>
  <c r="V146" i="11"/>
  <c r="V138" i="11"/>
  <c r="V130" i="11"/>
  <c r="V122" i="11"/>
  <c r="V114" i="11"/>
  <c r="V106" i="11"/>
  <c r="AD203" i="11"/>
  <c r="AD195" i="11"/>
  <c r="AD187" i="11"/>
  <c r="AD179" i="11"/>
  <c r="AD171" i="11"/>
  <c r="AD163" i="11"/>
  <c r="AD155" i="11"/>
  <c r="AD147" i="11"/>
  <c r="AD139" i="11"/>
  <c r="AD131" i="11"/>
  <c r="AD123" i="11"/>
  <c r="AD115" i="11"/>
  <c r="AD107" i="11"/>
  <c r="AD106" i="11"/>
  <c r="W194" i="11"/>
  <c r="W173" i="11"/>
  <c r="W130" i="11"/>
  <c r="W109" i="11"/>
  <c r="V200" i="11"/>
  <c r="V192" i="11"/>
  <c r="V184" i="11"/>
  <c r="V176" i="11"/>
  <c r="V168" i="11"/>
  <c r="V160" i="11"/>
  <c r="V152" i="11"/>
  <c r="V144" i="11"/>
  <c r="V136" i="11"/>
  <c r="V128" i="11"/>
  <c r="V120" i="11"/>
  <c r="V112" i="11"/>
  <c r="V104" i="11"/>
  <c r="AD201" i="11"/>
  <c r="AD193" i="11"/>
  <c r="AD185" i="11"/>
  <c r="AD177" i="11"/>
  <c r="AD169" i="11"/>
  <c r="AD161" i="11"/>
  <c r="AD153" i="11"/>
  <c r="AD145" i="11"/>
  <c r="AD137" i="11"/>
  <c r="AD129" i="11"/>
  <c r="AD121" i="11"/>
  <c r="AD113" i="11"/>
  <c r="AD105" i="11"/>
  <c r="AD104" i="11"/>
  <c r="AC142" i="11"/>
  <c r="W170" i="11"/>
  <c r="W149" i="11"/>
  <c r="V103" i="11"/>
  <c r="V199" i="11"/>
  <c r="V191" i="11"/>
  <c r="V183" i="11"/>
  <c r="V175" i="11"/>
  <c r="V167" i="11"/>
  <c r="V159" i="11"/>
  <c r="V151" i="11"/>
  <c r="V143" i="11"/>
  <c r="V135" i="11"/>
  <c r="V127" i="11"/>
  <c r="V119" i="11"/>
  <c r="V111" i="11"/>
  <c r="AD200" i="11"/>
  <c r="AD192" i="11"/>
  <c r="AD184" i="11"/>
  <c r="AD176" i="11"/>
  <c r="AD168" i="11"/>
  <c r="AD160" i="11"/>
  <c r="AD152" i="11"/>
  <c r="AD144" i="11"/>
  <c r="AD136" i="11"/>
  <c r="AD128" i="11"/>
  <c r="AD120" i="11"/>
  <c r="AD112" i="11"/>
  <c r="AC110" i="11"/>
  <c r="W189" i="11"/>
  <c r="W166" i="11"/>
  <c r="W146" i="11"/>
  <c r="W125" i="11"/>
  <c r="V198" i="11"/>
  <c r="V190" i="11"/>
  <c r="V182" i="11"/>
  <c r="V174" i="11"/>
  <c r="V166" i="11"/>
  <c r="V158" i="11"/>
  <c r="V150" i="11"/>
  <c r="V142" i="11"/>
  <c r="V134" i="11"/>
  <c r="V126" i="11"/>
  <c r="V118" i="11"/>
  <c r="V110" i="11"/>
  <c r="AD199" i="11"/>
  <c r="AD191" i="11"/>
  <c r="AD183" i="11"/>
  <c r="AD175" i="11"/>
  <c r="AD167" i="11"/>
  <c r="AD159" i="11"/>
  <c r="AD151" i="11"/>
  <c r="AD143" i="11"/>
  <c r="AD135" i="11"/>
  <c r="AD127" i="11"/>
  <c r="AD119" i="11"/>
  <c r="AD111" i="11"/>
  <c r="AC184" i="11"/>
  <c r="AC136" i="11"/>
  <c r="AC176" i="11"/>
  <c r="AC128" i="11"/>
  <c r="W204" i="11"/>
  <c r="W196" i="11"/>
  <c r="W188" i="11"/>
  <c r="W180" i="11"/>
  <c r="W172" i="11"/>
  <c r="W164" i="11"/>
  <c r="W156" i="11"/>
  <c r="W148" i="11"/>
  <c r="W140" i="11"/>
  <c r="W132" i="11"/>
  <c r="W124" i="11"/>
  <c r="W116" i="11"/>
  <c r="W108" i="11"/>
  <c r="U187" i="11"/>
  <c r="AC174" i="11"/>
  <c r="AC120" i="11"/>
  <c r="P151" i="11"/>
  <c r="W203" i="11"/>
  <c r="W195" i="11"/>
  <c r="W179" i="11"/>
  <c r="W171" i="11"/>
  <c r="W163" i="11"/>
  <c r="W155" i="11"/>
  <c r="W147" i="11"/>
  <c r="W139" i="11"/>
  <c r="W131" i="11"/>
  <c r="W115" i="11"/>
  <c r="W107" i="11"/>
  <c r="AC168" i="11"/>
  <c r="W106" i="11"/>
  <c r="AC160" i="11"/>
  <c r="W201" i="11"/>
  <c r="W193" i="11"/>
  <c r="W185" i="11"/>
  <c r="W177" i="11"/>
  <c r="W169" i="11"/>
  <c r="W161" i="11"/>
  <c r="W153" i="11"/>
  <c r="W145" i="11"/>
  <c r="W137" i="11"/>
  <c r="W129" i="11"/>
  <c r="W121" i="11"/>
  <c r="W113" i="11"/>
  <c r="W105" i="11"/>
  <c r="AC152" i="11"/>
  <c r="W200" i="11"/>
  <c r="W192" i="11"/>
  <c r="W184" i="11"/>
  <c r="W176" i="11"/>
  <c r="W168" i="11"/>
  <c r="W160" i="11"/>
  <c r="W152" i="11"/>
  <c r="W144" i="11"/>
  <c r="W136" i="11"/>
  <c r="W128" i="11"/>
  <c r="W120" i="11"/>
  <c r="W112" i="11"/>
  <c r="W104" i="11"/>
  <c r="AC200" i="11"/>
  <c r="AC144" i="11"/>
  <c r="W199" i="11"/>
  <c r="W191" i="11"/>
  <c r="W183" i="11"/>
  <c r="W175" i="11"/>
  <c r="W167" i="11"/>
  <c r="W159" i="11"/>
  <c r="W151" i="11"/>
  <c r="W143" i="11"/>
  <c r="W135" i="11"/>
  <c r="W127" i="11"/>
  <c r="W119" i="11"/>
  <c r="W111" i="11"/>
  <c r="AC192" i="11"/>
  <c r="AC166" i="11"/>
  <c r="AC134" i="11"/>
  <c r="P143" i="11"/>
  <c r="AC191" i="11"/>
  <c r="AC190" i="11"/>
  <c r="AC158" i="11"/>
  <c r="AC126" i="11"/>
  <c r="P135" i="11"/>
  <c r="AC103" i="11"/>
  <c r="P127" i="11"/>
  <c r="AC182" i="11"/>
  <c r="AC150" i="11"/>
  <c r="AC118" i="11"/>
  <c r="P185" i="11"/>
  <c r="P119" i="11"/>
  <c r="AC199" i="11"/>
  <c r="P167" i="11"/>
  <c r="U123" i="11"/>
  <c r="AC205" i="11"/>
  <c r="AC197" i="11"/>
  <c r="AC189" i="11"/>
  <c r="AC181" i="11"/>
  <c r="AC173" i="11"/>
  <c r="AC165" i="11"/>
  <c r="AC157" i="11"/>
  <c r="AC149" i="11"/>
  <c r="AC141" i="11"/>
  <c r="AC133" i="11"/>
  <c r="AC125" i="11"/>
  <c r="AC117" i="11"/>
  <c r="AC109" i="11"/>
  <c r="P198" i="11"/>
  <c r="P190" i="11"/>
  <c r="P182" i="11"/>
  <c r="P174" i="11"/>
  <c r="P166" i="11"/>
  <c r="P158" i="11"/>
  <c r="P150" i="11"/>
  <c r="P142" i="11"/>
  <c r="P134" i="11"/>
  <c r="P126" i="11"/>
  <c r="P118" i="11"/>
  <c r="P110" i="11"/>
  <c r="P175" i="11"/>
  <c r="P159" i="11"/>
  <c r="AC204" i="11"/>
  <c r="AC196" i="11"/>
  <c r="AC188" i="11"/>
  <c r="AC180" i="11"/>
  <c r="AC172" i="11"/>
  <c r="AC164" i="11"/>
  <c r="AC156" i="11"/>
  <c r="AC148" i="11"/>
  <c r="AC140" i="11"/>
  <c r="AC132" i="11"/>
  <c r="AC124" i="11"/>
  <c r="AC116" i="11"/>
  <c r="AC108" i="11"/>
  <c r="P205" i="11"/>
  <c r="P197" i="11"/>
  <c r="P189" i="11"/>
  <c r="P149" i="11"/>
  <c r="P133" i="11"/>
  <c r="P125" i="11"/>
  <c r="P117" i="11"/>
  <c r="P109" i="11"/>
  <c r="AC203" i="11"/>
  <c r="AC195" i="11"/>
  <c r="AC187" i="11"/>
  <c r="AC179" i="11"/>
  <c r="AC171" i="11"/>
  <c r="AC163" i="11"/>
  <c r="AC155" i="11"/>
  <c r="AC147" i="11"/>
  <c r="AC139" i="11"/>
  <c r="AC131" i="11"/>
  <c r="AC123" i="11"/>
  <c r="AC115" i="11"/>
  <c r="AC107" i="11"/>
  <c r="P180" i="11"/>
  <c r="P172" i="11"/>
  <c r="P164" i="11"/>
  <c r="P140" i="11"/>
  <c r="P132" i="11"/>
  <c r="P124" i="11"/>
  <c r="P116" i="11"/>
  <c r="P108" i="11"/>
  <c r="AC202" i="11"/>
  <c r="AC194" i="11"/>
  <c r="AC186" i="11"/>
  <c r="AC178" i="11"/>
  <c r="AC170" i="11"/>
  <c r="AC162" i="11"/>
  <c r="AC154" i="11"/>
  <c r="AC146" i="11"/>
  <c r="AC138" i="11"/>
  <c r="AC130" i="11"/>
  <c r="AC122" i="11"/>
  <c r="AC114" i="11"/>
  <c r="AC106" i="11"/>
  <c r="P195" i="11"/>
  <c r="P179" i="11"/>
  <c r="P171" i="11"/>
  <c r="P163" i="11"/>
  <c r="P155" i="11"/>
  <c r="P147" i="11"/>
  <c r="P107" i="11"/>
  <c r="AC201" i="11"/>
  <c r="AC193" i="11"/>
  <c r="AC185" i="11"/>
  <c r="AC177" i="11"/>
  <c r="AC169" i="11"/>
  <c r="AC161" i="11"/>
  <c r="AC153" i="11"/>
  <c r="AC145" i="11"/>
  <c r="AC137" i="11"/>
  <c r="AC129" i="11"/>
  <c r="AC121" i="11"/>
  <c r="AC113" i="11"/>
  <c r="AC105" i="11"/>
  <c r="P202" i="11"/>
  <c r="P194" i="11"/>
  <c r="P186" i="11"/>
  <c r="P154" i="11"/>
  <c r="P138" i="11"/>
  <c r="P130" i="11"/>
  <c r="P122" i="11"/>
  <c r="P114" i="11"/>
  <c r="AC112" i="11"/>
  <c r="AC104" i="11"/>
  <c r="P201" i="11"/>
  <c r="P193" i="11"/>
  <c r="P177" i="11"/>
  <c r="P169" i="11"/>
  <c r="P161" i="11"/>
  <c r="P105" i="11"/>
  <c r="AC183" i="11"/>
  <c r="AC175" i="11"/>
  <c r="AC167" i="11"/>
  <c r="AC159" i="11"/>
  <c r="AC151" i="11"/>
  <c r="AC143" i="11"/>
  <c r="AC135" i="11"/>
  <c r="AC127" i="11"/>
  <c r="AC119" i="11"/>
  <c r="AC111" i="11"/>
  <c r="P200" i="11"/>
  <c r="P192" i="11"/>
  <c r="P184" i="11"/>
  <c r="P176" i="11"/>
  <c r="P168" i="11"/>
  <c r="P160" i="11"/>
  <c r="P152" i="11"/>
  <c r="P144" i="11"/>
  <c r="N125" i="11"/>
  <c r="N108" i="11"/>
  <c r="O122" i="11"/>
  <c r="N202" i="11"/>
  <c r="N194" i="11"/>
  <c r="N149" i="11"/>
  <c r="N124" i="11"/>
  <c r="O186" i="11"/>
  <c r="O140" i="11"/>
  <c r="O117" i="11"/>
  <c r="O138" i="11"/>
  <c r="O116" i="11"/>
  <c r="O205" i="11"/>
  <c r="O180" i="11"/>
  <c r="O133" i="11"/>
  <c r="O114" i="11"/>
  <c r="O172" i="11"/>
  <c r="O132" i="11"/>
  <c r="O164" i="11"/>
  <c r="O130" i="11"/>
  <c r="O109" i="11"/>
  <c r="O103" i="11"/>
  <c r="N103" i="11"/>
  <c r="P207" i="11"/>
  <c r="O111" i="11"/>
  <c r="N111" i="11"/>
  <c r="O120" i="11"/>
  <c r="N120" i="11"/>
  <c r="O128" i="11"/>
  <c r="N128" i="11"/>
  <c r="O136" i="11"/>
  <c r="N136" i="11"/>
  <c r="O145" i="11"/>
  <c r="N145" i="11"/>
  <c r="O153" i="11"/>
  <c r="N153" i="11"/>
  <c r="O162" i="11"/>
  <c r="N162" i="11"/>
  <c r="O170" i="11"/>
  <c r="N170" i="11"/>
  <c r="O178" i="11"/>
  <c r="N178" i="11"/>
  <c r="O188" i="11"/>
  <c r="N188" i="11"/>
  <c r="O196" i="11"/>
  <c r="N196" i="11"/>
  <c r="U103" i="11"/>
  <c r="W207" i="11"/>
  <c r="O104" i="11"/>
  <c r="N104" i="11"/>
  <c r="O112" i="11"/>
  <c r="N112" i="11"/>
  <c r="O121" i="11"/>
  <c r="N121" i="11"/>
  <c r="O129" i="11"/>
  <c r="N129" i="11"/>
  <c r="O137" i="11"/>
  <c r="N137" i="11"/>
  <c r="O146" i="11"/>
  <c r="N146" i="11"/>
  <c r="O115" i="11"/>
  <c r="N115" i="11"/>
  <c r="O123" i="11"/>
  <c r="N123" i="11"/>
  <c r="O139" i="11"/>
  <c r="N139" i="11"/>
  <c r="O148" i="11"/>
  <c r="N148" i="11"/>
  <c r="O165" i="11"/>
  <c r="N165" i="11"/>
  <c r="O181" i="11"/>
  <c r="N181" i="11"/>
  <c r="O191" i="11"/>
  <c r="N191" i="11"/>
  <c r="E313" i="11"/>
  <c r="O106" i="11"/>
  <c r="N106" i="11"/>
  <c r="O131" i="11"/>
  <c r="N131" i="11"/>
  <c r="O156" i="11"/>
  <c r="N156" i="11"/>
  <c r="O173" i="11"/>
  <c r="N173" i="11"/>
  <c r="O199" i="11"/>
  <c r="N199" i="11"/>
  <c r="N197" i="11"/>
  <c r="N189" i="11"/>
  <c r="N195" i="11"/>
  <c r="N179" i="11"/>
  <c r="N171" i="11"/>
  <c r="N163" i="11"/>
  <c r="N155" i="11"/>
  <c r="N147" i="11"/>
  <c r="N107" i="11"/>
  <c r="N154" i="11"/>
  <c r="N201" i="11"/>
  <c r="N193" i="11"/>
  <c r="N185" i="11"/>
  <c r="N177" i="11"/>
  <c r="N169" i="11"/>
  <c r="N161" i="11"/>
  <c r="N105" i="11"/>
  <c r="N200" i="11"/>
  <c r="N192" i="11"/>
  <c r="N184" i="11"/>
  <c r="N176" i="11"/>
  <c r="N168" i="11"/>
  <c r="N160" i="11"/>
  <c r="N152" i="11"/>
  <c r="N144" i="11"/>
  <c r="N175" i="11"/>
  <c r="N167" i="11"/>
  <c r="N159" i="11"/>
  <c r="N151" i="11"/>
  <c r="N143" i="11"/>
  <c r="N135" i="11"/>
  <c r="N127" i="11"/>
  <c r="N119" i="11"/>
  <c r="N198" i="11"/>
  <c r="N190" i="11"/>
  <c r="N182" i="11"/>
  <c r="N174" i="11"/>
  <c r="N166" i="11"/>
  <c r="N158" i="11"/>
  <c r="N150" i="11"/>
  <c r="N142" i="11"/>
  <c r="N134" i="11"/>
  <c r="N126" i="11"/>
  <c r="N118" i="11"/>
  <c r="N110" i="11"/>
  <c r="D313" i="11"/>
  <c r="U207" i="11" l="1"/>
  <c r="AB207" i="11"/>
  <c r="AC207" i="11"/>
  <c r="N207" i="11"/>
  <c r="O207" i="11"/>
  <c r="F6" i="2"/>
  <c r="F4" i="2"/>
  <c r="F5" i="2"/>
  <c r="D6" i="2"/>
  <c r="D5" i="2"/>
  <c r="D4" i="2"/>
  <c r="D3" i="2"/>
</calcChain>
</file>

<file path=xl/sharedStrings.xml><?xml version="1.0" encoding="utf-8"?>
<sst xmlns="http://schemas.openxmlformats.org/spreadsheetml/2006/main" count="2540" uniqueCount="304">
  <si>
    <t>Middle-middle Income (30000-69999)</t>
  </si>
  <si>
    <t>Bus, Rickshaw</t>
  </si>
  <si>
    <t>None</t>
  </si>
  <si>
    <t>No</t>
  </si>
  <si>
    <t>Work, Shopping, Social Interacion</t>
  </si>
  <si>
    <t>ward 57, Hazaribag, Mohammadpur</t>
  </si>
  <si>
    <t>Bus</t>
  </si>
  <si>
    <t>Rickshaw</t>
  </si>
  <si>
    <t>Poor service from local bus</t>
  </si>
  <si>
    <t>Increasing public transport</t>
  </si>
  <si>
    <t>Work, Study, Shopping, Social Interacion</t>
  </si>
  <si>
    <t>ward 56, Mohammadpur, New Market</t>
  </si>
  <si>
    <t>Bus, Rickshaw, Others</t>
  </si>
  <si>
    <t>Rickshaws service not good in terms of safety</t>
  </si>
  <si>
    <t>Less fare</t>
  </si>
  <si>
    <t>Low Income (6000 to 14999)</t>
  </si>
  <si>
    <t>Work, Study, Shopping, Open Space/Recreation</t>
  </si>
  <si>
    <t>ward 57</t>
  </si>
  <si>
    <t>Leguna not available</t>
  </si>
  <si>
    <t>Availability of leguna</t>
  </si>
  <si>
    <t>Lower-middle Income (15000-29999)</t>
  </si>
  <si>
    <t>Work, Study, Shopping</t>
  </si>
  <si>
    <t>ward 57, New Market</t>
  </si>
  <si>
    <t>Noisy</t>
  </si>
  <si>
    <t>Wider road and increasing public transport like leguna</t>
  </si>
  <si>
    <t>Work</t>
  </si>
  <si>
    <t>Leguna, Auto-rickshaw</t>
  </si>
  <si>
    <t>ward 56, New Market</t>
  </si>
  <si>
    <t>Auto Rickshaw</t>
  </si>
  <si>
    <t>Upper-middle Income (70000-149999)</t>
  </si>
  <si>
    <t>ward 57, Dhanmondi, New Market, Chalkbazar</t>
  </si>
  <si>
    <t>Rickshaw, Car</t>
  </si>
  <si>
    <t>Noise, narrow road, too many rickshaws</t>
  </si>
  <si>
    <t>Wider roads, parking space</t>
  </si>
  <si>
    <t>Yes</t>
  </si>
  <si>
    <t>Car</t>
  </si>
  <si>
    <t>Work, Avail Community Facilities, Medical</t>
  </si>
  <si>
    <t>narrow roads often cause traffic jams</t>
  </si>
  <si>
    <t>Reducing the number of rickshaws</t>
  </si>
  <si>
    <t>Work, Study</t>
  </si>
  <si>
    <t>Traffic jam</t>
  </si>
  <si>
    <t>Wider roads and improving service of public transport</t>
  </si>
  <si>
    <t>Work, Study, Avail Community Facilities, Accompanying children to school/college</t>
  </si>
  <si>
    <t>ward 56, ward 57, Dhanmondi</t>
  </si>
  <si>
    <t>ward 56, Hazaribag, Dhanmondi, Babu bazar</t>
  </si>
  <si>
    <t>Bus, Leguna, Auto-rickshaw</t>
  </si>
  <si>
    <t>Work, Study, Shopping, Medical, Open Space/Recreation</t>
  </si>
  <si>
    <t>ward 56, ward 57, Dhanmondi, Motijheel</t>
  </si>
  <si>
    <t>Bus, Auto-rickshaw</t>
  </si>
  <si>
    <t>Bike</t>
  </si>
  <si>
    <t>Work, Study, Medical, Open Space/Recreation</t>
  </si>
  <si>
    <t>ward 56, ward 57, Dhanmondi, Mohammadpur, Ramna Park</t>
  </si>
  <si>
    <t>ward 56, ward 57</t>
  </si>
  <si>
    <t>Auto-rickshaw</t>
  </si>
  <si>
    <t>Work, Shopping, Social Interacion, Open Space/Recreation</t>
  </si>
  <si>
    <t>Auto-rickshaw, Motor bike</t>
  </si>
  <si>
    <t>Work, Study, Shopping, Medical</t>
  </si>
  <si>
    <t>Bus, Leguna, Auto-rickshaw, Motor bike</t>
  </si>
  <si>
    <t>Work, Shopping, Avail Community Facilities</t>
  </si>
  <si>
    <t>ward 56, Dhanmondi</t>
  </si>
  <si>
    <t>ward 56, Dhanmondi, Mohammadpur, Shahbag</t>
  </si>
  <si>
    <t>Auto-rickshaw, Car</t>
  </si>
  <si>
    <t>ward 56, ward 57, Mohammadpur</t>
  </si>
  <si>
    <t>Leguna, Motor bike, Others</t>
  </si>
  <si>
    <t>Work, Study, Shopping, Social Interacion, Open Space/Recreation</t>
  </si>
  <si>
    <t>ward 56, Dhanmondi, New Market, Narayanganj</t>
  </si>
  <si>
    <t>Work, Shopping</t>
  </si>
  <si>
    <t>ward 56, Dhanmondi, Narayanganj</t>
  </si>
  <si>
    <t>ward 56, ward 57, Dhanmondi, New Market</t>
  </si>
  <si>
    <t>Work, Study, Shopping, Accompanying children to school/college</t>
  </si>
  <si>
    <t>ward 56</t>
  </si>
  <si>
    <t>High cost, narraow road, more vehicles</t>
  </si>
  <si>
    <t>Less vehicles, public transport or mini bus facilities</t>
  </si>
  <si>
    <t>Traffic Jam</t>
  </si>
  <si>
    <t>Traffic Jam, Road wide</t>
  </si>
  <si>
    <t>Shopping</t>
  </si>
  <si>
    <t>Expand road width</t>
  </si>
  <si>
    <t>Wide street</t>
  </si>
  <si>
    <t>ward 56, Hazaribag</t>
  </si>
  <si>
    <t>Improve safety, Smart traffic signal</t>
  </si>
  <si>
    <t>Road expansion</t>
  </si>
  <si>
    <t>Increased pollution, Traffic congestion</t>
  </si>
  <si>
    <t>ward 56, ward 57, Babu bazar</t>
  </si>
  <si>
    <t>Jam</t>
  </si>
  <si>
    <t>Bus, Rickshaw, Auto-rickshaw</t>
  </si>
  <si>
    <t>Work, Study, Social Interacion</t>
  </si>
  <si>
    <t>ward 55, ward 56, ward 57, Dhanmondi</t>
  </si>
  <si>
    <t>Bus, Rickshaw, Auto-rickshaw, Motor bike</t>
  </si>
  <si>
    <t>Auto Rickshaw, Rickshaw</t>
  </si>
  <si>
    <t>Auto Rickshaw, Rickshaw, Cycle</t>
  </si>
  <si>
    <t>Work, Study, Social Interacion, Accompanying children to school/college</t>
  </si>
  <si>
    <t>ward 55, ward 56, ward 57, Mohammadpur, Babu bazar</t>
  </si>
  <si>
    <t>ward 55, ward 56, ward 57</t>
  </si>
  <si>
    <t>Rickshaw, Auto-rickshaw</t>
  </si>
  <si>
    <t>ward 56, Dhanmondi, New Market</t>
  </si>
  <si>
    <t>ward 56, Hazaribag, Mohammadpur</t>
  </si>
  <si>
    <t>ward 56, ward 57, New Market</t>
  </si>
  <si>
    <t>Leguna, Auto-rickshaw, Motor bike</t>
  </si>
  <si>
    <t>Work, Open Space/Recreation</t>
  </si>
  <si>
    <t>ward 56, Dhanmondi, Mohammadpur</t>
  </si>
  <si>
    <t>Car parking spot, Jam</t>
  </si>
  <si>
    <t>Work, Study, Avail Community Facilities</t>
  </si>
  <si>
    <t>ward 55, ward 57, Hazaribag</t>
  </si>
  <si>
    <t>Leguna</t>
  </si>
  <si>
    <t>ward 56, ward 57, Dhanmondi, New Market, Motijheel</t>
  </si>
  <si>
    <t>Work, Study, Shopping, Medical, Open Space/Recreation, Accompanying children to school/college</t>
  </si>
  <si>
    <t>ward 56, ward 57, Dhanmondi, Mohammadpur, New Market</t>
  </si>
  <si>
    <t>Bus, Leguna, Rickshaw, Auto-rickshaw</t>
  </si>
  <si>
    <t>Work, Study, Shopping, Avail Community Facilities, Medical, Social Interacion, Accompanying children to school/college</t>
  </si>
  <si>
    <t>ward 56, ward 57, Dhanmondi, Mohammadpur, Babu bazar, New Market, Motijheel</t>
  </si>
  <si>
    <t>Poor road condition, Inadequate sidewalks,Jam</t>
  </si>
  <si>
    <t>High transport cost</t>
  </si>
  <si>
    <t>Higher Income (150000+)</t>
  </si>
  <si>
    <t>ward 56, ward 57, Dhanmondi, Mohammadpur</t>
  </si>
  <si>
    <t>Car, Bike</t>
  </si>
  <si>
    <t>Leguna, Rickshaw, Auto-rickshaw</t>
  </si>
  <si>
    <t>ward 55, ward 56</t>
  </si>
  <si>
    <t>Work, Study, Open Space/Recreation, Accompanying children to school/college</t>
  </si>
  <si>
    <t>Dhanmondi, New Market</t>
  </si>
  <si>
    <t>Service of bus unsatisfactory</t>
  </si>
  <si>
    <t>Better service from public transport</t>
  </si>
  <si>
    <t>Work, Medical</t>
  </si>
  <si>
    <t>High fare of rickshaws</t>
  </si>
  <si>
    <t>Improving the service of public transport</t>
  </si>
  <si>
    <t>ward 56, Babu bazar</t>
  </si>
  <si>
    <t>ward 56, ward 57, Hazaribag, Dhanmondi, Mohammadpur</t>
  </si>
  <si>
    <t>Auto rickshaw</t>
  </si>
  <si>
    <t>No rules maintained</t>
  </si>
  <si>
    <t>Pedestrian environment, cycling infrastructure</t>
  </si>
  <si>
    <t>ward 56, ward 57, Dhanmondi, Babu bazar</t>
  </si>
  <si>
    <t>Pedestrian facilities</t>
  </si>
  <si>
    <t>Hazaribag, Babu bazar</t>
  </si>
  <si>
    <t>ward 55, ward 57, Babu bazar, New Market</t>
  </si>
  <si>
    <t>Work, Study, Accompanying children to school/college</t>
  </si>
  <si>
    <t>ward 55, Hazaribag, Dhanmondi, Babu bazar, New Market, Jatrabari</t>
  </si>
  <si>
    <t>Bus, Leguna</t>
  </si>
  <si>
    <t>Walking problems</t>
  </si>
  <si>
    <t>Work, Study, Medical</t>
  </si>
  <si>
    <t>ward 55, Hazaribag, Dhanmondi, Mohammadpur, Savar</t>
  </si>
  <si>
    <t>ward 57, Dhanmondi, New Market</t>
  </si>
  <si>
    <t>Pedestrian Facilities</t>
  </si>
  <si>
    <t>ward 57, Babu bazar</t>
  </si>
  <si>
    <t>Over crowd</t>
  </si>
  <si>
    <t>Work, Study, Shopping, Open Space/Recreation, Accompanying children to school/college</t>
  </si>
  <si>
    <t>ward 55, ward 57, Dhanmondi, Motijheel</t>
  </si>
  <si>
    <t>Bus, Leguna, Rickshaw, Auto-rickshaw, Motor bike</t>
  </si>
  <si>
    <t>ward 55, ward 57, Mohammadpur, Babu bazar, New Market, Motijheel</t>
  </si>
  <si>
    <t>Work, Shopping, Accompanying children to school/college</t>
  </si>
  <si>
    <t>ward 55, Mohammadpur</t>
  </si>
  <si>
    <t>ward 55, ward 56, Dhanmondi, New Market</t>
  </si>
  <si>
    <t>Work, Accompanying children to school/college</t>
  </si>
  <si>
    <t>ward 57, Hazaribag</t>
  </si>
  <si>
    <t>Work, Avail Community Facilities, Accompanying children to school/college</t>
  </si>
  <si>
    <t>ward 55, ward 57, Mohammadpur</t>
  </si>
  <si>
    <t>Mohammadpur</t>
  </si>
  <si>
    <t>Motor bike</t>
  </si>
  <si>
    <t>ward 55, ward 57</t>
  </si>
  <si>
    <t>Rickshaw, Others</t>
  </si>
  <si>
    <t>Hazaribag</t>
  </si>
  <si>
    <t>ward 55, Dhanmondi, Mohammadpur</t>
  </si>
  <si>
    <t>Work, Avail Community Facilities</t>
  </si>
  <si>
    <t>ward 57, Mohammadpur</t>
  </si>
  <si>
    <t>ward 55, ward 57, New Market</t>
  </si>
  <si>
    <t>ward 55, Babu bazar, Jurain</t>
  </si>
  <si>
    <t>ward 55, ward 57, Dhanmondi, Babu bazar, New Market</t>
  </si>
  <si>
    <t>Work, Shopping, Medical, Open Space/Recreation</t>
  </si>
  <si>
    <t>ward 56, ward 57, Dhanmondi, Babu bazar, New Market</t>
  </si>
  <si>
    <t>Leguna, Auto-rickshaw, Boats</t>
  </si>
  <si>
    <t>ward 56, Babu bazar, New Market</t>
  </si>
  <si>
    <t>ward 56, Dhanmondi, Mohammadpur, Motijheel</t>
  </si>
  <si>
    <t>Work, Study, Shopping, Medical, Social Interacion, Open Space/Recreation</t>
  </si>
  <si>
    <t>ward 56, Dhanmondi, Mohammadpur, New Market</t>
  </si>
  <si>
    <t>ward 55, Dhanmondi</t>
  </si>
  <si>
    <t>ward 56, Mohammadpur, Babu bazar</t>
  </si>
  <si>
    <t>Bus, Motor bike</t>
  </si>
  <si>
    <t>Car, Motor bike</t>
  </si>
  <si>
    <t>Work, Study, Shopping, Open Space/Recreation, Accompanying children to school/college, Groceries</t>
  </si>
  <si>
    <t>ward 55, ward 56, ward 57, Azimpur, National Zoo</t>
  </si>
  <si>
    <t>Bus, Rickshaw, Motor bike, Others</t>
  </si>
  <si>
    <t>Work, Shopping, Medical, Open Space/Recreation, Buying groceries</t>
  </si>
  <si>
    <t>ward 56, ward 57, BSMMV, TSC</t>
  </si>
  <si>
    <t>Car, Others</t>
  </si>
  <si>
    <t>Work, Study, Shopping, Social Interacion, Open Space/Recreation, Buying Groceries</t>
  </si>
  <si>
    <t>ward 55, ward 56, ward 57, Motijheel, BSMMU, TSC, DU</t>
  </si>
  <si>
    <t>ward 56, Hazaribag, Babu bazar</t>
  </si>
  <si>
    <t>ward 56, ward 57, Hazaribag, Babu bazar, Narayanganj</t>
  </si>
  <si>
    <t>Work, Study, Shopping, Medical, Accompanying children to school/college</t>
  </si>
  <si>
    <t>ward 55, ward 56, Dhanmondi, Babu bazar, New Market</t>
  </si>
  <si>
    <t>ward 55, New Market</t>
  </si>
  <si>
    <t>ward 55, Mohammadpur, Motijheel</t>
  </si>
  <si>
    <t>ward 55, Mohammadpur, New Market</t>
  </si>
  <si>
    <t>ward 55, ward 56, New Market</t>
  </si>
  <si>
    <t>ward 56, ward 57, Mohammadpur, Babu bazar</t>
  </si>
  <si>
    <t>Narrow Roads</t>
  </si>
  <si>
    <t>Narrow roads</t>
  </si>
  <si>
    <t>Footpath</t>
  </si>
  <si>
    <t>Bus, Leguna, Boats</t>
  </si>
  <si>
    <t>Bad smell from drain</t>
  </si>
  <si>
    <t>ward 56, Hazaribag, Dhanmondi</t>
  </si>
  <si>
    <t>Auto-rickshaw, Boats</t>
  </si>
  <si>
    <t>ward 55, ward 56, Hazaribag, Babu bazar</t>
  </si>
  <si>
    <t>NNarrow Roads</t>
  </si>
  <si>
    <t>Providing Footpath</t>
  </si>
  <si>
    <t>Work, Study, Shopping, Avail Community Facilities, Accompanying children to school/college</t>
  </si>
  <si>
    <t>ward 55, ward 56, Dhanmondi, Mohammadpur, New Market</t>
  </si>
  <si>
    <t>Bus, Auto-rickshaw, Car</t>
  </si>
  <si>
    <t>Work, Study, Shopping, Avail Community Facilities, Medical, Accompanying children to school/college</t>
  </si>
  <si>
    <t>ward 55, ward 56, Dhanmondi, Mohammadpur, New Market, Motijheel</t>
  </si>
  <si>
    <t>Ward number</t>
  </si>
  <si>
    <t>Number of Family Members</t>
  </si>
  <si>
    <t>Number of male members</t>
  </si>
  <si>
    <t>Number of female members</t>
  </si>
  <si>
    <t>Household Income</t>
  </si>
  <si>
    <t>Number of Trips</t>
  </si>
  <si>
    <t>Purpose of trips</t>
  </si>
  <si>
    <t>Number of Trips by male members</t>
  </si>
  <si>
    <t>Number of Trips by female members</t>
  </si>
  <si>
    <t>Destination</t>
  </si>
  <si>
    <t>Mode of Transport</t>
  </si>
  <si>
    <t>Paratransit(if any)</t>
  </si>
  <si>
    <t>Average Cost Monthly (ex. 5500)</t>
  </si>
  <si>
    <t>Transport related problems (if required)</t>
  </si>
  <si>
    <t>Improvements Desire (if required)</t>
  </si>
  <si>
    <t>Automobile ownership</t>
  </si>
  <si>
    <t>Transport type</t>
  </si>
  <si>
    <t>Number of vehicles</t>
  </si>
  <si>
    <t>Row Labels</t>
  </si>
  <si>
    <t>Grand Total</t>
  </si>
  <si>
    <t>Sum of Number of Family Members</t>
  </si>
  <si>
    <t>Sum of Number of Trips</t>
  </si>
  <si>
    <t>Trip Rate</t>
  </si>
  <si>
    <t>Dhanmondi</t>
  </si>
  <si>
    <t>Babu Bazar</t>
  </si>
  <si>
    <t>New Market</t>
  </si>
  <si>
    <t>Keraniganj</t>
  </si>
  <si>
    <t>Motijheel</t>
  </si>
  <si>
    <t>Gabtoli</t>
  </si>
  <si>
    <t>Savar</t>
  </si>
  <si>
    <t>Sl. No.</t>
  </si>
  <si>
    <t>Sum of Sl. No.</t>
  </si>
  <si>
    <t>Number of working members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</si>
  <si>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</si>
  <si>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</si>
  <si>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</si>
  <si>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</si>
  <si>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</si>
  <si>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</si>
  <si>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</si>
  <si>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</si>
  <si>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</si>
  <si>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</si>
  <si>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Total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</si>
  <si>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</si>
  <si>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</si>
  <si>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</si>
  <si>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</si>
  <si>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</si>
  <si>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</si>
  <si>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</si>
  <si>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</si>
  <si>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</si>
  <si>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</si>
  <si>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</si>
  <si>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</si>
  <si>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</si>
  <si>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Ward 55</t>
  </si>
  <si>
    <t>Ward 56</t>
  </si>
  <si>
    <t>Ward 57</t>
  </si>
  <si>
    <t>Hazaribagh</t>
  </si>
  <si>
    <t>Area</t>
  </si>
  <si>
    <t>Generation (Trips/day)</t>
  </si>
  <si>
    <t>Attraction (Trips/day)</t>
  </si>
  <si>
    <t>Column Labels</t>
  </si>
  <si>
    <t>Study</t>
  </si>
  <si>
    <t>Open Space/Recreation</t>
  </si>
  <si>
    <t>Avail Community Facilities</t>
  </si>
  <si>
    <t>Accompanying children to school/college</t>
  </si>
  <si>
    <t>Medical</t>
  </si>
  <si>
    <t>Social Interacion</t>
  </si>
  <si>
    <t>Purpose of Trips</t>
  </si>
  <si>
    <t xml:space="preserve">      Significance F</t>
  </si>
  <si>
    <t>From / To</t>
  </si>
  <si>
    <t>Newmarket</t>
  </si>
  <si>
    <t>2 km</t>
  </si>
  <si>
    <t>3 km</t>
  </si>
  <si>
    <t>4 km</t>
  </si>
  <si>
    <t>5 km</t>
  </si>
  <si>
    <t>6 km</t>
  </si>
  <si>
    <t>7 km</t>
  </si>
  <si>
    <t>1 km</t>
  </si>
  <si>
    <t>8 km</t>
  </si>
  <si>
    <t>9 km</t>
  </si>
  <si>
    <t>4.4 km</t>
  </si>
  <si>
    <t>3.4 km</t>
  </si>
  <si>
    <t>-</t>
  </si>
  <si>
    <t>1.5 km</t>
  </si>
  <si>
    <t>2.5 km</t>
  </si>
  <si>
    <t>4.5 km</t>
  </si>
  <si>
    <t>5.5 km</t>
  </si>
  <si>
    <t>5.2 km</t>
  </si>
  <si>
    <t>6.5 km</t>
  </si>
  <si>
    <t>9.7 km</t>
  </si>
  <si>
    <t>7.5 km</t>
  </si>
  <si>
    <t>8.5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</si>
</sst>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2" borderId="0" xfId="0" applyFont="1" applyFill="1" applyAlignment="1">
      <alignment horizontal="right"/>
    </xf>
    <xf numFmtId="0" fontId="3" fillId="2" borderId="0" xfId="0" applyFont="1" applyFill="1"/>
    <xf numFmtId="0" fontId="3" fillId="3" borderId="0" xfId="0" applyFont="1" applyFill="1" applyAlignment="1">
      <alignment horizontal="right"/>
    </xf>
    <xf numFmtId="0" fontId="3" fillId="3" borderId="0" xfId="0" applyFont="1" applyFill="1"/>
    <xf numFmtId="0" fontId="2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1" fillId="4" borderId="3" xfId="0" applyFont="1" applyFill="1" applyBorder="1"/>
    <xf numFmtId="164" fontId="0" fillId="0" borderId="0" xfId="0" applyNumberFormat="1"/>
    <xf numFmtId="0" fontId="0" fillId="0" borderId="4" xfId="0" applyBorder="1"/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Continuous"/>
    </xf>
    <xf numFmtId="2" fontId="0" fillId="0" borderId="0" xfId="0" applyNumberForma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2" fontId="0" fillId="0" borderId="4" xfId="0" applyNumberFormat="1" applyBorder="1"/>
    <xf numFmtId="1" fontId="0" fillId="0" borderId="0" xfId="0" applyNumberFormat="1"/>
    <xf numFmtId="0" fontId="1" fillId="0" borderId="0" xfId="0" applyFont="1" applyAlignment="1">
      <alignment vertical="center" wrapText="1"/>
    </xf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4" fillId="0" borderId="0" xfId="0" applyFont="1" applyBorder="1" applyAlignment="1">
      <alignment horizontal="centerContinuous"/>
    </xf>
    <xf numFmtId="0" fontId="0" fillId="0" borderId="0" xfId="0" applyBorder="1"/>
    <xf numFmtId="2" fontId="0" fillId="9" borderId="0" xfId="0" applyNumberFormat="1" applyFill="1"/>
    <xf numFmtId="2" fontId="0" fillId="10" borderId="0" xfId="0" applyNumberFormat="1" applyFill="1"/>
    <xf numFmtId="2" fontId="0" fillId="11" borderId="0" xfId="0" applyNumberFormat="1" applyFill="1"/>
    <xf numFmtId="2" fontId="0" fillId="12" borderId="0" xfId="0" applyNumberForma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[Main Data Sheet_201397.xlsx]Sheet2!PivotTable5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Sum of Number of Family Members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Sheet2!$A$2:$A$7</c:f>
              <c:strCache>
                <c:ptCount val="5"/>
                <c:pt idx="0">
                  <c:v>Low Income (6000 to 14999)</c:v>
                </c:pt>
                <c:pt idx="1">
                  <c:v>Lower-middle Income (15000-29999)</c:v>
                </c:pt>
                <c:pt idx="2">
                  <c:v>Middle-middle Income (30000-69999)</c:v>
                </c:pt>
                <c:pt idx="3">
                  <c:v>Upper-middle Income (70000-149999)</c:v>
                </c:pt>
                <c:pt idx="4">
                  <c:v>Higher Income (150000+)</c:v>
                </c:pt>
              </c:strCache>
            </c:strRef>
          </c:cat>
          <c:val>
            <c:numRef>
              <c:f>Sheet2!$B$2:$B$7</c:f>
              <c:numCache>
                <c:formatCode>General</c:formatCode>
                <c:ptCount val="5"/>
                <c:pt idx="0">
                  <c:v>46</c:v>
                </c:pt>
                <c:pt idx="1">
                  <c:v>316</c:v>
                </c:pt>
                <c:pt idx="2">
                  <c:v>719</c:v>
                </c:pt>
                <c:pt idx="3">
                  <c:v>195</c:v>
                </c:pt>
                <c:pt idx="4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66-4609-9684-E9F6C894C40F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Sum of Number of Trips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Sheet2!$A$2:$A$7</c:f>
              <c:strCache>
                <c:ptCount val="5"/>
                <c:pt idx="0">
                  <c:v>Low Income (6000 to 14999)</c:v>
                </c:pt>
                <c:pt idx="1">
                  <c:v>Lower-middle Income (15000-29999)</c:v>
                </c:pt>
                <c:pt idx="2">
                  <c:v>Middle-middle Income (30000-69999)</c:v>
                </c:pt>
                <c:pt idx="3">
                  <c:v>Upper-middle Income (70000-149999)</c:v>
                </c:pt>
                <c:pt idx="4">
                  <c:v>Higher Income (150000+)</c:v>
                </c:pt>
              </c:strCache>
            </c:strRef>
          </c:cat>
          <c:val>
            <c:numRef>
              <c:f>Sheet2!$C$2:$C$7</c:f>
              <c:numCache>
                <c:formatCode>General</c:formatCode>
                <c:ptCount val="5"/>
                <c:pt idx="0">
                  <c:v>54</c:v>
                </c:pt>
                <c:pt idx="1">
                  <c:v>347</c:v>
                </c:pt>
                <c:pt idx="2">
                  <c:v>917</c:v>
                </c:pt>
                <c:pt idx="3">
                  <c:v>290</c:v>
                </c:pt>
                <c:pt idx="4">
                  <c:v>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66-4609-9684-E9F6C894C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16739599"/>
        <c:axId val="1216745839"/>
      </c:barChart>
      <c:catAx>
        <c:axId val="12167395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6745839"/>
        <c:crosses val="autoZero"/>
        <c:auto val="1"/>
        <c:lblAlgn val="ctr"/>
        <c:lblOffset val="100"/>
        <c:noMultiLvlLbl val="0"/>
      </c:catAx>
      <c:valAx>
        <c:axId val="1216745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67395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Sheet2!$F$1</c:f>
              <c:strCache>
                <c:ptCount val="1"/>
                <c:pt idx="0">
                  <c:v>Trip Rate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Sheet2!$E$2:$E$6</c:f>
              <c:strCache>
                <c:ptCount val="5"/>
                <c:pt idx="0">
                  <c:v>Low Income (6000 to 14999)</c:v>
                </c:pt>
                <c:pt idx="1">
                  <c:v>Lower-middle Income (15000-29999)</c:v>
                </c:pt>
                <c:pt idx="2">
                  <c:v>Middle-middle Income (30000-69999)</c:v>
                </c:pt>
                <c:pt idx="3">
                  <c:v>Upper-middle Income (70000-149999)</c:v>
                </c:pt>
                <c:pt idx="4">
                  <c:v>Higher Income (150000+)</c:v>
                </c:pt>
              </c:strCache>
            </c:strRef>
          </c:cat>
          <c:val>
            <c:numRef>
              <c:f>Sheet2!$F$2:$F$6</c:f>
              <c:numCache>
                <c:formatCode>0.0</c:formatCode>
                <c:ptCount val="5"/>
                <c:pt idx="0">
                  <c:v>1.1000000000000001</c:v>
                </c:pt>
                <c:pt idx="1">
                  <c:v>1.2</c:v>
                </c:pt>
                <c:pt idx="2">
                  <c:v>1.2753824756606398</c:v>
                </c:pt>
                <c:pt idx="3">
                  <c:v>1.4871794871794872</c:v>
                </c:pt>
                <c:pt idx="4">
                  <c:v>2.1875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E5-416D-B75D-06DD2B67D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4555007"/>
        <c:axId val="974554047"/>
      </c:barChart>
      <c:catAx>
        <c:axId val="9745550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4554047"/>
        <c:crosses val="autoZero"/>
        <c:auto val="1"/>
        <c:lblAlgn val="ctr"/>
        <c:lblOffset val="100"/>
        <c:noMultiLvlLbl val="0"/>
      </c:catAx>
      <c:valAx>
        <c:axId val="974554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45550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Sheet3!$I$3</c:f>
              <c:strCache>
                <c:ptCount val="1"/>
                <c:pt idx="0">
                  <c:v>Ward 55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Sheet3!$H$4:$H$11</c:f>
              <c:strCache>
                <c:ptCount val="8"/>
                <c:pt idx="0">
                  <c:v>Work</c:v>
                </c:pt>
                <c:pt idx="1">
                  <c:v>Shopping</c:v>
                </c:pt>
                <c:pt idx="2">
                  <c:v>Study</c:v>
                </c:pt>
                <c:pt idx="3">
                  <c:v>Open Space/Recreation</c:v>
                </c:pt>
                <c:pt idx="4">
                  <c:v>Avail Community Facilities</c:v>
                </c:pt>
                <c:pt idx="5">
                  <c:v>Accompanying children to school/college</c:v>
                </c:pt>
                <c:pt idx="6">
                  <c:v>Medical</c:v>
                </c:pt>
                <c:pt idx="7">
                  <c:v>Social Interacion</c:v>
                </c:pt>
              </c:strCache>
            </c:strRef>
          </c:cat>
          <c:val>
            <c:numRef>
              <c:f>Sheet3!$I$4:$I$11</c:f>
              <c:numCache>
                <c:formatCode>General</c:formatCode>
                <c:ptCount val="8"/>
                <c:pt idx="0">
                  <c:v>100</c:v>
                </c:pt>
                <c:pt idx="1">
                  <c:v>46</c:v>
                </c:pt>
                <c:pt idx="2">
                  <c:v>71</c:v>
                </c:pt>
                <c:pt idx="3">
                  <c:v>14</c:v>
                </c:pt>
                <c:pt idx="4">
                  <c:v>17</c:v>
                </c:pt>
                <c:pt idx="5">
                  <c:v>24</c:v>
                </c:pt>
                <c:pt idx="6">
                  <c:v>13</c:v>
                </c:pt>
                <c:pt idx="7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1B-4093-AF09-88FFD1C95804}"/>
            </c:ext>
          </c:extLst>
        </c:ser>
        <c:ser>
          <c:idx val="1"/>
          <c:order val="1"/>
          <c:tx>
            <c:strRef>
              <c:f>Sheet3!$J$3</c:f>
              <c:strCache>
                <c:ptCount val="1"/>
                <c:pt idx="0">
                  <c:v>Ward 56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Sheet3!$H$4:$H$11</c:f>
              <c:strCache>
                <c:ptCount val="8"/>
                <c:pt idx="0">
                  <c:v>Work</c:v>
                </c:pt>
                <c:pt idx="1">
                  <c:v>Shopping</c:v>
                </c:pt>
                <c:pt idx="2">
                  <c:v>Study</c:v>
                </c:pt>
                <c:pt idx="3">
                  <c:v>Open Space/Recreation</c:v>
                </c:pt>
                <c:pt idx="4">
                  <c:v>Avail Community Facilities</c:v>
                </c:pt>
                <c:pt idx="5">
                  <c:v>Accompanying children to school/college</c:v>
                </c:pt>
                <c:pt idx="6">
                  <c:v>Medical</c:v>
                </c:pt>
                <c:pt idx="7">
                  <c:v>Social Interacion</c:v>
                </c:pt>
              </c:strCache>
            </c:strRef>
          </c:cat>
          <c:val>
            <c:numRef>
              <c:f>Sheet3!$J$4:$J$11</c:f>
              <c:numCache>
                <c:formatCode>General</c:formatCode>
                <c:ptCount val="8"/>
                <c:pt idx="0">
                  <c:v>107</c:v>
                </c:pt>
                <c:pt idx="1">
                  <c:v>53</c:v>
                </c:pt>
                <c:pt idx="2">
                  <c:v>77</c:v>
                </c:pt>
                <c:pt idx="3">
                  <c:v>19</c:v>
                </c:pt>
                <c:pt idx="4">
                  <c:v>19</c:v>
                </c:pt>
                <c:pt idx="5">
                  <c:v>35</c:v>
                </c:pt>
                <c:pt idx="6">
                  <c:v>17</c:v>
                </c:pt>
                <c:pt idx="7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1B-4093-AF09-88FFD1C95804}"/>
            </c:ext>
          </c:extLst>
        </c:ser>
        <c:ser>
          <c:idx val="2"/>
          <c:order val="2"/>
          <c:tx>
            <c:strRef>
              <c:f>Sheet3!$K$3</c:f>
              <c:strCache>
                <c:ptCount val="1"/>
                <c:pt idx="0">
                  <c:v>Ward 57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Sheet3!$H$4:$H$11</c:f>
              <c:strCache>
                <c:ptCount val="8"/>
                <c:pt idx="0">
                  <c:v>Work</c:v>
                </c:pt>
                <c:pt idx="1">
                  <c:v>Shopping</c:v>
                </c:pt>
                <c:pt idx="2">
                  <c:v>Study</c:v>
                </c:pt>
                <c:pt idx="3">
                  <c:v>Open Space/Recreation</c:v>
                </c:pt>
                <c:pt idx="4">
                  <c:v>Avail Community Facilities</c:v>
                </c:pt>
                <c:pt idx="5">
                  <c:v>Accompanying children to school/college</c:v>
                </c:pt>
                <c:pt idx="6">
                  <c:v>Medical</c:v>
                </c:pt>
                <c:pt idx="7">
                  <c:v>Social Interacion</c:v>
                </c:pt>
              </c:strCache>
            </c:strRef>
          </c:cat>
          <c:val>
            <c:numRef>
              <c:f>Sheet3!$K$4:$K$11</c:f>
              <c:numCache>
                <c:formatCode>General</c:formatCode>
                <c:ptCount val="8"/>
                <c:pt idx="0">
                  <c:v>102</c:v>
                </c:pt>
                <c:pt idx="1">
                  <c:v>55</c:v>
                </c:pt>
                <c:pt idx="2">
                  <c:v>74</c:v>
                </c:pt>
                <c:pt idx="3">
                  <c:v>14</c:v>
                </c:pt>
                <c:pt idx="4">
                  <c:v>16</c:v>
                </c:pt>
                <c:pt idx="5">
                  <c:v>32</c:v>
                </c:pt>
                <c:pt idx="6">
                  <c:v>15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1B-4093-AF09-88FFD1C95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21460751"/>
        <c:axId val="1821463151"/>
      </c:barChart>
      <c:catAx>
        <c:axId val="182146075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1463151"/>
        <c:crosses val="autoZero"/>
        <c:auto val="1"/>
        <c:lblAlgn val="ctr"/>
        <c:lblOffset val="100"/>
        <c:noMultiLvlLbl val="0"/>
      </c:catAx>
      <c:valAx>
        <c:axId val="18214631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1460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434340</xdr:colOff>
      <xdr:row>10</xdr:row>
      <xdr:rowOff>144780</xdr:rowOff>
    </xdr:from>
    <xdr:to>
      <xdr:col>15</xdr:col>
      <xdr:colOff>129540</xdr:colOff>
      <xdr:row>25</xdr:row>
      <xdr:rowOff>144780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E941859-F263-A2E3-2D7B-D54B4EB43A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929640</xdr:colOff>
      <xdr:row>9</xdr:row>
      <xdr:rowOff>167640</xdr:rowOff>
    </xdr:from>
    <xdr:to>
      <xdr:col>6</xdr:col>
      <xdr:colOff>7620</xdr:colOff>
      <xdr:row>24</xdr:row>
      <xdr:rowOff>167640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BC6EB50-E899-F808-5C9E-78BC58C5C2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320040</xdr:colOff>
      <xdr:row>11</xdr:row>
      <xdr:rowOff>167640</xdr:rowOff>
    </xdr:from>
    <xdr:to>
      <xdr:col>17</xdr:col>
      <xdr:colOff>327660</xdr:colOff>
      <xdr:row>26</xdr:row>
      <xdr:rowOff>167640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374FDB6-B7C0-AC0A-95C2-E1E1FA30B6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p" refreshedDate="45575.635247453705" createdVersion="8" refreshedVersion="8" minRefreshableVersion="3" recordCount="310" xr:uid="{DAB1F399-C23F-4E69-9DC9-C5044BEB1C0B}">
  <cacheSource type="worksheet">
    <worksheetSource ref="B1:S311" sheet="Sheet1"/>
  </cacheSource>
  <cacheFields count="18">
    <cacheField name="Ward number" numFmtId="0">
      <sharedItems containsSemiMixedTypes="0" containsString="0" containsNumber="1" containsInteger="1" minValue="55" maxValue="57" count="3">
        <n v="55"/>
        <n v="56"/>
        <n v="57"/>
      </sharedItems>
    </cacheField>
    <cacheField name="Number of Family Members" numFmtId="0">
      <sharedItems containsSemiMixedTypes="0" containsString="0" containsNumber="1" containsInteger="1" minValue="1" maxValue="10" count="10">
        <n v="4"/>
        <n v="6"/>
        <n v="5"/>
        <n v="7"/>
        <n v="2"/>
        <n v="3"/>
        <n v="10"/>
        <n v="8"/>
        <n v="9"/>
        <n v="1"/>
      </sharedItems>
    </cacheField>
    <cacheField name="Number of male members" numFmtId="0">
      <sharedItems containsSemiMixedTypes="0" containsString="0" containsNumber="1" containsInteger="1" minValue="1" maxValue="6"/>
    </cacheField>
    <cacheField name="Number of female members" numFmtId="0">
      <sharedItems containsString="0" containsBlank="1" containsNumber="1" containsInteger="1" minValue="0" maxValue="4"/>
    </cacheField>
    <cacheField name="Household Income" numFmtId="0">
      <sharedItems count="5">
        <s v="Middle-middle Income (30000-69999)"/>
        <s v="Low Income (6000 to 14999)"/>
        <s v="Lower-middle Income (15000-29999)"/>
        <s v="Upper-middle Income (70000-149999)"/>
        <s v="Higher Income (150000+)"/>
      </sharedItems>
    </cacheField>
    <cacheField name="Number of Trips" numFmtId="0">
      <sharedItems containsSemiMixedTypes="0" containsString="0" containsNumber="1" containsInteger="1" minValue="2" maxValue="15" count="14">
        <n v="5"/>
        <n v="4"/>
        <n v="3"/>
        <n v="6"/>
        <n v="9"/>
        <n v="12"/>
        <n v="8"/>
        <n v="7"/>
        <n v="10"/>
        <n v="15"/>
        <n v="2"/>
        <n v="13"/>
        <n v="11"/>
        <n v="14"/>
      </sharedItems>
    </cacheField>
    <cacheField name="Purpose of trips" numFmtId="0">
      <sharedItems count="40">
        <s v="Work, Shopping, Social Interacion"/>
        <s v="Work, Study, Shopping, Social Interacion"/>
        <s v="Work, Study, Shopping, Open Space/Recreation"/>
        <s v="Work, Study, Shopping"/>
        <s v="Work"/>
        <s v="Work, Avail Community Facilities, Medical"/>
        <s v="Work, Study"/>
        <s v="Work, Study, Avail Community Facilities, Accompanying children to school/college"/>
        <s v="Work, Study, Shopping, Medical, Open Space/Recreation"/>
        <s v="Work, Study, Medical, Open Space/Recreation"/>
        <s v="Work, Shopping, Social Interacion, Open Space/Recreation"/>
        <s v="Work, Study, Shopping, Medical"/>
        <s v="Work, Shopping, Avail Community Facilities"/>
        <s v="Work, Study, Shopping, Social Interacion, Open Space/Recreation"/>
        <s v="Work, Shopping"/>
        <s v="Work, Study, Shopping, Accompanying children to school/college"/>
        <s v="Shopping"/>
        <s v="Work, Study, Social Interacion"/>
        <s v="Work, Study, Social Interacion, Accompanying children to school/college"/>
        <s v="Work, Open Space/Recreation"/>
        <s v="Work, Study, Avail Community Facilities"/>
        <s v="Work, Study, Shopping, Medical, Open Space/Recreation, Accompanying children to school/college"/>
        <s v="Work, Study, Shopping, Avail Community Facilities, Medical, Social Interacion, Accompanying children to school/college"/>
        <s v="Work, Study, Open Space/Recreation, Accompanying children to school/college"/>
        <s v="Work, Medical"/>
        <s v="Work, Study, Accompanying children to school/college"/>
        <s v="Work, Study, Medical"/>
        <s v="Work, Study, Shopping, Open Space/Recreation, Accompanying children to school/college"/>
        <s v="Work, Shopping, Accompanying children to school/college"/>
        <s v="Work, Accompanying children to school/college"/>
        <s v="Work, Avail Community Facilities, Accompanying children to school/college"/>
        <s v="Work, Avail Community Facilities"/>
        <s v="Work, Shopping, Medical, Open Space/Recreation"/>
        <s v="Work, Study, Shopping, Medical, Social Interacion, Open Space/Recreation"/>
        <s v="Work, Study, Shopping, Open Space/Recreation, Accompanying children to school/college, Groceries"/>
        <s v="Work, Shopping, Medical, Open Space/Recreation, Buying groceries"/>
        <s v="Work, Study, Shopping, Social Interacion, Open Space/Recreation, Buying Groceries"/>
        <s v="Work, Study, Shopping, Medical, Accompanying children to school/college"/>
        <s v="Work, Study, Shopping, Avail Community Facilities, Accompanying children to school/college"/>
        <s v="Work, Study, Shopping, Avail Community Facilities, Medical, Accompanying children to school/college"/>
      </sharedItems>
    </cacheField>
    <cacheField name="Number of Trips by male members" numFmtId="0">
      <sharedItems containsString="0" containsBlank="1" containsNumber="1" containsInteger="1" minValue="1" maxValue="13"/>
    </cacheField>
    <cacheField name="Number of Trips by female members" numFmtId="0">
      <sharedItems containsString="0" containsBlank="1" containsNumber="1" containsInteger="1" minValue="0" maxValue="6"/>
    </cacheField>
    <cacheField name="Destination" numFmtId="0">
      <sharedItems/>
    </cacheField>
    <cacheField name="Mode of Transport" numFmtId="0">
      <sharedItems/>
    </cacheField>
    <cacheField name="Paratransit(if any)" numFmtId="0">
      <sharedItems containsBlank="1"/>
    </cacheField>
    <cacheField name="Average Cost Monthly (ex. 5500)" numFmtId="0">
      <sharedItems containsString="0" containsBlank="1" containsNumber="1" containsInteger="1" minValue="200" maxValue="45000"/>
    </cacheField>
    <cacheField name="Transport related problems (if required)" numFmtId="0">
      <sharedItems containsBlank="1"/>
    </cacheField>
    <cacheField name="Improvements Desire (if required)" numFmtId="0">
      <sharedItems containsBlank="1"/>
    </cacheField>
    <cacheField name="Automobile ownership" numFmtId="0">
      <sharedItems containsBlank="1"/>
    </cacheField>
    <cacheField name="Transport type" numFmtId="0">
      <sharedItems containsBlank="1"/>
    </cacheField>
    <cacheField name="Number of vehicles" numFmtId="0">
      <sharedItems containsString="0" containsBlank="1" containsNumber="1" containsInteger="1" minValue="1" maxValue="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p" refreshedDate="45577.415928819442" createdVersion="8" refreshedVersion="8" minRefreshableVersion="3" recordCount="310" xr:uid="{9E19971B-2CBD-4487-B4F9-3D13908B5AFF}">
  <cacheSource type="worksheet">
    <worksheetSource ref="A1:S311" sheet="Sheet1"/>
  </cacheSource>
  <cacheFields count="19">
    <cacheField name="Sl. No." numFmtId="0">
      <sharedItems containsSemiMixedTypes="0" containsString="0" containsNumber="1" containsInteger="1" minValue="1" maxValue="1" count="1">
        <n v="1"/>
      </sharedItems>
    </cacheField>
    <cacheField name="Ward number" numFmtId="0">
      <sharedItems containsSemiMixedTypes="0" containsString="0" containsNumber="1" containsInteger="1" minValue="55" maxValue="57" count="3">
        <n v="55"/>
        <n v="56"/>
        <n v="57"/>
      </sharedItems>
    </cacheField>
    <cacheField name="Number of Family Members" numFmtId="0">
      <sharedItems containsSemiMixedTypes="0" containsString="0" containsNumber="1" containsInteger="1" minValue="1" maxValue="10"/>
    </cacheField>
    <cacheField name="Number of male members" numFmtId="0">
      <sharedItems containsSemiMixedTypes="0" containsString="0" containsNumber="1" containsInteger="1" minValue="1" maxValue="6"/>
    </cacheField>
    <cacheField name="Number of female members" numFmtId="0">
      <sharedItems containsString="0" containsBlank="1" containsNumber="1" containsInteger="1" minValue="0" maxValue="4"/>
    </cacheField>
    <cacheField name="Household Income" numFmtId="0">
      <sharedItems/>
    </cacheField>
    <cacheField name="Number of Trips" numFmtId="0">
      <sharedItems containsSemiMixedTypes="0" containsString="0" containsNumber="1" containsInteger="1" minValue="2" maxValue="15" count="14">
        <n v="5"/>
        <n v="4"/>
        <n v="3"/>
        <n v="6"/>
        <n v="9"/>
        <n v="12"/>
        <n v="8"/>
        <n v="7"/>
        <n v="10"/>
        <n v="15"/>
        <n v="2"/>
        <n v="13"/>
        <n v="11"/>
        <n v="14"/>
      </sharedItems>
    </cacheField>
    <cacheField name="Purpose of trips" numFmtId="0">
      <sharedItems count="40">
        <s v="Work, Shopping, Social Interacion"/>
        <s v="Work, Study, Shopping, Social Interacion"/>
        <s v="Work, Study, Shopping, Open Space/Recreation"/>
        <s v="Work, Study, Shopping"/>
        <s v="Work"/>
        <s v="Work, Avail Community Facilities, Medical"/>
        <s v="Work, Study"/>
        <s v="Work, Study, Avail Community Facilities, Accompanying children to school/college"/>
        <s v="Work, Study, Shopping, Medical, Open Space/Recreation"/>
        <s v="Work, Study, Medical, Open Space/Recreation"/>
        <s v="Work, Shopping, Social Interacion, Open Space/Recreation"/>
        <s v="Work, Study, Shopping, Medical"/>
        <s v="Work, Shopping, Avail Community Facilities"/>
        <s v="Work, Study, Shopping, Social Interacion, Open Space/Recreation"/>
        <s v="Work, Shopping"/>
        <s v="Work, Study, Shopping, Accompanying children to school/college"/>
        <s v="Shopping"/>
        <s v="Work, Study, Social Interacion"/>
        <s v="Work, Study, Social Interacion, Accompanying children to school/college"/>
        <s v="Work, Open Space/Recreation"/>
        <s v="Work, Study, Avail Community Facilities"/>
        <s v="Work, Study, Shopping, Medical, Open Space/Recreation, Accompanying children to school/college"/>
        <s v="Work, Study, Shopping, Avail Community Facilities, Medical, Social Interacion, Accompanying children to school/college"/>
        <s v="Work, Study, Open Space/Recreation, Accompanying children to school/college"/>
        <s v="Work, Medical"/>
        <s v="Work, Study, Accompanying children to school/college"/>
        <s v="Work, Study, Medical"/>
        <s v="Work, Study, Shopping, Open Space/Recreation, Accompanying children to school/college"/>
        <s v="Work, Shopping, Accompanying children to school/college"/>
        <s v="Work, Accompanying children to school/college"/>
        <s v="Work, Avail Community Facilities, Accompanying children to school/college"/>
        <s v="Work, Avail Community Facilities"/>
        <s v="Work, Shopping, Medical, Open Space/Recreation"/>
        <s v="Work, Study, Shopping, Medical, Social Interacion, Open Space/Recreation"/>
        <s v="Work, Study, Shopping, Open Space/Recreation, Accompanying children to school/college, Groceries"/>
        <s v="Work, Shopping, Medical, Open Space/Recreation, Buying groceries"/>
        <s v="Work, Study, Shopping, Social Interacion, Open Space/Recreation, Buying Groceries"/>
        <s v="Work, Study, Shopping, Medical, Accompanying children to school/college"/>
        <s v="Work, Study, Shopping, Avail Community Facilities, Accompanying children to school/college"/>
        <s v="Work, Study, Shopping, Avail Community Facilities, Medical, Accompanying children to school/college"/>
      </sharedItems>
    </cacheField>
    <cacheField name="Number of Trips by male members" numFmtId="0">
      <sharedItems containsString="0" containsBlank="1" containsNumber="1" containsInteger="1" minValue="1" maxValue="13"/>
    </cacheField>
    <cacheField name="Number of Trips by female members" numFmtId="0">
      <sharedItems containsString="0" containsBlank="1" containsNumber="1" containsInteger="1" minValue="0" maxValue="6"/>
    </cacheField>
    <cacheField name="Destination" numFmtId="0">
      <sharedItems/>
    </cacheField>
    <cacheField name="Mode of Transport" numFmtId="0">
      <sharedItems/>
    </cacheField>
    <cacheField name="Paratransit(if any)" numFmtId="0">
      <sharedItems containsBlank="1"/>
    </cacheField>
    <cacheField name="Average Cost Monthly (ex. 5500)" numFmtId="0">
      <sharedItems containsString="0" containsBlank="1" containsNumber="1" containsInteger="1" minValue="200" maxValue="45000"/>
    </cacheField>
    <cacheField name="Transport related problems (if required)" numFmtId="0">
      <sharedItems containsBlank="1"/>
    </cacheField>
    <cacheField name="Improvements Desire (if required)" numFmtId="0">
      <sharedItems containsBlank="1"/>
    </cacheField>
    <cacheField name="Automobile ownership" numFmtId="0">
      <sharedItems containsBlank="1"/>
    </cacheField>
    <cacheField name="Transport type" numFmtId="0">
      <sharedItems containsBlank="1"/>
    </cacheField>
    <cacheField name="Number of vehicles" numFmtId="0">
      <sharedItems containsString="0" containsBlank="1" containsNumber="1" containsInteger="1" minValue="1" maxValue="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0">
  <r>
    <x v="0"/>
    <x v="0"/>
    <n v="2"/>
    <n v="2"/>
    <x v="0"/>
    <x v="0"/>
    <x v="0"/>
    <n v="3"/>
    <n v="2"/>
    <s v="ward 57, Hazaribag, Mohammadpur"/>
    <s v="Bus"/>
    <s v="Rickshaw"/>
    <n v="6000"/>
    <s v="Poor service from local bus"/>
    <s v="Increasing public transport"/>
    <s v="No"/>
    <m/>
    <m/>
  </r>
  <r>
    <x v="0"/>
    <x v="1"/>
    <n v="2"/>
    <n v="4"/>
    <x v="0"/>
    <x v="1"/>
    <x v="1"/>
    <n v="2"/>
    <n v="2"/>
    <s v="ward 56, Mohammadpur, New Market"/>
    <s v="Bus, Rickshaw, Others"/>
    <s v="Rickshaw"/>
    <n v="9000"/>
    <s v="Rickshaws service not good in terms of safety"/>
    <s v="Less fare"/>
    <s v="No"/>
    <m/>
    <m/>
  </r>
  <r>
    <x v="0"/>
    <x v="2"/>
    <n v="4"/>
    <n v="1"/>
    <x v="1"/>
    <x v="1"/>
    <x v="2"/>
    <n v="3"/>
    <n v="1"/>
    <s v="ward 57"/>
    <s v="Rickshaw"/>
    <s v="None"/>
    <n v="2200"/>
    <s v="Leguna not available"/>
    <s v="Availability of leguna"/>
    <s v="No"/>
    <m/>
    <m/>
  </r>
  <r>
    <x v="0"/>
    <x v="3"/>
    <n v="3"/>
    <n v="4"/>
    <x v="2"/>
    <x v="2"/>
    <x v="3"/>
    <n v="1"/>
    <n v="2"/>
    <s v="ward 57, New Market"/>
    <s v="Bus, Rickshaw"/>
    <s v="Rickshaw"/>
    <n v="2500"/>
    <s v="Noisy"/>
    <s v="Wider road and increasing public transport like leguna"/>
    <s v="No"/>
    <m/>
    <m/>
  </r>
  <r>
    <x v="0"/>
    <x v="4"/>
    <n v="1"/>
    <n v="1"/>
    <x v="1"/>
    <x v="1"/>
    <x v="4"/>
    <n v="4"/>
    <n v="0"/>
    <s v="ward 57, New Market"/>
    <s v="Leguna, Auto-rickshaw"/>
    <s v="None"/>
    <n v="900"/>
    <m/>
    <m/>
    <s v="No"/>
    <m/>
    <m/>
  </r>
  <r>
    <x v="0"/>
    <x v="0"/>
    <n v="3"/>
    <n v="1"/>
    <x v="0"/>
    <x v="2"/>
    <x v="3"/>
    <n v="3"/>
    <m/>
    <s v="ward 56, New Market"/>
    <s v="Bus"/>
    <s v="Auto Rickshaw"/>
    <n v="6000"/>
    <m/>
    <m/>
    <s v="No"/>
    <m/>
    <m/>
  </r>
  <r>
    <x v="0"/>
    <x v="3"/>
    <n v="3"/>
    <n v="4"/>
    <x v="2"/>
    <x v="2"/>
    <x v="3"/>
    <n v="1"/>
    <n v="2"/>
    <s v="ward 57, New Market"/>
    <s v="Bus, Rickshaw"/>
    <s v="Rickshaw"/>
    <n v="2500"/>
    <s v="Noisy"/>
    <s v="Wider road and increasing public transport like leguna"/>
    <s v="No"/>
    <m/>
    <m/>
  </r>
  <r>
    <x v="0"/>
    <x v="4"/>
    <n v="1"/>
    <n v="1"/>
    <x v="1"/>
    <x v="1"/>
    <x v="4"/>
    <n v="4"/>
    <n v="0"/>
    <s v="ward 57, New Market"/>
    <s v="Leguna, Auto-rickshaw"/>
    <s v="None"/>
    <n v="900"/>
    <m/>
    <m/>
    <s v="No"/>
    <m/>
    <m/>
  </r>
  <r>
    <x v="0"/>
    <x v="0"/>
    <n v="3"/>
    <n v="1"/>
    <x v="0"/>
    <x v="2"/>
    <x v="3"/>
    <n v="3"/>
    <m/>
    <s v="ward 56, New Market"/>
    <s v="Bus"/>
    <s v="Auto Rickshaw"/>
    <n v="6000"/>
    <m/>
    <m/>
    <s v="No"/>
    <m/>
    <m/>
  </r>
  <r>
    <x v="0"/>
    <x v="5"/>
    <n v="1"/>
    <n v="2"/>
    <x v="3"/>
    <x v="1"/>
    <x v="2"/>
    <n v="2"/>
    <n v="2"/>
    <s v="ward 57, Dhanmondi, New Market, Chalkbazar"/>
    <s v="Rickshaw, Car"/>
    <s v="None"/>
    <n v="30000"/>
    <s v="Noise, narrow road, too many rickshaws"/>
    <s v="Wider roads, parking space"/>
    <s v="Yes"/>
    <s v="Car"/>
    <n v="1"/>
  </r>
  <r>
    <x v="0"/>
    <x v="6"/>
    <n v="6"/>
    <n v="4"/>
    <x v="0"/>
    <x v="3"/>
    <x v="5"/>
    <n v="4"/>
    <n v="2"/>
    <s v="ward 57"/>
    <s v="Rickshaw"/>
    <s v="None"/>
    <n v="4500"/>
    <s v="narrow roads often cause traffic jams"/>
    <s v="Reducing the number of rickshaws"/>
    <s v="No"/>
    <m/>
    <m/>
  </r>
  <r>
    <x v="0"/>
    <x v="0"/>
    <n v="3"/>
    <n v="1"/>
    <x v="2"/>
    <x v="1"/>
    <x v="6"/>
    <n v="3"/>
    <n v="1"/>
    <s v="ward 57, New Market"/>
    <s v="Bus, Rickshaw"/>
    <m/>
    <n v="3000"/>
    <s v="Traffic jam"/>
    <s v="Wider roads and improving service of public transport"/>
    <s v="No"/>
    <m/>
    <m/>
  </r>
  <r>
    <x v="0"/>
    <x v="0"/>
    <n v="3"/>
    <n v="1"/>
    <x v="0"/>
    <x v="4"/>
    <x v="7"/>
    <n v="5"/>
    <n v="4"/>
    <s v="ward 56, ward 57, Dhanmondi"/>
    <s v="Leguna, Auto-rickshaw"/>
    <s v="Auto Rickshaw"/>
    <n v="3000"/>
    <m/>
    <m/>
    <s v="No"/>
    <m/>
    <m/>
  </r>
  <r>
    <x v="0"/>
    <x v="1"/>
    <n v="3"/>
    <n v="3"/>
    <x v="0"/>
    <x v="0"/>
    <x v="6"/>
    <n v="3"/>
    <n v="2"/>
    <s v="ward 56, Hazaribag, Dhanmondi, Babu bazar"/>
    <s v="Bus, Leguna, Auto-rickshaw"/>
    <s v="Auto Rickshaw"/>
    <n v="4500"/>
    <m/>
    <m/>
    <s v="No"/>
    <m/>
    <m/>
  </r>
  <r>
    <x v="0"/>
    <x v="2"/>
    <n v="2"/>
    <n v="3"/>
    <x v="3"/>
    <x v="5"/>
    <x v="8"/>
    <n v="8"/>
    <n v="4"/>
    <s v="ward 56, ward 57, Dhanmondi, Motijheel"/>
    <s v="Bus, Auto-rickshaw"/>
    <s v="Auto Rickshaw"/>
    <n v="11500"/>
    <m/>
    <m/>
    <s v="Yes"/>
    <s v="Bike"/>
    <n v="1"/>
  </r>
  <r>
    <x v="0"/>
    <x v="0"/>
    <n v="3"/>
    <n v="1"/>
    <x v="0"/>
    <x v="6"/>
    <x v="9"/>
    <n v="5"/>
    <n v="3"/>
    <s v="ward 56, ward 57, Dhanmondi, Mohammadpur, Ramna Park"/>
    <s v="Bus, Leguna, Auto-rickshaw"/>
    <s v="Auto Rickshaw"/>
    <n v="3500"/>
    <m/>
    <m/>
    <m/>
    <m/>
    <m/>
  </r>
  <r>
    <x v="0"/>
    <x v="0"/>
    <n v="3"/>
    <n v="1"/>
    <x v="0"/>
    <x v="6"/>
    <x v="9"/>
    <n v="5"/>
    <n v="3"/>
    <s v="ward 56, ward 57, Dhanmondi, Mohammadpur, Ramna Park"/>
    <s v="Bus, Leguna, Auto-rickshaw"/>
    <s v="Auto Rickshaw"/>
    <n v="3500"/>
    <m/>
    <m/>
    <m/>
    <m/>
    <m/>
  </r>
  <r>
    <x v="0"/>
    <x v="2"/>
    <n v="2"/>
    <n v="3"/>
    <x v="0"/>
    <x v="7"/>
    <x v="3"/>
    <n v="4"/>
    <n v="3"/>
    <s v="ward 56, ward 57"/>
    <s v="Auto-rickshaw"/>
    <m/>
    <n v="5000"/>
    <m/>
    <m/>
    <s v="No"/>
    <m/>
    <m/>
  </r>
  <r>
    <x v="0"/>
    <x v="4"/>
    <n v="1"/>
    <n v="1"/>
    <x v="3"/>
    <x v="6"/>
    <x v="10"/>
    <n v="5"/>
    <n v="3"/>
    <s v="ward 56, ward 57, Dhanmondi"/>
    <s v="Auto-rickshaw, Motor bike"/>
    <m/>
    <n v="9000"/>
    <m/>
    <m/>
    <s v="Yes"/>
    <s v="Bike"/>
    <n v="1"/>
  </r>
  <r>
    <x v="0"/>
    <x v="5"/>
    <n v="2"/>
    <n v="1"/>
    <x v="3"/>
    <x v="7"/>
    <x v="11"/>
    <n v="5"/>
    <n v="2"/>
    <s v="ward 56, ward 57, Dhanmondi"/>
    <s v="Bus, Leguna, Auto-rickshaw, Motor bike"/>
    <m/>
    <n v="9000"/>
    <m/>
    <m/>
    <s v="Yes"/>
    <s v="Bike"/>
    <n v="1"/>
  </r>
  <r>
    <x v="0"/>
    <x v="0"/>
    <n v="3"/>
    <n v="1"/>
    <x v="0"/>
    <x v="8"/>
    <x v="12"/>
    <n v="8"/>
    <n v="2"/>
    <s v="ward 56, Dhanmondi"/>
    <s v="Bus, Auto-rickshaw"/>
    <s v="Auto Rickshaw"/>
    <n v="8000"/>
    <m/>
    <m/>
    <s v="Yes"/>
    <s v="Bike"/>
    <n v="1"/>
  </r>
  <r>
    <x v="0"/>
    <x v="1"/>
    <n v="3"/>
    <n v="3"/>
    <x v="3"/>
    <x v="5"/>
    <x v="9"/>
    <n v="8"/>
    <n v="4"/>
    <s v="ward 56, Dhanmondi, Mohammadpur, Shahbag"/>
    <s v="Auto-rickshaw, Car"/>
    <s v="None"/>
    <n v="18000"/>
    <m/>
    <m/>
    <s v="Yes"/>
    <s v="Car"/>
    <n v="1"/>
  </r>
  <r>
    <x v="0"/>
    <x v="1"/>
    <n v="3"/>
    <n v="3"/>
    <x v="3"/>
    <x v="5"/>
    <x v="9"/>
    <n v="8"/>
    <n v="4"/>
    <s v="ward 56, Dhanmondi, Mohammadpur, Shahbag"/>
    <s v="Auto-rickshaw, Car"/>
    <s v="None"/>
    <n v="18000"/>
    <m/>
    <m/>
    <s v="Yes"/>
    <s v="Car"/>
    <n v="1"/>
  </r>
  <r>
    <x v="0"/>
    <x v="0"/>
    <n v="2"/>
    <n v="2"/>
    <x v="0"/>
    <x v="8"/>
    <x v="12"/>
    <n v="7"/>
    <n v="3"/>
    <s v="ward 56, ward 57, Mohammadpur"/>
    <s v="Leguna, Motor bike, Others"/>
    <s v="Auto Rickshaw"/>
    <n v="4500"/>
    <m/>
    <m/>
    <s v="Yes"/>
    <s v="Bike"/>
    <n v="1"/>
  </r>
  <r>
    <x v="0"/>
    <x v="1"/>
    <n v="3"/>
    <n v="3"/>
    <x v="3"/>
    <x v="8"/>
    <x v="13"/>
    <n v="7"/>
    <n v="3"/>
    <s v="ward 56, Dhanmondi, New Market, Narayanganj"/>
    <s v="Bus, Auto-rickshaw"/>
    <s v="Auto Rickshaw"/>
    <n v="35000"/>
    <m/>
    <m/>
    <s v="Yes"/>
    <s v="Car"/>
    <n v="1"/>
  </r>
  <r>
    <x v="0"/>
    <x v="0"/>
    <n v="3"/>
    <n v="1"/>
    <x v="0"/>
    <x v="6"/>
    <x v="3"/>
    <n v="6"/>
    <n v="2"/>
    <s v="ward 56, ward 57, Dhanmondi"/>
    <s v="Bus, Leguna, Auto-rickshaw"/>
    <s v="Auto Rickshaw"/>
    <n v="4500"/>
    <m/>
    <m/>
    <s v="No"/>
    <m/>
    <m/>
  </r>
  <r>
    <x v="0"/>
    <x v="2"/>
    <n v="3"/>
    <n v="2"/>
    <x v="0"/>
    <x v="0"/>
    <x v="14"/>
    <n v="2"/>
    <n v="3"/>
    <s v="ward 56, Dhanmondi, Narayanganj"/>
    <s v="Bus, Leguna, Auto-rickshaw"/>
    <s v="Auto Rickshaw"/>
    <n v="7500"/>
    <m/>
    <m/>
    <s v="No"/>
    <m/>
    <m/>
  </r>
  <r>
    <x v="0"/>
    <x v="0"/>
    <n v="3"/>
    <n v="1"/>
    <x v="0"/>
    <x v="3"/>
    <x v="3"/>
    <n v="4"/>
    <n v="2"/>
    <s v="ward 56, ward 57, Dhanmondi, New Market"/>
    <s v="Leguna, Auto-rickshaw"/>
    <s v="Auto Rickshaw"/>
    <n v="6500"/>
    <m/>
    <m/>
    <s v="No"/>
    <m/>
    <m/>
  </r>
  <r>
    <x v="0"/>
    <x v="0"/>
    <n v="2"/>
    <n v="2"/>
    <x v="2"/>
    <x v="0"/>
    <x v="15"/>
    <n v="5"/>
    <n v="0"/>
    <s v="ward 56"/>
    <s v="Auto-rickshaw"/>
    <s v="None"/>
    <n v="1000"/>
    <s v="High cost, narraow road, more vehicles"/>
    <s v="Less vehicles, public transport or mini bus facilities"/>
    <s v="No"/>
    <m/>
    <m/>
  </r>
  <r>
    <x v="0"/>
    <x v="1"/>
    <n v="2"/>
    <n v="4"/>
    <x v="0"/>
    <x v="1"/>
    <x v="6"/>
    <n v="2"/>
    <n v="2"/>
    <s v="ward 56"/>
    <s v="Bus"/>
    <s v="Rickshaw"/>
    <n v="12000"/>
    <s v="Traffic jam"/>
    <s v="Traffic Jam, Road wide"/>
    <s v="Yes"/>
    <s v="Bike"/>
    <n v="1"/>
  </r>
  <r>
    <x v="0"/>
    <x v="2"/>
    <n v="3"/>
    <n v="2"/>
    <x v="0"/>
    <x v="9"/>
    <x v="16"/>
    <n v="10"/>
    <n v="5"/>
    <s v="ward 56"/>
    <s v="Car"/>
    <s v="None"/>
    <n v="30000"/>
    <s v="Traffic jam"/>
    <s v="Expand road width"/>
    <s v="Yes"/>
    <s v="Car"/>
    <n v="1"/>
  </r>
  <r>
    <x v="0"/>
    <x v="0"/>
    <n v="2"/>
    <n v="2"/>
    <x v="2"/>
    <x v="6"/>
    <x v="4"/>
    <n v="6"/>
    <n v="2"/>
    <s v="ward 56"/>
    <s v="Bus"/>
    <s v="None"/>
    <n v="2500"/>
    <s v="Traffic jam"/>
    <s v="Wide street"/>
    <s v="No"/>
    <m/>
    <m/>
  </r>
  <r>
    <x v="0"/>
    <x v="5"/>
    <n v="1"/>
    <n v="2"/>
    <x v="0"/>
    <x v="1"/>
    <x v="6"/>
    <n v="2"/>
    <n v="2"/>
    <s v="ward 56, Hazaribag"/>
    <s v="Bus"/>
    <s v="Rickshaw"/>
    <n v="3000"/>
    <s v="Traffic jam"/>
    <s v="Improve safety, Smart traffic signal"/>
    <s v="No"/>
    <m/>
    <m/>
  </r>
  <r>
    <x v="0"/>
    <x v="0"/>
    <n v="1"/>
    <n v="3"/>
    <x v="0"/>
    <x v="3"/>
    <x v="6"/>
    <n v="4"/>
    <n v="2"/>
    <s v="ward 56"/>
    <s v="Rickshaw"/>
    <m/>
    <n v="2500"/>
    <s v="Traffic jam"/>
    <s v="Road expansion"/>
    <s v="No"/>
    <m/>
    <m/>
  </r>
  <r>
    <x v="0"/>
    <x v="4"/>
    <n v="1"/>
    <n v="1"/>
    <x v="2"/>
    <x v="10"/>
    <x v="4"/>
    <n v="2"/>
    <n v="0"/>
    <s v="ward 56"/>
    <s v="Bus"/>
    <s v="Rickshaw"/>
    <n v="9500"/>
    <s v="Increased pollution, Traffic congestion"/>
    <s v="Road expansion"/>
    <s v="Yes"/>
    <s v="Bike"/>
    <n v="1"/>
  </r>
  <r>
    <x v="0"/>
    <x v="2"/>
    <n v="2"/>
    <n v="3"/>
    <x v="3"/>
    <x v="4"/>
    <x v="3"/>
    <n v="5"/>
    <n v="4"/>
    <s v="ward 56"/>
    <s v="Car"/>
    <s v="None"/>
    <n v="35000"/>
    <s v="Traffic jam"/>
    <s v="Road expansion"/>
    <s v="Yes"/>
    <s v="Car"/>
    <n v="1"/>
  </r>
  <r>
    <x v="0"/>
    <x v="2"/>
    <n v="3"/>
    <n v="2"/>
    <x v="0"/>
    <x v="1"/>
    <x v="4"/>
    <n v="3"/>
    <n v="1"/>
    <s v="ward 56, ward 57, Babu bazar"/>
    <s v="Bus, Rickshaw"/>
    <s v="Auto Rickshaw"/>
    <n v="3600"/>
    <s v="Jam"/>
    <m/>
    <s v="No"/>
    <m/>
    <m/>
  </r>
  <r>
    <x v="0"/>
    <x v="0"/>
    <n v="2"/>
    <n v="2"/>
    <x v="2"/>
    <x v="0"/>
    <x v="6"/>
    <n v="4"/>
    <n v="1"/>
    <s v="ward 56, ward 57"/>
    <s v="Bus, Rickshaw, Auto-rickshaw"/>
    <s v="Rickshaw"/>
    <n v="4500"/>
    <s v="Jam"/>
    <m/>
    <s v="No"/>
    <m/>
    <m/>
  </r>
  <r>
    <x v="0"/>
    <x v="1"/>
    <n v="4"/>
    <n v="2"/>
    <x v="0"/>
    <x v="7"/>
    <x v="17"/>
    <n v="4"/>
    <n v="3"/>
    <s v="ward 55, ward 56, ward 57, Dhanmondi"/>
    <s v="Bus, Rickshaw, Auto-rickshaw, Motor bike"/>
    <s v="Auto Rickshaw, Rickshaw"/>
    <n v="5500"/>
    <s v="Jam"/>
    <m/>
    <s v="No"/>
    <m/>
    <m/>
  </r>
  <r>
    <x v="0"/>
    <x v="4"/>
    <n v="1"/>
    <n v="1"/>
    <x v="2"/>
    <x v="0"/>
    <x v="4"/>
    <n v="4"/>
    <n v="1"/>
    <s v="ward 56, ward 57"/>
    <s v="Bus, Rickshaw"/>
    <s v="Auto Rickshaw, Rickshaw, Cycle"/>
    <n v="4500"/>
    <s v="Jam"/>
    <m/>
    <s v="No"/>
    <m/>
    <m/>
  </r>
  <r>
    <x v="0"/>
    <x v="2"/>
    <n v="3"/>
    <n v="2"/>
    <x v="2"/>
    <x v="7"/>
    <x v="18"/>
    <n v="4"/>
    <n v="3"/>
    <s v="ward 55, ward 56, ward 57, Mohammadpur, Babu bazar"/>
    <s v="Bus, Rickshaw, Auto-rickshaw, Motor bike"/>
    <s v="Auto Rickshaw, Rickshaw"/>
    <n v="5000"/>
    <m/>
    <m/>
    <s v="No"/>
    <m/>
    <m/>
  </r>
  <r>
    <x v="0"/>
    <x v="5"/>
    <n v="2"/>
    <n v="1"/>
    <x v="2"/>
    <x v="1"/>
    <x v="6"/>
    <n v="3"/>
    <n v="1"/>
    <s v="ward 55, ward 56, ward 57"/>
    <s v="Rickshaw, Auto-rickshaw"/>
    <s v="Auto Rickshaw, Rickshaw"/>
    <n v="5500"/>
    <m/>
    <m/>
    <s v="No"/>
    <m/>
    <m/>
  </r>
  <r>
    <x v="0"/>
    <x v="0"/>
    <n v="2"/>
    <n v="2"/>
    <x v="2"/>
    <x v="0"/>
    <x v="6"/>
    <n v="3"/>
    <n v="2"/>
    <s v="ward 55, ward 56, ward 57"/>
    <s v="Rickshaw, Auto-rickshaw"/>
    <s v="Auto Rickshaw, Rickshaw"/>
    <n v="200"/>
    <m/>
    <m/>
    <s v="No"/>
    <m/>
    <m/>
  </r>
  <r>
    <x v="0"/>
    <x v="2"/>
    <n v="3"/>
    <n v="2"/>
    <x v="0"/>
    <x v="0"/>
    <x v="6"/>
    <n v="4"/>
    <n v="1"/>
    <s v="ward 55, ward 56, ward 57"/>
    <s v="Bus, Rickshaw, Auto-rickshaw"/>
    <s v="Auto Rickshaw, Rickshaw"/>
    <n v="6000"/>
    <m/>
    <m/>
    <s v="No"/>
    <m/>
    <m/>
  </r>
  <r>
    <x v="0"/>
    <x v="4"/>
    <n v="1"/>
    <n v="1"/>
    <x v="2"/>
    <x v="2"/>
    <x v="4"/>
    <n v="2"/>
    <n v="1"/>
    <s v="ward 56, ward 57"/>
    <s v="Rickshaw, Auto-rickshaw"/>
    <s v="Auto Rickshaw"/>
    <n v="6000"/>
    <m/>
    <m/>
    <s v="No"/>
    <m/>
    <m/>
  </r>
  <r>
    <x v="0"/>
    <x v="4"/>
    <n v="1"/>
    <n v="1"/>
    <x v="2"/>
    <x v="2"/>
    <x v="4"/>
    <n v="2"/>
    <n v="1"/>
    <s v="ward 56, ward 57"/>
    <s v="Rickshaw"/>
    <s v="Auto Rickshaw, Rickshaw"/>
    <n v="4500"/>
    <m/>
    <m/>
    <s v="No"/>
    <m/>
    <m/>
  </r>
  <r>
    <x v="0"/>
    <x v="1"/>
    <n v="3"/>
    <n v="3"/>
    <x v="0"/>
    <x v="6"/>
    <x v="6"/>
    <n v="5"/>
    <n v="3"/>
    <s v="ward 56, Mohammadpur, New Market"/>
    <s v="Bus, Auto-rickshaw"/>
    <s v="Auto Rickshaw"/>
    <n v="12000"/>
    <m/>
    <m/>
    <s v="No"/>
    <m/>
    <m/>
  </r>
  <r>
    <x v="0"/>
    <x v="0"/>
    <n v="3"/>
    <n v="1"/>
    <x v="2"/>
    <x v="1"/>
    <x v="6"/>
    <n v="2"/>
    <n v="2"/>
    <s v="ward 56, ward 57, Mohammadpur"/>
    <s v="Auto-rickshaw"/>
    <s v="None"/>
    <n v="5500"/>
    <m/>
    <m/>
    <s v="No"/>
    <m/>
    <m/>
  </r>
  <r>
    <x v="0"/>
    <x v="0"/>
    <n v="2"/>
    <n v="2"/>
    <x v="0"/>
    <x v="10"/>
    <x v="14"/>
    <n v="2"/>
    <n v="0"/>
    <s v="ward 56"/>
    <s v="Rickshaw"/>
    <m/>
    <n v="1500"/>
    <m/>
    <m/>
    <m/>
    <m/>
    <m/>
  </r>
  <r>
    <x v="0"/>
    <x v="0"/>
    <n v="3"/>
    <n v="1"/>
    <x v="0"/>
    <x v="3"/>
    <x v="3"/>
    <n v="4"/>
    <n v="2"/>
    <s v="ward 56, Dhanmondi, New Market"/>
    <s v="Bus, Auto-rickshaw"/>
    <s v="Auto Rickshaw"/>
    <n v="4000"/>
    <m/>
    <m/>
    <s v="No"/>
    <m/>
    <m/>
  </r>
  <r>
    <x v="0"/>
    <x v="2"/>
    <n v="2"/>
    <n v="3"/>
    <x v="3"/>
    <x v="7"/>
    <x v="3"/>
    <n v="3"/>
    <n v="4"/>
    <s v="ward 56, Hazaribag, Mohammadpur"/>
    <s v="Bus, Auto-rickshaw"/>
    <s v="Auto Rickshaw"/>
    <n v="6000"/>
    <m/>
    <m/>
    <s v="No"/>
    <m/>
    <m/>
  </r>
  <r>
    <x v="0"/>
    <x v="0"/>
    <n v="2"/>
    <n v="2"/>
    <x v="0"/>
    <x v="7"/>
    <x v="14"/>
    <n v="4"/>
    <n v="3"/>
    <s v="ward 56, ward 57, New Market"/>
    <s v="Leguna, Auto-rickshaw, Motor bike"/>
    <s v="None"/>
    <n v="9000"/>
    <m/>
    <m/>
    <s v="Yes"/>
    <s v="Bike"/>
    <n v="1"/>
  </r>
  <r>
    <x v="0"/>
    <x v="4"/>
    <n v="1"/>
    <n v="1"/>
    <x v="0"/>
    <x v="2"/>
    <x v="19"/>
    <n v="2"/>
    <n v="1"/>
    <s v="ward 56, ward 57, Dhanmondi"/>
    <s v="Leguna, Auto-rickshaw"/>
    <s v="None"/>
    <n v="7000"/>
    <m/>
    <m/>
    <s v="No"/>
    <m/>
    <m/>
  </r>
  <r>
    <x v="0"/>
    <x v="2"/>
    <n v="3"/>
    <n v="2"/>
    <x v="0"/>
    <x v="3"/>
    <x v="18"/>
    <n v="3"/>
    <n v="3"/>
    <s v="ward 56, ward 57, Dhanmondi, New Market"/>
    <s v="Leguna, Auto-rickshaw"/>
    <s v="None"/>
    <n v="4000"/>
    <m/>
    <m/>
    <s v="No"/>
    <m/>
    <m/>
  </r>
  <r>
    <x v="0"/>
    <x v="3"/>
    <n v="4"/>
    <n v="3"/>
    <x v="3"/>
    <x v="11"/>
    <x v="8"/>
    <n v="9"/>
    <n v="5"/>
    <s v="ward 56, Dhanmondi, Mohammadpur"/>
    <s v="Auto-rickshaw, Car"/>
    <s v="Auto Rickshaw"/>
    <n v="35000"/>
    <s v="Car parking spot, Jam"/>
    <m/>
    <s v="Yes"/>
    <s v="Car"/>
    <n v="1"/>
  </r>
  <r>
    <x v="0"/>
    <x v="5"/>
    <n v="2"/>
    <n v="1"/>
    <x v="2"/>
    <x v="1"/>
    <x v="20"/>
    <n v="3"/>
    <n v="1"/>
    <s v="ward 55, ward 57, Hazaribag"/>
    <s v="Leguna"/>
    <s v="None"/>
    <n v="1200"/>
    <m/>
    <m/>
    <s v="No"/>
    <m/>
    <m/>
  </r>
  <r>
    <x v="0"/>
    <x v="5"/>
    <n v="2"/>
    <n v="1"/>
    <x v="2"/>
    <x v="3"/>
    <x v="6"/>
    <n v="4"/>
    <n v="2"/>
    <s v="ward 56, Dhanmondi"/>
    <s v="Auto-rickshaw"/>
    <s v="None"/>
    <n v="4000"/>
    <m/>
    <m/>
    <s v="Yes"/>
    <s v="Bike"/>
    <n v="1"/>
  </r>
  <r>
    <x v="0"/>
    <x v="0"/>
    <n v="2"/>
    <n v="2"/>
    <x v="0"/>
    <x v="3"/>
    <x v="15"/>
    <n v="4"/>
    <n v="2"/>
    <s v="ward 56, ward 57, Dhanmondi, New Market, Motijheel"/>
    <s v="Bus, Rickshaw, Auto-rickshaw"/>
    <s v="Auto Rickshaw, Rickshaw"/>
    <n v="6000"/>
    <m/>
    <m/>
    <s v="No"/>
    <m/>
    <m/>
  </r>
  <r>
    <x v="0"/>
    <x v="1"/>
    <n v="2"/>
    <n v="4"/>
    <x v="0"/>
    <x v="6"/>
    <x v="21"/>
    <n v="3"/>
    <n v="5"/>
    <s v="ward 56, ward 57, Dhanmondi, Mohammadpur, New Market"/>
    <s v="Bus, Leguna, Rickshaw, Auto-rickshaw"/>
    <m/>
    <n v="8000"/>
    <m/>
    <m/>
    <s v="No"/>
    <m/>
    <m/>
  </r>
  <r>
    <x v="0"/>
    <x v="1"/>
    <n v="3"/>
    <n v="3"/>
    <x v="3"/>
    <x v="6"/>
    <x v="22"/>
    <n v="5"/>
    <n v="3"/>
    <s v="ward 56, ward 57, Dhanmondi, Mohammadpur, Babu bazar, New Market, Motijheel"/>
    <s v="Bus, Rickshaw, Auto-rickshaw, Motor bike"/>
    <m/>
    <n v="10000"/>
    <m/>
    <m/>
    <s v="Yes"/>
    <s v="Bike"/>
    <m/>
  </r>
  <r>
    <x v="0"/>
    <x v="5"/>
    <n v="3"/>
    <n v="0"/>
    <x v="0"/>
    <x v="2"/>
    <x v="4"/>
    <n v="3"/>
    <n v="0"/>
    <s v="ward 56"/>
    <s v="Auto-rickshaw"/>
    <s v="Auto Rickshaw"/>
    <n v="1000"/>
    <s v="Poor road condition, Inadequate sidewalks,Jam"/>
    <s v="High transport cost"/>
    <s v="No"/>
    <m/>
    <m/>
  </r>
  <r>
    <x v="0"/>
    <x v="1"/>
    <n v="3"/>
    <n v="3"/>
    <x v="4"/>
    <x v="5"/>
    <x v="15"/>
    <n v="10"/>
    <n v="2"/>
    <s v="ward 56, ward 57, Dhanmondi, Mohammadpur"/>
    <s v="Car"/>
    <m/>
    <n v="25000"/>
    <m/>
    <m/>
    <s v="Yes"/>
    <s v="Car, Bike"/>
    <n v="2"/>
  </r>
  <r>
    <x v="0"/>
    <x v="2"/>
    <n v="4"/>
    <n v="1"/>
    <x v="0"/>
    <x v="1"/>
    <x v="3"/>
    <n v="4"/>
    <n v="0"/>
    <s v="ward 56"/>
    <s v="Rickshaw, Auto-rickshaw"/>
    <m/>
    <n v="1000"/>
    <m/>
    <m/>
    <s v="No"/>
    <m/>
    <m/>
  </r>
  <r>
    <x v="0"/>
    <x v="0"/>
    <n v="3"/>
    <n v="1"/>
    <x v="2"/>
    <x v="0"/>
    <x v="6"/>
    <n v="5"/>
    <n v="0"/>
    <s v="ward 56"/>
    <s v="Rickshaw, Auto-rickshaw"/>
    <m/>
    <n v="1500"/>
    <m/>
    <m/>
    <s v="No"/>
    <m/>
    <m/>
  </r>
  <r>
    <x v="0"/>
    <x v="2"/>
    <n v="2"/>
    <n v="3"/>
    <x v="2"/>
    <x v="1"/>
    <x v="6"/>
    <n v="2"/>
    <n v="2"/>
    <s v="ward 56"/>
    <s v="Rickshaw, Auto-rickshaw"/>
    <m/>
    <n v="1000"/>
    <m/>
    <m/>
    <s v="No"/>
    <m/>
    <m/>
  </r>
  <r>
    <x v="0"/>
    <x v="0"/>
    <n v="1"/>
    <n v="3"/>
    <x v="2"/>
    <x v="2"/>
    <x v="6"/>
    <n v="2"/>
    <n v="1"/>
    <s v="ward 56, ward 57"/>
    <s v="Rickshaw, Auto-rickshaw"/>
    <m/>
    <n v="1500"/>
    <m/>
    <m/>
    <s v="No"/>
    <m/>
    <m/>
  </r>
  <r>
    <x v="0"/>
    <x v="2"/>
    <n v="2"/>
    <n v="3"/>
    <x v="0"/>
    <x v="7"/>
    <x v="3"/>
    <n v="5"/>
    <n v="2"/>
    <s v="ward 56, ward 57"/>
    <s v="Leguna, Rickshaw, Auto-rickshaw"/>
    <s v="Auto Rickshaw"/>
    <n v="2000"/>
    <m/>
    <m/>
    <s v="No"/>
    <m/>
    <m/>
  </r>
  <r>
    <x v="0"/>
    <x v="0"/>
    <n v="2"/>
    <n v="2"/>
    <x v="0"/>
    <x v="1"/>
    <x v="6"/>
    <n v="3"/>
    <n v="1"/>
    <s v="ward 56, ward 57"/>
    <s v="Rickshaw, Auto-rickshaw"/>
    <m/>
    <n v="1000"/>
    <m/>
    <m/>
    <s v="No"/>
    <m/>
    <m/>
  </r>
  <r>
    <x v="0"/>
    <x v="0"/>
    <n v="3"/>
    <n v="1"/>
    <x v="0"/>
    <x v="7"/>
    <x v="3"/>
    <n v="6"/>
    <n v="1"/>
    <s v="ward 56, ward 57"/>
    <s v="Rickshaw, Auto-rickshaw"/>
    <m/>
    <n v="2000"/>
    <m/>
    <m/>
    <s v="No"/>
    <m/>
    <m/>
  </r>
  <r>
    <x v="0"/>
    <x v="5"/>
    <n v="1"/>
    <n v="2"/>
    <x v="2"/>
    <x v="1"/>
    <x v="4"/>
    <n v="4"/>
    <n v="0"/>
    <s v="ward 56, ward 57"/>
    <s v="Rickshaw, Auto-rickshaw"/>
    <m/>
    <n v="1500"/>
    <m/>
    <m/>
    <s v="No"/>
    <m/>
    <m/>
  </r>
  <r>
    <x v="0"/>
    <x v="5"/>
    <n v="2"/>
    <n v="1"/>
    <x v="0"/>
    <x v="0"/>
    <x v="3"/>
    <n v="3"/>
    <n v="1"/>
    <s v="ward 56, ward 57, Mohammadpur"/>
    <s v="Bus, Leguna, Rickshaw, Auto-rickshaw"/>
    <s v="Auto Rickshaw, Rickshaw"/>
    <n v="2000"/>
    <m/>
    <m/>
    <s v="No"/>
    <m/>
    <m/>
  </r>
  <r>
    <x v="0"/>
    <x v="0"/>
    <n v="3"/>
    <n v="1"/>
    <x v="2"/>
    <x v="2"/>
    <x v="6"/>
    <n v="3"/>
    <n v="0"/>
    <s v="ward 56"/>
    <s v="Rickshaw, Auto-rickshaw"/>
    <m/>
    <n v="1000"/>
    <m/>
    <m/>
    <s v="No"/>
    <m/>
    <m/>
  </r>
  <r>
    <x v="0"/>
    <x v="2"/>
    <n v="3"/>
    <n v="2"/>
    <x v="0"/>
    <x v="7"/>
    <x v="6"/>
    <n v="4"/>
    <n v="3"/>
    <s v="ward 55, ward 56, ward 57"/>
    <s v="Rickshaw, Auto-rickshaw"/>
    <m/>
    <n v="1500"/>
    <m/>
    <m/>
    <s v="No"/>
    <m/>
    <m/>
  </r>
  <r>
    <x v="0"/>
    <x v="2"/>
    <n v="2"/>
    <n v="3"/>
    <x v="0"/>
    <x v="6"/>
    <x v="3"/>
    <n v="5"/>
    <n v="3"/>
    <s v="ward 55, ward 56"/>
    <s v="Rickshaw, Auto-rickshaw"/>
    <m/>
    <n v="2000"/>
    <m/>
    <m/>
    <s v="No"/>
    <m/>
    <m/>
  </r>
  <r>
    <x v="0"/>
    <x v="1"/>
    <n v="3"/>
    <n v="3"/>
    <x v="0"/>
    <x v="6"/>
    <x v="3"/>
    <n v="6"/>
    <n v="2"/>
    <s v="ward 56, ward 57, Mohammadpur"/>
    <s v="Bus, Leguna, Rickshaw, Auto-rickshaw"/>
    <s v="Auto Rickshaw, Rickshaw"/>
    <n v="2000"/>
    <m/>
    <m/>
    <s v="No"/>
    <m/>
    <m/>
  </r>
  <r>
    <x v="0"/>
    <x v="0"/>
    <n v="3"/>
    <n v="1"/>
    <x v="0"/>
    <x v="1"/>
    <x v="23"/>
    <n v="3"/>
    <n v="1"/>
    <s v="ward 56, Dhanmondi, Mohammadpur"/>
    <s v="Leguna, Auto-rickshaw"/>
    <s v="Auto Rickshaw"/>
    <n v="6000"/>
    <m/>
    <m/>
    <s v="No"/>
    <m/>
    <m/>
  </r>
  <r>
    <x v="0"/>
    <x v="7"/>
    <n v="5"/>
    <n v="3"/>
    <x v="3"/>
    <x v="12"/>
    <x v="11"/>
    <n v="7"/>
    <n v="4"/>
    <s v="Dhanmondi, New Market"/>
    <s v="Bus, Rickshaw, Auto-rickshaw"/>
    <s v="Rickshaw"/>
    <n v="9000"/>
    <s v="Service of bus unsatisfactory"/>
    <s v="Better service from public transport"/>
    <s v="No"/>
    <m/>
    <m/>
  </r>
  <r>
    <x v="0"/>
    <x v="3"/>
    <n v="3"/>
    <n v="4"/>
    <x v="2"/>
    <x v="0"/>
    <x v="24"/>
    <n v="3"/>
    <n v="2"/>
    <s v="ward 56, New Market"/>
    <s v="Bus"/>
    <s v="Rickshaw"/>
    <n v="3500"/>
    <s v="High fare of rickshaws"/>
    <s v="Improving the service of public transport"/>
    <s v="No"/>
    <m/>
    <m/>
  </r>
  <r>
    <x v="0"/>
    <x v="4"/>
    <n v="1"/>
    <n v="1"/>
    <x v="1"/>
    <x v="10"/>
    <x v="14"/>
    <n v="2"/>
    <n v="0"/>
    <s v="ward 56, Babu bazar"/>
    <s v="Leguna, Auto-rickshaw"/>
    <s v="Auto-rickshaw"/>
    <n v="3000"/>
    <m/>
    <m/>
    <s v="No"/>
    <m/>
    <m/>
  </r>
  <r>
    <x v="0"/>
    <x v="3"/>
    <n v="3"/>
    <n v="4"/>
    <x v="0"/>
    <x v="4"/>
    <x v="3"/>
    <n v="5"/>
    <n v="4"/>
    <s v="ward 56, ward 57, Hazaribag, Dhanmondi, Mohammadpur"/>
    <s v="Leguna, Auto-rickshaw, Motor bike"/>
    <s v="Auto Rickshaw"/>
    <n v="2500"/>
    <s v="No rules maintained"/>
    <s v="Pedestrian environment, cycling infrastructure"/>
    <s v="No"/>
    <m/>
    <m/>
  </r>
  <r>
    <x v="0"/>
    <x v="8"/>
    <n v="5"/>
    <n v="4"/>
    <x v="0"/>
    <x v="6"/>
    <x v="3"/>
    <n v="6"/>
    <n v="2"/>
    <s v="ward 56, ward 57, Dhanmondi, Babu bazar"/>
    <s v="Bus, Leguna, Auto-rickshaw"/>
    <s v="Auto Rickshaw"/>
    <n v="3000"/>
    <s v="Pedestrian facilities"/>
    <m/>
    <s v="No"/>
    <m/>
    <m/>
  </r>
  <r>
    <x v="0"/>
    <x v="0"/>
    <n v="2"/>
    <n v="2"/>
    <x v="2"/>
    <x v="2"/>
    <x v="6"/>
    <n v="2"/>
    <n v="1"/>
    <s v="Hazaribag, Babu bazar"/>
    <s v="Leguna"/>
    <s v="None"/>
    <n v="1200"/>
    <s v="Jam"/>
    <m/>
    <s v="No"/>
    <m/>
    <m/>
  </r>
  <r>
    <x v="0"/>
    <x v="2"/>
    <n v="4"/>
    <n v="1"/>
    <x v="0"/>
    <x v="7"/>
    <x v="15"/>
    <n v="6"/>
    <n v="2"/>
    <s v="ward 55, ward 57, Babu bazar, New Market"/>
    <s v="Leguna, Auto-rickshaw"/>
    <s v="Auto Rickshaw"/>
    <n v="4000"/>
    <s v="Jam"/>
    <m/>
    <m/>
    <m/>
    <m/>
  </r>
  <r>
    <x v="0"/>
    <x v="0"/>
    <n v="2"/>
    <n v="2"/>
    <x v="4"/>
    <x v="9"/>
    <x v="25"/>
    <n v="13"/>
    <n v="3"/>
    <s v="ward 55, Hazaribag, Dhanmondi, Babu bazar, New Market, Jatrabari"/>
    <s v="Bus, Leguna"/>
    <s v="Auto Rickshaw"/>
    <n v="6000"/>
    <s v="Walking problems"/>
    <m/>
    <s v="No"/>
    <m/>
    <m/>
  </r>
  <r>
    <x v="0"/>
    <x v="7"/>
    <n v="5"/>
    <n v="3"/>
    <x v="0"/>
    <x v="5"/>
    <x v="26"/>
    <n v="9"/>
    <n v="3"/>
    <s v="ward 55, Hazaribag, Dhanmondi, Mohammadpur, Savar"/>
    <s v="Bus, Leguna, Auto-rickshaw"/>
    <s v="Auto Rickshaw"/>
    <n v="4000"/>
    <m/>
    <m/>
    <s v="No"/>
    <m/>
    <m/>
  </r>
  <r>
    <x v="0"/>
    <x v="5"/>
    <n v="1"/>
    <n v="2"/>
    <x v="2"/>
    <x v="3"/>
    <x v="6"/>
    <n v="1"/>
    <n v="2"/>
    <s v="ward 57, Dhanmondi, New Market"/>
    <s v="Bus, Leguna"/>
    <s v="None"/>
    <n v="4000"/>
    <s v="Pedestrian facilities"/>
    <m/>
    <s v="No"/>
    <m/>
    <m/>
  </r>
  <r>
    <x v="0"/>
    <x v="2"/>
    <n v="3"/>
    <n v="2"/>
    <x v="0"/>
    <x v="1"/>
    <x v="14"/>
    <n v="4"/>
    <n v="0"/>
    <s v="ward 57, Babu bazar"/>
    <s v="Leguna, Auto-rickshaw"/>
    <m/>
    <n v="3000"/>
    <s v="Over crowd"/>
    <m/>
    <s v="No"/>
    <m/>
    <m/>
  </r>
  <r>
    <x v="0"/>
    <x v="5"/>
    <n v="2"/>
    <n v="1"/>
    <x v="0"/>
    <x v="1"/>
    <x v="27"/>
    <n v="2"/>
    <n v="2"/>
    <s v="ward 55, ward 57, Dhanmondi, Motijheel"/>
    <s v="Bus, Leguna, Rickshaw, Auto-rickshaw, Motor bike"/>
    <m/>
    <m/>
    <m/>
    <m/>
    <s v="Yes"/>
    <s v="Bike"/>
    <n v="1"/>
  </r>
  <r>
    <x v="0"/>
    <x v="2"/>
    <n v="2"/>
    <n v="3"/>
    <x v="0"/>
    <x v="0"/>
    <x v="18"/>
    <n v="2"/>
    <n v="3"/>
    <s v="ward 55, ward 57, Mohammadpur, Babu bazar, New Market, Motijheel"/>
    <s v="Bus, Leguna, Rickshaw, Auto-rickshaw"/>
    <m/>
    <n v="7000"/>
    <m/>
    <m/>
    <s v="No"/>
    <m/>
    <m/>
  </r>
  <r>
    <x v="0"/>
    <x v="5"/>
    <n v="2"/>
    <n v="1"/>
    <x v="0"/>
    <x v="0"/>
    <x v="28"/>
    <n v="2"/>
    <n v="3"/>
    <s v="ward 55, Mohammadpur"/>
    <s v="Bus, Rickshaw"/>
    <s v="Rickshaw"/>
    <n v="10000"/>
    <m/>
    <m/>
    <s v="No"/>
    <m/>
    <m/>
  </r>
  <r>
    <x v="0"/>
    <x v="2"/>
    <n v="3"/>
    <n v="2"/>
    <x v="0"/>
    <x v="0"/>
    <x v="20"/>
    <n v="3"/>
    <n v="2"/>
    <s v="ward 55, ward 56, Dhanmondi, New Market"/>
    <s v="Bus, Leguna, Auto-rickshaw"/>
    <s v="None"/>
    <n v="8000"/>
    <m/>
    <m/>
    <s v="No"/>
    <m/>
    <m/>
  </r>
  <r>
    <x v="0"/>
    <x v="0"/>
    <n v="1"/>
    <n v="3"/>
    <x v="2"/>
    <x v="2"/>
    <x v="29"/>
    <n v="2"/>
    <n v="1"/>
    <s v="ward 57, Hazaribag"/>
    <s v="Leguna"/>
    <s v="None"/>
    <n v="6000"/>
    <m/>
    <m/>
    <s v="No"/>
    <m/>
    <m/>
  </r>
  <r>
    <x v="0"/>
    <x v="0"/>
    <n v="2"/>
    <n v="2"/>
    <x v="0"/>
    <x v="1"/>
    <x v="30"/>
    <n v="2"/>
    <n v="2"/>
    <s v="ward 55, ward 57, Mohammadpur"/>
    <s v="Bus, Rickshaw"/>
    <m/>
    <n v="12000"/>
    <m/>
    <m/>
    <s v="No"/>
    <m/>
    <m/>
  </r>
  <r>
    <x v="0"/>
    <x v="4"/>
    <n v="1"/>
    <n v="1"/>
    <x v="2"/>
    <x v="10"/>
    <x v="4"/>
    <n v="2"/>
    <m/>
    <s v="Mohammadpur"/>
    <s v="Motor bike"/>
    <s v="None"/>
    <n v="7000"/>
    <m/>
    <m/>
    <s v="Yes"/>
    <s v="Bike"/>
    <n v="1"/>
  </r>
  <r>
    <x v="0"/>
    <x v="5"/>
    <n v="2"/>
    <n v="1"/>
    <x v="1"/>
    <x v="10"/>
    <x v="4"/>
    <n v="2"/>
    <m/>
    <s v="ward 55, ward 57"/>
    <s v="Rickshaw, Others"/>
    <s v="None"/>
    <n v="1500"/>
    <m/>
    <m/>
    <s v="No"/>
    <m/>
    <m/>
  </r>
  <r>
    <x v="0"/>
    <x v="9"/>
    <n v="1"/>
    <m/>
    <x v="2"/>
    <x v="10"/>
    <x v="4"/>
    <n v="2"/>
    <m/>
    <s v="Hazaribag"/>
    <s v="Leguna"/>
    <s v="None"/>
    <n v="3000"/>
    <m/>
    <m/>
    <s v="No"/>
    <m/>
    <m/>
  </r>
  <r>
    <x v="0"/>
    <x v="0"/>
    <n v="3"/>
    <n v="1"/>
    <x v="3"/>
    <x v="3"/>
    <x v="15"/>
    <n v="2"/>
    <n v="4"/>
    <s v="ward 55, Dhanmondi, Mohammadpur"/>
    <s v="Bus, Rickshaw, Others"/>
    <s v="Rickshaw"/>
    <n v="20000"/>
    <m/>
    <m/>
    <s v="No"/>
    <m/>
    <m/>
  </r>
  <r>
    <x v="0"/>
    <x v="5"/>
    <n v="1"/>
    <n v="2"/>
    <x v="2"/>
    <x v="2"/>
    <x v="31"/>
    <n v="2"/>
    <n v="1"/>
    <s v="ward 57, Mohammadpur"/>
    <s v="Bus"/>
    <s v="Rickshaw"/>
    <n v="5000"/>
    <m/>
    <m/>
    <s v="No"/>
    <m/>
    <m/>
  </r>
  <r>
    <x v="0"/>
    <x v="5"/>
    <n v="2"/>
    <n v="1"/>
    <x v="0"/>
    <x v="2"/>
    <x v="25"/>
    <n v="2"/>
    <n v="1"/>
    <s v="ward 55, ward 57, New Market"/>
    <s v="Bus, Rickshaw, Auto-rickshaw"/>
    <m/>
    <n v="6000"/>
    <m/>
    <m/>
    <s v="No"/>
    <m/>
    <m/>
  </r>
  <r>
    <x v="0"/>
    <x v="0"/>
    <n v="1"/>
    <n v="3"/>
    <x v="2"/>
    <x v="1"/>
    <x v="25"/>
    <n v="2"/>
    <n v="2"/>
    <s v="ward 55, Babu bazar, Jurain"/>
    <s v="Leguna, Auto-rickshaw"/>
    <m/>
    <n v="1500"/>
    <m/>
    <m/>
    <s v="No"/>
    <m/>
    <m/>
  </r>
  <r>
    <x v="0"/>
    <x v="1"/>
    <n v="4"/>
    <n v="2"/>
    <x v="4"/>
    <x v="4"/>
    <x v="15"/>
    <n v="6"/>
    <n v="3"/>
    <s v="ward 55, ward 57, Dhanmondi, Babu bazar, New Market"/>
    <s v="Leguna, Auto-rickshaw, Motor bike"/>
    <s v="Auto Rickshaw"/>
    <n v="8000"/>
    <m/>
    <m/>
    <s v="Yes"/>
    <s v="Bike"/>
    <n v="1"/>
  </r>
  <r>
    <x v="1"/>
    <x v="2"/>
    <n v="3"/>
    <n v="2"/>
    <x v="0"/>
    <x v="0"/>
    <x v="6"/>
    <n v="4"/>
    <n v="1"/>
    <s v="ward 55, ward 56, ward 57"/>
    <s v="Bus, Rickshaw, Auto-rickshaw"/>
    <s v="Auto Rickshaw, Rickshaw"/>
    <n v="6000"/>
    <m/>
    <m/>
    <s v="No"/>
    <m/>
    <m/>
  </r>
  <r>
    <x v="1"/>
    <x v="4"/>
    <n v="1"/>
    <n v="1"/>
    <x v="2"/>
    <x v="2"/>
    <x v="4"/>
    <n v="2"/>
    <n v="1"/>
    <s v="ward 56, ward 57"/>
    <s v="Rickshaw, Auto-rickshaw"/>
    <s v="Auto Rickshaw"/>
    <n v="6000"/>
    <m/>
    <m/>
    <s v="No"/>
    <m/>
    <m/>
  </r>
  <r>
    <x v="1"/>
    <x v="4"/>
    <n v="1"/>
    <n v="1"/>
    <x v="2"/>
    <x v="2"/>
    <x v="4"/>
    <n v="2"/>
    <n v="1"/>
    <s v="ward 56, ward 57"/>
    <s v="Rickshaw"/>
    <s v="Auto Rickshaw, Rickshaw"/>
    <n v="4500"/>
    <m/>
    <m/>
    <s v="No"/>
    <m/>
    <m/>
  </r>
  <r>
    <x v="1"/>
    <x v="1"/>
    <n v="3"/>
    <n v="3"/>
    <x v="0"/>
    <x v="6"/>
    <x v="6"/>
    <n v="5"/>
    <n v="3"/>
    <s v="ward 56, Mohammadpur, New Market"/>
    <s v="Bus, Auto-rickshaw"/>
    <s v="Auto Rickshaw"/>
    <n v="12000"/>
    <m/>
    <m/>
    <s v="No"/>
    <m/>
    <m/>
  </r>
  <r>
    <x v="1"/>
    <x v="0"/>
    <n v="3"/>
    <n v="1"/>
    <x v="2"/>
    <x v="1"/>
    <x v="6"/>
    <n v="2"/>
    <n v="2"/>
    <s v="ward 56, ward 57, Mohammadpur"/>
    <s v="Auto-rickshaw"/>
    <s v="None"/>
    <n v="5500"/>
    <m/>
    <m/>
    <s v="No"/>
    <m/>
    <m/>
  </r>
  <r>
    <x v="1"/>
    <x v="0"/>
    <n v="2"/>
    <n v="2"/>
    <x v="0"/>
    <x v="10"/>
    <x v="14"/>
    <n v="2"/>
    <n v="0"/>
    <s v="ward 56"/>
    <s v="Rickshaw"/>
    <m/>
    <n v="1500"/>
    <m/>
    <m/>
    <m/>
    <m/>
    <m/>
  </r>
  <r>
    <x v="1"/>
    <x v="0"/>
    <n v="3"/>
    <n v="1"/>
    <x v="0"/>
    <x v="3"/>
    <x v="3"/>
    <n v="4"/>
    <n v="2"/>
    <s v="ward 56, Dhanmondi, New Market"/>
    <s v="Bus, Auto-rickshaw"/>
    <s v="Auto Rickshaw"/>
    <n v="4000"/>
    <m/>
    <m/>
    <s v="No"/>
    <m/>
    <m/>
  </r>
  <r>
    <x v="1"/>
    <x v="2"/>
    <n v="2"/>
    <n v="3"/>
    <x v="3"/>
    <x v="7"/>
    <x v="3"/>
    <n v="3"/>
    <n v="4"/>
    <s v="ward 56, Hazaribag, Mohammadpur"/>
    <s v="Bus, Auto-rickshaw"/>
    <s v="Auto Rickshaw"/>
    <n v="6000"/>
    <m/>
    <m/>
    <s v="No"/>
    <m/>
    <m/>
  </r>
  <r>
    <x v="1"/>
    <x v="0"/>
    <n v="2"/>
    <n v="2"/>
    <x v="0"/>
    <x v="7"/>
    <x v="14"/>
    <n v="4"/>
    <n v="3"/>
    <s v="ward 56, ward 57, New Market"/>
    <s v="Leguna, Auto-rickshaw, Motor bike"/>
    <s v="None"/>
    <n v="9000"/>
    <m/>
    <m/>
    <s v="Yes"/>
    <s v="Bike"/>
    <n v="1"/>
  </r>
  <r>
    <x v="1"/>
    <x v="4"/>
    <n v="1"/>
    <n v="1"/>
    <x v="0"/>
    <x v="2"/>
    <x v="19"/>
    <n v="2"/>
    <n v="1"/>
    <s v="ward 56, ward 57, Dhanmondi"/>
    <s v="Leguna, Auto-rickshaw"/>
    <s v="None"/>
    <n v="7000"/>
    <m/>
    <m/>
    <s v="No"/>
    <m/>
    <m/>
  </r>
  <r>
    <x v="1"/>
    <x v="2"/>
    <n v="3"/>
    <n v="2"/>
    <x v="0"/>
    <x v="3"/>
    <x v="18"/>
    <n v="3"/>
    <n v="3"/>
    <s v="ward 56, ward 57, Dhanmondi, New Market"/>
    <s v="Leguna, Auto-rickshaw"/>
    <s v="None"/>
    <n v="4000"/>
    <m/>
    <m/>
    <s v="No"/>
    <m/>
    <m/>
  </r>
  <r>
    <x v="1"/>
    <x v="3"/>
    <n v="4"/>
    <n v="3"/>
    <x v="3"/>
    <x v="11"/>
    <x v="8"/>
    <n v="9"/>
    <n v="5"/>
    <s v="ward 56, Dhanmondi, Mohammadpur"/>
    <s v="Auto-rickshaw, Car"/>
    <s v="Auto Rickshaw"/>
    <n v="35000"/>
    <s v="Car parking spot, Jam"/>
    <m/>
    <s v="Yes"/>
    <s v="Car"/>
    <n v="1"/>
  </r>
  <r>
    <x v="1"/>
    <x v="5"/>
    <n v="2"/>
    <n v="1"/>
    <x v="2"/>
    <x v="1"/>
    <x v="20"/>
    <n v="3"/>
    <n v="1"/>
    <s v="ward 55, ward 57, Hazaribag"/>
    <s v="Leguna"/>
    <s v="None"/>
    <n v="1200"/>
    <m/>
    <m/>
    <s v="No"/>
    <m/>
    <m/>
  </r>
  <r>
    <x v="1"/>
    <x v="5"/>
    <n v="2"/>
    <n v="1"/>
    <x v="2"/>
    <x v="3"/>
    <x v="6"/>
    <n v="4"/>
    <n v="2"/>
    <s v="ward 56, Dhanmondi"/>
    <s v="Auto-rickshaw"/>
    <s v="None"/>
    <n v="4000"/>
    <m/>
    <m/>
    <s v="Yes"/>
    <s v="Bike"/>
    <n v="1"/>
  </r>
  <r>
    <x v="1"/>
    <x v="0"/>
    <n v="3"/>
    <n v="1"/>
    <x v="0"/>
    <x v="3"/>
    <x v="32"/>
    <n v="3"/>
    <n v="3"/>
    <s v="ward 56, ward 57, Dhanmondi, Babu bazar, New Market"/>
    <s v="Leguna, Auto-rickshaw, Boats"/>
    <m/>
    <n v="10000"/>
    <m/>
    <m/>
    <s v="No"/>
    <m/>
    <m/>
  </r>
  <r>
    <x v="1"/>
    <x v="0"/>
    <n v="2"/>
    <n v="2"/>
    <x v="0"/>
    <x v="2"/>
    <x v="14"/>
    <n v="2"/>
    <n v="1"/>
    <s v="ward 56, Babu bazar, New Market"/>
    <s v="Leguna, Auto-rickshaw"/>
    <s v="None"/>
    <n v="6000"/>
    <m/>
    <m/>
    <s v="No"/>
    <m/>
    <m/>
  </r>
  <r>
    <x v="1"/>
    <x v="1"/>
    <n v="4"/>
    <n v="2"/>
    <x v="4"/>
    <x v="8"/>
    <x v="21"/>
    <n v="6"/>
    <n v="4"/>
    <s v="ward 56, Dhanmondi, Mohammadpur, Motijheel"/>
    <s v="Auto-rickshaw, Car"/>
    <s v="Auto Rickshaw"/>
    <n v="40000"/>
    <m/>
    <m/>
    <s v="Yes"/>
    <s v="Car"/>
    <n v="1"/>
  </r>
  <r>
    <x v="1"/>
    <x v="2"/>
    <n v="3"/>
    <n v="2"/>
    <x v="3"/>
    <x v="3"/>
    <x v="33"/>
    <n v="4"/>
    <n v="2"/>
    <s v="ward 56, Dhanmondi, Mohammadpur"/>
    <s v="Auto-rickshaw"/>
    <s v="Auto Rickshaw"/>
    <n v="25000"/>
    <m/>
    <m/>
    <s v="Yes"/>
    <s v="Car"/>
    <n v="1"/>
  </r>
  <r>
    <x v="1"/>
    <x v="5"/>
    <n v="1"/>
    <n v="2"/>
    <x v="2"/>
    <x v="0"/>
    <x v="8"/>
    <n v="2"/>
    <n v="3"/>
    <s v="ward 56, Dhanmondi, Mohammadpur, New Market"/>
    <s v="Leguna, Auto-rickshaw"/>
    <s v="Auto Rickshaw, Rickshaw"/>
    <n v="6000"/>
    <m/>
    <m/>
    <s v="No"/>
    <m/>
    <m/>
  </r>
  <r>
    <x v="1"/>
    <x v="5"/>
    <n v="2"/>
    <n v="1"/>
    <x v="0"/>
    <x v="2"/>
    <x v="25"/>
    <n v="2"/>
    <n v="1"/>
    <s v="ward 55, Dhanmondi"/>
    <s v="Leguna, Auto-rickshaw"/>
    <s v="Auto Rickshaw"/>
    <n v="7500"/>
    <m/>
    <m/>
    <s v="No"/>
    <m/>
    <m/>
  </r>
  <r>
    <x v="1"/>
    <x v="0"/>
    <n v="2"/>
    <n v="2"/>
    <x v="0"/>
    <x v="1"/>
    <x v="15"/>
    <n v="3"/>
    <n v="1"/>
    <s v="ward 56, Mohammadpur, Babu bazar"/>
    <s v="Auto-rickshaw, Motor bike"/>
    <m/>
    <n v="10000"/>
    <m/>
    <m/>
    <s v="Yes"/>
    <s v="Bike"/>
    <n v="1"/>
  </r>
  <r>
    <x v="1"/>
    <x v="5"/>
    <n v="3"/>
    <n v="0"/>
    <x v="0"/>
    <x v="2"/>
    <x v="4"/>
    <n v="3"/>
    <n v="0"/>
    <s v="ward 56"/>
    <s v="Auto-rickshaw"/>
    <s v="Auto Rickshaw"/>
    <n v="1000"/>
    <s v="Poor road condition, Inadequate sidewalks,Jam"/>
    <s v="High transport cost"/>
    <s v="No"/>
    <m/>
    <m/>
  </r>
  <r>
    <x v="1"/>
    <x v="1"/>
    <n v="3"/>
    <n v="3"/>
    <x v="4"/>
    <x v="5"/>
    <x v="15"/>
    <n v="10"/>
    <n v="2"/>
    <s v="ward 56, ward 57, Dhanmondi, Mohammadpur"/>
    <s v="Car"/>
    <m/>
    <n v="25000"/>
    <m/>
    <m/>
    <s v="Yes"/>
    <s v="Car, Bike"/>
    <n v="2"/>
  </r>
  <r>
    <x v="1"/>
    <x v="2"/>
    <n v="4"/>
    <n v="1"/>
    <x v="0"/>
    <x v="1"/>
    <x v="3"/>
    <n v="4"/>
    <n v="0"/>
    <s v="ward 56"/>
    <s v="Rickshaw, Auto-rickshaw"/>
    <m/>
    <n v="1000"/>
    <m/>
    <m/>
    <s v="No"/>
    <m/>
    <m/>
  </r>
  <r>
    <x v="1"/>
    <x v="0"/>
    <n v="3"/>
    <n v="1"/>
    <x v="2"/>
    <x v="0"/>
    <x v="6"/>
    <n v="5"/>
    <n v="0"/>
    <s v="ward 56"/>
    <s v="Rickshaw, Auto-rickshaw"/>
    <m/>
    <n v="1500"/>
    <m/>
    <m/>
    <s v="No"/>
    <m/>
    <m/>
  </r>
  <r>
    <x v="1"/>
    <x v="2"/>
    <n v="2"/>
    <n v="3"/>
    <x v="2"/>
    <x v="1"/>
    <x v="6"/>
    <n v="2"/>
    <n v="2"/>
    <s v="ward 56"/>
    <s v="Rickshaw, Auto-rickshaw"/>
    <m/>
    <n v="1000"/>
    <m/>
    <m/>
    <s v="No"/>
    <m/>
    <m/>
  </r>
  <r>
    <x v="1"/>
    <x v="0"/>
    <n v="1"/>
    <n v="3"/>
    <x v="2"/>
    <x v="2"/>
    <x v="6"/>
    <n v="2"/>
    <n v="1"/>
    <s v="ward 56, ward 57"/>
    <s v="Rickshaw, Auto-rickshaw"/>
    <m/>
    <n v="1500"/>
    <m/>
    <m/>
    <s v="No"/>
    <m/>
    <m/>
  </r>
  <r>
    <x v="1"/>
    <x v="2"/>
    <n v="2"/>
    <n v="3"/>
    <x v="0"/>
    <x v="7"/>
    <x v="3"/>
    <n v="5"/>
    <n v="2"/>
    <s v="ward 56, ward 57"/>
    <s v="Leguna, Rickshaw, Auto-rickshaw"/>
    <s v="Auto Rickshaw"/>
    <n v="2000"/>
    <m/>
    <m/>
    <s v="No"/>
    <m/>
    <m/>
  </r>
  <r>
    <x v="1"/>
    <x v="0"/>
    <n v="2"/>
    <n v="2"/>
    <x v="0"/>
    <x v="1"/>
    <x v="6"/>
    <n v="3"/>
    <n v="1"/>
    <s v="ward 56, ward 57"/>
    <s v="Rickshaw, Auto-rickshaw"/>
    <m/>
    <n v="1000"/>
    <m/>
    <m/>
    <s v="No"/>
    <m/>
    <m/>
  </r>
  <r>
    <x v="1"/>
    <x v="0"/>
    <n v="3"/>
    <n v="1"/>
    <x v="0"/>
    <x v="7"/>
    <x v="3"/>
    <n v="6"/>
    <n v="1"/>
    <s v="ward 56, ward 57"/>
    <s v="Rickshaw, Auto-rickshaw"/>
    <m/>
    <n v="2000"/>
    <m/>
    <m/>
    <s v="No"/>
    <m/>
    <m/>
  </r>
  <r>
    <x v="1"/>
    <x v="5"/>
    <n v="1"/>
    <n v="2"/>
    <x v="2"/>
    <x v="1"/>
    <x v="4"/>
    <n v="4"/>
    <n v="0"/>
    <s v="ward 56, ward 57"/>
    <s v="Rickshaw, Auto-rickshaw"/>
    <m/>
    <n v="1500"/>
    <m/>
    <m/>
    <s v="No"/>
    <m/>
    <m/>
  </r>
  <r>
    <x v="1"/>
    <x v="5"/>
    <n v="2"/>
    <n v="1"/>
    <x v="0"/>
    <x v="0"/>
    <x v="3"/>
    <n v="3"/>
    <n v="1"/>
    <s v="ward 56, ward 57, Mohammadpur"/>
    <s v="Bus, Leguna, Rickshaw, Auto-rickshaw"/>
    <s v="Auto Rickshaw, Rickshaw"/>
    <n v="2000"/>
    <m/>
    <m/>
    <s v="No"/>
    <m/>
    <m/>
  </r>
  <r>
    <x v="1"/>
    <x v="0"/>
    <n v="3"/>
    <n v="1"/>
    <x v="2"/>
    <x v="2"/>
    <x v="6"/>
    <n v="3"/>
    <n v="0"/>
    <s v="ward 56"/>
    <s v="Rickshaw, Auto-rickshaw"/>
    <m/>
    <n v="1000"/>
    <m/>
    <m/>
    <s v="No"/>
    <m/>
    <m/>
  </r>
  <r>
    <x v="1"/>
    <x v="2"/>
    <n v="3"/>
    <n v="2"/>
    <x v="0"/>
    <x v="7"/>
    <x v="6"/>
    <n v="4"/>
    <n v="3"/>
    <s v="ward 55, ward 56, ward 57"/>
    <s v="Rickshaw, Auto-rickshaw"/>
    <m/>
    <n v="1500"/>
    <m/>
    <m/>
    <s v="No"/>
    <m/>
    <m/>
  </r>
  <r>
    <x v="1"/>
    <x v="2"/>
    <n v="2"/>
    <n v="3"/>
    <x v="0"/>
    <x v="6"/>
    <x v="3"/>
    <n v="5"/>
    <n v="3"/>
    <s v="ward 55, ward 56"/>
    <s v="Rickshaw, Auto-rickshaw"/>
    <m/>
    <n v="2000"/>
    <m/>
    <m/>
    <s v="No"/>
    <m/>
    <m/>
  </r>
  <r>
    <x v="1"/>
    <x v="1"/>
    <n v="3"/>
    <n v="3"/>
    <x v="0"/>
    <x v="6"/>
    <x v="3"/>
    <n v="6"/>
    <n v="2"/>
    <s v="ward 56, ward 57, Mohammadpur"/>
    <s v="Bus, Leguna, Rickshaw, Auto-rickshaw"/>
    <s v="Auto Rickshaw, Rickshaw"/>
    <n v="2000"/>
    <m/>
    <m/>
    <s v="No"/>
    <m/>
    <m/>
  </r>
  <r>
    <x v="1"/>
    <x v="0"/>
    <n v="3"/>
    <n v="1"/>
    <x v="0"/>
    <x v="1"/>
    <x v="23"/>
    <n v="3"/>
    <n v="1"/>
    <s v="ward 56, Dhanmondi, Mohammadpur"/>
    <s v="Leguna, Auto-rickshaw"/>
    <s v="Auto Rickshaw"/>
    <n v="6000"/>
    <m/>
    <m/>
    <s v="No"/>
    <m/>
    <m/>
  </r>
  <r>
    <x v="1"/>
    <x v="7"/>
    <n v="5"/>
    <n v="3"/>
    <x v="3"/>
    <x v="12"/>
    <x v="11"/>
    <n v="7"/>
    <n v="4"/>
    <s v="Dhanmondi, New Market"/>
    <s v="Bus, Rickshaw, Auto-rickshaw"/>
    <s v="Rickshaw"/>
    <n v="9000"/>
    <s v="Service of bus unsatisfactory"/>
    <s v="Better service from public transport"/>
    <s v="No"/>
    <m/>
    <m/>
  </r>
  <r>
    <x v="1"/>
    <x v="3"/>
    <n v="3"/>
    <n v="4"/>
    <x v="2"/>
    <x v="0"/>
    <x v="24"/>
    <n v="3"/>
    <n v="2"/>
    <s v="ward 56, New Market"/>
    <s v="Bus"/>
    <s v="Rickshaw"/>
    <n v="3500"/>
    <s v="High fare of rickshaws"/>
    <s v="Improving the service of public transport"/>
    <s v="No"/>
    <m/>
    <m/>
  </r>
  <r>
    <x v="1"/>
    <x v="4"/>
    <n v="1"/>
    <n v="1"/>
    <x v="1"/>
    <x v="10"/>
    <x v="14"/>
    <n v="2"/>
    <n v="0"/>
    <s v="ward 56, Babu bazar"/>
    <s v="Leguna, Auto-rickshaw"/>
    <s v="Auto-rickshaw"/>
    <n v="3000"/>
    <m/>
    <m/>
    <s v="No"/>
    <m/>
    <m/>
  </r>
  <r>
    <x v="1"/>
    <x v="3"/>
    <n v="3"/>
    <n v="4"/>
    <x v="0"/>
    <x v="4"/>
    <x v="3"/>
    <n v="5"/>
    <n v="4"/>
    <s v="ward 56, ward 57, Hazaribag, Dhanmondi, Mohammadpur"/>
    <s v="Leguna, Auto-rickshaw, Motor bike"/>
    <s v="Auto Rickshaw"/>
    <n v="2500"/>
    <s v="No rules maintained"/>
    <s v="Pedestrian environment, cycling infrastructure"/>
    <s v="No"/>
    <m/>
    <m/>
  </r>
  <r>
    <x v="1"/>
    <x v="8"/>
    <n v="5"/>
    <n v="4"/>
    <x v="0"/>
    <x v="6"/>
    <x v="3"/>
    <n v="6"/>
    <n v="2"/>
    <s v="ward 56, ward 57, Dhanmondi, Babu bazar"/>
    <s v="Bus, Leguna, Auto-rickshaw"/>
    <s v="Auto Rickshaw"/>
    <n v="3000"/>
    <s v="Pedestrian facilities"/>
    <m/>
    <s v="No"/>
    <m/>
    <m/>
  </r>
  <r>
    <x v="1"/>
    <x v="0"/>
    <n v="2"/>
    <n v="2"/>
    <x v="2"/>
    <x v="2"/>
    <x v="6"/>
    <n v="2"/>
    <n v="1"/>
    <s v="Hazaribag, Babu bazar"/>
    <s v="Leguna"/>
    <s v="None"/>
    <n v="1200"/>
    <s v="Jam"/>
    <m/>
    <s v="No"/>
    <m/>
    <m/>
  </r>
  <r>
    <x v="1"/>
    <x v="2"/>
    <n v="4"/>
    <n v="1"/>
    <x v="0"/>
    <x v="7"/>
    <x v="15"/>
    <n v="6"/>
    <n v="2"/>
    <s v="ward 55, ward 57, Babu bazar, New Market"/>
    <s v="Leguna, Auto-rickshaw"/>
    <s v="Auto Rickshaw"/>
    <n v="4000"/>
    <s v="Jam"/>
    <m/>
    <m/>
    <m/>
    <m/>
  </r>
  <r>
    <x v="1"/>
    <x v="0"/>
    <n v="2"/>
    <n v="2"/>
    <x v="4"/>
    <x v="9"/>
    <x v="25"/>
    <n v="13"/>
    <n v="3"/>
    <s v="ward 55, Hazaribag, Dhanmondi, Babu bazar, New Market, Jatrabari"/>
    <s v="Bus, Leguna"/>
    <s v="Auto Rickshaw"/>
    <n v="6000"/>
    <s v="Walking problems"/>
    <m/>
    <s v="No"/>
    <m/>
    <m/>
  </r>
  <r>
    <x v="1"/>
    <x v="7"/>
    <n v="5"/>
    <n v="3"/>
    <x v="0"/>
    <x v="5"/>
    <x v="26"/>
    <n v="9"/>
    <n v="3"/>
    <s v="ward 55, Hazaribag, Dhanmondi, Mohammadpur, Savar"/>
    <s v="Bus, Leguna, Auto-rickshaw"/>
    <s v="Auto Rickshaw"/>
    <n v="4000"/>
    <m/>
    <m/>
    <s v="No"/>
    <m/>
    <m/>
  </r>
  <r>
    <x v="1"/>
    <x v="5"/>
    <n v="1"/>
    <n v="2"/>
    <x v="2"/>
    <x v="3"/>
    <x v="6"/>
    <n v="1"/>
    <n v="2"/>
    <s v="ward 57, Dhanmondi, New Market"/>
    <s v="Bus, Leguna"/>
    <s v="None"/>
    <n v="4000"/>
    <s v="Pedestrian facilities"/>
    <m/>
    <s v="No"/>
    <m/>
    <m/>
  </r>
  <r>
    <x v="1"/>
    <x v="2"/>
    <n v="3"/>
    <n v="2"/>
    <x v="0"/>
    <x v="1"/>
    <x v="14"/>
    <n v="4"/>
    <n v="0"/>
    <s v="ward 57, Babu bazar"/>
    <s v="Leguna, Auto-rickshaw"/>
    <m/>
    <n v="3000"/>
    <s v="Over crowd"/>
    <m/>
    <s v="No"/>
    <m/>
    <m/>
  </r>
  <r>
    <x v="1"/>
    <x v="5"/>
    <n v="2"/>
    <n v="1"/>
    <x v="0"/>
    <x v="1"/>
    <x v="27"/>
    <n v="2"/>
    <n v="2"/>
    <s v="ward 55, ward 57, Dhanmondi, Motijheel"/>
    <s v="Bus, Leguna, Rickshaw, Auto-rickshaw, Motor bike"/>
    <m/>
    <m/>
    <m/>
    <m/>
    <s v="Yes"/>
    <s v="Bike"/>
    <n v="1"/>
  </r>
  <r>
    <x v="1"/>
    <x v="2"/>
    <n v="2"/>
    <n v="3"/>
    <x v="0"/>
    <x v="0"/>
    <x v="18"/>
    <n v="2"/>
    <n v="3"/>
    <s v="ward 55, ward 57, Mohammadpur, Babu bazar, New Market, Motijheel"/>
    <s v="Bus, Leguna, Rickshaw, Auto-rickshaw"/>
    <m/>
    <n v="7000"/>
    <m/>
    <m/>
    <s v="No"/>
    <m/>
    <m/>
  </r>
  <r>
    <x v="1"/>
    <x v="5"/>
    <n v="2"/>
    <n v="1"/>
    <x v="0"/>
    <x v="0"/>
    <x v="28"/>
    <n v="2"/>
    <n v="3"/>
    <s v="ward 55, Mohammadpur"/>
    <s v="Bus, Rickshaw"/>
    <s v="Rickshaw"/>
    <n v="10000"/>
    <m/>
    <m/>
    <s v="No"/>
    <m/>
    <m/>
  </r>
  <r>
    <x v="1"/>
    <x v="2"/>
    <n v="3"/>
    <n v="2"/>
    <x v="0"/>
    <x v="0"/>
    <x v="20"/>
    <n v="3"/>
    <n v="2"/>
    <s v="ward 55, ward 56, Dhanmondi, New Market"/>
    <s v="Bus, Leguna, Auto-rickshaw"/>
    <s v="None"/>
    <n v="8000"/>
    <m/>
    <m/>
    <s v="No"/>
    <m/>
    <m/>
  </r>
  <r>
    <x v="1"/>
    <x v="0"/>
    <n v="1"/>
    <n v="3"/>
    <x v="2"/>
    <x v="2"/>
    <x v="29"/>
    <n v="2"/>
    <n v="1"/>
    <s v="ward 57, Hazaribag"/>
    <s v="Leguna"/>
    <s v="None"/>
    <n v="6000"/>
    <m/>
    <m/>
    <s v="No"/>
    <m/>
    <m/>
  </r>
  <r>
    <x v="1"/>
    <x v="0"/>
    <n v="2"/>
    <n v="2"/>
    <x v="0"/>
    <x v="1"/>
    <x v="30"/>
    <n v="2"/>
    <n v="2"/>
    <s v="ward 55, ward 57, Mohammadpur"/>
    <s v="Bus, Rickshaw"/>
    <m/>
    <n v="12000"/>
    <m/>
    <m/>
    <s v="No"/>
    <m/>
    <m/>
  </r>
  <r>
    <x v="1"/>
    <x v="4"/>
    <n v="1"/>
    <n v="1"/>
    <x v="2"/>
    <x v="10"/>
    <x v="4"/>
    <n v="2"/>
    <m/>
    <s v="Mohammadpur"/>
    <s v="Motor bike"/>
    <s v="None"/>
    <n v="7000"/>
    <m/>
    <m/>
    <s v="Yes"/>
    <s v="Bike"/>
    <n v="1"/>
  </r>
  <r>
    <x v="1"/>
    <x v="5"/>
    <n v="2"/>
    <n v="1"/>
    <x v="1"/>
    <x v="10"/>
    <x v="4"/>
    <n v="2"/>
    <m/>
    <s v="ward 55, ward 57"/>
    <s v="Rickshaw, Others"/>
    <s v="None"/>
    <n v="1500"/>
    <m/>
    <m/>
    <s v="No"/>
    <m/>
    <m/>
  </r>
  <r>
    <x v="1"/>
    <x v="9"/>
    <n v="1"/>
    <m/>
    <x v="2"/>
    <x v="10"/>
    <x v="4"/>
    <n v="2"/>
    <m/>
    <s v="Hazaribag"/>
    <s v="Leguna"/>
    <s v="None"/>
    <n v="3000"/>
    <m/>
    <m/>
    <s v="No"/>
    <m/>
    <m/>
  </r>
  <r>
    <x v="1"/>
    <x v="0"/>
    <n v="3"/>
    <n v="1"/>
    <x v="3"/>
    <x v="3"/>
    <x v="15"/>
    <n v="2"/>
    <n v="4"/>
    <s v="ward 55, Dhanmondi, Mohammadpur"/>
    <s v="Bus, Rickshaw, Others"/>
    <s v="Rickshaw"/>
    <n v="20000"/>
    <m/>
    <m/>
    <s v="No"/>
    <m/>
    <m/>
  </r>
  <r>
    <x v="1"/>
    <x v="5"/>
    <n v="1"/>
    <n v="2"/>
    <x v="2"/>
    <x v="2"/>
    <x v="31"/>
    <n v="2"/>
    <n v="1"/>
    <s v="ward 57, Mohammadpur"/>
    <s v="Bus"/>
    <s v="Rickshaw"/>
    <n v="5000"/>
    <m/>
    <m/>
    <s v="No"/>
    <m/>
    <m/>
  </r>
  <r>
    <x v="1"/>
    <x v="5"/>
    <n v="2"/>
    <n v="1"/>
    <x v="0"/>
    <x v="2"/>
    <x v="25"/>
    <n v="2"/>
    <n v="1"/>
    <s v="ward 55, ward 57, New Market"/>
    <s v="Bus, Rickshaw, Auto-rickshaw"/>
    <m/>
    <n v="6000"/>
    <m/>
    <m/>
    <s v="No"/>
    <m/>
    <m/>
  </r>
  <r>
    <x v="1"/>
    <x v="0"/>
    <n v="1"/>
    <n v="3"/>
    <x v="2"/>
    <x v="1"/>
    <x v="25"/>
    <n v="2"/>
    <n v="2"/>
    <s v="ward 55, Babu bazar, Jurain"/>
    <s v="Leguna, Auto-rickshaw"/>
    <m/>
    <n v="1500"/>
    <m/>
    <m/>
    <s v="No"/>
    <m/>
    <m/>
  </r>
  <r>
    <x v="1"/>
    <x v="1"/>
    <n v="4"/>
    <n v="2"/>
    <x v="4"/>
    <x v="4"/>
    <x v="15"/>
    <n v="6"/>
    <n v="3"/>
    <s v="ward 55, ward 57, Dhanmondi, Babu bazar, New Market"/>
    <s v="Leguna, Auto-rickshaw, Motor bike"/>
    <s v="Auto Rickshaw"/>
    <n v="8000"/>
    <m/>
    <m/>
    <s v="Yes"/>
    <s v="Bike"/>
    <n v="1"/>
  </r>
  <r>
    <x v="1"/>
    <x v="1"/>
    <n v="3"/>
    <n v="3"/>
    <x v="4"/>
    <x v="5"/>
    <x v="15"/>
    <n v="10"/>
    <n v="2"/>
    <s v="ward 56, ward 57, Dhanmondi, Mohammadpur"/>
    <s v="Car"/>
    <m/>
    <n v="25000"/>
    <m/>
    <m/>
    <s v="Yes"/>
    <s v="Car, Bike"/>
    <n v="2"/>
  </r>
  <r>
    <x v="1"/>
    <x v="2"/>
    <n v="4"/>
    <n v="1"/>
    <x v="0"/>
    <x v="1"/>
    <x v="3"/>
    <n v="4"/>
    <n v="0"/>
    <s v="ward 56"/>
    <s v="Rickshaw, Auto-rickshaw"/>
    <m/>
    <n v="1000"/>
    <m/>
    <m/>
    <s v="No"/>
    <m/>
    <m/>
  </r>
  <r>
    <x v="1"/>
    <x v="0"/>
    <n v="3"/>
    <n v="1"/>
    <x v="2"/>
    <x v="0"/>
    <x v="6"/>
    <n v="5"/>
    <n v="0"/>
    <s v="ward 56"/>
    <s v="Rickshaw, Auto-rickshaw"/>
    <m/>
    <n v="1500"/>
    <m/>
    <m/>
    <s v="No"/>
    <m/>
    <m/>
  </r>
  <r>
    <x v="1"/>
    <x v="2"/>
    <n v="2"/>
    <n v="3"/>
    <x v="2"/>
    <x v="1"/>
    <x v="6"/>
    <n v="2"/>
    <n v="2"/>
    <s v="ward 56"/>
    <s v="Rickshaw, Auto-rickshaw"/>
    <m/>
    <n v="1000"/>
    <m/>
    <m/>
    <s v="No"/>
    <m/>
    <m/>
  </r>
  <r>
    <x v="1"/>
    <x v="0"/>
    <n v="1"/>
    <n v="3"/>
    <x v="2"/>
    <x v="2"/>
    <x v="6"/>
    <n v="2"/>
    <n v="1"/>
    <s v="ward 56, ward 57"/>
    <s v="Rickshaw, Auto-rickshaw"/>
    <m/>
    <n v="1500"/>
    <m/>
    <m/>
    <s v="No"/>
    <m/>
    <m/>
  </r>
  <r>
    <x v="1"/>
    <x v="2"/>
    <n v="2"/>
    <n v="3"/>
    <x v="0"/>
    <x v="7"/>
    <x v="3"/>
    <n v="5"/>
    <n v="2"/>
    <s v="ward 56, ward 57"/>
    <s v="Leguna, Rickshaw, Auto-rickshaw"/>
    <s v="Auto Rickshaw"/>
    <n v="2000"/>
    <m/>
    <m/>
    <s v="No"/>
    <m/>
    <m/>
  </r>
  <r>
    <x v="1"/>
    <x v="0"/>
    <n v="2"/>
    <n v="2"/>
    <x v="0"/>
    <x v="1"/>
    <x v="6"/>
    <n v="3"/>
    <n v="1"/>
    <s v="ward 56, ward 57"/>
    <s v="Rickshaw, Auto-rickshaw"/>
    <m/>
    <n v="1000"/>
    <m/>
    <m/>
    <s v="No"/>
    <m/>
    <m/>
  </r>
  <r>
    <x v="1"/>
    <x v="0"/>
    <n v="3"/>
    <n v="1"/>
    <x v="0"/>
    <x v="7"/>
    <x v="3"/>
    <n v="6"/>
    <n v="1"/>
    <s v="ward 56, ward 57"/>
    <s v="Rickshaw, Auto-rickshaw"/>
    <m/>
    <n v="2000"/>
    <m/>
    <m/>
    <s v="No"/>
    <m/>
    <m/>
  </r>
  <r>
    <x v="1"/>
    <x v="5"/>
    <n v="1"/>
    <n v="2"/>
    <x v="2"/>
    <x v="1"/>
    <x v="4"/>
    <n v="4"/>
    <n v="0"/>
    <s v="ward 56, ward 57"/>
    <s v="Rickshaw, Auto-rickshaw"/>
    <m/>
    <n v="1500"/>
    <m/>
    <m/>
    <s v="No"/>
    <m/>
    <m/>
  </r>
  <r>
    <x v="1"/>
    <x v="5"/>
    <n v="2"/>
    <n v="1"/>
    <x v="0"/>
    <x v="0"/>
    <x v="3"/>
    <n v="3"/>
    <n v="1"/>
    <s v="ward 56, ward 57, Mohammadpur"/>
    <s v="Bus, Leguna, Rickshaw, Auto-rickshaw"/>
    <s v="Auto Rickshaw, Rickshaw"/>
    <n v="2000"/>
    <m/>
    <m/>
    <s v="No"/>
    <m/>
    <m/>
  </r>
  <r>
    <x v="1"/>
    <x v="0"/>
    <n v="3"/>
    <n v="1"/>
    <x v="2"/>
    <x v="2"/>
    <x v="6"/>
    <n v="3"/>
    <n v="0"/>
    <s v="ward 56"/>
    <s v="Rickshaw, Auto-rickshaw"/>
    <m/>
    <n v="1000"/>
    <m/>
    <m/>
    <s v="No"/>
    <m/>
    <m/>
  </r>
  <r>
    <x v="1"/>
    <x v="2"/>
    <n v="3"/>
    <n v="2"/>
    <x v="0"/>
    <x v="7"/>
    <x v="6"/>
    <n v="4"/>
    <n v="3"/>
    <s v="ward 55, ward 56, ward 57"/>
    <s v="Rickshaw, Auto-rickshaw"/>
    <m/>
    <n v="1500"/>
    <m/>
    <m/>
    <s v="No"/>
    <m/>
    <m/>
  </r>
  <r>
    <x v="1"/>
    <x v="2"/>
    <n v="2"/>
    <n v="3"/>
    <x v="0"/>
    <x v="6"/>
    <x v="3"/>
    <n v="5"/>
    <n v="3"/>
    <s v="ward 55, ward 56"/>
    <s v="Rickshaw, Auto-rickshaw"/>
    <m/>
    <n v="2000"/>
    <m/>
    <m/>
    <s v="No"/>
    <m/>
    <m/>
  </r>
  <r>
    <x v="1"/>
    <x v="1"/>
    <n v="3"/>
    <n v="3"/>
    <x v="0"/>
    <x v="6"/>
    <x v="3"/>
    <n v="6"/>
    <n v="2"/>
    <s v="ward 56, ward 57, Mohammadpur"/>
    <s v="Bus, Leguna, Rickshaw, Auto-rickshaw"/>
    <s v="Auto Rickshaw, Rickshaw"/>
    <n v="2000"/>
    <m/>
    <m/>
    <s v="No"/>
    <m/>
    <m/>
  </r>
  <r>
    <x v="1"/>
    <x v="0"/>
    <n v="3"/>
    <n v="1"/>
    <x v="0"/>
    <x v="1"/>
    <x v="23"/>
    <n v="3"/>
    <n v="1"/>
    <s v="ward 56, Dhanmondi, Mohammadpur"/>
    <s v="Leguna, Auto-rickshaw"/>
    <s v="Auto Rickshaw"/>
    <n v="6000"/>
    <m/>
    <m/>
    <s v="No"/>
    <m/>
    <m/>
  </r>
  <r>
    <x v="1"/>
    <x v="5"/>
    <n v="3"/>
    <n v="0"/>
    <x v="1"/>
    <x v="10"/>
    <x v="4"/>
    <n v="2"/>
    <n v="0"/>
    <s v="ward 55, ward 56"/>
    <s v="Auto-rickshaw"/>
    <s v="None"/>
    <n v="1500"/>
    <m/>
    <m/>
    <s v="No"/>
    <m/>
    <m/>
  </r>
  <r>
    <x v="1"/>
    <x v="5"/>
    <n v="2"/>
    <n v="1"/>
    <x v="0"/>
    <x v="3"/>
    <x v="26"/>
    <n v="5"/>
    <n v="1"/>
    <s v="ward 57"/>
    <s v="Auto-rickshaw"/>
    <s v="None"/>
    <n v="2400"/>
    <m/>
    <m/>
    <s v="No"/>
    <m/>
    <m/>
  </r>
  <r>
    <x v="1"/>
    <x v="1"/>
    <n v="2"/>
    <n v="4"/>
    <x v="0"/>
    <x v="7"/>
    <x v="4"/>
    <n v="7"/>
    <n v="0"/>
    <s v="ward 55, ward 57"/>
    <s v="Bus, Motor bike"/>
    <s v="None"/>
    <n v="45000"/>
    <m/>
    <m/>
    <s v="No"/>
    <m/>
    <m/>
  </r>
  <r>
    <x v="1"/>
    <x v="1"/>
    <n v="2"/>
    <n v="4"/>
    <x v="2"/>
    <x v="3"/>
    <x v="28"/>
    <n v="6"/>
    <n v="0"/>
    <s v="ward 55, ward 56"/>
    <s v="Auto-rickshaw"/>
    <s v="None"/>
    <n v="2000"/>
    <m/>
    <m/>
    <s v="Yes"/>
    <s v="Bike"/>
    <n v="1"/>
  </r>
  <r>
    <x v="1"/>
    <x v="4"/>
    <n v="1"/>
    <n v="1"/>
    <x v="2"/>
    <x v="1"/>
    <x v="4"/>
    <n v="4"/>
    <n v="0"/>
    <s v="ward 55, ward 56"/>
    <s v="Motor bike"/>
    <m/>
    <n v="1000"/>
    <m/>
    <m/>
    <s v="Yes"/>
    <s v="Bike"/>
    <n v="1"/>
  </r>
  <r>
    <x v="1"/>
    <x v="0"/>
    <n v="2"/>
    <n v="2"/>
    <x v="3"/>
    <x v="6"/>
    <x v="25"/>
    <n v="6"/>
    <n v="2"/>
    <s v="ward 56, ward 57"/>
    <s v="Car, Motor bike"/>
    <m/>
    <n v="3500"/>
    <m/>
    <m/>
    <s v="Yes"/>
    <s v="Car, Bike"/>
    <n v="2"/>
  </r>
  <r>
    <x v="1"/>
    <x v="0"/>
    <n v="3"/>
    <n v="1"/>
    <x v="0"/>
    <x v="6"/>
    <x v="34"/>
    <m/>
    <m/>
    <s v="ward 55, ward 56, ward 57, Azimpur, National Zoo"/>
    <s v="Bus, Rickshaw, Motor bike, Others"/>
    <m/>
    <n v="3000"/>
    <m/>
    <m/>
    <s v="Yes"/>
    <s v="Bike"/>
    <n v="1"/>
  </r>
  <r>
    <x v="1"/>
    <x v="5"/>
    <n v="1"/>
    <n v="2"/>
    <x v="4"/>
    <x v="3"/>
    <x v="35"/>
    <m/>
    <m/>
    <s v="ward 56, ward 57, BSMMV, TSC"/>
    <s v="Car, Others"/>
    <s v="None"/>
    <n v="5000"/>
    <m/>
    <m/>
    <s v="Yes"/>
    <s v="Car"/>
    <n v="1"/>
  </r>
  <r>
    <x v="1"/>
    <x v="5"/>
    <n v="1"/>
    <n v="2"/>
    <x v="4"/>
    <x v="11"/>
    <x v="36"/>
    <m/>
    <m/>
    <s v="ward 55, ward 56, ward 57, Motijheel, BSMMU, TSC, DU"/>
    <s v="Car, Others"/>
    <m/>
    <n v="9000"/>
    <m/>
    <m/>
    <s v="Yes"/>
    <s v="Car"/>
    <n v="1"/>
  </r>
  <r>
    <x v="1"/>
    <x v="2"/>
    <n v="3"/>
    <n v="2"/>
    <x v="0"/>
    <x v="3"/>
    <x v="3"/>
    <n v="4"/>
    <n v="2"/>
    <s v="ward 56, Hazaribag, Babu bazar"/>
    <s v="Leguna, Auto-rickshaw, Boats"/>
    <s v="Auto Rickshaw"/>
    <n v="5500"/>
    <m/>
    <m/>
    <s v="No"/>
    <m/>
    <m/>
  </r>
  <r>
    <x v="1"/>
    <x v="0"/>
    <n v="2"/>
    <n v="2"/>
    <x v="1"/>
    <x v="3"/>
    <x v="14"/>
    <n v="3"/>
    <n v="3"/>
    <s v="ward 56, ward 57"/>
    <s v="Leguna, Auto-rickshaw"/>
    <s v="None"/>
    <n v="3000"/>
    <m/>
    <m/>
    <s v="No"/>
    <m/>
    <m/>
  </r>
  <r>
    <x v="1"/>
    <x v="1"/>
    <n v="4"/>
    <n v="2"/>
    <x v="0"/>
    <x v="5"/>
    <x v="3"/>
    <n v="8"/>
    <n v="4"/>
    <s v="ward 56, ward 57, Hazaribag, Babu bazar, Narayanganj"/>
    <s v="Bus, Leguna, Auto-rickshaw"/>
    <s v="Auto Rickshaw"/>
    <n v="6500"/>
    <m/>
    <m/>
    <s v="No"/>
    <m/>
    <m/>
  </r>
  <r>
    <x v="1"/>
    <x v="1"/>
    <n v="4"/>
    <n v="2"/>
    <x v="3"/>
    <x v="13"/>
    <x v="37"/>
    <n v="8"/>
    <n v="6"/>
    <s v="ward 56, Dhanmondi, Mohammadpur, Shahbag"/>
    <s v="Bus, Leguna, Auto-rickshaw"/>
    <s v="Auto Rickshaw"/>
    <n v="8000"/>
    <m/>
    <m/>
    <s v="No"/>
    <m/>
    <m/>
  </r>
  <r>
    <x v="1"/>
    <x v="0"/>
    <n v="2"/>
    <n v="2"/>
    <x v="0"/>
    <x v="0"/>
    <x v="32"/>
    <n v="4"/>
    <n v="1"/>
    <s v="ward 55, ward 56, Dhanmondi, Babu bazar, New Market"/>
    <s v="Leguna, Auto-rickshaw, Motor bike"/>
    <s v="Auto Rickshaw"/>
    <n v="10000"/>
    <m/>
    <m/>
    <s v="Yes"/>
    <s v="Bike"/>
    <n v="1"/>
  </r>
  <r>
    <x v="1"/>
    <x v="1"/>
    <n v="4"/>
    <n v="2"/>
    <x v="3"/>
    <x v="1"/>
    <x v="25"/>
    <n v="3"/>
    <n v="1"/>
    <s v="ward 56, Dhanmondi, New Market"/>
    <s v="Leguna, Auto-rickshaw"/>
    <s v="Auto Rickshaw"/>
    <n v="6500"/>
    <m/>
    <m/>
    <s v="No"/>
    <m/>
    <m/>
  </r>
  <r>
    <x v="1"/>
    <x v="5"/>
    <n v="2"/>
    <n v="1"/>
    <x v="0"/>
    <x v="2"/>
    <x v="25"/>
    <n v="2"/>
    <n v="1"/>
    <s v="ward 55, New Market"/>
    <s v="Leguna, Auto-rickshaw"/>
    <s v="Auto Rickshaw, Rickshaw"/>
    <n v="6000"/>
    <m/>
    <m/>
    <s v="No"/>
    <m/>
    <m/>
  </r>
  <r>
    <x v="1"/>
    <x v="2"/>
    <n v="3"/>
    <n v="2"/>
    <x v="0"/>
    <x v="3"/>
    <x v="3"/>
    <n v="4"/>
    <n v="2"/>
    <s v="ward 55, Mohammadpur, Motijheel"/>
    <s v="Bus, Leguna, Auto-rickshaw"/>
    <s v="Auto Rickshaw"/>
    <n v="7000"/>
    <m/>
    <m/>
    <s v="No"/>
    <m/>
    <m/>
  </r>
  <r>
    <x v="1"/>
    <x v="1"/>
    <n v="4"/>
    <n v="2"/>
    <x v="3"/>
    <x v="2"/>
    <x v="25"/>
    <n v="2"/>
    <n v="1"/>
    <s v="ward 55, Mohammadpur, New Market"/>
    <s v="Bus, Leguna, Auto-rickshaw"/>
    <s v="Auto Rickshaw"/>
    <n v="5500"/>
    <m/>
    <m/>
    <s v="No"/>
    <m/>
    <m/>
  </r>
  <r>
    <x v="1"/>
    <x v="5"/>
    <n v="2"/>
    <n v="1"/>
    <x v="1"/>
    <x v="3"/>
    <x v="6"/>
    <n v="4"/>
    <n v="2"/>
    <s v="ward 56, ward 57, Babu bazar"/>
    <s v="Auto-rickshaw"/>
    <m/>
    <n v="1600"/>
    <m/>
    <m/>
    <s v="No"/>
    <m/>
    <m/>
  </r>
  <r>
    <x v="1"/>
    <x v="5"/>
    <n v="2"/>
    <n v="1"/>
    <x v="2"/>
    <x v="1"/>
    <x v="23"/>
    <n v="2"/>
    <n v="2"/>
    <s v="ward 55, ward 56, New Market"/>
    <s v="Leguna, Auto-rickshaw"/>
    <s v="None"/>
    <n v="4000"/>
    <m/>
    <m/>
    <s v="No"/>
    <m/>
    <m/>
  </r>
  <r>
    <x v="1"/>
    <x v="3"/>
    <n v="4"/>
    <n v="3"/>
    <x v="3"/>
    <x v="6"/>
    <x v="21"/>
    <n v="4"/>
    <n v="4"/>
    <s v="ward 56, ward 57, Mohammadpur, Babu bazar"/>
    <s v="Bus, Leguna, Auto-rickshaw, Motor bike"/>
    <s v="Rickshaw"/>
    <n v="12000"/>
    <m/>
    <m/>
    <s v="Yes"/>
    <s v="Bike"/>
    <n v="1"/>
  </r>
  <r>
    <x v="1"/>
    <x v="0"/>
    <n v="3"/>
    <n v="1"/>
    <x v="0"/>
    <x v="3"/>
    <x v="32"/>
    <n v="3"/>
    <n v="3"/>
    <s v="ward 56, ward 57, Dhanmondi, Babu bazar, New Market"/>
    <s v="Leguna, Auto-rickshaw, Boats"/>
    <m/>
    <n v="10000"/>
    <m/>
    <m/>
    <s v="No"/>
    <m/>
    <m/>
  </r>
  <r>
    <x v="1"/>
    <x v="0"/>
    <n v="2"/>
    <n v="2"/>
    <x v="0"/>
    <x v="2"/>
    <x v="14"/>
    <n v="2"/>
    <n v="1"/>
    <s v="ward 56, Babu bazar, New Market"/>
    <s v="Leguna, Auto-rickshaw"/>
    <s v="None"/>
    <n v="6000"/>
    <m/>
    <m/>
    <s v="No"/>
    <m/>
    <m/>
  </r>
  <r>
    <x v="1"/>
    <x v="1"/>
    <n v="4"/>
    <n v="2"/>
    <x v="4"/>
    <x v="8"/>
    <x v="21"/>
    <n v="6"/>
    <n v="4"/>
    <s v="ward 56, Dhanmondi, Mohammadpur, Motijheel"/>
    <s v="Auto-rickshaw, Car"/>
    <s v="Auto Rickshaw"/>
    <n v="40000"/>
    <m/>
    <m/>
    <s v="Yes"/>
    <s v="Car"/>
    <n v="1"/>
  </r>
  <r>
    <x v="1"/>
    <x v="2"/>
    <n v="3"/>
    <n v="2"/>
    <x v="3"/>
    <x v="3"/>
    <x v="33"/>
    <n v="4"/>
    <n v="2"/>
    <s v="ward 56, Dhanmondi, Mohammadpur"/>
    <s v="Auto-rickshaw"/>
    <s v="Auto Rickshaw"/>
    <n v="25000"/>
    <m/>
    <m/>
    <s v="Yes"/>
    <s v="Car"/>
    <n v="1"/>
  </r>
  <r>
    <x v="1"/>
    <x v="5"/>
    <n v="1"/>
    <n v="2"/>
    <x v="2"/>
    <x v="0"/>
    <x v="8"/>
    <n v="2"/>
    <n v="3"/>
    <s v="ward 56, Dhanmondi, Mohammadpur, New Market"/>
    <s v="Leguna, Auto-rickshaw"/>
    <s v="Auto Rickshaw, Rickshaw"/>
    <n v="6000"/>
    <m/>
    <m/>
    <s v="No"/>
    <m/>
    <m/>
  </r>
  <r>
    <x v="1"/>
    <x v="5"/>
    <n v="2"/>
    <n v="1"/>
    <x v="0"/>
    <x v="2"/>
    <x v="25"/>
    <n v="2"/>
    <n v="1"/>
    <s v="ward 55, Dhanmondi"/>
    <s v="Leguna, Auto-rickshaw"/>
    <s v="Auto Rickshaw"/>
    <n v="7500"/>
    <m/>
    <m/>
    <s v="No"/>
    <m/>
    <m/>
  </r>
  <r>
    <x v="1"/>
    <x v="0"/>
    <n v="2"/>
    <n v="2"/>
    <x v="0"/>
    <x v="1"/>
    <x v="15"/>
    <n v="3"/>
    <n v="1"/>
    <s v="ward 56, Mohammadpur, Babu bazar"/>
    <s v="Auto-rickshaw, Motor bike"/>
    <m/>
    <n v="10000"/>
    <m/>
    <m/>
    <s v="Yes"/>
    <s v="Bike"/>
    <n v="1"/>
  </r>
  <r>
    <x v="1"/>
    <x v="5"/>
    <n v="3"/>
    <n v="0"/>
    <x v="0"/>
    <x v="2"/>
    <x v="4"/>
    <n v="3"/>
    <n v="0"/>
    <s v="ward 56"/>
    <s v="Auto-rickshaw"/>
    <s v="Auto Rickshaw"/>
    <n v="1000"/>
    <s v="Poor road condition, Inadequate sidewalks,Jam"/>
    <s v="High transport cost"/>
    <s v="No"/>
    <m/>
    <m/>
  </r>
  <r>
    <x v="1"/>
    <x v="1"/>
    <n v="3"/>
    <n v="3"/>
    <x v="4"/>
    <x v="5"/>
    <x v="15"/>
    <n v="10"/>
    <n v="2"/>
    <s v="ward 56, ward 57, Dhanmondi, Mohammadpur"/>
    <s v="Car"/>
    <m/>
    <n v="25000"/>
    <m/>
    <m/>
    <s v="Yes"/>
    <s v="Car, Bike"/>
    <n v="2"/>
  </r>
  <r>
    <x v="2"/>
    <x v="2"/>
    <n v="4"/>
    <n v="1"/>
    <x v="0"/>
    <x v="1"/>
    <x v="3"/>
    <n v="4"/>
    <n v="0"/>
    <s v="ward 56"/>
    <s v="Rickshaw, Auto-rickshaw"/>
    <m/>
    <n v="1000"/>
    <m/>
    <m/>
    <s v="No"/>
    <m/>
    <m/>
  </r>
  <r>
    <x v="2"/>
    <x v="0"/>
    <n v="3"/>
    <n v="1"/>
    <x v="2"/>
    <x v="0"/>
    <x v="6"/>
    <n v="5"/>
    <n v="0"/>
    <s v="ward 56"/>
    <s v="Rickshaw, Auto-rickshaw"/>
    <m/>
    <n v="1500"/>
    <m/>
    <m/>
    <s v="No"/>
    <m/>
    <m/>
  </r>
  <r>
    <x v="2"/>
    <x v="2"/>
    <n v="2"/>
    <n v="3"/>
    <x v="2"/>
    <x v="1"/>
    <x v="6"/>
    <n v="2"/>
    <n v="2"/>
    <s v="ward 56"/>
    <s v="Rickshaw, Auto-rickshaw"/>
    <m/>
    <n v="1000"/>
    <m/>
    <m/>
    <s v="No"/>
    <m/>
    <m/>
  </r>
  <r>
    <x v="2"/>
    <x v="0"/>
    <n v="1"/>
    <n v="3"/>
    <x v="2"/>
    <x v="2"/>
    <x v="6"/>
    <n v="2"/>
    <n v="1"/>
    <s v="ward 56, ward 57"/>
    <s v="Rickshaw, Auto-rickshaw"/>
    <m/>
    <n v="1500"/>
    <m/>
    <m/>
    <s v="No"/>
    <m/>
    <m/>
  </r>
  <r>
    <x v="2"/>
    <x v="2"/>
    <n v="2"/>
    <n v="3"/>
    <x v="0"/>
    <x v="7"/>
    <x v="3"/>
    <n v="5"/>
    <n v="2"/>
    <s v="ward 56, ward 57"/>
    <s v="Leguna, Rickshaw, Auto-rickshaw"/>
    <s v="Auto Rickshaw"/>
    <n v="2000"/>
    <m/>
    <m/>
    <s v="No"/>
    <m/>
    <m/>
  </r>
  <r>
    <x v="2"/>
    <x v="0"/>
    <n v="2"/>
    <n v="2"/>
    <x v="0"/>
    <x v="1"/>
    <x v="6"/>
    <n v="3"/>
    <n v="1"/>
    <s v="ward 56, ward 57"/>
    <s v="Rickshaw, Auto-rickshaw"/>
    <m/>
    <n v="1000"/>
    <m/>
    <m/>
    <s v="No"/>
    <m/>
    <m/>
  </r>
  <r>
    <x v="2"/>
    <x v="0"/>
    <n v="3"/>
    <n v="1"/>
    <x v="0"/>
    <x v="7"/>
    <x v="3"/>
    <n v="6"/>
    <n v="1"/>
    <s v="ward 56, ward 57"/>
    <s v="Rickshaw, Auto-rickshaw"/>
    <m/>
    <n v="2000"/>
    <m/>
    <m/>
    <s v="No"/>
    <m/>
    <m/>
  </r>
  <r>
    <x v="2"/>
    <x v="5"/>
    <n v="1"/>
    <n v="2"/>
    <x v="2"/>
    <x v="1"/>
    <x v="4"/>
    <n v="4"/>
    <n v="0"/>
    <s v="ward 56, ward 57"/>
    <s v="Rickshaw, Auto-rickshaw"/>
    <m/>
    <n v="1500"/>
    <m/>
    <m/>
    <s v="No"/>
    <m/>
    <m/>
  </r>
  <r>
    <x v="2"/>
    <x v="5"/>
    <n v="2"/>
    <n v="1"/>
    <x v="0"/>
    <x v="0"/>
    <x v="3"/>
    <n v="3"/>
    <n v="1"/>
    <s v="ward 56, ward 57, Mohammadpur"/>
    <s v="Bus, Leguna, Rickshaw, Auto-rickshaw"/>
    <s v="Auto Rickshaw, Rickshaw"/>
    <n v="2000"/>
    <m/>
    <m/>
    <s v="No"/>
    <m/>
    <m/>
  </r>
  <r>
    <x v="2"/>
    <x v="0"/>
    <n v="3"/>
    <n v="1"/>
    <x v="2"/>
    <x v="2"/>
    <x v="6"/>
    <n v="3"/>
    <n v="0"/>
    <s v="ward 56"/>
    <s v="Rickshaw, Auto-rickshaw"/>
    <m/>
    <n v="1000"/>
    <m/>
    <m/>
    <s v="No"/>
    <m/>
    <m/>
  </r>
  <r>
    <x v="2"/>
    <x v="2"/>
    <n v="3"/>
    <n v="2"/>
    <x v="0"/>
    <x v="7"/>
    <x v="6"/>
    <n v="4"/>
    <n v="3"/>
    <s v="ward 55, ward 56, ward 57"/>
    <s v="Rickshaw, Auto-rickshaw"/>
    <m/>
    <n v="1500"/>
    <m/>
    <m/>
    <s v="No"/>
    <m/>
    <m/>
  </r>
  <r>
    <x v="2"/>
    <x v="2"/>
    <n v="2"/>
    <n v="3"/>
    <x v="0"/>
    <x v="6"/>
    <x v="3"/>
    <n v="5"/>
    <n v="3"/>
    <s v="ward 55, ward 56"/>
    <s v="Rickshaw, Auto-rickshaw"/>
    <m/>
    <n v="2000"/>
    <m/>
    <m/>
    <s v="No"/>
    <m/>
    <m/>
  </r>
  <r>
    <x v="2"/>
    <x v="1"/>
    <n v="3"/>
    <n v="3"/>
    <x v="0"/>
    <x v="6"/>
    <x v="3"/>
    <n v="6"/>
    <n v="2"/>
    <s v="ward 56, ward 57, Mohammadpur"/>
    <s v="Bus, Leguna, Rickshaw, Auto-rickshaw"/>
    <s v="Auto Rickshaw, Rickshaw"/>
    <n v="2000"/>
    <m/>
    <m/>
    <s v="No"/>
    <m/>
    <m/>
  </r>
  <r>
    <x v="2"/>
    <x v="0"/>
    <n v="3"/>
    <n v="1"/>
    <x v="0"/>
    <x v="1"/>
    <x v="23"/>
    <n v="3"/>
    <n v="1"/>
    <s v="ward 56, Dhanmondi, Mohammadpur"/>
    <s v="Leguna, Auto-rickshaw"/>
    <s v="Auto Rickshaw"/>
    <n v="6000"/>
    <m/>
    <m/>
    <s v="No"/>
    <m/>
    <m/>
  </r>
  <r>
    <x v="2"/>
    <x v="7"/>
    <n v="5"/>
    <n v="3"/>
    <x v="3"/>
    <x v="12"/>
    <x v="11"/>
    <n v="7"/>
    <n v="4"/>
    <s v="Dhanmondi, New Market"/>
    <s v="Bus, Rickshaw, Auto-rickshaw"/>
    <s v="Rickshaw"/>
    <n v="9000"/>
    <s v="Service of bus unsatisfactory"/>
    <s v="Better service from public transport"/>
    <s v="No"/>
    <m/>
    <m/>
  </r>
  <r>
    <x v="2"/>
    <x v="3"/>
    <n v="3"/>
    <n v="4"/>
    <x v="2"/>
    <x v="0"/>
    <x v="24"/>
    <n v="3"/>
    <n v="2"/>
    <s v="ward 56, New Market"/>
    <s v="Bus"/>
    <s v="Rickshaw"/>
    <n v="3500"/>
    <s v="High fare of rickshaws"/>
    <s v="Improving the service of public transport"/>
    <s v="No"/>
    <m/>
    <m/>
  </r>
  <r>
    <x v="2"/>
    <x v="4"/>
    <n v="1"/>
    <n v="1"/>
    <x v="1"/>
    <x v="10"/>
    <x v="14"/>
    <n v="2"/>
    <n v="0"/>
    <s v="ward 56, Babu bazar"/>
    <s v="Leguna, Auto-rickshaw"/>
    <s v="Auto-rickshaw"/>
    <n v="3000"/>
    <m/>
    <m/>
    <s v="No"/>
    <m/>
    <m/>
  </r>
  <r>
    <x v="2"/>
    <x v="3"/>
    <n v="3"/>
    <n v="4"/>
    <x v="0"/>
    <x v="4"/>
    <x v="3"/>
    <n v="5"/>
    <n v="4"/>
    <s v="ward 56, ward 57, Hazaribag, Dhanmondi, Mohammadpur"/>
    <s v="Leguna, Auto-rickshaw, Motor bike"/>
    <s v="Auto Rickshaw"/>
    <n v="2500"/>
    <s v="No rules maintained"/>
    <s v="Pedestrian environment, cycling infrastructure"/>
    <s v="No"/>
    <m/>
    <m/>
  </r>
  <r>
    <x v="2"/>
    <x v="8"/>
    <n v="5"/>
    <n v="4"/>
    <x v="0"/>
    <x v="6"/>
    <x v="3"/>
    <n v="6"/>
    <n v="2"/>
    <s v="ward 56, ward 57, Dhanmondi, Babu bazar"/>
    <s v="Bus, Leguna, Auto-rickshaw"/>
    <s v="Auto Rickshaw"/>
    <n v="3000"/>
    <s v="Pedestrian facilities"/>
    <m/>
    <s v="No"/>
    <m/>
    <m/>
  </r>
  <r>
    <x v="2"/>
    <x v="0"/>
    <n v="2"/>
    <n v="2"/>
    <x v="2"/>
    <x v="2"/>
    <x v="6"/>
    <n v="2"/>
    <n v="1"/>
    <s v="Hazaribag, Babu bazar"/>
    <s v="Leguna"/>
    <s v="None"/>
    <n v="1200"/>
    <s v="Jam"/>
    <m/>
    <s v="No"/>
    <m/>
    <m/>
  </r>
  <r>
    <x v="2"/>
    <x v="2"/>
    <n v="4"/>
    <n v="1"/>
    <x v="0"/>
    <x v="7"/>
    <x v="15"/>
    <n v="6"/>
    <n v="2"/>
    <s v="ward 55, ward 57, Babu bazar, New Market"/>
    <s v="Leguna, Auto-rickshaw"/>
    <s v="Auto Rickshaw"/>
    <n v="4000"/>
    <s v="Jam"/>
    <m/>
    <m/>
    <m/>
    <m/>
  </r>
  <r>
    <x v="2"/>
    <x v="0"/>
    <n v="2"/>
    <n v="2"/>
    <x v="4"/>
    <x v="9"/>
    <x v="25"/>
    <n v="13"/>
    <n v="3"/>
    <s v="ward 55, Hazaribag, Dhanmondi, Babu bazar, New Market, Jatrabari"/>
    <s v="Bus, Leguna"/>
    <s v="Auto Rickshaw"/>
    <n v="6000"/>
    <s v="Walking problems"/>
    <m/>
    <s v="No"/>
    <m/>
    <m/>
  </r>
  <r>
    <x v="2"/>
    <x v="7"/>
    <n v="5"/>
    <n v="3"/>
    <x v="0"/>
    <x v="5"/>
    <x v="26"/>
    <n v="9"/>
    <n v="3"/>
    <s v="ward 55, Hazaribag, Dhanmondi, Mohammadpur, Savar"/>
    <s v="Bus, Leguna, Auto-rickshaw"/>
    <s v="Auto Rickshaw"/>
    <n v="4000"/>
    <m/>
    <m/>
    <s v="No"/>
    <m/>
    <m/>
  </r>
  <r>
    <x v="2"/>
    <x v="5"/>
    <n v="1"/>
    <n v="2"/>
    <x v="2"/>
    <x v="3"/>
    <x v="6"/>
    <n v="1"/>
    <n v="2"/>
    <s v="ward 57, Dhanmondi, New Market"/>
    <s v="Bus, Leguna"/>
    <s v="None"/>
    <n v="4000"/>
    <s v="Pedestrian facilities"/>
    <m/>
    <s v="No"/>
    <m/>
    <m/>
  </r>
  <r>
    <x v="2"/>
    <x v="2"/>
    <n v="3"/>
    <n v="2"/>
    <x v="0"/>
    <x v="1"/>
    <x v="14"/>
    <n v="4"/>
    <n v="0"/>
    <s v="ward 57, Babu bazar"/>
    <s v="Leguna, Auto-rickshaw"/>
    <m/>
    <n v="3000"/>
    <s v="Over crowd"/>
    <m/>
    <s v="No"/>
    <m/>
    <m/>
  </r>
  <r>
    <x v="2"/>
    <x v="0"/>
    <n v="1"/>
    <n v="3"/>
    <x v="2"/>
    <x v="1"/>
    <x v="25"/>
    <n v="2"/>
    <n v="2"/>
    <s v="ward 55, Babu bazar, Jurain"/>
    <s v="Leguna, Auto-rickshaw"/>
    <m/>
    <n v="1500"/>
    <m/>
    <m/>
    <s v="No"/>
    <m/>
    <m/>
  </r>
  <r>
    <x v="2"/>
    <x v="1"/>
    <n v="4"/>
    <n v="2"/>
    <x v="4"/>
    <x v="4"/>
    <x v="15"/>
    <n v="6"/>
    <n v="3"/>
    <s v="ward 55, ward 57, Dhanmondi, Babu bazar, New Market"/>
    <s v="Leguna, Auto-rickshaw, Motor bike"/>
    <s v="Auto Rickshaw"/>
    <n v="8000"/>
    <m/>
    <m/>
    <s v="Yes"/>
    <s v="Bike"/>
    <n v="1"/>
  </r>
  <r>
    <x v="2"/>
    <x v="5"/>
    <n v="2"/>
    <n v="1"/>
    <x v="1"/>
    <x v="10"/>
    <x v="4"/>
    <n v="2"/>
    <n v="0"/>
    <s v="ward 57"/>
    <s v="Auto-rickshaw"/>
    <m/>
    <n v="1400"/>
    <s v="Narrow Roads"/>
    <s v="Pedestrian Facilities"/>
    <s v="No"/>
    <m/>
    <m/>
  </r>
  <r>
    <x v="2"/>
    <x v="0"/>
    <n v="3"/>
    <n v="1"/>
    <x v="0"/>
    <x v="1"/>
    <x v="3"/>
    <n v="3"/>
    <n v="1"/>
    <s v="ward 56, ward 57, Babu bazar"/>
    <s v="Leguna, Auto-rickshaw"/>
    <m/>
    <n v="4200"/>
    <s v="Narrow Roads"/>
    <s v="Footpath"/>
    <s v="No"/>
    <s v="Bike"/>
    <n v="1"/>
  </r>
  <r>
    <x v="2"/>
    <x v="0"/>
    <n v="3"/>
    <n v="1"/>
    <x v="2"/>
    <x v="0"/>
    <x v="25"/>
    <n v="4"/>
    <n v="1"/>
    <s v="ward 57, Babu bazar"/>
    <s v="Bus, Leguna, Boats"/>
    <s v="None"/>
    <n v="1200"/>
    <s v="Bad smell from drain"/>
    <m/>
    <s v="No"/>
    <m/>
    <m/>
  </r>
  <r>
    <x v="2"/>
    <x v="2"/>
    <n v="4"/>
    <n v="1"/>
    <x v="0"/>
    <x v="3"/>
    <x v="14"/>
    <n v="4"/>
    <n v="2"/>
    <s v="ward 56, Hazaribag, Dhanmondi"/>
    <s v="Leguna, Auto-rickshaw"/>
    <s v="None"/>
    <n v="12000"/>
    <m/>
    <m/>
    <s v="Yes"/>
    <s v="Bike"/>
    <n v="1"/>
  </r>
  <r>
    <x v="2"/>
    <x v="5"/>
    <n v="2"/>
    <n v="1"/>
    <x v="2"/>
    <x v="1"/>
    <x v="14"/>
    <n v="4"/>
    <n v="0"/>
    <s v="ward 57, Babu bazar"/>
    <s v="Auto-rickshaw, Boats"/>
    <s v="None"/>
    <n v="3000"/>
    <m/>
    <m/>
    <s v="No"/>
    <m/>
    <m/>
  </r>
  <r>
    <x v="2"/>
    <x v="2"/>
    <n v="3"/>
    <n v="2"/>
    <x v="2"/>
    <x v="7"/>
    <x v="25"/>
    <n v="5"/>
    <n v="2"/>
    <s v="ward 55, ward 56, Hazaribag, Babu bazar"/>
    <s v="Leguna, Auto-rickshaw"/>
    <m/>
    <n v="4500"/>
    <s v="NNarrow Roads"/>
    <s v="Providing Footpath"/>
    <s v="No"/>
    <m/>
    <m/>
  </r>
  <r>
    <x v="2"/>
    <x v="2"/>
    <n v="3"/>
    <n v="2"/>
    <x v="3"/>
    <x v="3"/>
    <x v="29"/>
    <n v="6"/>
    <n v="0"/>
    <s v="ward 56, ward 57"/>
    <s v="Car"/>
    <m/>
    <n v="6000"/>
    <m/>
    <m/>
    <s v="Yes"/>
    <s v="Car"/>
    <n v="2"/>
  </r>
  <r>
    <x v="2"/>
    <x v="0"/>
    <n v="2"/>
    <n v="2"/>
    <x v="0"/>
    <x v="8"/>
    <x v="3"/>
    <n v="7"/>
    <n v="3"/>
    <s v="ward 56, Dhanmondi, Mohammadpur, New Market"/>
    <s v="Bus, Leguna, Auto-rickshaw"/>
    <s v="Auto Rickshaw"/>
    <n v="7000"/>
    <m/>
    <m/>
    <s v="No"/>
    <m/>
    <m/>
  </r>
  <r>
    <x v="2"/>
    <x v="5"/>
    <n v="2"/>
    <n v="1"/>
    <x v="2"/>
    <x v="3"/>
    <x v="12"/>
    <n v="5"/>
    <n v="1"/>
    <s v="ward 56, New Market"/>
    <s v="Auto-rickshaw"/>
    <s v="None"/>
    <n v="3000"/>
    <m/>
    <m/>
    <s v="No"/>
    <m/>
    <m/>
  </r>
  <r>
    <x v="2"/>
    <x v="2"/>
    <n v="4"/>
    <n v="1"/>
    <x v="0"/>
    <x v="0"/>
    <x v="10"/>
    <n v="4"/>
    <n v="1"/>
    <s v="ward 56, ward 57, Babu bazar"/>
    <s v="Leguna, Auto-rickshaw"/>
    <m/>
    <n v="3000"/>
    <m/>
    <m/>
    <s v="No"/>
    <m/>
    <m/>
  </r>
  <r>
    <x v="2"/>
    <x v="2"/>
    <n v="3"/>
    <n v="2"/>
    <x v="0"/>
    <x v="0"/>
    <x v="6"/>
    <n v="3"/>
    <n v="2"/>
    <s v="ward 56, ward 57"/>
    <s v="Leguna"/>
    <s v="Auto Rickshaw"/>
    <n v="4500"/>
    <m/>
    <m/>
    <s v="No"/>
    <m/>
    <m/>
  </r>
  <r>
    <x v="2"/>
    <x v="0"/>
    <n v="2"/>
    <n v="2"/>
    <x v="0"/>
    <x v="3"/>
    <x v="32"/>
    <n v="4"/>
    <n v="2"/>
    <s v="ward 56, Dhanmondi"/>
    <s v="Bus, Auto-rickshaw"/>
    <s v="Auto Rickshaw"/>
    <n v="5000"/>
    <m/>
    <m/>
    <s v="No"/>
    <m/>
    <m/>
  </r>
  <r>
    <x v="2"/>
    <x v="2"/>
    <n v="3"/>
    <n v="2"/>
    <x v="0"/>
    <x v="6"/>
    <x v="7"/>
    <n v="5"/>
    <n v="3"/>
    <s v="ward 56, Dhanmondi, New Market"/>
    <s v="Bus, Leguna, Auto-rickshaw"/>
    <s v="Auto Rickshaw"/>
    <n v="7000"/>
    <m/>
    <m/>
    <s v="No"/>
    <m/>
    <m/>
  </r>
  <r>
    <x v="2"/>
    <x v="0"/>
    <n v="2"/>
    <n v="2"/>
    <x v="3"/>
    <x v="0"/>
    <x v="38"/>
    <n v="3"/>
    <n v="2"/>
    <s v="ward 55, ward 56, Dhanmondi, Mohammadpur, New Market"/>
    <s v="Bus, Auto-rickshaw, Car"/>
    <m/>
    <n v="15000"/>
    <m/>
    <m/>
    <s v="Yes"/>
    <s v="Car"/>
    <n v="1"/>
  </r>
  <r>
    <x v="2"/>
    <x v="3"/>
    <n v="3"/>
    <n v="4"/>
    <x v="3"/>
    <x v="4"/>
    <x v="39"/>
    <n v="5"/>
    <n v="4"/>
    <s v="ward 55, ward 56, Dhanmondi, Mohammadpur, New Market, Motijheel"/>
    <s v="Bus, Rickshaw, Auto-rickshaw"/>
    <m/>
    <n v="9000"/>
    <m/>
    <m/>
    <s v="No"/>
    <m/>
    <m/>
  </r>
  <r>
    <x v="2"/>
    <x v="7"/>
    <n v="5"/>
    <n v="3"/>
    <x v="3"/>
    <x v="12"/>
    <x v="11"/>
    <n v="7"/>
    <n v="4"/>
    <s v="Dhanmondi, New Market"/>
    <s v="Bus, Rickshaw, Auto-rickshaw"/>
    <s v="Rickshaw"/>
    <n v="9000"/>
    <s v="Service of bus unsatisfactory"/>
    <s v="Better service from public transport"/>
    <s v="No"/>
    <m/>
    <m/>
  </r>
  <r>
    <x v="2"/>
    <x v="3"/>
    <n v="3"/>
    <n v="4"/>
    <x v="2"/>
    <x v="0"/>
    <x v="24"/>
    <n v="3"/>
    <n v="2"/>
    <s v="ward 56, New Market"/>
    <s v="Bus"/>
    <s v="Rickshaw"/>
    <n v="3500"/>
    <s v="High fare of rickshaws"/>
    <s v="Improving the service of public transport"/>
    <s v="No"/>
    <m/>
    <m/>
  </r>
  <r>
    <x v="2"/>
    <x v="4"/>
    <n v="1"/>
    <n v="1"/>
    <x v="1"/>
    <x v="10"/>
    <x v="14"/>
    <n v="2"/>
    <n v="0"/>
    <s v="ward 56, Babu bazar"/>
    <s v="Leguna, Auto-rickshaw"/>
    <s v="Auto-rickshaw"/>
    <n v="3000"/>
    <m/>
    <m/>
    <s v="No"/>
    <m/>
    <m/>
  </r>
  <r>
    <x v="2"/>
    <x v="3"/>
    <n v="3"/>
    <n v="4"/>
    <x v="0"/>
    <x v="4"/>
    <x v="3"/>
    <n v="5"/>
    <n v="4"/>
    <s v="ward 56, ward 57, Hazaribag, Dhanmondi, Mohammadpur"/>
    <s v="Leguna, Auto-rickshaw, Motor bike"/>
    <s v="Auto Rickshaw"/>
    <n v="2500"/>
    <s v="No rules maintained"/>
    <s v="Pedestrian environment, cycling infrastructure"/>
    <s v="No"/>
    <m/>
    <m/>
  </r>
  <r>
    <x v="2"/>
    <x v="8"/>
    <n v="5"/>
    <n v="4"/>
    <x v="0"/>
    <x v="6"/>
    <x v="3"/>
    <n v="6"/>
    <n v="2"/>
    <s v="ward 56, ward 57, Dhanmondi, Babu bazar"/>
    <s v="Bus, Leguna, Auto-rickshaw"/>
    <s v="Auto Rickshaw"/>
    <n v="3000"/>
    <s v="Pedestrian facilities"/>
    <m/>
    <s v="No"/>
    <m/>
    <m/>
  </r>
  <r>
    <x v="2"/>
    <x v="0"/>
    <n v="2"/>
    <n v="2"/>
    <x v="2"/>
    <x v="2"/>
    <x v="6"/>
    <n v="2"/>
    <n v="1"/>
    <s v="Hazaribag, Babu bazar"/>
    <s v="Leguna"/>
    <s v="None"/>
    <n v="1200"/>
    <s v="Jam"/>
    <m/>
    <s v="No"/>
    <m/>
    <m/>
  </r>
  <r>
    <x v="2"/>
    <x v="2"/>
    <n v="4"/>
    <n v="1"/>
    <x v="0"/>
    <x v="7"/>
    <x v="15"/>
    <n v="6"/>
    <n v="2"/>
    <s v="ward 55, ward 57, Babu bazar, New Market"/>
    <s v="Leguna, Auto-rickshaw"/>
    <s v="Auto Rickshaw"/>
    <n v="4000"/>
    <s v="Jam"/>
    <m/>
    <m/>
    <m/>
    <m/>
  </r>
  <r>
    <x v="2"/>
    <x v="0"/>
    <n v="2"/>
    <n v="2"/>
    <x v="4"/>
    <x v="9"/>
    <x v="25"/>
    <n v="13"/>
    <n v="3"/>
    <s v="ward 55, Hazaribag, Dhanmondi, Babu bazar, New Market, Jatrabari"/>
    <s v="Bus, Leguna"/>
    <s v="Auto Rickshaw"/>
    <n v="6000"/>
    <s v="Walking problems"/>
    <m/>
    <s v="No"/>
    <m/>
    <m/>
  </r>
  <r>
    <x v="2"/>
    <x v="7"/>
    <n v="5"/>
    <n v="3"/>
    <x v="0"/>
    <x v="5"/>
    <x v="26"/>
    <n v="9"/>
    <n v="3"/>
    <s v="ward 55, Hazaribag, Dhanmondi, Mohammadpur, Savar"/>
    <s v="Bus, Leguna, Auto-rickshaw"/>
    <s v="Auto Rickshaw"/>
    <n v="4000"/>
    <m/>
    <m/>
    <s v="No"/>
    <m/>
    <m/>
  </r>
  <r>
    <x v="2"/>
    <x v="5"/>
    <n v="1"/>
    <n v="2"/>
    <x v="2"/>
    <x v="3"/>
    <x v="6"/>
    <n v="1"/>
    <n v="2"/>
    <s v="ward 57, Dhanmondi, New Market"/>
    <s v="Bus, Leguna"/>
    <s v="None"/>
    <n v="4000"/>
    <s v="Pedestrian facilities"/>
    <m/>
    <s v="No"/>
    <m/>
    <m/>
  </r>
  <r>
    <x v="2"/>
    <x v="2"/>
    <n v="3"/>
    <n v="2"/>
    <x v="0"/>
    <x v="1"/>
    <x v="14"/>
    <n v="4"/>
    <n v="0"/>
    <s v="ward 57, Babu bazar"/>
    <s v="Leguna, Auto-rickshaw"/>
    <m/>
    <n v="3000"/>
    <s v="Over crowd"/>
    <m/>
    <s v="No"/>
    <m/>
    <m/>
  </r>
  <r>
    <x v="2"/>
    <x v="0"/>
    <n v="1"/>
    <n v="3"/>
    <x v="2"/>
    <x v="1"/>
    <x v="25"/>
    <n v="2"/>
    <n v="2"/>
    <s v="ward 55, Babu bazar, Jurain"/>
    <s v="Leguna, Auto-rickshaw"/>
    <m/>
    <n v="1500"/>
    <m/>
    <m/>
    <s v="No"/>
    <m/>
    <m/>
  </r>
  <r>
    <x v="2"/>
    <x v="1"/>
    <n v="4"/>
    <n v="2"/>
    <x v="4"/>
    <x v="4"/>
    <x v="15"/>
    <n v="6"/>
    <n v="3"/>
    <s v="ward 55, ward 57, Dhanmondi, Babu bazar, New Market"/>
    <s v="Leguna, Auto-rickshaw, Motor bike"/>
    <s v="Auto Rickshaw"/>
    <n v="8000"/>
    <m/>
    <m/>
    <s v="Yes"/>
    <s v="Bike"/>
    <n v="1"/>
  </r>
  <r>
    <x v="2"/>
    <x v="0"/>
    <n v="1"/>
    <n v="3"/>
    <x v="2"/>
    <x v="1"/>
    <x v="25"/>
    <n v="2"/>
    <n v="2"/>
    <s v="ward 55, Babu bazar, Jurain"/>
    <s v="Leguna, Auto-rickshaw"/>
    <m/>
    <n v="1500"/>
    <m/>
    <m/>
    <s v="No"/>
    <m/>
    <m/>
  </r>
  <r>
    <x v="2"/>
    <x v="1"/>
    <n v="4"/>
    <n v="2"/>
    <x v="4"/>
    <x v="4"/>
    <x v="15"/>
    <n v="6"/>
    <n v="3"/>
    <s v="ward 55, ward 57, Dhanmondi, Babu bazar, New Market"/>
    <s v="Leguna, Auto-rickshaw, Motor bike"/>
    <s v="Auto Rickshaw"/>
    <n v="8000"/>
    <m/>
    <m/>
    <s v="Yes"/>
    <s v="Bike"/>
    <n v="1"/>
  </r>
  <r>
    <x v="2"/>
    <x v="1"/>
    <n v="3"/>
    <n v="3"/>
    <x v="4"/>
    <x v="5"/>
    <x v="15"/>
    <n v="10"/>
    <n v="2"/>
    <s v="ward 56, ward 57, Dhanmondi, Mohammadpur"/>
    <s v="Car"/>
    <m/>
    <n v="25000"/>
    <m/>
    <m/>
    <s v="Yes"/>
    <s v="Car, Bike"/>
    <n v="2"/>
  </r>
  <r>
    <x v="2"/>
    <x v="2"/>
    <n v="4"/>
    <n v="1"/>
    <x v="0"/>
    <x v="1"/>
    <x v="3"/>
    <n v="4"/>
    <n v="0"/>
    <s v="ward 56"/>
    <s v="Rickshaw, Auto-rickshaw"/>
    <m/>
    <n v="1000"/>
    <m/>
    <m/>
    <s v="No"/>
    <m/>
    <m/>
  </r>
  <r>
    <x v="2"/>
    <x v="0"/>
    <n v="3"/>
    <n v="1"/>
    <x v="2"/>
    <x v="0"/>
    <x v="6"/>
    <n v="5"/>
    <n v="0"/>
    <s v="ward 56"/>
    <s v="Rickshaw, Auto-rickshaw"/>
    <m/>
    <n v="1500"/>
    <m/>
    <m/>
    <s v="No"/>
    <m/>
    <m/>
  </r>
  <r>
    <x v="2"/>
    <x v="2"/>
    <n v="2"/>
    <n v="3"/>
    <x v="2"/>
    <x v="1"/>
    <x v="6"/>
    <n v="2"/>
    <n v="2"/>
    <s v="ward 56"/>
    <s v="Rickshaw, Auto-rickshaw"/>
    <m/>
    <n v="1000"/>
    <m/>
    <m/>
    <s v="No"/>
    <m/>
    <m/>
  </r>
  <r>
    <x v="2"/>
    <x v="0"/>
    <n v="1"/>
    <n v="3"/>
    <x v="2"/>
    <x v="2"/>
    <x v="6"/>
    <n v="2"/>
    <n v="1"/>
    <s v="ward 56, ward 57"/>
    <s v="Rickshaw, Auto-rickshaw"/>
    <m/>
    <n v="1500"/>
    <m/>
    <m/>
    <s v="No"/>
    <m/>
    <m/>
  </r>
  <r>
    <x v="2"/>
    <x v="2"/>
    <n v="2"/>
    <n v="3"/>
    <x v="0"/>
    <x v="7"/>
    <x v="3"/>
    <n v="5"/>
    <n v="2"/>
    <s v="ward 56, ward 57"/>
    <s v="Leguna, Rickshaw, Auto-rickshaw"/>
    <s v="Auto Rickshaw"/>
    <n v="2000"/>
    <m/>
    <m/>
    <s v="No"/>
    <m/>
    <m/>
  </r>
  <r>
    <x v="2"/>
    <x v="0"/>
    <n v="2"/>
    <n v="2"/>
    <x v="0"/>
    <x v="1"/>
    <x v="6"/>
    <n v="3"/>
    <n v="1"/>
    <s v="ward 56, ward 57"/>
    <s v="Rickshaw, Auto-rickshaw"/>
    <m/>
    <n v="1000"/>
    <m/>
    <m/>
    <s v="No"/>
    <m/>
    <m/>
  </r>
  <r>
    <x v="2"/>
    <x v="0"/>
    <n v="3"/>
    <n v="1"/>
    <x v="0"/>
    <x v="7"/>
    <x v="3"/>
    <n v="6"/>
    <n v="1"/>
    <s v="ward 56, ward 57"/>
    <s v="Rickshaw, Auto-rickshaw"/>
    <m/>
    <n v="2000"/>
    <m/>
    <m/>
    <s v="No"/>
    <m/>
    <m/>
  </r>
  <r>
    <x v="2"/>
    <x v="5"/>
    <n v="1"/>
    <n v="2"/>
    <x v="2"/>
    <x v="1"/>
    <x v="4"/>
    <n v="4"/>
    <n v="0"/>
    <s v="ward 56, ward 57"/>
    <s v="Rickshaw, Auto-rickshaw"/>
    <m/>
    <n v="1500"/>
    <m/>
    <m/>
    <s v="No"/>
    <m/>
    <m/>
  </r>
  <r>
    <x v="2"/>
    <x v="5"/>
    <n v="2"/>
    <n v="1"/>
    <x v="0"/>
    <x v="0"/>
    <x v="3"/>
    <n v="3"/>
    <n v="1"/>
    <s v="ward 56, ward 57, Mohammadpur"/>
    <s v="Bus, Leguna, Rickshaw, Auto-rickshaw"/>
    <s v="Auto Rickshaw, Rickshaw"/>
    <n v="2000"/>
    <m/>
    <m/>
    <s v="No"/>
    <m/>
    <m/>
  </r>
  <r>
    <x v="2"/>
    <x v="0"/>
    <n v="3"/>
    <n v="1"/>
    <x v="2"/>
    <x v="2"/>
    <x v="6"/>
    <n v="3"/>
    <n v="0"/>
    <s v="ward 56"/>
    <s v="Rickshaw, Auto-rickshaw"/>
    <m/>
    <n v="1000"/>
    <m/>
    <m/>
    <s v="No"/>
    <m/>
    <m/>
  </r>
  <r>
    <x v="2"/>
    <x v="2"/>
    <n v="3"/>
    <n v="2"/>
    <x v="0"/>
    <x v="7"/>
    <x v="6"/>
    <n v="4"/>
    <n v="3"/>
    <s v="ward 55, ward 56, ward 57"/>
    <s v="Rickshaw, Auto-rickshaw"/>
    <m/>
    <n v="1500"/>
    <m/>
    <m/>
    <s v="No"/>
    <m/>
    <m/>
  </r>
  <r>
    <x v="2"/>
    <x v="2"/>
    <n v="2"/>
    <n v="3"/>
    <x v="0"/>
    <x v="6"/>
    <x v="3"/>
    <n v="5"/>
    <n v="3"/>
    <s v="ward 55, ward 56"/>
    <s v="Rickshaw, Auto-rickshaw"/>
    <m/>
    <n v="2000"/>
    <m/>
    <m/>
    <s v="No"/>
    <m/>
    <m/>
  </r>
  <r>
    <x v="2"/>
    <x v="1"/>
    <n v="3"/>
    <n v="3"/>
    <x v="0"/>
    <x v="6"/>
    <x v="3"/>
    <n v="6"/>
    <n v="2"/>
    <s v="ward 56, ward 57, Mohammadpur"/>
    <s v="Bus, Leguna, Rickshaw, Auto-rickshaw"/>
    <s v="Auto Rickshaw, Rickshaw"/>
    <n v="2000"/>
    <m/>
    <m/>
    <s v="No"/>
    <m/>
    <m/>
  </r>
  <r>
    <x v="2"/>
    <x v="0"/>
    <n v="3"/>
    <n v="1"/>
    <x v="0"/>
    <x v="1"/>
    <x v="23"/>
    <n v="3"/>
    <n v="1"/>
    <s v="ward 56, Dhanmondi, Mohammadpur"/>
    <s v="Leguna, Auto-rickshaw"/>
    <s v="Auto Rickshaw"/>
    <n v="6000"/>
    <m/>
    <m/>
    <s v="No"/>
    <m/>
    <m/>
  </r>
  <r>
    <x v="2"/>
    <x v="5"/>
    <n v="3"/>
    <n v="0"/>
    <x v="1"/>
    <x v="10"/>
    <x v="4"/>
    <n v="2"/>
    <n v="0"/>
    <s v="ward 55, ward 56"/>
    <s v="Auto-rickshaw"/>
    <s v="None"/>
    <n v="1500"/>
    <m/>
    <m/>
    <s v="No"/>
    <m/>
    <m/>
  </r>
  <r>
    <x v="2"/>
    <x v="5"/>
    <n v="2"/>
    <n v="1"/>
    <x v="0"/>
    <x v="3"/>
    <x v="26"/>
    <n v="5"/>
    <n v="1"/>
    <s v="ward 57"/>
    <s v="Auto-rickshaw"/>
    <s v="None"/>
    <n v="2400"/>
    <m/>
    <m/>
    <s v="No"/>
    <m/>
    <m/>
  </r>
  <r>
    <x v="2"/>
    <x v="1"/>
    <n v="2"/>
    <n v="4"/>
    <x v="0"/>
    <x v="7"/>
    <x v="4"/>
    <n v="7"/>
    <n v="0"/>
    <s v="ward 55, ward 57"/>
    <s v="Bus, Motor bike"/>
    <s v="None"/>
    <n v="45000"/>
    <m/>
    <m/>
    <s v="No"/>
    <m/>
    <m/>
  </r>
  <r>
    <x v="2"/>
    <x v="1"/>
    <n v="2"/>
    <n v="4"/>
    <x v="2"/>
    <x v="3"/>
    <x v="28"/>
    <n v="6"/>
    <n v="0"/>
    <s v="ward 55, ward 56"/>
    <s v="Auto-rickshaw"/>
    <s v="None"/>
    <n v="2000"/>
    <m/>
    <m/>
    <s v="Yes"/>
    <s v="Bike"/>
    <n v="1"/>
  </r>
  <r>
    <x v="2"/>
    <x v="4"/>
    <n v="1"/>
    <n v="1"/>
    <x v="2"/>
    <x v="1"/>
    <x v="4"/>
    <n v="4"/>
    <n v="0"/>
    <s v="ward 55, ward 56"/>
    <s v="Motor bike"/>
    <m/>
    <n v="1000"/>
    <m/>
    <m/>
    <s v="Yes"/>
    <s v="Bike"/>
    <n v="1"/>
  </r>
  <r>
    <x v="2"/>
    <x v="0"/>
    <n v="2"/>
    <n v="2"/>
    <x v="3"/>
    <x v="6"/>
    <x v="25"/>
    <n v="6"/>
    <n v="2"/>
    <s v="ward 56, ward 57"/>
    <s v="Car, Motor bike"/>
    <m/>
    <n v="3500"/>
    <m/>
    <m/>
    <s v="Yes"/>
    <s v="Car, Bike"/>
    <n v="2"/>
  </r>
  <r>
    <x v="2"/>
    <x v="0"/>
    <n v="3"/>
    <n v="1"/>
    <x v="0"/>
    <x v="6"/>
    <x v="34"/>
    <m/>
    <m/>
    <s v="ward 55, ward 56, ward 57, Azimpur, National Zoo"/>
    <s v="Bus, Rickshaw, Motor bike, Others"/>
    <m/>
    <n v="3000"/>
    <m/>
    <m/>
    <s v="Yes"/>
    <s v="Bike"/>
    <n v="1"/>
  </r>
  <r>
    <x v="2"/>
    <x v="5"/>
    <n v="1"/>
    <n v="2"/>
    <x v="4"/>
    <x v="3"/>
    <x v="35"/>
    <m/>
    <m/>
    <s v="ward 56, ward 57, BSMMV, TSC"/>
    <s v="Car, Others"/>
    <s v="None"/>
    <n v="5000"/>
    <m/>
    <m/>
    <s v="Yes"/>
    <s v="Car"/>
    <n v="1"/>
  </r>
  <r>
    <x v="2"/>
    <x v="5"/>
    <n v="1"/>
    <n v="2"/>
    <x v="4"/>
    <x v="11"/>
    <x v="36"/>
    <m/>
    <m/>
    <s v="ward 55, ward 56, ward 57, Motijheel, BSMMU, TSC, DU"/>
    <s v="Car, Others"/>
    <m/>
    <n v="9000"/>
    <m/>
    <m/>
    <s v="Yes"/>
    <s v="Car"/>
    <n v="1"/>
  </r>
  <r>
    <x v="2"/>
    <x v="2"/>
    <n v="3"/>
    <n v="2"/>
    <x v="0"/>
    <x v="3"/>
    <x v="3"/>
    <n v="4"/>
    <n v="2"/>
    <s v="ward 56, Hazaribag, Babu bazar"/>
    <s v="Leguna, Auto-rickshaw, Boats"/>
    <s v="Auto Rickshaw"/>
    <n v="5500"/>
    <m/>
    <m/>
    <s v="No"/>
    <m/>
    <m/>
  </r>
  <r>
    <x v="2"/>
    <x v="0"/>
    <n v="2"/>
    <n v="2"/>
    <x v="1"/>
    <x v="3"/>
    <x v="14"/>
    <n v="3"/>
    <n v="3"/>
    <s v="ward 56, ward 57"/>
    <s v="Leguna, Auto-rickshaw"/>
    <s v="None"/>
    <n v="3000"/>
    <m/>
    <m/>
    <s v="No"/>
    <m/>
    <m/>
  </r>
  <r>
    <x v="2"/>
    <x v="1"/>
    <n v="4"/>
    <n v="2"/>
    <x v="0"/>
    <x v="5"/>
    <x v="3"/>
    <n v="8"/>
    <n v="4"/>
    <s v="ward 56, ward 57, Hazaribag, Babu bazar, Narayanganj"/>
    <s v="Bus, Leguna, Auto-rickshaw"/>
    <s v="Auto Rickshaw"/>
    <n v="6500"/>
    <m/>
    <m/>
    <s v="No"/>
    <m/>
    <m/>
  </r>
  <r>
    <x v="2"/>
    <x v="1"/>
    <n v="4"/>
    <n v="2"/>
    <x v="3"/>
    <x v="13"/>
    <x v="37"/>
    <n v="8"/>
    <n v="6"/>
    <s v="ward 56, Dhanmondi, Mohammadpur, Shahbag"/>
    <s v="Bus, Leguna, Auto-rickshaw"/>
    <s v="Auto Rickshaw"/>
    <n v="8000"/>
    <m/>
    <m/>
    <s v="No"/>
    <m/>
    <m/>
  </r>
  <r>
    <x v="2"/>
    <x v="0"/>
    <n v="2"/>
    <n v="2"/>
    <x v="0"/>
    <x v="0"/>
    <x v="32"/>
    <n v="4"/>
    <n v="1"/>
    <s v="ward 55, ward 56, Dhanmondi, Babu bazar, New Market"/>
    <s v="Leguna, Auto-rickshaw, Motor bike"/>
    <s v="Auto Rickshaw"/>
    <n v="10000"/>
    <m/>
    <m/>
    <s v="Yes"/>
    <s v="Bike"/>
    <n v="1"/>
  </r>
  <r>
    <x v="2"/>
    <x v="1"/>
    <n v="4"/>
    <n v="2"/>
    <x v="3"/>
    <x v="1"/>
    <x v="25"/>
    <n v="3"/>
    <n v="1"/>
    <s v="ward 56, Dhanmondi, New Market"/>
    <s v="Leguna, Auto-rickshaw"/>
    <s v="Auto Rickshaw"/>
    <n v="6500"/>
    <m/>
    <m/>
    <s v="No"/>
    <m/>
    <m/>
  </r>
  <r>
    <x v="2"/>
    <x v="5"/>
    <n v="2"/>
    <n v="1"/>
    <x v="0"/>
    <x v="2"/>
    <x v="25"/>
    <n v="2"/>
    <n v="1"/>
    <s v="ward 55, New Market"/>
    <s v="Leguna, Auto-rickshaw"/>
    <s v="Auto Rickshaw, Rickshaw"/>
    <n v="6000"/>
    <m/>
    <m/>
    <s v="No"/>
    <m/>
    <m/>
  </r>
  <r>
    <x v="2"/>
    <x v="2"/>
    <n v="3"/>
    <n v="2"/>
    <x v="0"/>
    <x v="3"/>
    <x v="3"/>
    <n v="4"/>
    <n v="2"/>
    <s v="ward 55, Mohammadpur, Motijheel"/>
    <s v="Bus, Leguna, Auto-rickshaw"/>
    <s v="Auto Rickshaw"/>
    <n v="7000"/>
    <m/>
    <m/>
    <s v="No"/>
    <m/>
    <m/>
  </r>
  <r>
    <x v="2"/>
    <x v="1"/>
    <n v="4"/>
    <n v="2"/>
    <x v="3"/>
    <x v="2"/>
    <x v="25"/>
    <n v="2"/>
    <n v="1"/>
    <s v="ward 55, Mohammadpur, New Market"/>
    <s v="Bus, Leguna, Auto-rickshaw"/>
    <s v="Auto Rickshaw"/>
    <n v="5500"/>
    <m/>
    <m/>
    <s v="No"/>
    <m/>
    <m/>
  </r>
  <r>
    <x v="2"/>
    <x v="5"/>
    <n v="2"/>
    <n v="1"/>
    <x v="1"/>
    <x v="3"/>
    <x v="6"/>
    <n v="4"/>
    <n v="2"/>
    <s v="ward 56, ward 57, Babu bazar"/>
    <s v="Auto-rickshaw"/>
    <m/>
    <n v="1600"/>
    <m/>
    <m/>
    <s v="No"/>
    <m/>
    <m/>
  </r>
  <r>
    <x v="2"/>
    <x v="5"/>
    <n v="2"/>
    <n v="1"/>
    <x v="2"/>
    <x v="1"/>
    <x v="23"/>
    <n v="2"/>
    <n v="2"/>
    <s v="ward 55, ward 56, New Market"/>
    <s v="Leguna, Auto-rickshaw"/>
    <s v="None"/>
    <n v="4000"/>
    <m/>
    <m/>
    <s v="No"/>
    <m/>
    <m/>
  </r>
  <r>
    <x v="2"/>
    <x v="3"/>
    <n v="4"/>
    <n v="3"/>
    <x v="3"/>
    <x v="6"/>
    <x v="21"/>
    <n v="4"/>
    <n v="4"/>
    <s v="ward 56, ward 57, Mohammadpur, Babu bazar"/>
    <s v="Bus, Leguna, Auto-rickshaw, Motor bike"/>
    <s v="Rickshaw"/>
    <n v="12000"/>
    <m/>
    <m/>
    <s v="Yes"/>
    <s v="Bike"/>
    <n v="1"/>
  </r>
  <r>
    <x v="2"/>
    <x v="0"/>
    <n v="3"/>
    <n v="1"/>
    <x v="0"/>
    <x v="3"/>
    <x v="32"/>
    <n v="3"/>
    <n v="3"/>
    <s v="ward 56, ward 57, Dhanmondi, Babu bazar, New Market"/>
    <s v="Leguna, Auto-rickshaw, Boats"/>
    <m/>
    <n v="10000"/>
    <m/>
    <m/>
    <s v="No"/>
    <m/>
    <m/>
  </r>
  <r>
    <x v="2"/>
    <x v="0"/>
    <n v="2"/>
    <n v="2"/>
    <x v="0"/>
    <x v="2"/>
    <x v="14"/>
    <n v="2"/>
    <n v="1"/>
    <s v="ward 56, Babu bazar, New Market"/>
    <s v="Leguna, Auto-rickshaw"/>
    <s v="None"/>
    <n v="6000"/>
    <m/>
    <m/>
    <s v="No"/>
    <m/>
    <m/>
  </r>
  <r>
    <x v="2"/>
    <x v="1"/>
    <n v="4"/>
    <n v="2"/>
    <x v="4"/>
    <x v="8"/>
    <x v="21"/>
    <n v="6"/>
    <n v="4"/>
    <s v="ward 56, Dhanmondi, Mohammadpur, Motijheel"/>
    <s v="Auto-rickshaw, Car"/>
    <s v="Auto Rickshaw"/>
    <n v="40000"/>
    <m/>
    <m/>
    <s v="Yes"/>
    <s v="Car"/>
    <n v="1"/>
  </r>
  <r>
    <x v="2"/>
    <x v="2"/>
    <n v="3"/>
    <n v="2"/>
    <x v="3"/>
    <x v="3"/>
    <x v="33"/>
    <n v="4"/>
    <n v="2"/>
    <s v="ward 56, Dhanmondi, Mohammadpur"/>
    <s v="Auto-rickshaw"/>
    <s v="Auto Rickshaw"/>
    <n v="25000"/>
    <m/>
    <m/>
    <s v="Yes"/>
    <s v="Car"/>
    <n v="1"/>
  </r>
  <r>
    <x v="2"/>
    <x v="5"/>
    <n v="1"/>
    <n v="2"/>
    <x v="2"/>
    <x v="0"/>
    <x v="8"/>
    <n v="2"/>
    <n v="3"/>
    <s v="ward 56, Dhanmondi, Mohammadpur, New Market"/>
    <s v="Leguna, Auto-rickshaw"/>
    <s v="Auto Rickshaw, Rickshaw"/>
    <n v="6000"/>
    <m/>
    <m/>
    <s v="No"/>
    <m/>
    <m/>
  </r>
  <r>
    <x v="2"/>
    <x v="5"/>
    <n v="2"/>
    <n v="1"/>
    <x v="0"/>
    <x v="2"/>
    <x v="25"/>
    <n v="2"/>
    <n v="1"/>
    <s v="ward 55, Dhanmondi"/>
    <s v="Leguna, Auto-rickshaw"/>
    <s v="Auto Rickshaw"/>
    <n v="7500"/>
    <m/>
    <m/>
    <s v="No"/>
    <m/>
    <m/>
  </r>
  <r>
    <x v="2"/>
    <x v="0"/>
    <n v="2"/>
    <n v="2"/>
    <x v="0"/>
    <x v="1"/>
    <x v="15"/>
    <n v="3"/>
    <n v="1"/>
    <s v="ward 56, Mohammadpur, Babu bazar"/>
    <s v="Auto-rickshaw, Motor bike"/>
    <m/>
    <n v="10000"/>
    <m/>
    <m/>
    <s v="Yes"/>
    <s v="Bike"/>
    <n v="1"/>
  </r>
  <r>
    <x v="2"/>
    <x v="5"/>
    <n v="3"/>
    <n v="0"/>
    <x v="0"/>
    <x v="2"/>
    <x v="4"/>
    <n v="3"/>
    <n v="0"/>
    <s v="ward 56"/>
    <s v="Auto-rickshaw"/>
    <s v="Auto Rickshaw"/>
    <n v="1000"/>
    <s v="Poor road condition, Inadequate sidewalks,Jam"/>
    <s v="High transport cost"/>
    <s v="No"/>
    <m/>
    <m/>
  </r>
  <r>
    <x v="2"/>
    <x v="1"/>
    <n v="3"/>
    <n v="3"/>
    <x v="4"/>
    <x v="5"/>
    <x v="15"/>
    <n v="10"/>
    <n v="2"/>
    <s v="ward 56, ward 57, Dhanmondi, Mohammadpur"/>
    <s v="Car"/>
    <m/>
    <n v="25000"/>
    <m/>
    <m/>
    <s v="Yes"/>
    <s v="Car, Bike"/>
    <n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0">
  <r>
    <x v="0"/>
    <x v="0"/>
    <n v="4"/>
    <n v="2"/>
    <n v="2"/>
    <s v="Middle-middle Income (30000-69999)"/>
    <x v="0"/>
    <x v="0"/>
    <n v="3"/>
    <n v="2"/>
    <s v="ward 57, Hazaribag, Mohammadpur"/>
    <s v="Bus"/>
    <s v="Rickshaw"/>
    <n v="6000"/>
    <s v="Poor service from local bus"/>
    <s v="Increasing public transport"/>
    <s v="No"/>
    <m/>
    <m/>
  </r>
  <r>
    <x v="0"/>
    <x v="0"/>
    <n v="6"/>
    <n v="2"/>
    <n v="4"/>
    <s v="Middle-middle Income (30000-69999)"/>
    <x v="1"/>
    <x v="1"/>
    <n v="2"/>
    <n v="2"/>
    <s v="ward 56, Mohammadpur, New Market"/>
    <s v="Bus, Rickshaw, Others"/>
    <s v="Rickshaw"/>
    <n v="9000"/>
    <s v="Rickshaws service not good in terms of safety"/>
    <s v="Less fare"/>
    <s v="No"/>
    <m/>
    <m/>
  </r>
  <r>
    <x v="0"/>
    <x v="0"/>
    <n v="5"/>
    <n v="4"/>
    <n v="1"/>
    <s v="Low Income (6000 to 14999)"/>
    <x v="1"/>
    <x v="2"/>
    <n v="3"/>
    <n v="1"/>
    <s v="ward 57"/>
    <s v="Rickshaw"/>
    <s v="None"/>
    <n v="2200"/>
    <s v="Leguna not available"/>
    <s v="Availability of leguna"/>
    <s v="No"/>
    <m/>
    <m/>
  </r>
  <r>
    <x v="0"/>
    <x v="0"/>
    <n v="7"/>
    <n v="3"/>
    <n v="4"/>
    <s v="Lower-middle Income (15000-29999)"/>
    <x v="2"/>
    <x v="3"/>
    <n v="1"/>
    <n v="2"/>
    <s v="ward 57, New Market"/>
    <s v="Bus, Rickshaw"/>
    <s v="Rickshaw"/>
    <n v="2500"/>
    <s v="Noisy"/>
    <s v="Wider road and increasing public transport like leguna"/>
    <s v="No"/>
    <m/>
    <m/>
  </r>
  <r>
    <x v="0"/>
    <x v="0"/>
    <n v="2"/>
    <n v="1"/>
    <n v="1"/>
    <s v="Low Income (6000 to 14999)"/>
    <x v="1"/>
    <x v="4"/>
    <n v="4"/>
    <n v="0"/>
    <s v="ward 57, New Market"/>
    <s v="Leguna, Auto-rickshaw"/>
    <s v="None"/>
    <n v="900"/>
    <m/>
    <m/>
    <s v="No"/>
    <m/>
    <m/>
  </r>
  <r>
    <x v="0"/>
    <x v="0"/>
    <n v="4"/>
    <n v="3"/>
    <n v="1"/>
    <s v="Middle-middle Income (30000-69999)"/>
    <x v="2"/>
    <x v="3"/>
    <n v="3"/>
    <m/>
    <s v="ward 56, New Market"/>
    <s v="Bus"/>
    <s v="Auto Rickshaw"/>
    <n v="6000"/>
    <m/>
    <m/>
    <s v="No"/>
    <m/>
    <m/>
  </r>
  <r>
    <x v="0"/>
    <x v="0"/>
    <n v="7"/>
    <n v="3"/>
    <n v="4"/>
    <s v="Lower-middle Income (15000-29999)"/>
    <x v="2"/>
    <x v="3"/>
    <n v="1"/>
    <n v="2"/>
    <s v="ward 57, New Market"/>
    <s v="Bus, Rickshaw"/>
    <s v="Rickshaw"/>
    <n v="2500"/>
    <s v="Noisy"/>
    <s v="Wider road and increasing public transport like leguna"/>
    <s v="No"/>
    <m/>
    <m/>
  </r>
  <r>
    <x v="0"/>
    <x v="0"/>
    <n v="2"/>
    <n v="1"/>
    <n v="1"/>
    <s v="Low Income (6000 to 14999)"/>
    <x v="1"/>
    <x v="4"/>
    <n v="4"/>
    <n v="0"/>
    <s v="ward 57, New Market"/>
    <s v="Leguna, Auto-rickshaw"/>
    <s v="None"/>
    <n v="900"/>
    <m/>
    <m/>
    <s v="No"/>
    <m/>
    <m/>
  </r>
  <r>
    <x v="0"/>
    <x v="0"/>
    <n v="4"/>
    <n v="3"/>
    <n v="1"/>
    <s v="Middle-middle Income (30000-69999)"/>
    <x v="2"/>
    <x v="3"/>
    <n v="3"/>
    <m/>
    <s v="ward 56, New Market"/>
    <s v="Bus"/>
    <s v="Auto Rickshaw"/>
    <n v="6000"/>
    <m/>
    <m/>
    <s v="No"/>
    <m/>
    <m/>
  </r>
  <r>
    <x v="0"/>
    <x v="0"/>
    <n v="3"/>
    <n v="1"/>
    <n v="2"/>
    <s v="Upper-middle Income (70000-149999)"/>
    <x v="1"/>
    <x v="2"/>
    <n v="2"/>
    <n v="2"/>
    <s v="ward 57, Dhanmondi, New Market, Chalkbazar"/>
    <s v="Rickshaw, Car"/>
    <s v="None"/>
    <n v="30000"/>
    <s v="Noise, narrow road, too many rickshaws"/>
    <s v="Wider roads, parking space"/>
    <s v="Yes"/>
    <s v="Car"/>
    <n v="1"/>
  </r>
  <r>
    <x v="0"/>
    <x v="0"/>
    <n v="10"/>
    <n v="6"/>
    <n v="4"/>
    <s v="Middle-middle Income (30000-69999)"/>
    <x v="3"/>
    <x v="5"/>
    <n v="4"/>
    <n v="2"/>
    <s v="ward 57"/>
    <s v="Rickshaw"/>
    <s v="None"/>
    <n v="4500"/>
    <s v="narrow roads often cause traffic jams"/>
    <s v="Reducing the number of rickshaws"/>
    <s v="No"/>
    <m/>
    <m/>
  </r>
  <r>
    <x v="0"/>
    <x v="0"/>
    <n v="4"/>
    <n v="3"/>
    <n v="1"/>
    <s v="Lower-middle Income (15000-29999)"/>
    <x v="1"/>
    <x v="6"/>
    <n v="3"/>
    <n v="1"/>
    <s v="ward 57, New Market"/>
    <s v="Bus, Rickshaw"/>
    <m/>
    <n v="3000"/>
    <s v="Traffic jam"/>
    <s v="Wider roads and improving service of public transport"/>
    <s v="No"/>
    <m/>
    <m/>
  </r>
  <r>
    <x v="0"/>
    <x v="0"/>
    <n v="4"/>
    <n v="3"/>
    <n v="1"/>
    <s v="Middle-middle Income (30000-69999)"/>
    <x v="4"/>
    <x v="7"/>
    <n v="5"/>
    <n v="4"/>
    <s v="ward 56, ward 57, Dhanmondi"/>
    <s v="Leguna, Auto-rickshaw"/>
    <s v="Auto Rickshaw"/>
    <n v="3000"/>
    <m/>
    <m/>
    <s v="No"/>
    <m/>
    <m/>
  </r>
  <r>
    <x v="0"/>
    <x v="0"/>
    <n v="6"/>
    <n v="3"/>
    <n v="3"/>
    <s v="Middle-middle Income (30000-69999)"/>
    <x v="0"/>
    <x v="6"/>
    <n v="3"/>
    <n v="2"/>
    <s v="ward 56, Hazaribag, Dhanmondi, Babu bazar"/>
    <s v="Bus, Leguna, Auto-rickshaw"/>
    <s v="Auto Rickshaw"/>
    <n v="4500"/>
    <m/>
    <m/>
    <s v="No"/>
    <m/>
    <m/>
  </r>
  <r>
    <x v="0"/>
    <x v="0"/>
    <n v="5"/>
    <n v="2"/>
    <n v="3"/>
    <s v="Upper-middle Income (70000-149999)"/>
    <x v="5"/>
    <x v="8"/>
    <n v="8"/>
    <n v="4"/>
    <s v="ward 56, ward 57, Dhanmondi, Motijheel"/>
    <s v="Bus, Auto-rickshaw"/>
    <s v="Auto Rickshaw"/>
    <n v="11500"/>
    <m/>
    <m/>
    <s v="Yes"/>
    <s v="Bike"/>
    <n v="1"/>
  </r>
  <r>
    <x v="0"/>
    <x v="0"/>
    <n v="4"/>
    <n v="3"/>
    <n v="1"/>
    <s v="Middle-middle Income (30000-69999)"/>
    <x v="6"/>
    <x v="9"/>
    <n v="5"/>
    <n v="3"/>
    <s v="ward 56, ward 57, Dhanmondi, Mohammadpur, Ramna Park"/>
    <s v="Bus, Leguna, Auto-rickshaw"/>
    <s v="Auto Rickshaw"/>
    <n v="3500"/>
    <m/>
    <m/>
    <m/>
    <m/>
    <m/>
  </r>
  <r>
    <x v="0"/>
    <x v="0"/>
    <n v="4"/>
    <n v="3"/>
    <n v="1"/>
    <s v="Middle-middle Income (30000-69999)"/>
    <x v="6"/>
    <x v="9"/>
    <n v="5"/>
    <n v="3"/>
    <s v="ward 56, ward 57, Dhanmondi, Mohammadpur, Ramna Park"/>
    <s v="Bus, Leguna, Auto-rickshaw"/>
    <s v="Auto Rickshaw"/>
    <n v="3500"/>
    <m/>
    <m/>
    <m/>
    <m/>
    <m/>
  </r>
  <r>
    <x v="0"/>
    <x v="0"/>
    <n v="5"/>
    <n v="2"/>
    <n v="3"/>
    <s v="Middle-middle Income (30000-69999)"/>
    <x v="7"/>
    <x v="3"/>
    <n v="4"/>
    <n v="3"/>
    <s v="ward 56, ward 57"/>
    <s v="Auto-rickshaw"/>
    <m/>
    <n v="5000"/>
    <m/>
    <m/>
    <s v="No"/>
    <m/>
    <m/>
  </r>
  <r>
    <x v="0"/>
    <x v="0"/>
    <n v="2"/>
    <n v="1"/>
    <n v="1"/>
    <s v="Upper-middle Income (70000-149999)"/>
    <x v="6"/>
    <x v="10"/>
    <n v="5"/>
    <n v="3"/>
    <s v="ward 56, ward 57, Dhanmondi"/>
    <s v="Auto-rickshaw, Motor bike"/>
    <m/>
    <n v="9000"/>
    <m/>
    <m/>
    <s v="Yes"/>
    <s v="Bike"/>
    <n v="1"/>
  </r>
  <r>
    <x v="0"/>
    <x v="0"/>
    <n v="3"/>
    <n v="2"/>
    <n v="1"/>
    <s v="Upper-middle Income (70000-149999)"/>
    <x v="7"/>
    <x v="11"/>
    <n v="5"/>
    <n v="2"/>
    <s v="ward 56, ward 57, Dhanmondi"/>
    <s v="Bus, Leguna, Auto-rickshaw, Motor bike"/>
    <m/>
    <n v="9000"/>
    <m/>
    <m/>
    <s v="Yes"/>
    <s v="Bike"/>
    <n v="1"/>
  </r>
  <r>
    <x v="0"/>
    <x v="0"/>
    <n v="4"/>
    <n v="3"/>
    <n v="1"/>
    <s v="Middle-middle Income (30000-69999)"/>
    <x v="8"/>
    <x v="12"/>
    <n v="8"/>
    <n v="2"/>
    <s v="ward 56, Dhanmondi"/>
    <s v="Bus, Auto-rickshaw"/>
    <s v="Auto Rickshaw"/>
    <n v="8000"/>
    <m/>
    <m/>
    <s v="Yes"/>
    <s v="Bike"/>
    <n v="1"/>
  </r>
  <r>
    <x v="0"/>
    <x v="0"/>
    <n v="6"/>
    <n v="3"/>
    <n v="3"/>
    <s v="Upper-middle Income (70000-149999)"/>
    <x v="5"/>
    <x v="9"/>
    <n v="8"/>
    <n v="4"/>
    <s v="ward 56, Dhanmondi, Mohammadpur, Shahbag"/>
    <s v="Auto-rickshaw, Car"/>
    <s v="None"/>
    <n v="18000"/>
    <m/>
    <m/>
    <s v="Yes"/>
    <s v="Car"/>
    <n v="1"/>
  </r>
  <r>
    <x v="0"/>
    <x v="0"/>
    <n v="6"/>
    <n v="3"/>
    <n v="3"/>
    <s v="Upper-middle Income (70000-149999)"/>
    <x v="5"/>
    <x v="9"/>
    <n v="8"/>
    <n v="4"/>
    <s v="ward 56, Dhanmondi, Mohammadpur, Shahbag"/>
    <s v="Auto-rickshaw, Car"/>
    <s v="None"/>
    <n v="18000"/>
    <m/>
    <m/>
    <s v="Yes"/>
    <s v="Car"/>
    <n v="1"/>
  </r>
  <r>
    <x v="0"/>
    <x v="0"/>
    <n v="4"/>
    <n v="2"/>
    <n v="2"/>
    <s v="Middle-middle Income (30000-69999)"/>
    <x v="8"/>
    <x v="12"/>
    <n v="7"/>
    <n v="3"/>
    <s v="ward 56, ward 57, Mohammadpur"/>
    <s v="Leguna, Motor bike, Others"/>
    <s v="Auto Rickshaw"/>
    <n v="4500"/>
    <m/>
    <m/>
    <s v="Yes"/>
    <s v="Bike"/>
    <n v="1"/>
  </r>
  <r>
    <x v="0"/>
    <x v="0"/>
    <n v="6"/>
    <n v="3"/>
    <n v="3"/>
    <s v="Upper-middle Income (70000-149999)"/>
    <x v="8"/>
    <x v="13"/>
    <n v="7"/>
    <n v="3"/>
    <s v="ward 56, Dhanmondi, New Market, Narayanganj"/>
    <s v="Bus, Auto-rickshaw"/>
    <s v="Auto Rickshaw"/>
    <n v="35000"/>
    <m/>
    <m/>
    <s v="Yes"/>
    <s v="Car"/>
    <n v="1"/>
  </r>
  <r>
    <x v="0"/>
    <x v="0"/>
    <n v="4"/>
    <n v="3"/>
    <n v="1"/>
    <s v="Middle-middle Income (30000-69999)"/>
    <x v="6"/>
    <x v="3"/>
    <n v="6"/>
    <n v="2"/>
    <s v="ward 56, ward 57, Dhanmondi"/>
    <s v="Bus, Leguna, Auto-rickshaw"/>
    <s v="Auto Rickshaw"/>
    <n v="4500"/>
    <m/>
    <m/>
    <s v="No"/>
    <m/>
    <m/>
  </r>
  <r>
    <x v="0"/>
    <x v="0"/>
    <n v="5"/>
    <n v="3"/>
    <n v="2"/>
    <s v="Middle-middle Income (30000-69999)"/>
    <x v="0"/>
    <x v="14"/>
    <n v="2"/>
    <n v="3"/>
    <s v="ward 56, Dhanmondi, Narayanganj"/>
    <s v="Bus, Leguna, Auto-rickshaw"/>
    <s v="Auto Rickshaw"/>
    <n v="7500"/>
    <m/>
    <m/>
    <s v="No"/>
    <m/>
    <m/>
  </r>
  <r>
    <x v="0"/>
    <x v="0"/>
    <n v="4"/>
    <n v="3"/>
    <n v="1"/>
    <s v="Middle-middle Income (30000-69999)"/>
    <x v="3"/>
    <x v="3"/>
    <n v="4"/>
    <n v="2"/>
    <s v="ward 56, ward 57, Dhanmondi, New Market"/>
    <s v="Leguna, Auto-rickshaw"/>
    <s v="Auto Rickshaw"/>
    <n v="6500"/>
    <m/>
    <m/>
    <s v="No"/>
    <m/>
    <m/>
  </r>
  <r>
    <x v="0"/>
    <x v="0"/>
    <n v="4"/>
    <n v="2"/>
    <n v="2"/>
    <s v="Lower-middle Income (15000-29999)"/>
    <x v="0"/>
    <x v="15"/>
    <n v="5"/>
    <n v="0"/>
    <s v="ward 56"/>
    <s v="Auto-rickshaw"/>
    <s v="None"/>
    <n v="1000"/>
    <s v="High cost, narraow road, more vehicles"/>
    <s v="Less vehicles, public transport or mini bus facilities"/>
    <s v="No"/>
    <m/>
    <m/>
  </r>
  <r>
    <x v="0"/>
    <x v="0"/>
    <n v="6"/>
    <n v="2"/>
    <n v="4"/>
    <s v="Middle-middle Income (30000-69999)"/>
    <x v="1"/>
    <x v="6"/>
    <n v="2"/>
    <n v="2"/>
    <s v="ward 56"/>
    <s v="Bus"/>
    <s v="Rickshaw"/>
    <n v="12000"/>
    <s v="Traffic jam"/>
    <s v="Traffic Jam, Road wide"/>
    <s v="Yes"/>
    <s v="Bike"/>
    <n v="1"/>
  </r>
  <r>
    <x v="0"/>
    <x v="0"/>
    <n v="5"/>
    <n v="3"/>
    <n v="2"/>
    <s v="Middle-middle Income (30000-69999)"/>
    <x v="9"/>
    <x v="16"/>
    <n v="10"/>
    <n v="5"/>
    <s v="ward 56"/>
    <s v="Car"/>
    <s v="None"/>
    <n v="30000"/>
    <s v="Traffic jam"/>
    <s v="Expand road width"/>
    <s v="Yes"/>
    <s v="Car"/>
    <n v="1"/>
  </r>
  <r>
    <x v="0"/>
    <x v="0"/>
    <n v="4"/>
    <n v="2"/>
    <n v="2"/>
    <s v="Lower-middle Income (15000-29999)"/>
    <x v="6"/>
    <x v="4"/>
    <n v="6"/>
    <n v="2"/>
    <s v="ward 56"/>
    <s v="Bus"/>
    <s v="None"/>
    <n v="2500"/>
    <s v="Traffic jam"/>
    <s v="Wide street"/>
    <s v="No"/>
    <m/>
    <m/>
  </r>
  <r>
    <x v="0"/>
    <x v="0"/>
    <n v="3"/>
    <n v="1"/>
    <n v="2"/>
    <s v="Middle-middle Income (30000-69999)"/>
    <x v="1"/>
    <x v="6"/>
    <n v="2"/>
    <n v="2"/>
    <s v="ward 56, Hazaribag"/>
    <s v="Bus"/>
    <s v="Rickshaw"/>
    <n v="3000"/>
    <s v="Traffic jam"/>
    <s v="Improve safety, Smart traffic signal"/>
    <s v="No"/>
    <m/>
    <m/>
  </r>
  <r>
    <x v="0"/>
    <x v="0"/>
    <n v="4"/>
    <n v="1"/>
    <n v="3"/>
    <s v="Middle-middle Income (30000-69999)"/>
    <x v="3"/>
    <x v="6"/>
    <n v="4"/>
    <n v="2"/>
    <s v="ward 56"/>
    <s v="Rickshaw"/>
    <m/>
    <n v="2500"/>
    <s v="Traffic jam"/>
    <s v="Road expansion"/>
    <s v="No"/>
    <m/>
    <m/>
  </r>
  <r>
    <x v="0"/>
    <x v="0"/>
    <n v="2"/>
    <n v="1"/>
    <n v="1"/>
    <s v="Lower-middle Income (15000-29999)"/>
    <x v="10"/>
    <x v="4"/>
    <n v="2"/>
    <n v="0"/>
    <s v="ward 56"/>
    <s v="Bus"/>
    <s v="Rickshaw"/>
    <n v="9500"/>
    <s v="Increased pollution, Traffic congestion"/>
    <s v="Road expansion"/>
    <s v="Yes"/>
    <s v="Bike"/>
    <n v="1"/>
  </r>
  <r>
    <x v="0"/>
    <x v="0"/>
    <n v="5"/>
    <n v="2"/>
    <n v="3"/>
    <s v="Upper-middle Income (70000-149999)"/>
    <x v="4"/>
    <x v="3"/>
    <n v="5"/>
    <n v="4"/>
    <s v="ward 56"/>
    <s v="Car"/>
    <s v="None"/>
    <n v="35000"/>
    <s v="Traffic jam"/>
    <s v="Road expansion"/>
    <s v="Yes"/>
    <s v="Car"/>
    <n v="1"/>
  </r>
  <r>
    <x v="0"/>
    <x v="0"/>
    <n v="5"/>
    <n v="3"/>
    <n v="2"/>
    <s v="Middle-middle Income (30000-69999)"/>
    <x v="1"/>
    <x v="4"/>
    <n v="3"/>
    <n v="1"/>
    <s v="ward 56, ward 57, Babu bazar"/>
    <s v="Bus, Rickshaw"/>
    <s v="Auto Rickshaw"/>
    <n v="3600"/>
    <s v="Jam"/>
    <m/>
    <s v="No"/>
    <m/>
    <m/>
  </r>
  <r>
    <x v="0"/>
    <x v="0"/>
    <n v="4"/>
    <n v="2"/>
    <n v="2"/>
    <s v="Lower-middle Income (15000-29999)"/>
    <x v="0"/>
    <x v="6"/>
    <n v="4"/>
    <n v="1"/>
    <s v="ward 56, ward 57"/>
    <s v="Bus, Rickshaw, Auto-rickshaw"/>
    <s v="Rickshaw"/>
    <n v="4500"/>
    <s v="Jam"/>
    <m/>
    <s v="No"/>
    <m/>
    <m/>
  </r>
  <r>
    <x v="0"/>
    <x v="0"/>
    <n v="6"/>
    <n v="4"/>
    <n v="2"/>
    <s v="Middle-middle Income (30000-69999)"/>
    <x v="7"/>
    <x v="17"/>
    <n v="4"/>
    <n v="3"/>
    <s v="ward 55, ward 56, ward 57, Dhanmondi"/>
    <s v="Bus, Rickshaw, Auto-rickshaw, Motor bike"/>
    <s v="Auto Rickshaw, Rickshaw"/>
    <n v="5500"/>
    <s v="Jam"/>
    <m/>
    <s v="No"/>
    <m/>
    <m/>
  </r>
  <r>
    <x v="0"/>
    <x v="0"/>
    <n v="2"/>
    <n v="1"/>
    <n v="1"/>
    <s v="Lower-middle Income (15000-29999)"/>
    <x v="0"/>
    <x v="4"/>
    <n v="4"/>
    <n v="1"/>
    <s v="ward 56, ward 57"/>
    <s v="Bus, Rickshaw"/>
    <s v="Auto Rickshaw, Rickshaw, Cycle"/>
    <n v="4500"/>
    <s v="Jam"/>
    <m/>
    <s v="No"/>
    <m/>
    <m/>
  </r>
  <r>
    <x v="0"/>
    <x v="0"/>
    <n v="5"/>
    <n v="3"/>
    <n v="2"/>
    <s v="Lower-middle Income (15000-29999)"/>
    <x v="7"/>
    <x v="18"/>
    <n v="4"/>
    <n v="3"/>
    <s v="ward 55, ward 56, ward 57, Mohammadpur, Babu bazar"/>
    <s v="Bus, Rickshaw, Auto-rickshaw, Motor bike"/>
    <s v="Auto Rickshaw, Rickshaw"/>
    <n v="5000"/>
    <m/>
    <m/>
    <s v="No"/>
    <m/>
    <m/>
  </r>
  <r>
    <x v="0"/>
    <x v="0"/>
    <n v="3"/>
    <n v="2"/>
    <n v="1"/>
    <s v="Lower-middle Income (15000-29999)"/>
    <x v="1"/>
    <x v="6"/>
    <n v="3"/>
    <n v="1"/>
    <s v="ward 55, ward 56, ward 57"/>
    <s v="Rickshaw, Auto-rickshaw"/>
    <s v="Auto Rickshaw, Rickshaw"/>
    <n v="5500"/>
    <m/>
    <m/>
    <s v="No"/>
    <m/>
    <m/>
  </r>
  <r>
    <x v="0"/>
    <x v="0"/>
    <n v="4"/>
    <n v="2"/>
    <n v="2"/>
    <s v="Lower-middle Income (15000-29999)"/>
    <x v="0"/>
    <x v="6"/>
    <n v="3"/>
    <n v="2"/>
    <s v="ward 55, ward 56, ward 57"/>
    <s v="Rickshaw, Auto-rickshaw"/>
    <s v="Auto Rickshaw, Rickshaw"/>
    <n v="200"/>
    <m/>
    <m/>
    <s v="No"/>
    <m/>
    <m/>
  </r>
  <r>
    <x v="0"/>
    <x v="0"/>
    <n v="5"/>
    <n v="3"/>
    <n v="2"/>
    <s v="Middle-middle Income (30000-69999)"/>
    <x v="0"/>
    <x v="6"/>
    <n v="4"/>
    <n v="1"/>
    <s v="ward 55, ward 56, ward 57"/>
    <s v="Bus, Rickshaw, Auto-rickshaw"/>
    <s v="Auto Rickshaw, Rickshaw"/>
    <n v="6000"/>
    <m/>
    <m/>
    <s v="No"/>
    <m/>
    <m/>
  </r>
  <r>
    <x v="0"/>
    <x v="0"/>
    <n v="2"/>
    <n v="1"/>
    <n v="1"/>
    <s v="Lower-middle Income (15000-29999)"/>
    <x v="2"/>
    <x v="4"/>
    <n v="2"/>
    <n v="1"/>
    <s v="ward 56, ward 57"/>
    <s v="Rickshaw, Auto-rickshaw"/>
    <s v="Auto Rickshaw"/>
    <n v="6000"/>
    <m/>
    <m/>
    <s v="No"/>
    <m/>
    <m/>
  </r>
  <r>
    <x v="0"/>
    <x v="0"/>
    <n v="2"/>
    <n v="1"/>
    <n v="1"/>
    <s v="Lower-middle Income (15000-29999)"/>
    <x v="2"/>
    <x v="4"/>
    <n v="2"/>
    <n v="1"/>
    <s v="ward 56, ward 57"/>
    <s v="Rickshaw"/>
    <s v="Auto Rickshaw, Rickshaw"/>
    <n v="4500"/>
    <m/>
    <m/>
    <s v="No"/>
    <m/>
    <m/>
  </r>
  <r>
    <x v="0"/>
    <x v="0"/>
    <n v="6"/>
    <n v="3"/>
    <n v="3"/>
    <s v="Middle-middle Income (30000-69999)"/>
    <x v="6"/>
    <x v="6"/>
    <n v="5"/>
    <n v="3"/>
    <s v="ward 56, Mohammadpur, New Market"/>
    <s v="Bus, Auto-rickshaw"/>
    <s v="Auto Rickshaw"/>
    <n v="12000"/>
    <m/>
    <m/>
    <s v="No"/>
    <m/>
    <m/>
  </r>
  <r>
    <x v="0"/>
    <x v="0"/>
    <n v="4"/>
    <n v="3"/>
    <n v="1"/>
    <s v="Lower-middle Income (15000-29999)"/>
    <x v="1"/>
    <x v="6"/>
    <n v="2"/>
    <n v="2"/>
    <s v="ward 56, ward 57, Mohammadpur"/>
    <s v="Auto-rickshaw"/>
    <s v="None"/>
    <n v="5500"/>
    <m/>
    <m/>
    <s v="No"/>
    <m/>
    <m/>
  </r>
  <r>
    <x v="0"/>
    <x v="0"/>
    <n v="4"/>
    <n v="2"/>
    <n v="2"/>
    <s v="Middle-middle Income (30000-69999)"/>
    <x v="10"/>
    <x v="14"/>
    <n v="2"/>
    <n v="0"/>
    <s v="ward 56"/>
    <s v="Rickshaw"/>
    <m/>
    <n v="1500"/>
    <m/>
    <m/>
    <m/>
    <m/>
    <m/>
  </r>
  <r>
    <x v="0"/>
    <x v="0"/>
    <n v="4"/>
    <n v="3"/>
    <n v="1"/>
    <s v="Middle-middle Income (30000-69999)"/>
    <x v="3"/>
    <x v="3"/>
    <n v="4"/>
    <n v="2"/>
    <s v="ward 56, Dhanmondi, New Market"/>
    <s v="Bus, Auto-rickshaw"/>
    <s v="Auto Rickshaw"/>
    <n v="4000"/>
    <m/>
    <m/>
    <s v="No"/>
    <m/>
    <m/>
  </r>
  <r>
    <x v="0"/>
    <x v="0"/>
    <n v="5"/>
    <n v="2"/>
    <n v="3"/>
    <s v="Upper-middle Income (70000-149999)"/>
    <x v="7"/>
    <x v="3"/>
    <n v="3"/>
    <n v="4"/>
    <s v="ward 56, Hazaribag, Mohammadpur"/>
    <s v="Bus, Auto-rickshaw"/>
    <s v="Auto Rickshaw"/>
    <n v="6000"/>
    <m/>
    <m/>
    <s v="No"/>
    <m/>
    <m/>
  </r>
  <r>
    <x v="0"/>
    <x v="0"/>
    <n v="4"/>
    <n v="2"/>
    <n v="2"/>
    <s v="Middle-middle Income (30000-69999)"/>
    <x v="7"/>
    <x v="14"/>
    <n v="4"/>
    <n v="3"/>
    <s v="ward 56, ward 57, New Market"/>
    <s v="Leguna, Auto-rickshaw, Motor bike"/>
    <s v="None"/>
    <n v="9000"/>
    <m/>
    <m/>
    <s v="Yes"/>
    <s v="Bike"/>
    <n v="1"/>
  </r>
  <r>
    <x v="0"/>
    <x v="0"/>
    <n v="2"/>
    <n v="1"/>
    <n v="1"/>
    <s v="Middle-middle Income (30000-69999)"/>
    <x v="2"/>
    <x v="19"/>
    <n v="2"/>
    <n v="1"/>
    <s v="ward 56, ward 57, Dhanmondi"/>
    <s v="Leguna, Auto-rickshaw"/>
    <s v="None"/>
    <n v="7000"/>
    <m/>
    <m/>
    <s v="No"/>
    <m/>
    <m/>
  </r>
  <r>
    <x v="0"/>
    <x v="0"/>
    <n v="5"/>
    <n v="3"/>
    <n v="2"/>
    <s v="Middle-middle Income (30000-69999)"/>
    <x v="3"/>
    <x v="18"/>
    <n v="3"/>
    <n v="3"/>
    <s v="ward 56, ward 57, Dhanmondi, New Market"/>
    <s v="Leguna, Auto-rickshaw"/>
    <s v="None"/>
    <n v="4000"/>
    <m/>
    <m/>
    <s v="No"/>
    <m/>
    <m/>
  </r>
  <r>
    <x v="0"/>
    <x v="0"/>
    <n v="7"/>
    <n v="4"/>
    <n v="3"/>
    <s v="Upper-middle Income (70000-149999)"/>
    <x v="11"/>
    <x v="8"/>
    <n v="9"/>
    <n v="5"/>
    <s v="ward 56, Dhanmondi, Mohammadpur"/>
    <s v="Auto-rickshaw, Car"/>
    <s v="Auto Rickshaw"/>
    <n v="35000"/>
    <s v="Car parking spot, Jam"/>
    <m/>
    <s v="Yes"/>
    <s v="Car"/>
    <n v="1"/>
  </r>
  <r>
    <x v="0"/>
    <x v="0"/>
    <n v="3"/>
    <n v="2"/>
    <n v="1"/>
    <s v="Lower-middle Income (15000-29999)"/>
    <x v="1"/>
    <x v="20"/>
    <n v="3"/>
    <n v="1"/>
    <s v="ward 55, ward 57, Hazaribag"/>
    <s v="Leguna"/>
    <s v="None"/>
    <n v="1200"/>
    <m/>
    <m/>
    <s v="No"/>
    <m/>
    <m/>
  </r>
  <r>
    <x v="0"/>
    <x v="0"/>
    <n v="3"/>
    <n v="2"/>
    <n v="1"/>
    <s v="Lower-middle Income (15000-29999)"/>
    <x v="3"/>
    <x v="6"/>
    <n v="4"/>
    <n v="2"/>
    <s v="ward 56, Dhanmondi"/>
    <s v="Auto-rickshaw"/>
    <s v="None"/>
    <n v="4000"/>
    <m/>
    <m/>
    <s v="Yes"/>
    <s v="Bike"/>
    <n v="1"/>
  </r>
  <r>
    <x v="0"/>
    <x v="0"/>
    <n v="4"/>
    <n v="2"/>
    <n v="2"/>
    <s v="Middle-middle Income (30000-69999)"/>
    <x v="3"/>
    <x v="15"/>
    <n v="4"/>
    <n v="2"/>
    <s v="ward 56, ward 57, Dhanmondi, New Market, Motijheel"/>
    <s v="Bus, Rickshaw, Auto-rickshaw"/>
    <s v="Auto Rickshaw, Rickshaw"/>
    <n v="6000"/>
    <m/>
    <m/>
    <s v="No"/>
    <m/>
    <m/>
  </r>
  <r>
    <x v="0"/>
    <x v="0"/>
    <n v="6"/>
    <n v="2"/>
    <n v="4"/>
    <s v="Middle-middle Income (30000-69999)"/>
    <x v="6"/>
    <x v="21"/>
    <n v="3"/>
    <n v="5"/>
    <s v="ward 56, ward 57, Dhanmondi, Mohammadpur, New Market"/>
    <s v="Bus, Leguna, Rickshaw, Auto-rickshaw"/>
    <m/>
    <n v="8000"/>
    <m/>
    <m/>
    <s v="No"/>
    <m/>
    <m/>
  </r>
  <r>
    <x v="0"/>
    <x v="0"/>
    <n v="6"/>
    <n v="3"/>
    <n v="3"/>
    <s v="Upper-middle Income (70000-149999)"/>
    <x v="6"/>
    <x v="22"/>
    <n v="5"/>
    <n v="3"/>
    <s v="ward 56, ward 57, Dhanmondi, Mohammadpur, Babu bazar, New Market, Motijheel"/>
    <s v="Bus, Rickshaw, Auto-rickshaw, Motor bike"/>
    <m/>
    <n v="10000"/>
    <m/>
    <m/>
    <s v="Yes"/>
    <s v="Bike"/>
    <m/>
  </r>
  <r>
    <x v="0"/>
    <x v="0"/>
    <n v="3"/>
    <n v="3"/>
    <n v="0"/>
    <s v="Middle-middle Income (30000-69999)"/>
    <x v="2"/>
    <x v="4"/>
    <n v="3"/>
    <n v="0"/>
    <s v="ward 56"/>
    <s v="Auto-rickshaw"/>
    <s v="Auto Rickshaw"/>
    <n v="1000"/>
    <s v="Poor road condition, Inadequate sidewalks,Jam"/>
    <s v="High transport cost"/>
    <s v="No"/>
    <m/>
    <m/>
  </r>
  <r>
    <x v="0"/>
    <x v="0"/>
    <n v="6"/>
    <n v="3"/>
    <n v="3"/>
    <s v="Higher Income (150000+)"/>
    <x v="5"/>
    <x v="15"/>
    <n v="10"/>
    <n v="2"/>
    <s v="ward 56, ward 57, Dhanmondi, Mohammadpur"/>
    <s v="Car"/>
    <m/>
    <n v="25000"/>
    <m/>
    <m/>
    <s v="Yes"/>
    <s v="Car, Bike"/>
    <n v="2"/>
  </r>
  <r>
    <x v="0"/>
    <x v="0"/>
    <n v="5"/>
    <n v="4"/>
    <n v="1"/>
    <s v="Middle-middle Income (30000-69999)"/>
    <x v="1"/>
    <x v="3"/>
    <n v="4"/>
    <n v="0"/>
    <s v="ward 56"/>
    <s v="Rickshaw, Auto-rickshaw"/>
    <m/>
    <n v="1000"/>
    <m/>
    <m/>
    <s v="No"/>
    <m/>
    <m/>
  </r>
  <r>
    <x v="0"/>
    <x v="0"/>
    <n v="4"/>
    <n v="3"/>
    <n v="1"/>
    <s v="Lower-middle Income (15000-29999)"/>
    <x v="0"/>
    <x v="6"/>
    <n v="5"/>
    <n v="0"/>
    <s v="ward 56"/>
    <s v="Rickshaw, Auto-rickshaw"/>
    <m/>
    <n v="1500"/>
    <m/>
    <m/>
    <s v="No"/>
    <m/>
    <m/>
  </r>
  <r>
    <x v="0"/>
    <x v="0"/>
    <n v="5"/>
    <n v="2"/>
    <n v="3"/>
    <s v="Lower-middle Income (15000-29999)"/>
    <x v="1"/>
    <x v="6"/>
    <n v="2"/>
    <n v="2"/>
    <s v="ward 56"/>
    <s v="Rickshaw, Auto-rickshaw"/>
    <m/>
    <n v="1000"/>
    <m/>
    <m/>
    <s v="No"/>
    <m/>
    <m/>
  </r>
  <r>
    <x v="0"/>
    <x v="0"/>
    <n v="4"/>
    <n v="1"/>
    <n v="3"/>
    <s v="Lower-middle Income (15000-29999)"/>
    <x v="2"/>
    <x v="6"/>
    <n v="2"/>
    <n v="1"/>
    <s v="ward 56, ward 57"/>
    <s v="Rickshaw, Auto-rickshaw"/>
    <m/>
    <n v="1500"/>
    <m/>
    <m/>
    <s v="No"/>
    <m/>
    <m/>
  </r>
  <r>
    <x v="0"/>
    <x v="0"/>
    <n v="5"/>
    <n v="2"/>
    <n v="3"/>
    <s v="Middle-middle Income (30000-69999)"/>
    <x v="7"/>
    <x v="3"/>
    <n v="5"/>
    <n v="2"/>
    <s v="ward 56, ward 57"/>
    <s v="Leguna, Rickshaw, Auto-rickshaw"/>
    <s v="Auto Rickshaw"/>
    <n v="2000"/>
    <m/>
    <m/>
    <s v="No"/>
    <m/>
    <m/>
  </r>
  <r>
    <x v="0"/>
    <x v="0"/>
    <n v="4"/>
    <n v="2"/>
    <n v="2"/>
    <s v="Middle-middle Income (30000-69999)"/>
    <x v="1"/>
    <x v="6"/>
    <n v="3"/>
    <n v="1"/>
    <s v="ward 56, ward 57"/>
    <s v="Rickshaw, Auto-rickshaw"/>
    <m/>
    <n v="1000"/>
    <m/>
    <m/>
    <s v="No"/>
    <m/>
    <m/>
  </r>
  <r>
    <x v="0"/>
    <x v="0"/>
    <n v="4"/>
    <n v="3"/>
    <n v="1"/>
    <s v="Middle-middle Income (30000-69999)"/>
    <x v="7"/>
    <x v="3"/>
    <n v="6"/>
    <n v="1"/>
    <s v="ward 56, ward 57"/>
    <s v="Rickshaw, Auto-rickshaw"/>
    <m/>
    <n v="2000"/>
    <m/>
    <m/>
    <s v="No"/>
    <m/>
    <m/>
  </r>
  <r>
    <x v="0"/>
    <x v="0"/>
    <n v="3"/>
    <n v="1"/>
    <n v="2"/>
    <s v="Lower-middle Income (15000-29999)"/>
    <x v="1"/>
    <x v="4"/>
    <n v="4"/>
    <n v="0"/>
    <s v="ward 56, ward 57"/>
    <s v="Rickshaw, Auto-rickshaw"/>
    <m/>
    <n v="1500"/>
    <m/>
    <m/>
    <s v="No"/>
    <m/>
    <m/>
  </r>
  <r>
    <x v="0"/>
    <x v="0"/>
    <n v="3"/>
    <n v="2"/>
    <n v="1"/>
    <s v="Middle-middle Income (30000-69999)"/>
    <x v="0"/>
    <x v="3"/>
    <n v="3"/>
    <n v="1"/>
    <s v="ward 56, ward 57, Mohammadpur"/>
    <s v="Bus, Leguna, Rickshaw, Auto-rickshaw"/>
    <s v="Auto Rickshaw, Rickshaw"/>
    <n v="2000"/>
    <m/>
    <m/>
    <s v="No"/>
    <m/>
    <m/>
  </r>
  <r>
    <x v="0"/>
    <x v="0"/>
    <n v="4"/>
    <n v="3"/>
    <n v="1"/>
    <s v="Lower-middle Income (15000-29999)"/>
    <x v="2"/>
    <x v="6"/>
    <n v="3"/>
    <n v="0"/>
    <s v="ward 56"/>
    <s v="Rickshaw, Auto-rickshaw"/>
    <m/>
    <n v="1000"/>
    <m/>
    <m/>
    <s v="No"/>
    <m/>
    <m/>
  </r>
  <r>
    <x v="0"/>
    <x v="0"/>
    <n v="5"/>
    <n v="3"/>
    <n v="2"/>
    <s v="Middle-middle Income (30000-69999)"/>
    <x v="7"/>
    <x v="6"/>
    <n v="4"/>
    <n v="3"/>
    <s v="ward 55, ward 56, ward 57"/>
    <s v="Rickshaw, Auto-rickshaw"/>
    <m/>
    <n v="1500"/>
    <m/>
    <m/>
    <s v="No"/>
    <m/>
    <m/>
  </r>
  <r>
    <x v="0"/>
    <x v="0"/>
    <n v="5"/>
    <n v="2"/>
    <n v="3"/>
    <s v="Middle-middle Income (30000-69999)"/>
    <x v="6"/>
    <x v="3"/>
    <n v="5"/>
    <n v="3"/>
    <s v="ward 55, ward 56"/>
    <s v="Rickshaw, Auto-rickshaw"/>
    <m/>
    <n v="2000"/>
    <m/>
    <m/>
    <s v="No"/>
    <m/>
    <m/>
  </r>
  <r>
    <x v="0"/>
    <x v="0"/>
    <n v="6"/>
    <n v="3"/>
    <n v="3"/>
    <s v="Middle-middle Income (30000-69999)"/>
    <x v="6"/>
    <x v="3"/>
    <n v="6"/>
    <n v="2"/>
    <s v="ward 56, ward 57, Mohammadpur"/>
    <s v="Bus, Leguna, Rickshaw, Auto-rickshaw"/>
    <s v="Auto Rickshaw, Rickshaw"/>
    <n v="2000"/>
    <m/>
    <m/>
    <s v="No"/>
    <m/>
    <m/>
  </r>
  <r>
    <x v="0"/>
    <x v="0"/>
    <n v="4"/>
    <n v="3"/>
    <n v="1"/>
    <s v="Middle-middle Income (30000-69999)"/>
    <x v="1"/>
    <x v="23"/>
    <n v="3"/>
    <n v="1"/>
    <s v="ward 56, Dhanmondi, Mohammadpur"/>
    <s v="Leguna, Auto-rickshaw"/>
    <s v="Auto Rickshaw"/>
    <n v="6000"/>
    <m/>
    <m/>
    <s v="No"/>
    <m/>
    <m/>
  </r>
  <r>
    <x v="0"/>
    <x v="0"/>
    <n v="8"/>
    <n v="5"/>
    <n v="3"/>
    <s v="Upper-middle Income (70000-149999)"/>
    <x v="12"/>
    <x v="11"/>
    <n v="7"/>
    <n v="4"/>
    <s v="Dhanmondi, New Market"/>
    <s v="Bus, Rickshaw, Auto-rickshaw"/>
    <s v="Rickshaw"/>
    <n v="9000"/>
    <s v="Service of bus unsatisfactory"/>
    <s v="Better service from public transport"/>
    <s v="No"/>
    <m/>
    <m/>
  </r>
  <r>
    <x v="0"/>
    <x v="0"/>
    <n v="7"/>
    <n v="3"/>
    <n v="4"/>
    <s v="Lower-middle Income (15000-29999)"/>
    <x v="0"/>
    <x v="24"/>
    <n v="3"/>
    <n v="2"/>
    <s v="ward 56, New Market"/>
    <s v="Bus"/>
    <s v="Rickshaw"/>
    <n v="3500"/>
    <s v="High fare of rickshaws"/>
    <s v="Improving the service of public transport"/>
    <s v="No"/>
    <m/>
    <m/>
  </r>
  <r>
    <x v="0"/>
    <x v="0"/>
    <n v="2"/>
    <n v="1"/>
    <n v="1"/>
    <s v="Low Income (6000 to 14999)"/>
    <x v="10"/>
    <x v="14"/>
    <n v="2"/>
    <n v="0"/>
    <s v="ward 56, Babu bazar"/>
    <s v="Leguna, Auto-rickshaw"/>
    <s v="Auto-rickshaw"/>
    <n v="3000"/>
    <m/>
    <m/>
    <s v="No"/>
    <m/>
    <m/>
  </r>
  <r>
    <x v="0"/>
    <x v="0"/>
    <n v="7"/>
    <n v="3"/>
    <n v="4"/>
    <s v="Middle-middle Income (30000-69999)"/>
    <x v="4"/>
    <x v="3"/>
    <n v="5"/>
    <n v="4"/>
    <s v="ward 56, ward 57, Hazaribag, Dhanmondi, Mohammadpur"/>
    <s v="Leguna, Auto-rickshaw, Motor bike"/>
    <s v="Auto Rickshaw"/>
    <n v="2500"/>
    <s v="No rules maintained"/>
    <s v="Pedestrian environment, cycling infrastructure"/>
    <s v="No"/>
    <m/>
    <m/>
  </r>
  <r>
    <x v="0"/>
    <x v="0"/>
    <n v="9"/>
    <n v="5"/>
    <n v="4"/>
    <s v="Middle-middle Income (30000-69999)"/>
    <x v="6"/>
    <x v="3"/>
    <n v="6"/>
    <n v="2"/>
    <s v="ward 56, ward 57, Dhanmondi, Babu bazar"/>
    <s v="Bus, Leguna, Auto-rickshaw"/>
    <s v="Auto Rickshaw"/>
    <n v="3000"/>
    <s v="Pedestrian facilities"/>
    <m/>
    <s v="No"/>
    <m/>
    <m/>
  </r>
  <r>
    <x v="0"/>
    <x v="0"/>
    <n v="4"/>
    <n v="2"/>
    <n v="2"/>
    <s v="Lower-middle Income (15000-29999)"/>
    <x v="2"/>
    <x v="6"/>
    <n v="2"/>
    <n v="1"/>
    <s v="Hazaribag, Babu bazar"/>
    <s v="Leguna"/>
    <s v="None"/>
    <n v="1200"/>
    <s v="Jam"/>
    <m/>
    <s v="No"/>
    <m/>
    <m/>
  </r>
  <r>
    <x v="0"/>
    <x v="0"/>
    <n v="5"/>
    <n v="4"/>
    <n v="1"/>
    <s v="Middle-middle Income (30000-69999)"/>
    <x v="7"/>
    <x v="15"/>
    <n v="6"/>
    <n v="2"/>
    <s v="ward 55, ward 57, Babu bazar, New Market"/>
    <s v="Leguna, Auto-rickshaw"/>
    <s v="Auto Rickshaw"/>
    <n v="4000"/>
    <s v="Jam"/>
    <m/>
    <m/>
    <m/>
    <m/>
  </r>
  <r>
    <x v="0"/>
    <x v="0"/>
    <n v="4"/>
    <n v="2"/>
    <n v="2"/>
    <s v="Higher Income (150000+)"/>
    <x v="9"/>
    <x v="25"/>
    <n v="13"/>
    <n v="3"/>
    <s v="ward 55, Hazaribag, Dhanmondi, Babu bazar, New Market, Jatrabari"/>
    <s v="Bus, Leguna"/>
    <s v="Auto Rickshaw"/>
    <n v="6000"/>
    <s v="Walking problems"/>
    <m/>
    <s v="No"/>
    <m/>
    <m/>
  </r>
  <r>
    <x v="0"/>
    <x v="0"/>
    <n v="8"/>
    <n v="5"/>
    <n v="3"/>
    <s v="Middle-middle Income (30000-69999)"/>
    <x v="5"/>
    <x v="26"/>
    <n v="9"/>
    <n v="3"/>
    <s v="ward 55, Hazaribag, Dhanmondi, Mohammadpur, Savar"/>
    <s v="Bus, Leguna, Auto-rickshaw"/>
    <s v="Auto Rickshaw"/>
    <n v="4000"/>
    <m/>
    <m/>
    <s v="No"/>
    <m/>
    <m/>
  </r>
  <r>
    <x v="0"/>
    <x v="0"/>
    <n v="3"/>
    <n v="1"/>
    <n v="2"/>
    <s v="Lower-middle Income (15000-29999)"/>
    <x v="3"/>
    <x v="6"/>
    <n v="1"/>
    <n v="2"/>
    <s v="ward 57, Dhanmondi, New Market"/>
    <s v="Bus, Leguna"/>
    <s v="None"/>
    <n v="4000"/>
    <s v="Pedestrian facilities"/>
    <m/>
    <s v="No"/>
    <m/>
    <m/>
  </r>
  <r>
    <x v="0"/>
    <x v="0"/>
    <n v="5"/>
    <n v="3"/>
    <n v="2"/>
    <s v="Middle-middle Income (30000-69999)"/>
    <x v="1"/>
    <x v="14"/>
    <n v="4"/>
    <n v="0"/>
    <s v="ward 57, Babu bazar"/>
    <s v="Leguna, Auto-rickshaw"/>
    <m/>
    <n v="3000"/>
    <s v="Over crowd"/>
    <m/>
    <s v="No"/>
    <m/>
    <m/>
  </r>
  <r>
    <x v="0"/>
    <x v="0"/>
    <n v="3"/>
    <n v="2"/>
    <n v="1"/>
    <s v="Middle-middle Income (30000-69999)"/>
    <x v="1"/>
    <x v="27"/>
    <n v="2"/>
    <n v="2"/>
    <s v="ward 55, ward 57, Dhanmondi, Motijheel"/>
    <s v="Bus, Leguna, Rickshaw, Auto-rickshaw, Motor bike"/>
    <m/>
    <m/>
    <m/>
    <m/>
    <s v="Yes"/>
    <s v="Bike"/>
    <n v="1"/>
  </r>
  <r>
    <x v="0"/>
    <x v="0"/>
    <n v="5"/>
    <n v="2"/>
    <n v="3"/>
    <s v="Middle-middle Income (30000-69999)"/>
    <x v="0"/>
    <x v="18"/>
    <n v="2"/>
    <n v="3"/>
    <s v="ward 55, ward 57, Mohammadpur, Babu bazar, New Market, Motijheel"/>
    <s v="Bus, Leguna, Rickshaw, Auto-rickshaw"/>
    <m/>
    <n v="7000"/>
    <m/>
    <m/>
    <s v="No"/>
    <m/>
    <m/>
  </r>
  <r>
    <x v="0"/>
    <x v="0"/>
    <n v="3"/>
    <n v="2"/>
    <n v="1"/>
    <s v="Middle-middle Income (30000-69999)"/>
    <x v="0"/>
    <x v="28"/>
    <n v="2"/>
    <n v="3"/>
    <s v="ward 55, Mohammadpur"/>
    <s v="Bus, Rickshaw"/>
    <s v="Rickshaw"/>
    <n v="10000"/>
    <m/>
    <m/>
    <s v="No"/>
    <m/>
    <m/>
  </r>
  <r>
    <x v="0"/>
    <x v="0"/>
    <n v="5"/>
    <n v="3"/>
    <n v="2"/>
    <s v="Middle-middle Income (30000-69999)"/>
    <x v="0"/>
    <x v="20"/>
    <n v="3"/>
    <n v="2"/>
    <s v="ward 55, ward 56, Dhanmondi, New Market"/>
    <s v="Bus, Leguna, Auto-rickshaw"/>
    <s v="None"/>
    <n v="8000"/>
    <m/>
    <m/>
    <s v="No"/>
    <m/>
    <m/>
  </r>
  <r>
    <x v="0"/>
    <x v="0"/>
    <n v="4"/>
    <n v="1"/>
    <n v="3"/>
    <s v="Lower-middle Income (15000-29999)"/>
    <x v="2"/>
    <x v="29"/>
    <n v="2"/>
    <n v="1"/>
    <s v="ward 57, Hazaribag"/>
    <s v="Leguna"/>
    <s v="None"/>
    <n v="6000"/>
    <m/>
    <m/>
    <s v="No"/>
    <m/>
    <m/>
  </r>
  <r>
    <x v="0"/>
    <x v="0"/>
    <n v="4"/>
    <n v="2"/>
    <n v="2"/>
    <s v="Middle-middle Income (30000-69999)"/>
    <x v="1"/>
    <x v="30"/>
    <n v="2"/>
    <n v="2"/>
    <s v="ward 55, ward 57, Mohammadpur"/>
    <s v="Bus, Rickshaw"/>
    <m/>
    <n v="12000"/>
    <m/>
    <m/>
    <s v="No"/>
    <m/>
    <m/>
  </r>
  <r>
    <x v="0"/>
    <x v="0"/>
    <n v="2"/>
    <n v="1"/>
    <n v="1"/>
    <s v="Lower-middle Income (15000-29999)"/>
    <x v="10"/>
    <x v="4"/>
    <n v="2"/>
    <m/>
    <s v="Mohammadpur"/>
    <s v="Motor bike"/>
    <s v="None"/>
    <n v="7000"/>
    <m/>
    <m/>
    <s v="Yes"/>
    <s v="Bike"/>
    <n v="1"/>
  </r>
  <r>
    <x v="0"/>
    <x v="0"/>
    <n v="3"/>
    <n v="2"/>
    <n v="1"/>
    <s v="Low Income (6000 to 14999)"/>
    <x v="10"/>
    <x v="4"/>
    <n v="2"/>
    <m/>
    <s v="ward 55, ward 57"/>
    <s v="Rickshaw, Others"/>
    <s v="None"/>
    <n v="1500"/>
    <m/>
    <m/>
    <s v="No"/>
    <m/>
    <m/>
  </r>
  <r>
    <x v="0"/>
    <x v="0"/>
    <n v="1"/>
    <n v="1"/>
    <m/>
    <s v="Lower-middle Income (15000-29999)"/>
    <x v="10"/>
    <x v="4"/>
    <n v="2"/>
    <m/>
    <s v="Hazaribag"/>
    <s v="Leguna"/>
    <s v="None"/>
    <n v="3000"/>
    <m/>
    <m/>
    <s v="No"/>
    <m/>
    <m/>
  </r>
  <r>
    <x v="0"/>
    <x v="0"/>
    <n v="4"/>
    <n v="3"/>
    <n v="1"/>
    <s v="Upper-middle Income (70000-149999)"/>
    <x v="3"/>
    <x v="15"/>
    <n v="2"/>
    <n v="4"/>
    <s v="ward 55, Dhanmondi, Mohammadpur"/>
    <s v="Bus, Rickshaw, Others"/>
    <s v="Rickshaw"/>
    <n v="20000"/>
    <m/>
    <m/>
    <s v="No"/>
    <m/>
    <m/>
  </r>
  <r>
    <x v="0"/>
    <x v="0"/>
    <n v="3"/>
    <n v="1"/>
    <n v="2"/>
    <s v="Lower-middle Income (15000-29999)"/>
    <x v="2"/>
    <x v="31"/>
    <n v="2"/>
    <n v="1"/>
    <s v="ward 57, Mohammadpur"/>
    <s v="Bus"/>
    <s v="Rickshaw"/>
    <n v="5000"/>
    <m/>
    <m/>
    <s v="No"/>
    <m/>
    <m/>
  </r>
  <r>
    <x v="0"/>
    <x v="0"/>
    <n v="3"/>
    <n v="2"/>
    <n v="1"/>
    <s v="Middle-middle Income (30000-69999)"/>
    <x v="2"/>
    <x v="25"/>
    <n v="2"/>
    <n v="1"/>
    <s v="ward 55, ward 57, New Market"/>
    <s v="Bus, Rickshaw, Auto-rickshaw"/>
    <m/>
    <n v="6000"/>
    <m/>
    <m/>
    <s v="No"/>
    <m/>
    <m/>
  </r>
  <r>
    <x v="0"/>
    <x v="0"/>
    <n v="4"/>
    <n v="1"/>
    <n v="3"/>
    <s v="Lower-middle Income (15000-29999)"/>
    <x v="1"/>
    <x v="25"/>
    <n v="2"/>
    <n v="2"/>
    <s v="ward 55, Babu bazar, Jurain"/>
    <s v="Leguna, Auto-rickshaw"/>
    <m/>
    <n v="1500"/>
    <m/>
    <m/>
    <s v="No"/>
    <m/>
    <m/>
  </r>
  <r>
    <x v="0"/>
    <x v="0"/>
    <n v="6"/>
    <n v="4"/>
    <n v="2"/>
    <s v="Higher Income (150000+)"/>
    <x v="4"/>
    <x v="15"/>
    <n v="6"/>
    <n v="3"/>
    <s v="ward 55, ward 57, Dhanmondi, Babu bazar, New Market"/>
    <s v="Leguna, Auto-rickshaw, Motor bike"/>
    <s v="Auto Rickshaw"/>
    <n v="8000"/>
    <m/>
    <m/>
    <s v="Yes"/>
    <s v="Bike"/>
    <n v="1"/>
  </r>
  <r>
    <x v="0"/>
    <x v="1"/>
    <n v="5"/>
    <n v="3"/>
    <n v="2"/>
    <s v="Middle-middle Income (30000-69999)"/>
    <x v="0"/>
    <x v="6"/>
    <n v="4"/>
    <n v="1"/>
    <s v="ward 55, ward 56, ward 57"/>
    <s v="Bus, Rickshaw, Auto-rickshaw"/>
    <s v="Auto Rickshaw, Rickshaw"/>
    <n v="6000"/>
    <m/>
    <m/>
    <s v="No"/>
    <m/>
    <m/>
  </r>
  <r>
    <x v="0"/>
    <x v="1"/>
    <n v="2"/>
    <n v="1"/>
    <n v="1"/>
    <s v="Lower-middle Income (15000-29999)"/>
    <x v="2"/>
    <x v="4"/>
    <n v="2"/>
    <n v="1"/>
    <s v="ward 56, ward 57"/>
    <s v="Rickshaw, Auto-rickshaw"/>
    <s v="Auto Rickshaw"/>
    <n v="6000"/>
    <m/>
    <m/>
    <s v="No"/>
    <m/>
    <m/>
  </r>
  <r>
    <x v="0"/>
    <x v="1"/>
    <n v="2"/>
    <n v="1"/>
    <n v="1"/>
    <s v="Lower-middle Income (15000-29999)"/>
    <x v="2"/>
    <x v="4"/>
    <n v="2"/>
    <n v="1"/>
    <s v="ward 56, ward 57"/>
    <s v="Rickshaw"/>
    <s v="Auto Rickshaw, Rickshaw"/>
    <n v="4500"/>
    <m/>
    <m/>
    <s v="No"/>
    <m/>
    <m/>
  </r>
  <r>
    <x v="0"/>
    <x v="1"/>
    <n v="6"/>
    <n v="3"/>
    <n v="3"/>
    <s v="Middle-middle Income (30000-69999)"/>
    <x v="6"/>
    <x v="6"/>
    <n v="5"/>
    <n v="3"/>
    <s v="ward 56, Mohammadpur, New Market"/>
    <s v="Bus, Auto-rickshaw"/>
    <s v="Auto Rickshaw"/>
    <n v="12000"/>
    <m/>
    <m/>
    <s v="No"/>
    <m/>
    <m/>
  </r>
  <r>
    <x v="0"/>
    <x v="1"/>
    <n v="4"/>
    <n v="3"/>
    <n v="1"/>
    <s v="Lower-middle Income (15000-29999)"/>
    <x v="1"/>
    <x v="6"/>
    <n v="2"/>
    <n v="2"/>
    <s v="ward 56, ward 57, Mohammadpur"/>
    <s v="Auto-rickshaw"/>
    <s v="None"/>
    <n v="5500"/>
    <m/>
    <m/>
    <s v="No"/>
    <m/>
    <m/>
  </r>
  <r>
    <x v="0"/>
    <x v="1"/>
    <n v="4"/>
    <n v="2"/>
    <n v="2"/>
    <s v="Middle-middle Income (30000-69999)"/>
    <x v="10"/>
    <x v="14"/>
    <n v="2"/>
    <n v="0"/>
    <s v="ward 56"/>
    <s v="Rickshaw"/>
    <m/>
    <n v="1500"/>
    <m/>
    <m/>
    <m/>
    <m/>
    <m/>
  </r>
  <r>
    <x v="0"/>
    <x v="1"/>
    <n v="4"/>
    <n v="3"/>
    <n v="1"/>
    <s v="Middle-middle Income (30000-69999)"/>
    <x v="3"/>
    <x v="3"/>
    <n v="4"/>
    <n v="2"/>
    <s v="ward 56, Dhanmondi, New Market"/>
    <s v="Bus, Auto-rickshaw"/>
    <s v="Auto Rickshaw"/>
    <n v="4000"/>
    <m/>
    <m/>
    <s v="No"/>
    <m/>
    <m/>
  </r>
  <r>
    <x v="0"/>
    <x v="1"/>
    <n v="5"/>
    <n v="2"/>
    <n v="3"/>
    <s v="Upper-middle Income (70000-149999)"/>
    <x v="7"/>
    <x v="3"/>
    <n v="3"/>
    <n v="4"/>
    <s v="ward 56, Hazaribag, Mohammadpur"/>
    <s v="Bus, Auto-rickshaw"/>
    <s v="Auto Rickshaw"/>
    <n v="6000"/>
    <m/>
    <m/>
    <s v="No"/>
    <m/>
    <m/>
  </r>
  <r>
    <x v="0"/>
    <x v="1"/>
    <n v="4"/>
    <n v="2"/>
    <n v="2"/>
    <s v="Middle-middle Income (30000-69999)"/>
    <x v="7"/>
    <x v="14"/>
    <n v="4"/>
    <n v="3"/>
    <s v="ward 56, ward 57, New Market"/>
    <s v="Leguna, Auto-rickshaw, Motor bike"/>
    <s v="None"/>
    <n v="9000"/>
    <m/>
    <m/>
    <s v="Yes"/>
    <s v="Bike"/>
    <n v="1"/>
  </r>
  <r>
    <x v="0"/>
    <x v="1"/>
    <n v="2"/>
    <n v="1"/>
    <n v="1"/>
    <s v="Middle-middle Income (30000-69999)"/>
    <x v="2"/>
    <x v="19"/>
    <n v="2"/>
    <n v="1"/>
    <s v="ward 56, ward 57, Dhanmondi"/>
    <s v="Leguna, Auto-rickshaw"/>
    <s v="None"/>
    <n v="7000"/>
    <m/>
    <m/>
    <s v="No"/>
    <m/>
    <m/>
  </r>
  <r>
    <x v="0"/>
    <x v="1"/>
    <n v="5"/>
    <n v="3"/>
    <n v="2"/>
    <s v="Middle-middle Income (30000-69999)"/>
    <x v="3"/>
    <x v="18"/>
    <n v="3"/>
    <n v="3"/>
    <s v="ward 56, ward 57, Dhanmondi, New Market"/>
    <s v="Leguna, Auto-rickshaw"/>
    <s v="None"/>
    <n v="4000"/>
    <m/>
    <m/>
    <s v="No"/>
    <m/>
    <m/>
  </r>
  <r>
    <x v="0"/>
    <x v="1"/>
    <n v="7"/>
    <n v="4"/>
    <n v="3"/>
    <s v="Upper-middle Income (70000-149999)"/>
    <x v="11"/>
    <x v="8"/>
    <n v="9"/>
    <n v="5"/>
    <s v="ward 56, Dhanmondi, Mohammadpur"/>
    <s v="Auto-rickshaw, Car"/>
    <s v="Auto Rickshaw"/>
    <n v="35000"/>
    <s v="Car parking spot, Jam"/>
    <m/>
    <s v="Yes"/>
    <s v="Car"/>
    <n v="1"/>
  </r>
  <r>
    <x v="0"/>
    <x v="1"/>
    <n v="3"/>
    <n v="2"/>
    <n v="1"/>
    <s v="Lower-middle Income (15000-29999)"/>
    <x v="1"/>
    <x v="20"/>
    <n v="3"/>
    <n v="1"/>
    <s v="ward 55, ward 57, Hazaribag"/>
    <s v="Leguna"/>
    <s v="None"/>
    <n v="1200"/>
    <m/>
    <m/>
    <s v="No"/>
    <m/>
    <m/>
  </r>
  <r>
    <x v="0"/>
    <x v="1"/>
    <n v="3"/>
    <n v="2"/>
    <n v="1"/>
    <s v="Lower-middle Income (15000-29999)"/>
    <x v="3"/>
    <x v="6"/>
    <n v="4"/>
    <n v="2"/>
    <s v="ward 56, Dhanmondi"/>
    <s v="Auto-rickshaw"/>
    <s v="None"/>
    <n v="4000"/>
    <m/>
    <m/>
    <s v="Yes"/>
    <s v="Bike"/>
    <n v="1"/>
  </r>
  <r>
    <x v="0"/>
    <x v="1"/>
    <n v="4"/>
    <n v="3"/>
    <n v="1"/>
    <s v="Middle-middle Income (30000-69999)"/>
    <x v="3"/>
    <x v="32"/>
    <n v="3"/>
    <n v="3"/>
    <s v="ward 56, ward 57, Dhanmondi, Babu bazar, New Market"/>
    <s v="Leguna, Auto-rickshaw, Boats"/>
    <m/>
    <n v="10000"/>
    <m/>
    <m/>
    <s v="No"/>
    <m/>
    <m/>
  </r>
  <r>
    <x v="0"/>
    <x v="1"/>
    <n v="4"/>
    <n v="2"/>
    <n v="2"/>
    <s v="Middle-middle Income (30000-69999)"/>
    <x v="2"/>
    <x v="14"/>
    <n v="2"/>
    <n v="1"/>
    <s v="ward 56, Babu bazar, New Market"/>
    <s v="Leguna, Auto-rickshaw"/>
    <s v="None"/>
    <n v="6000"/>
    <m/>
    <m/>
    <s v="No"/>
    <m/>
    <m/>
  </r>
  <r>
    <x v="0"/>
    <x v="1"/>
    <n v="6"/>
    <n v="4"/>
    <n v="2"/>
    <s v="Higher Income (150000+)"/>
    <x v="8"/>
    <x v="21"/>
    <n v="6"/>
    <n v="4"/>
    <s v="ward 56, Dhanmondi, Mohammadpur, Motijheel"/>
    <s v="Auto-rickshaw, Car"/>
    <s v="Auto Rickshaw"/>
    <n v="40000"/>
    <m/>
    <m/>
    <s v="Yes"/>
    <s v="Car"/>
    <n v="1"/>
  </r>
  <r>
    <x v="0"/>
    <x v="1"/>
    <n v="5"/>
    <n v="3"/>
    <n v="2"/>
    <s v="Upper-middle Income (70000-149999)"/>
    <x v="3"/>
    <x v="33"/>
    <n v="4"/>
    <n v="2"/>
    <s v="ward 56, Dhanmondi, Mohammadpur"/>
    <s v="Auto-rickshaw"/>
    <s v="Auto Rickshaw"/>
    <n v="25000"/>
    <m/>
    <m/>
    <s v="Yes"/>
    <s v="Car"/>
    <n v="1"/>
  </r>
  <r>
    <x v="0"/>
    <x v="1"/>
    <n v="3"/>
    <n v="1"/>
    <n v="2"/>
    <s v="Lower-middle Income (15000-29999)"/>
    <x v="0"/>
    <x v="8"/>
    <n v="2"/>
    <n v="3"/>
    <s v="ward 56, Dhanmondi, Mohammadpur, New Market"/>
    <s v="Leguna, Auto-rickshaw"/>
    <s v="Auto Rickshaw, Rickshaw"/>
    <n v="6000"/>
    <m/>
    <m/>
    <s v="No"/>
    <m/>
    <m/>
  </r>
  <r>
    <x v="0"/>
    <x v="1"/>
    <n v="3"/>
    <n v="2"/>
    <n v="1"/>
    <s v="Middle-middle Income (30000-69999)"/>
    <x v="2"/>
    <x v="25"/>
    <n v="2"/>
    <n v="1"/>
    <s v="ward 55, Dhanmondi"/>
    <s v="Leguna, Auto-rickshaw"/>
    <s v="Auto Rickshaw"/>
    <n v="7500"/>
    <m/>
    <m/>
    <s v="No"/>
    <m/>
    <m/>
  </r>
  <r>
    <x v="0"/>
    <x v="1"/>
    <n v="4"/>
    <n v="2"/>
    <n v="2"/>
    <s v="Middle-middle Income (30000-69999)"/>
    <x v="1"/>
    <x v="15"/>
    <n v="3"/>
    <n v="1"/>
    <s v="ward 56, Mohammadpur, Babu bazar"/>
    <s v="Auto-rickshaw, Motor bike"/>
    <m/>
    <n v="10000"/>
    <m/>
    <m/>
    <s v="Yes"/>
    <s v="Bike"/>
    <n v="1"/>
  </r>
  <r>
    <x v="0"/>
    <x v="1"/>
    <n v="3"/>
    <n v="3"/>
    <n v="0"/>
    <s v="Middle-middle Income (30000-69999)"/>
    <x v="2"/>
    <x v="4"/>
    <n v="3"/>
    <n v="0"/>
    <s v="ward 56"/>
    <s v="Auto-rickshaw"/>
    <s v="Auto Rickshaw"/>
    <n v="1000"/>
    <s v="Poor road condition, Inadequate sidewalks,Jam"/>
    <s v="High transport cost"/>
    <s v="No"/>
    <m/>
    <m/>
  </r>
  <r>
    <x v="0"/>
    <x v="1"/>
    <n v="6"/>
    <n v="3"/>
    <n v="3"/>
    <s v="Higher Income (150000+)"/>
    <x v="5"/>
    <x v="15"/>
    <n v="10"/>
    <n v="2"/>
    <s v="ward 56, ward 57, Dhanmondi, Mohammadpur"/>
    <s v="Car"/>
    <m/>
    <n v="25000"/>
    <m/>
    <m/>
    <s v="Yes"/>
    <s v="Car, Bike"/>
    <n v="2"/>
  </r>
  <r>
    <x v="0"/>
    <x v="1"/>
    <n v="5"/>
    <n v="4"/>
    <n v="1"/>
    <s v="Middle-middle Income (30000-69999)"/>
    <x v="1"/>
    <x v="3"/>
    <n v="4"/>
    <n v="0"/>
    <s v="ward 56"/>
    <s v="Rickshaw, Auto-rickshaw"/>
    <m/>
    <n v="1000"/>
    <m/>
    <m/>
    <s v="No"/>
    <m/>
    <m/>
  </r>
  <r>
    <x v="0"/>
    <x v="1"/>
    <n v="4"/>
    <n v="3"/>
    <n v="1"/>
    <s v="Lower-middle Income (15000-29999)"/>
    <x v="0"/>
    <x v="6"/>
    <n v="5"/>
    <n v="0"/>
    <s v="ward 56"/>
    <s v="Rickshaw, Auto-rickshaw"/>
    <m/>
    <n v="1500"/>
    <m/>
    <m/>
    <s v="No"/>
    <m/>
    <m/>
  </r>
  <r>
    <x v="0"/>
    <x v="1"/>
    <n v="5"/>
    <n v="2"/>
    <n v="3"/>
    <s v="Lower-middle Income (15000-29999)"/>
    <x v="1"/>
    <x v="6"/>
    <n v="2"/>
    <n v="2"/>
    <s v="ward 56"/>
    <s v="Rickshaw, Auto-rickshaw"/>
    <m/>
    <n v="1000"/>
    <m/>
    <m/>
    <s v="No"/>
    <m/>
    <m/>
  </r>
  <r>
    <x v="0"/>
    <x v="1"/>
    <n v="4"/>
    <n v="1"/>
    <n v="3"/>
    <s v="Lower-middle Income (15000-29999)"/>
    <x v="2"/>
    <x v="6"/>
    <n v="2"/>
    <n v="1"/>
    <s v="ward 56, ward 57"/>
    <s v="Rickshaw, Auto-rickshaw"/>
    <m/>
    <n v="1500"/>
    <m/>
    <m/>
    <s v="No"/>
    <m/>
    <m/>
  </r>
  <r>
    <x v="0"/>
    <x v="1"/>
    <n v="5"/>
    <n v="2"/>
    <n v="3"/>
    <s v="Middle-middle Income (30000-69999)"/>
    <x v="7"/>
    <x v="3"/>
    <n v="5"/>
    <n v="2"/>
    <s v="ward 56, ward 57"/>
    <s v="Leguna, Rickshaw, Auto-rickshaw"/>
    <s v="Auto Rickshaw"/>
    <n v="2000"/>
    <m/>
    <m/>
    <s v="No"/>
    <m/>
    <m/>
  </r>
  <r>
    <x v="0"/>
    <x v="1"/>
    <n v="4"/>
    <n v="2"/>
    <n v="2"/>
    <s v="Middle-middle Income (30000-69999)"/>
    <x v="1"/>
    <x v="6"/>
    <n v="3"/>
    <n v="1"/>
    <s v="ward 56, ward 57"/>
    <s v="Rickshaw, Auto-rickshaw"/>
    <m/>
    <n v="1000"/>
    <m/>
    <m/>
    <s v="No"/>
    <m/>
    <m/>
  </r>
  <r>
    <x v="0"/>
    <x v="1"/>
    <n v="4"/>
    <n v="3"/>
    <n v="1"/>
    <s v="Middle-middle Income (30000-69999)"/>
    <x v="7"/>
    <x v="3"/>
    <n v="6"/>
    <n v="1"/>
    <s v="ward 56, ward 57"/>
    <s v="Rickshaw, Auto-rickshaw"/>
    <m/>
    <n v="2000"/>
    <m/>
    <m/>
    <s v="No"/>
    <m/>
    <m/>
  </r>
  <r>
    <x v="0"/>
    <x v="1"/>
    <n v="3"/>
    <n v="1"/>
    <n v="2"/>
    <s v="Lower-middle Income (15000-29999)"/>
    <x v="1"/>
    <x v="4"/>
    <n v="4"/>
    <n v="0"/>
    <s v="ward 56, ward 57"/>
    <s v="Rickshaw, Auto-rickshaw"/>
    <m/>
    <n v="1500"/>
    <m/>
    <m/>
    <s v="No"/>
    <m/>
    <m/>
  </r>
  <r>
    <x v="0"/>
    <x v="1"/>
    <n v="3"/>
    <n v="2"/>
    <n v="1"/>
    <s v="Middle-middle Income (30000-69999)"/>
    <x v="0"/>
    <x v="3"/>
    <n v="3"/>
    <n v="1"/>
    <s v="ward 56, ward 57, Mohammadpur"/>
    <s v="Bus, Leguna, Rickshaw, Auto-rickshaw"/>
    <s v="Auto Rickshaw, Rickshaw"/>
    <n v="2000"/>
    <m/>
    <m/>
    <s v="No"/>
    <m/>
    <m/>
  </r>
  <r>
    <x v="0"/>
    <x v="1"/>
    <n v="4"/>
    <n v="3"/>
    <n v="1"/>
    <s v="Lower-middle Income (15000-29999)"/>
    <x v="2"/>
    <x v="6"/>
    <n v="3"/>
    <n v="0"/>
    <s v="ward 56"/>
    <s v="Rickshaw, Auto-rickshaw"/>
    <m/>
    <n v="1000"/>
    <m/>
    <m/>
    <s v="No"/>
    <m/>
    <m/>
  </r>
  <r>
    <x v="0"/>
    <x v="1"/>
    <n v="5"/>
    <n v="3"/>
    <n v="2"/>
    <s v="Middle-middle Income (30000-69999)"/>
    <x v="7"/>
    <x v="6"/>
    <n v="4"/>
    <n v="3"/>
    <s v="ward 55, ward 56, ward 57"/>
    <s v="Rickshaw, Auto-rickshaw"/>
    <m/>
    <n v="1500"/>
    <m/>
    <m/>
    <s v="No"/>
    <m/>
    <m/>
  </r>
  <r>
    <x v="0"/>
    <x v="1"/>
    <n v="5"/>
    <n v="2"/>
    <n v="3"/>
    <s v="Middle-middle Income (30000-69999)"/>
    <x v="6"/>
    <x v="3"/>
    <n v="5"/>
    <n v="3"/>
    <s v="ward 55, ward 56"/>
    <s v="Rickshaw, Auto-rickshaw"/>
    <m/>
    <n v="2000"/>
    <m/>
    <m/>
    <s v="No"/>
    <m/>
    <m/>
  </r>
  <r>
    <x v="0"/>
    <x v="1"/>
    <n v="6"/>
    <n v="3"/>
    <n v="3"/>
    <s v="Middle-middle Income (30000-69999)"/>
    <x v="6"/>
    <x v="3"/>
    <n v="6"/>
    <n v="2"/>
    <s v="ward 56, ward 57, Mohammadpur"/>
    <s v="Bus, Leguna, Rickshaw, Auto-rickshaw"/>
    <s v="Auto Rickshaw, Rickshaw"/>
    <n v="2000"/>
    <m/>
    <m/>
    <s v="No"/>
    <m/>
    <m/>
  </r>
  <r>
    <x v="0"/>
    <x v="1"/>
    <n v="4"/>
    <n v="3"/>
    <n v="1"/>
    <s v="Middle-middle Income (30000-69999)"/>
    <x v="1"/>
    <x v="23"/>
    <n v="3"/>
    <n v="1"/>
    <s v="ward 56, Dhanmondi, Mohammadpur"/>
    <s v="Leguna, Auto-rickshaw"/>
    <s v="Auto Rickshaw"/>
    <n v="6000"/>
    <m/>
    <m/>
    <s v="No"/>
    <m/>
    <m/>
  </r>
  <r>
    <x v="0"/>
    <x v="1"/>
    <n v="8"/>
    <n v="5"/>
    <n v="3"/>
    <s v="Upper-middle Income (70000-149999)"/>
    <x v="12"/>
    <x v="11"/>
    <n v="7"/>
    <n v="4"/>
    <s v="Dhanmondi, New Market"/>
    <s v="Bus, Rickshaw, Auto-rickshaw"/>
    <s v="Rickshaw"/>
    <n v="9000"/>
    <s v="Service of bus unsatisfactory"/>
    <s v="Better service from public transport"/>
    <s v="No"/>
    <m/>
    <m/>
  </r>
  <r>
    <x v="0"/>
    <x v="1"/>
    <n v="7"/>
    <n v="3"/>
    <n v="4"/>
    <s v="Lower-middle Income (15000-29999)"/>
    <x v="0"/>
    <x v="24"/>
    <n v="3"/>
    <n v="2"/>
    <s v="ward 56, New Market"/>
    <s v="Bus"/>
    <s v="Rickshaw"/>
    <n v="3500"/>
    <s v="High fare of rickshaws"/>
    <s v="Improving the service of public transport"/>
    <s v="No"/>
    <m/>
    <m/>
  </r>
  <r>
    <x v="0"/>
    <x v="1"/>
    <n v="2"/>
    <n v="1"/>
    <n v="1"/>
    <s v="Low Income (6000 to 14999)"/>
    <x v="10"/>
    <x v="14"/>
    <n v="2"/>
    <n v="0"/>
    <s v="ward 56, Babu bazar"/>
    <s v="Leguna, Auto-rickshaw"/>
    <s v="Auto-rickshaw"/>
    <n v="3000"/>
    <m/>
    <m/>
    <s v="No"/>
    <m/>
    <m/>
  </r>
  <r>
    <x v="0"/>
    <x v="1"/>
    <n v="7"/>
    <n v="3"/>
    <n v="4"/>
    <s v="Middle-middle Income (30000-69999)"/>
    <x v="4"/>
    <x v="3"/>
    <n v="5"/>
    <n v="4"/>
    <s v="ward 56, ward 57, Hazaribag, Dhanmondi, Mohammadpur"/>
    <s v="Leguna, Auto-rickshaw, Motor bike"/>
    <s v="Auto Rickshaw"/>
    <n v="2500"/>
    <s v="No rules maintained"/>
    <s v="Pedestrian environment, cycling infrastructure"/>
    <s v="No"/>
    <m/>
    <m/>
  </r>
  <r>
    <x v="0"/>
    <x v="1"/>
    <n v="9"/>
    <n v="5"/>
    <n v="4"/>
    <s v="Middle-middle Income (30000-69999)"/>
    <x v="6"/>
    <x v="3"/>
    <n v="6"/>
    <n v="2"/>
    <s v="ward 56, ward 57, Dhanmondi, Babu bazar"/>
    <s v="Bus, Leguna, Auto-rickshaw"/>
    <s v="Auto Rickshaw"/>
    <n v="3000"/>
    <s v="Pedestrian facilities"/>
    <m/>
    <s v="No"/>
    <m/>
    <m/>
  </r>
  <r>
    <x v="0"/>
    <x v="1"/>
    <n v="4"/>
    <n v="2"/>
    <n v="2"/>
    <s v="Lower-middle Income (15000-29999)"/>
    <x v="2"/>
    <x v="6"/>
    <n v="2"/>
    <n v="1"/>
    <s v="Hazaribag, Babu bazar"/>
    <s v="Leguna"/>
    <s v="None"/>
    <n v="1200"/>
    <s v="Jam"/>
    <m/>
    <s v="No"/>
    <m/>
    <m/>
  </r>
  <r>
    <x v="0"/>
    <x v="1"/>
    <n v="5"/>
    <n v="4"/>
    <n v="1"/>
    <s v="Middle-middle Income (30000-69999)"/>
    <x v="7"/>
    <x v="15"/>
    <n v="6"/>
    <n v="2"/>
    <s v="ward 55, ward 57, Babu bazar, New Market"/>
    <s v="Leguna, Auto-rickshaw"/>
    <s v="Auto Rickshaw"/>
    <n v="4000"/>
    <s v="Jam"/>
    <m/>
    <m/>
    <m/>
    <m/>
  </r>
  <r>
    <x v="0"/>
    <x v="1"/>
    <n v="4"/>
    <n v="2"/>
    <n v="2"/>
    <s v="Higher Income (150000+)"/>
    <x v="9"/>
    <x v="25"/>
    <n v="13"/>
    <n v="3"/>
    <s v="ward 55, Hazaribag, Dhanmondi, Babu bazar, New Market, Jatrabari"/>
    <s v="Bus, Leguna"/>
    <s v="Auto Rickshaw"/>
    <n v="6000"/>
    <s v="Walking problems"/>
    <m/>
    <s v="No"/>
    <m/>
    <m/>
  </r>
  <r>
    <x v="0"/>
    <x v="1"/>
    <n v="8"/>
    <n v="5"/>
    <n v="3"/>
    <s v="Middle-middle Income (30000-69999)"/>
    <x v="5"/>
    <x v="26"/>
    <n v="9"/>
    <n v="3"/>
    <s v="ward 55, Hazaribag, Dhanmondi, Mohammadpur, Savar"/>
    <s v="Bus, Leguna, Auto-rickshaw"/>
    <s v="Auto Rickshaw"/>
    <n v="4000"/>
    <m/>
    <m/>
    <s v="No"/>
    <m/>
    <m/>
  </r>
  <r>
    <x v="0"/>
    <x v="1"/>
    <n v="3"/>
    <n v="1"/>
    <n v="2"/>
    <s v="Lower-middle Income (15000-29999)"/>
    <x v="3"/>
    <x v="6"/>
    <n v="1"/>
    <n v="2"/>
    <s v="ward 57, Dhanmondi, New Market"/>
    <s v="Bus, Leguna"/>
    <s v="None"/>
    <n v="4000"/>
    <s v="Pedestrian facilities"/>
    <m/>
    <s v="No"/>
    <m/>
    <m/>
  </r>
  <r>
    <x v="0"/>
    <x v="1"/>
    <n v="5"/>
    <n v="3"/>
    <n v="2"/>
    <s v="Middle-middle Income (30000-69999)"/>
    <x v="1"/>
    <x v="14"/>
    <n v="4"/>
    <n v="0"/>
    <s v="ward 57, Babu bazar"/>
    <s v="Leguna, Auto-rickshaw"/>
    <m/>
    <n v="3000"/>
    <s v="Over crowd"/>
    <m/>
    <s v="No"/>
    <m/>
    <m/>
  </r>
  <r>
    <x v="0"/>
    <x v="1"/>
    <n v="3"/>
    <n v="2"/>
    <n v="1"/>
    <s v="Middle-middle Income (30000-69999)"/>
    <x v="1"/>
    <x v="27"/>
    <n v="2"/>
    <n v="2"/>
    <s v="ward 55, ward 57, Dhanmondi, Motijheel"/>
    <s v="Bus, Leguna, Rickshaw, Auto-rickshaw, Motor bike"/>
    <m/>
    <m/>
    <m/>
    <m/>
    <s v="Yes"/>
    <s v="Bike"/>
    <n v="1"/>
  </r>
  <r>
    <x v="0"/>
    <x v="1"/>
    <n v="5"/>
    <n v="2"/>
    <n v="3"/>
    <s v="Middle-middle Income (30000-69999)"/>
    <x v="0"/>
    <x v="18"/>
    <n v="2"/>
    <n v="3"/>
    <s v="ward 55, ward 57, Mohammadpur, Babu bazar, New Market, Motijheel"/>
    <s v="Bus, Leguna, Rickshaw, Auto-rickshaw"/>
    <m/>
    <n v="7000"/>
    <m/>
    <m/>
    <s v="No"/>
    <m/>
    <m/>
  </r>
  <r>
    <x v="0"/>
    <x v="1"/>
    <n v="3"/>
    <n v="2"/>
    <n v="1"/>
    <s v="Middle-middle Income (30000-69999)"/>
    <x v="0"/>
    <x v="28"/>
    <n v="2"/>
    <n v="3"/>
    <s v="ward 55, Mohammadpur"/>
    <s v="Bus, Rickshaw"/>
    <s v="Rickshaw"/>
    <n v="10000"/>
    <m/>
    <m/>
    <s v="No"/>
    <m/>
    <m/>
  </r>
  <r>
    <x v="0"/>
    <x v="1"/>
    <n v="5"/>
    <n v="3"/>
    <n v="2"/>
    <s v="Middle-middle Income (30000-69999)"/>
    <x v="0"/>
    <x v="20"/>
    <n v="3"/>
    <n v="2"/>
    <s v="ward 55, ward 56, Dhanmondi, New Market"/>
    <s v="Bus, Leguna, Auto-rickshaw"/>
    <s v="None"/>
    <n v="8000"/>
    <m/>
    <m/>
    <s v="No"/>
    <m/>
    <m/>
  </r>
  <r>
    <x v="0"/>
    <x v="1"/>
    <n v="4"/>
    <n v="1"/>
    <n v="3"/>
    <s v="Lower-middle Income (15000-29999)"/>
    <x v="2"/>
    <x v="29"/>
    <n v="2"/>
    <n v="1"/>
    <s v="ward 57, Hazaribag"/>
    <s v="Leguna"/>
    <s v="None"/>
    <n v="6000"/>
    <m/>
    <m/>
    <s v="No"/>
    <m/>
    <m/>
  </r>
  <r>
    <x v="0"/>
    <x v="1"/>
    <n v="4"/>
    <n v="2"/>
    <n v="2"/>
    <s v="Middle-middle Income (30000-69999)"/>
    <x v="1"/>
    <x v="30"/>
    <n v="2"/>
    <n v="2"/>
    <s v="ward 55, ward 57, Mohammadpur"/>
    <s v="Bus, Rickshaw"/>
    <m/>
    <n v="12000"/>
    <m/>
    <m/>
    <s v="No"/>
    <m/>
    <m/>
  </r>
  <r>
    <x v="0"/>
    <x v="1"/>
    <n v="2"/>
    <n v="1"/>
    <n v="1"/>
    <s v="Lower-middle Income (15000-29999)"/>
    <x v="10"/>
    <x v="4"/>
    <n v="2"/>
    <m/>
    <s v="Mohammadpur"/>
    <s v="Motor bike"/>
    <s v="None"/>
    <n v="7000"/>
    <m/>
    <m/>
    <s v="Yes"/>
    <s v="Bike"/>
    <n v="1"/>
  </r>
  <r>
    <x v="0"/>
    <x v="1"/>
    <n v="3"/>
    <n v="2"/>
    <n v="1"/>
    <s v="Low Income (6000 to 14999)"/>
    <x v="10"/>
    <x v="4"/>
    <n v="2"/>
    <m/>
    <s v="ward 55, ward 57"/>
    <s v="Rickshaw, Others"/>
    <s v="None"/>
    <n v="1500"/>
    <m/>
    <m/>
    <s v="No"/>
    <m/>
    <m/>
  </r>
  <r>
    <x v="0"/>
    <x v="1"/>
    <n v="1"/>
    <n v="1"/>
    <m/>
    <s v="Lower-middle Income (15000-29999)"/>
    <x v="10"/>
    <x v="4"/>
    <n v="2"/>
    <m/>
    <s v="Hazaribag"/>
    <s v="Leguna"/>
    <s v="None"/>
    <n v="3000"/>
    <m/>
    <m/>
    <s v="No"/>
    <m/>
    <m/>
  </r>
  <r>
    <x v="0"/>
    <x v="1"/>
    <n v="4"/>
    <n v="3"/>
    <n v="1"/>
    <s v="Upper-middle Income (70000-149999)"/>
    <x v="3"/>
    <x v="15"/>
    <n v="2"/>
    <n v="4"/>
    <s v="ward 55, Dhanmondi, Mohammadpur"/>
    <s v="Bus, Rickshaw, Others"/>
    <s v="Rickshaw"/>
    <n v="20000"/>
    <m/>
    <m/>
    <s v="No"/>
    <m/>
    <m/>
  </r>
  <r>
    <x v="0"/>
    <x v="1"/>
    <n v="3"/>
    <n v="1"/>
    <n v="2"/>
    <s v="Lower-middle Income (15000-29999)"/>
    <x v="2"/>
    <x v="31"/>
    <n v="2"/>
    <n v="1"/>
    <s v="ward 57, Mohammadpur"/>
    <s v="Bus"/>
    <s v="Rickshaw"/>
    <n v="5000"/>
    <m/>
    <m/>
    <s v="No"/>
    <m/>
    <m/>
  </r>
  <r>
    <x v="0"/>
    <x v="1"/>
    <n v="3"/>
    <n v="2"/>
    <n v="1"/>
    <s v="Middle-middle Income (30000-69999)"/>
    <x v="2"/>
    <x v="25"/>
    <n v="2"/>
    <n v="1"/>
    <s v="ward 55, ward 57, New Market"/>
    <s v="Bus, Rickshaw, Auto-rickshaw"/>
    <m/>
    <n v="6000"/>
    <m/>
    <m/>
    <s v="No"/>
    <m/>
    <m/>
  </r>
  <r>
    <x v="0"/>
    <x v="1"/>
    <n v="4"/>
    <n v="1"/>
    <n v="3"/>
    <s v="Lower-middle Income (15000-29999)"/>
    <x v="1"/>
    <x v="25"/>
    <n v="2"/>
    <n v="2"/>
    <s v="ward 55, Babu bazar, Jurain"/>
    <s v="Leguna, Auto-rickshaw"/>
    <m/>
    <n v="1500"/>
    <m/>
    <m/>
    <s v="No"/>
    <m/>
    <m/>
  </r>
  <r>
    <x v="0"/>
    <x v="1"/>
    <n v="6"/>
    <n v="4"/>
    <n v="2"/>
    <s v="Higher Income (150000+)"/>
    <x v="4"/>
    <x v="15"/>
    <n v="6"/>
    <n v="3"/>
    <s v="ward 55, ward 57, Dhanmondi, Babu bazar, New Market"/>
    <s v="Leguna, Auto-rickshaw, Motor bike"/>
    <s v="Auto Rickshaw"/>
    <n v="8000"/>
    <m/>
    <m/>
    <s v="Yes"/>
    <s v="Bike"/>
    <n v="1"/>
  </r>
  <r>
    <x v="0"/>
    <x v="1"/>
    <n v="6"/>
    <n v="3"/>
    <n v="3"/>
    <s v="Higher Income (150000+)"/>
    <x v="5"/>
    <x v="15"/>
    <n v="10"/>
    <n v="2"/>
    <s v="ward 56, ward 57, Dhanmondi, Mohammadpur"/>
    <s v="Car"/>
    <m/>
    <n v="25000"/>
    <m/>
    <m/>
    <s v="Yes"/>
    <s v="Car, Bike"/>
    <n v="2"/>
  </r>
  <r>
    <x v="0"/>
    <x v="1"/>
    <n v="5"/>
    <n v="4"/>
    <n v="1"/>
    <s v="Middle-middle Income (30000-69999)"/>
    <x v="1"/>
    <x v="3"/>
    <n v="4"/>
    <n v="0"/>
    <s v="ward 56"/>
    <s v="Rickshaw, Auto-rickshaw"/>
    <m/>
    <n v="1000"/>
    <m/>
    <m/>
    <s v="No"/>
    <m/>
    <m/>
  </r>
  <r>
    <x v="0"/>
    <x v="1"/>
    <n v="4"/>
    <n v="3"/>
    <n v="1"/>
    <s v="Lower-middle Income (15000-29999)"/>
    <x v="0"/>
    <x v="6"/>
    <n v="5"/>
    <n v="0"/>
    <s v="ward 56"/>
    <s v="Rickshaw, Auto-rickshaw"/>
    <m/>
    <n v="1500"/>
    <m/>
    <m/>
    <s v="No"/>
    <m/>
    <m/>
  </r>
  <r>
    <x v="0"/>
    <x v="1"/>
    <n v="5"/>
    <n v="2"/>
    <n v="3"/>
    <s v="Lower-middle Income (15000-29999)"/>
    <x v="1"/>
    <x v="6"/>
    <n v="2"/>
    <n v="2"/>
    <s v="ward 56"/>
    <s v="Rickshaw, Auto-rickshaw"/>
    <m/>
    <n v="1000"/>
    <m/>
    <m/>
    <s v="No"/>
    <m/>
    <m/>
  </r>
  <r>
    <x v="0"/>
    <x v="1"/>
    <n v="4"/>
    <n v="1"/>
    <n v="3"/>
    <s v="Lower-middle Income (15000-29999)"/>
    <x v="2"/>
    <x v="6"/>
    <n v="2"/>
    <n v="1"/>
    <s v="ward 56, ward 57"/>
    <s v="Rickshaw, Auto-rickshaw"/>
    <m/>
    <n v="1500"/>
    <m/>
    <m/>
    <s v="No"/>
    <m/>
    <m/>
  </r>
  <r>
    <x v="0"/>
    <x v="1"/>
    <n v="5"/>
    <n v="2"/>
    <n v="3"/>
    <s v="Middle-middle Income (30000-69999)"/>
    <x v="7"/>
    <x v="3"/>
    <n v="5"/>
    <n v="2"/>
    <s v="ward 56, ward 57"/>
    <s v="Leguna, Rickshaw, Auto-rickshaw"/>
    <s v="Auto Rickshaw"/>
    <n v="2000"/>
    <m/>
    <m/>
    <s v="No"/>
    <m/>
    <m/>
  </r>
  <r>
    <x v="0"/>
    <x v="1"/>
    <n v="4"/>
    <n v="2"/>
    <n v="2"/>
    <s v="Middle-middle Income (30000-69999)"/>
    <x v="1"/>
    <x v="6"/>
    <n v="3"/>
    <n v="1"/>
    <s v="ward 56, ward 57"/>
    <s v="Rickshaw, Auto-rickshaw"/>
    <m/>
    <n v="1000"/>
    <m/>
    <m/>
    <s v="No"/>
    <m/>
    <m/>
  </r>
  <r>
    <x v="0"/>
    <x v="1"/>
    <n v="4"/>
    <n v="3"/>
    <n v="1"/>
    <s v="Middle-middle Income (30000-69999)"/>
    <x v="7"/>
    <x v="3"/>
    <n v="6"/>
    <n v="1"/>
    <s v="ward 56, ward 57"/>
    <s v="Rickshaw, Auto-rickshaw"/>
    <m/>
    <n v="2000"/>
    <m/>
    <m/>
    <s v="No"/>
    <m/>
    <m/>
  </r>
  <r>
    <x v="0"/>
    <x v="1"/>
    <n v="3"/>
    <n v="1"/>
    <n v="2"/>
    <s v="Lower-middle Income (15000-29999)"/>
    <x v="1"/>
    <x v="4"/>
    <n v="4"/>
    <n v="0"/>
    <s v="ward 56, ward 57"/>
    <s v="Rickshaw, Auto-rickshaw"/>
    <m/>
    <n v="1500"/>
    <m/>
    <m/>
    <s v="No"/>
    <m/>
    <m/>
  </r>
  <r>
    <x v="0"/>
    <x v="1"/>
    <n v="3"/>
    <n v="2"/>
    <n v="1"/>
    <s v="Middle-middle Income (30000-69999)"/>
    <x v="0"/>
    <x v="3"/>
    <n v="3"/>
    <n v="1"/>
    <s v="ward 56, ward 57, Mohammadpur"/>
    <s v="Bus, Leguna, Rickshaw, Auto-rickshaw"/>
    <s v="Auto Rickshaw, Rickshaw"/>
    <n v="2000"/>
    <m/>
    <m/>
    <s v="No"/>
    <m/>
    <m/>
  </r>
  <r>
    <x v="0"/>
    <x v="1"/>
    <n v="4"/>
    <n v="3"/>
    <n v="1"/>
    <s v="Lower-middle Income (15000-29999)"/>
    <x v="2"/>
    <x v="6"/>
    <n v="3"/>
    <n v="0"/>
    <s v="ward 56"/>
    <s v="Rickshaw, Auto-rickshaw"/>
    <m/>
    <n v="1000"/>
    <m/>
    <m/>
    <s v="No"/>
    <m/>
    <m/>
  </r>
  <r>
    <x v="0"/>
    <x v="1"/>
    <n v="5"/>
    <n v="3"/>
    <n v="2"/>
    <s v="Middle-middle Income (30000-69999)"/>
    <x v="7"/>
    <x v="6"/>
    <n v="4"/>
    <n v="3"/>
    <s v="ward 55, ward 56, ward 57"/>
    <s v="Rickshaw, Auto-rickshaw"/>
    <m/>
    <n v="1500"/>
    <m/>
    <m/>
    <s v="No"/>
    <m/>
    <m/>
  </r>
  <r>
    <x v="0"/>
    <x v="1"/>
    <n v="5"/>
    <n v="2"/>
    <n v="3"/>
    <s v="Middle-middle Income (30000-69999)"/>
    <x v="6"/>
    <x v="3"/>
    <n v="5"/>
    <n v="3"/>
    <s v="ward 55, ward 56"/>
    <s v="Rickshaw, Auto-rickshaw"/>
    <m/>
    <n v="2000"/>
    <m/>
    <m/>
    <s v="No"/>
    <m/>
    <m/>
  </r>
  <r>
    <x v="0"/>
    <x v="1"/>
    <n v="6"/>
    <n v="3"/>
    <n v="3"/>
    <s v="Middle-middle Income (30000-69999)"/>
    <x v="6"/>
    <x v="3"/>
    <n v="6"/>
    <n v="2"/>
    <s v="ward 56, ward 57, Mohammadpur"/>
    <s v="Bus, Leguna, Rickshaw, Auto-rickshaw"/>
    <s v="Auto Rickshaw, Rickshaw"/>
    <n v="2000"/>
    <m/>
    <m/>
    <s v="No"/>
    <m/>
    <m/>
  </r>
  <r>
    <x v="0"/>
    <x v="1"/>
    <n v="4"/>
    <n v="3"/>
    <n v="1"/>
    <s v="Middle-middle Income (30000-69999)"/>
    <x v="1"/>
    <x v="23"/>
    <n v="3"/>
    <n v="1"/>
    <s v="ward 56, Dhanmondi, Mohammadpur"/>
    <s v="Leguna, Auto-rickshaw"/>
    <s v="Auto Rickshaw"/>
    <n v="6000"/>
    <m/>
    <m/>
    <s v="No"/>
    <m/>
    <m/>
  </r>
  <r>
    <x v="0"/>
    <x v="1"/>
    <n v="3"/>
    <n v="3"/>
    <n v="0"/>
    <s v="Low Income (6000 to 14999)"/>
    <x v="10"/>
    <x v="4"/>
    <n v="2"/>
    <n v="0"/>
    <s v="ward 55, ward 56"/>
    <s v="Auto-rickshaw"/>
    <s v="None"/>
    <n v="1500"/>
    <m/>
    <m/>
    <s v="No"/>
    <m/>
    <m/>
  </r>
  <r>
    <x v="0"/>
    <x v="1"/>
    <n v="3"/>
    <n v="2"/>
    <n v="1"/>
    <s v="Middle-middle Income (30000-69999)"/>
    <x v="3"/>
    <x v="26"/>
    <n v="5"/>
    <n v="1"/>
    <s v="ward 57"/>
    <s v="Auto-rickshaw"/>
    <s v="None"/>
    <n v="2400"/>
    <m/>
    <m/>
    <s v="No"/>
    <m/>
    <m/>
  </r>
  <r>
    <x v="0"/>
    <x v="1"/>
    <n v="6"/>
    <n v="2"/>
    <n v="4"/>
    <s v="Middle-middle Income (30000-69999)"/>
    <x v="7"/>
    <x v="4"/>
    <n v="7"/>
    <n v="0"/>
    <s v="ward 55, ward 57"/>
    <s v="Bus, Motor bike"/>
    <s v="None"/>
    <n v="45000"/>
    <m/>
    <m/>
    <s v="No"/>
    <m/>
    <m/>
  </r>
  <r>
    <x v="0"/>
    <x v="1"/>
    <n v="6"/>
    <n v="2"/>
    <n v="4"/>
    <s v="Lower-middle Income (15000-29999)"/>
    <x v="3"/>
    <x v="28"/>
    <n v="6"/>
    <n v="0"/>
    <s v="ward 55, ward 56"/>
    <s v="Auto-rickshaw"/>
    <s v="None"/>
    <n v="2000"/>
    <m/>
    <m/>
    <s v="Yes"/>
    <s v="Bike"/>
    <n v="1"/>
  </r>
  <r>
    <x v="0"/>
    <x v="1"/>
    <n v="2"/>
    <n v="1"/>
    <n v="1"/>
    <s v="Lower-middle Income (15000-29999)"/>
    <x v="1"/>
    <x v="4"/>
    <n v="4"/>
    <n v="0"/>
    <s v="ward 55, ward 56"/>
    <s v="Motor bike"/>
    <m/>
    <n v="1000"/>
    <m/>
    <m/>
    <s v="Yes"/>
    <s v="Bike"/>
    <n v="1"/>
  </r>
  <r>
    <x v="0"/>
    <x v="1"/>
    <n v="4"/>
    <n v="2"/>
    <n v="2"/>
    <s v="Upper-middle Income (70000-149999)"/>
    <x v="6"/>
    <x v="25"/>
    <n v="6"/>
    <n v="2"/>
    <s v="ward 56, ward 57"/>
    <s v="Car, Motor bike"/>
    <m/>
    <n v="3500"/>
    <m/>
    <m/>
    <s v="Yes"/>
    <s v="Car, Bike"/>
    <n v="2"/>
  </r>
  <r>
    <x v="0"/>
    <x v="1"/>
    <n v="4"/>
    <n v="3"/>
    <n v="1"/>
    <s v="Middle-middle Income (30000-69999)"/>
    <x v="6"/>
    <x v="34"/>
    <m/>
    <m/>
    <s v="ward 55, ward 56, ward 57, Azimpur, National Zoo"/>
    <s v="Bus, Rickshaw, Motor bike, Others"/>
    <m/>
    <n v="3000"/>
    <m/>
    <m/>
    <s v="Yes"/>
    <s v="Bike"/>
    <n v="1"/>
  </r>
  <r>
    <x v="0"/>
    <x v="1"/>
    <n v="3"/>
    <n v="1"/>
    <n v="2"/>
    <s v="Higher Income (150000+)"/>
    <x v="3"/>
    <x v="35"/>
    <m/>
    <m/>
    <s v="ward 56, ward 57, BSMMV, TSC"/>
    <s v="Car, Others"/>
    <s v="None"/>
    <n v="5000"/>
    <m/>
    <m/>
    <s v="Yes"/>
    <s v="Car"/>
    <n v="1"/>
  </r>
  <r>
    <x v="0"/>
    <x v="1"/>
    <n v="3"/>
    <n v="1"/>
    <n v="2"/>
    <s v="Higher Income (150000+)"/>
    <x v="11"/>
    <x v="36"/>
    <m/>
    <m/>
    <s v="ward 55, ward 56, ward 57, Motijheel, BSMMU, TSC, DU"/>
    <s v="Car, Others"/>
    <m/>
    <n v="9000"/>
    <m/>
    <m/>
    <s v="Yes"/>
    <s v="Car"/>
    <n v="1"/>
  </r>
  <r>
    <x v="0"/>
    <x v="1"/>
    <n v="5"/>
    <n v="3"/>
    <n v="2"/>
    <s v="Middle-middle Income (30000-69999)"/>
    <x v="3"/>
    <x v="3"/>
    <n v="4"/>
    <n v="2"/>
    <s v="ward 56, Hazaribag, Babu bazar"/>
    <s v="Leguna, Auto-rickshaw, Boats"/>
    <s v="Auto Rickshaw"/>
    <n v="5500"/>
    <m/>
    <m/>
    <s v="No"/>
    <m/>
    <m/>
  </r>
  <r>
    <x v="0"/>
    <x v="1"/>
    <n v="4"/>
    <n v="2"/>
    <n v="2"/>
    <s v="Low Income (6000 to 14999)"/>
    <x v="3"/>
    <x v="14"/>
    <n v="3"/>
    <n v="3"/>
    <s v="ward 56, ward 57"/>
    <s v="Leguna, Auto-rickshaw"/>
    <s v="None"/>
    <n v="3000"/>
    <m/>
    <m/>
    <s v="No"/>
    <m/>
    <m/>
  </r>
  <r>
    <x v="0"/>
    <x v="1"/>
    <n v="6"/>
    <n v="4"/>
    <n v="2"/>
    <s v="Middle-middle Income (30000-69999)"/>
    <x v="5"/>
    <x v="3"/>
    <n v="8"/>
    <n v="4"/>
    <s v="ward 56, ward 57, Hazaribag, Babu bazar, Narayanganj"/>
    <s v="Bus, Leguna, Auto-rickshaw"/>
    <s v="Auto Rickshaw"/>
    <n v="6500"/>
    <m/>
    <m/>
    <s v="No"/>
    <m/>
    <m/>
  </r>
  <r>
    <x v="0"/>
    <x v="1"/>
    <n v="6"/>
    <n v="4"/>
    <n v="2"/>
    <s v="Upper-middle Income (70000-149999)"/>
    <x v="13"/>
    <x v="37"/>
    <n v="8"/>
    <n v="6"/>
    <s v="ward 56, Dhanmondi, Mohammadpur, Shahbag"/>
    <s v="Bus, Leguna, Auto-rickshaw"/>
    <s v="Auto Rickshaw"/>
    <n v="8000"/>
    <m/>
    <m/>
    <s v="No"/>
    <m/>
    <m/>
  </r>
  <r>
    <x v="0"/>
    <x v="1"/>
    <n v="4"/>
    <n v="2"/>
    <n v="2"/>
    <s v="Middle-middle Income (30000-69999)"/>
    <x v="0"/>
    <x v="32"/>
    <n v="4"/>
    <n v="1"/>
    <s v="ward 55, ward 56, Dhanmondi, Babu bazar, New Market"/>
    <s v="Leguna, Auto-rickshaw, Motor bike"/>
    <s v="Auto Rickshaw"/>
    <n v="10000"/>
    <m/>
    <m/>
    <s v="Yes"/>
    <s v="Bike"/>
    <n v="1"/>
  </r>
  <r>
    <x v="0"/>
    <x v="1"/>
    <n v="6"/>
    <n v="4"/>
    <n v="2"/>
    <s v="Upper-middle Income (70000-149999)"/>
    <x v="1"/>
    <x v="25"/>
    <n v="3"/>
    <n v="1"/>
    <s v="ward 56, Dhanmondi, New Market"/>
    <s v="Leguna, Auto-rickshaw"/>
    <s v="Auto Rickshaw"/>
    <n v="6500"/>
    <m/>
    <m/>
    <s v="No"/>
    <m/>
    <m/>
  </r>
  <r>
    <x v="0"/>
    <x v="1"/>
    <n v="3"/>
    <n v="2"/>
    <n v="1"/>
    <s v="Middle-middle Income (30000-69999)"/>
    <x v="2"/>
    <x v="25"/>
    <n v="2"/>
    <n v="1"/>
    <s v="ward 55, New Market"/>
    <s v="Leguna, Auto-rickshaw"/>
    <s v="Auto Rickshaw, Rickshaw"/>
    <n v="6000"/>
    <m/>
    <m/>
    <s v="No"/>
    <m/>
    <m/>
  </r>
  <r>
    <x v="0"/>
    <x v="1"/>
    <n v="5"/>
    <n v="3"/>
    <n v="2"/>
    <s v="Middle-middle Income (30000-69999)"/>
    <x v="3"/>
    <x v="3"/>
    <n v="4"/>
    <n v="2"/>
    <s v="ward 55, Mohammadpur, Motijheel"/>
    <s v="Bus, Leguna, Auto-rickshaw"/>
    <s v="Auto Rickshaw"/>
    <n v="7000"/>
    <m/>
    <m/>
    <s v="No"/>
    <m/>
    <m/>
  </r>
  <r>
    <x v="0"/>
    <x v="1"/>
    <n v="6"/>
    <n v="4"/>
    <n v="2"/>
    <s v="Upper-middle Income (70000-149999)"/>
    <x v="2"/>
    <x v="25"/>
    <n v="2"/>
    <n v="1"/>
    <s v="ward 55, Mohammadpur, New Market"/>
    <s v="Bus, Leguna, Auto-rickshaw"/>
    <s v="Auto Rickshaw"/>
    <n v="5500"/>
    <m/>
    <m/>
    <s v="No"/>
    <m/>
    <m/>
  </r>
  <r>
    <x v="0"/>
    <x v="1"/>
    <n v="3"/>
    <n v="2"/>
    <n v="1"/>
    <s v="Low Income (6000 to 14999)"/>
    <x v="3"/>
    <x v="6"/>
    <n v="4"/>
    <n v="2"/>
    <s v="ward 56, ward 57, Babu bazar"/>
    <s v="Auto-rickshaw"/>
    <m/>
    <n v="1600"/>
    <m/>
    <m/>
    <s v="No"/>
    <m/>
    <m/>
  </r>
  <r>
    <x v="0"/>
    <x v="1"/>
    <n v="3"/>
    <n v="2"/>
    <n v="1"/>
    <s v="Lower-middle Income (15000-29999)"/>
    <x v="1"/>
    <x v="23"/>
    <n v="2"/>
    <n v="2"/>
    <s v="ward 55, ward 56, New Market"/>
    <s v="Leguna, Auto-rickshaw"/>
    <s v="None"/>
    <n v="4000"/>
    <m/>
    <m/>
    <s v="No"/>
    <m/>
    <m/>
  </r>
  <r>
    <x v="0"/>
    <x v="1"/>
    <n v="7"/>
    <n v="4"/>
    <n v="3"/>
    <s v="Upper-middle Income (70000-149999)"/>
    <x v="6"/>
    <x v="21"/>
    <n v="4"/>
    <n v="4"/>
    <s v="ward 56, ward 57, Mohammadpur, Babu bazar"/>
    <s v="Bus, Leguna, Auto-rickshaw, Motor bike"/>
    <s v="Rickshaw"/>
    <n v="12000"/>
    <m/>
    <m/>
    <s v="Yes"/>
    <s v="Bike"/>
    <n v="1"/>
  </r>
  <r>
    <x v="0"/>
    <x v="1"/>
    <n v="4"/>
    <n v="3"/>
    <n v="1"/>
    <s v="Middle-middle Income (30000-69999)"/>
    <x v="3"/>
    <x v="32"/>
    <n v="3"/>
    <n v="3"/>
    <s v="ward 56, ward 57, Dhanmondi, Babu bazar, New Market"/>
    <s v="Leguna, Auto-rickshaw, Boats"/>
    <m/>
    <n v="10000"/>
    <m/>
    <m/>
    <s v="No"/>
    <m/>
    <m/>
  </r>
  <r>
    <x v="0"/>
    <x v="1"/>
    <n v="4"/>
    <n v="2"/>
    <n v="2"/>
    <s v="Middle-middle Income (30000-69999)"/>
    <x v="2"/>
    <x v="14"/>
    <n v="2"/>
    <n v="1"/>
    <s v="ward 56, Babu bazar, New Market"/>
    <s v="Leguna, Auto-rickshaw"/>
    <s v="None"/>
    <n v="6000"/>
    <m/>
    <m/>
    <s v="No"/>
    <m/>
    <m/>
  </r>
  <r>
    <x v="0"/>
    <x v="1"/>
    <n v="6"/>
    <n v="4"/>
    <n v="2"/>
    <s v="Higher Income (150000+)"/>
    <x v="8"/>
    <x v="21"/>
    <n v="6"/>
    <n v="4"/>
    <s v="ward 56, Dhanmondi, Mohammadpur, Motijheel"/>
    <s v="Auto-rickshaw, Car"/>
    <s v="Auto Rickshaw"/>
    <n v="40000"/>
    <m/>
    <m/>
    <s v="Yes"/>
    <s v="Car"/>
    <n v="1"/>
  </r>
  <r>
    <x v="0"/>
    <x v="1"/>
    <n v="5"/>
    <n v="3"/>
    <n v="2"/>
    <s v="Upper-middle Income (70000-149999)"/>
    <x v="3"/>
    <x v="33"/>
    <n v="4"/>
    <n v="2"/>
    <s v="ward 56, Dhanmondi, Mohammadpur"/>
    <s v="Auto-rickshaw"/>
    <s v="Auto Rickshaw"/>
    <n v="25000"/>
    <m/>
    <m/>
    <s v="Yes"/>
    <s v="Car"/>
    <n v="1"/>
  </r>
  <r>
    <x v="0"/>
    <x v="1"/>
    <n v="3"/>
    <n v="1"/>
    <n v="2"/>
    <s v="Lower-middle Income (15000-29999)"/>
    <x v="0"/>
    <x v="8"/>
    <n v="2"/>
    <n v="3"/>
    <s v="ward 56, Dhanmondi, Mohammadpur, New Market"/>
    <s v="Leguna, Auto-rickshaw"/>
    <s v="Auto Rickshaw, Rickshaw"/>
    <n v="6000"/>
    <m/>
    <m/>
    <s v="No"/>
    <m/>
    <m/>
  </r>
  <r>
    <x v="0"/>
    <x v="1"/>
    <n v="3"/>
    <n v="2"/>
    <n v="1"/>
    <s v="Middle-middle Income (30000-69999)"/>
    <x v="2"/>
    <x v="25"/>
    <n v="2"/>
    <n v="1"/>
    <s v="ward 55, Dhanmondi"/>
    <s v="Leguna, Auto-rickshaw"/>
    <s v="Auto Rickshaw"/>
    <n v="7500"/>
    <m/>
    <m/>
    <s v="No"/>
    <m/>
    <m/>
  </r>
  <r>
    <x v="0"/>
    <x v="1"/>
    <n v="4"/>
    <n v="2"/>
    <n v="2"/>
    <s v="Middle-middle Income (30000-69999)"/>
    <x v="1"/>
    <x v="15"/>
    <n v="3"/>
    <n v="1"/>
    <s v="ward 56, Mohammadpur, Babu bazar"/>
    <s v="Auto-rickshaw, Motor bike"/>
    <m/>
    <n v="10000"/>
    <m/>
    <m/>
    <s v="Yes"/>
    <s v="Bike"/>
    <n v="1"/>
  </r>
  <r>
    <x v="0"/>
    <x v="1"/>
    <n v="3"/>
    <n v="3"/>
    <n v="0"/>
    <s v="Middle-middle Income (30000-69999)"/>
    <x v="2"/>
    <x v="4"/>
    <n v="3"/>
    <n v="0"/>
    <s v="ward 56"/>
    <s v="Auto-rickshaw"/>
    <s v="Auto Rickshaw"/>
    <n v="1000"/>
    <s v="Poor road condition, Inadequate sidewalks,Jam"/>
    <s v="High transport cost"/>
    <s v="No"/>
    <m/>
    <m/>
  </r>
  <r>
    <x v="0"/>
    <x v="1"/>
    <n v="6"/>
    <n v="3"/>
    <n v="3"/>
    <s v="Higher Income (150000+)"/>
    <x v="5"/>
    <x v="15"/>
    <n v="10"/>
    <n v="2"/>
    <s v="ward 56, ward 57, Dhanmondi, Mohammadpur"/>
    <s v="Car"/>
    <m/>
    <n v="25000"/>
    <m/>
    <m/>
    <s v="Yes"/>
    <s v="Car, Bike"/>
    <n v="2"/>
  </r>
  <r>
    <x v="0"/>
    <x v="2"/>
    <n v="5"/>
    <n v="4"/>
    <n v="1"/>
    <s v="Middle-middle Income (30000-69999)"/>
    <x v="1"/>
    <x v="3"/>
    <n v="4"/>
    <n v="0"/>
    <s v="ward 56"/>
    <s v="Rickshaw, Auto-rickshaw"/>
    <m/>
    <n v="1000"/>
    <m/>
    <m/>
    <s v="No"/>
    <m/>
    <m/>
  </r>
  <r>
    <x v="0"/>
    <x v="2"/>
    <n v="4"/>
    <n v="3"/>
    <n v="1"/>
    <s v="Lower-middle Income (15000-29999)"/>
    <x v="0"/>
    <x v="6"/>
    <n v="5"/>
    <n v="0"/>
    <s v="ward 56"/>
    <s v="Rickshaw, Auto-rickshaw"/>
    <m/>
    <n v="1500"/>
    <m/>
    <m/>
    <s v="No"/>
    <m/>
    <m/>
  </r>
  <r>
    <x v="0"/>
    <x v="2"/>
    <n v="5"/>
    <n v="2"/>
    <n v="3"/>
    <s v="Lower-middle Income (15000-29999)"/>
    <x v="1"/>
    <x v="6"/>
    <n v="2"/>
    <n v="2"/>
    <s v="ward 56"/>
    <s v="Rickshaw, Auto-rickshaw"/>
    <m/>
    <n v="1000"/>
    <m/>
    <m/>
    <s v="No"/>
    <m/>
    <m/>
  </r>
  <r>
    <x v="0"/>
    <x v="2"/>
    <n v="4"/>
    <n v="1"/>
    <n v="3"/>
    <s v="Lower-middle Income (15000-29999)"/>
    <x v="2"/>
    <x v="6"/>
    <n v="2"/>
    <n v="1"/>
    <s v="ward 56, ward 57"/>
    <s v="Rickshaw, Auto-rickshaw"/>
    <m/>
    <n v="1500"/>
    <m/>
    <m/>
    <s v="No"/>
    <m/>
    <m/>
  </r>
  <r>
    <x v="0"/>
    <x v="2"/>
    <n v="5"/>
    <n v="2"/>
    <n v="3"/>
    <s v="Middle-middle Income (30000-69999)"/>
    <x v="7"/>
    <x v="3"/>
    <n v="5"/>
    <n v="2"/>
    <s v="ward 56, ward 57"/>
    <s v="Leguna, Rickshaw, Auto-rickshaw"/>
    <s v="Auto Rickshaw"/>
    <n v="2000"/>
    <m/>
    <m/>
    <s v="No"/>
    <m/>
    <m/>
  </r>
  <r>
    <x v="0"/>
    <x v="2"/>
    <n v="4"/>
    <n v="2"/>
    <n v="2"/>
    <s v="Middle-middle Income (30000-69999)"/>
    <x v="1"/>
    <x v="6"/>
    <n v="3"/>
    <n v="1"/>
    <s v="ward 56, ward 57"/>
    <s v="Rickshaw, Auto-rickshaw"/>
    <m/>
    <n v="1000"/>
    <m/>
    <m/>
    <s v="No"/>
    <m/>
    <m/>
  </r>
  <r>
    <x v="0"/>
    <x v="2"/>
    <n v="4"/>
    <n v="3"/>
    <n v="1"/>
    <s v="Middle-middle Income (30000-69999)"/>
    <x v="7"/>
    <x v="3"/>
    <n v="6"/>
    <n v="1"/>
    <s v="ward 56, ward 57"/>
    <s v="Rickshaw, Auto-rickshaw"/>
    <m/>
    <n v="2000"/>
    <m/>
    <m/>
    <s v="No"/>
    <m/>
    <m/>
  </r>
  <r>
    <x v="0"/>
    <x v="2"/>
    <n v="3"/>
    <n v="1"/>
    <n v="2"/>
    <s v="Lower-middle Income (15000-29999)"/>
    <x v="1"/>
    <x v="4"/>
    <n v="4"/>
    <n v="0"/>
    <s v="ward 56, ward 57"/>
    <s v="Rickshaw, Auto-rickshaw"/>
    <m/>
    <n v="1500"/>
    <m/>
    <m/>
    <s v="No"/>
    <m/>
    <m/>
  </r>
  <r>
    <x v="0"/>
    <x v="2"/>
    <n v="3"/>
    <n v="2"/>
    <n v="1"/>
    <s v="Middle-middle Income (30000-69999)"/>
    <x v="0"/>
    <x v="3"/>
    <n v="3"/>
    <n v="1"/>
    <s v="ward 56, ward 57, Mohammadpur"/>
    <s v="Bus, Leguna, Rickshaw, Auto-rickshaw"/>
    <s v="Auto Rickshaw, Rickshaw"/>
    <n v="2000"/>
    <m/>
    <m/>
    <s v="No"/>
    <m/>
    <m/>
  </r>
  <r>
    <x v="0"/>
    <x v="2"/>
    <n v="4"/>
    <n v="3"/>
    <n v="1"/>
    <s v="Lower-middle Income (15000-29999)"/>
    <x v="2"/>
    <x v="6"/>
    <n v="3"/>
    <n v="0"/>
    <s v="ward 56"/>
    <s v="Rickshaw, Auto-rickshaw"/>
    <m/>
    <n v="1000"/>
    <m/>
    <m/>
    <s v="No"/>
    <m/>
    <m/>
  </r>
  <r>
    <x v="0"/>
    <x v="2"/>
    <n v="5"/>
    <n v="3"/>
    <n v="2"/>
    <s v="Middle-middle Income (30000-69999)"/>
    <x v="7"/>
    <x v="6"/>
    <n v="4"/>
    <n v="3"/>
    <s v="ward 55, ward 56, ward 57"/>
    <s v="Rickshaw, Auto-rickshaw"/>
    <m/>
    <n v="1500"/>
    <m/>
    <m/>
    <s v="No"/>
    <m/>
    <m/>
  </r>
  <r>
    <x v="0"/>
    <x v="2"/>
    <n v="5"/>
    <n v="2"/>
    <n v="3"/>
    <s v="Middle-middle Income (30000-69999)"/>
    <x v="6"/>
    <x v="3"/>
    <n v="5"/>
    <n v="3"/>
    <s v="ward 55, ward 56"/>
    <s v="Rickshaw, Auto-rickshaw"/>
    <m/>
    <n v="2000"/>
    <m/>
    <m/>
    <s v="No"/>
    <m/>
    <m/>
  </r>
  <r>
    <x v="0"/>
    <x v="2"/>
    <n v="6"/>
    <n v="3"/>
    <n v="3"/>
    <s v="Middle-middle Income (30000-69999)"/>
    <x v="6"/>
    <x v="3"/>
    <n v="6"/>
    <n v="2"/>
    <s v="ward 56, ward 57, Mohammadpur"/>
    <s v="Bus, Leguna, Rickshaw, Auto-rickshaw"/>
    <s v="Auto Rickshaw, Rickshaw"/>
    <n v="2000"/>
    <m/>
    <m/>
    <s v="No"/>
    <m/>
    <m/>
  </r>
  <r>
    <x v="0"/>
    <x v="2"/>
    <n v="4"/>
    <n v="3"/>
    <n v="1"/>
    <s v="Middle-middle Income (30000-69999)"/>
    <x v="1"/>
    <x v="23"/>
    <n v="3"/>
    <n v="1"/>
    <s v="ward 56, Dhanmondi, Mohammadpur"/>
    <s v="Leguna, Auto-rickshaw"/>
    <s v="Auto Rickshaw"/>
    <n v="6000"/>
    <m/>
    <m/>
    <s v="No"/>
    <m/>
    <m/>
  </r>
  <r>
    <x v="0"/>
    <x v="2"/>
    <n v="8"/>
    <n v="5"/>
    <n v="3"/>
    <s v="Upper-middle Income (70000-149999)"/>
    <x v="12"/>
    <x v="11"/>
    <n v="7"/>
    <n v="4"/>
    <s v="Dhanmondi, New Market"/>
    <s v="Bus, Rickshaw, Auto-rickshaw"/>
    <s v="Rickshaw"/>
    <n v="9000"/>
    <s v="Service of bus unsatisfactory"/>
    <s v="Better service from public transport"/>
    <s v="No"/>
    <m/>
    <m/>
  </r>
  <r>
    <x v="0"/>
    <x v="2"/>
    <n v="7"/>
    <n v="3"/>
    <n v="4"/>
    <s v="Lower-middle Income (15000-29999)"/>
    <x v="0"/>
    <x v="24"/>
    <n v="3"/>
    <n v="2"/>
    <s v="ward 56, New Market"/>
    <s v="Bus"/>
    <s v="Rickshaw"/>
    <n v="3500"/>
    <s v="High fare of rickshaws"/>
    <s v="Improving the service of public transport"/>
    <s v="No"/>
    <m/>
    <m/>
  </r>
  <r>
    <x v="0"/>
    <x v="2"/>
    <n v="2"/>
    <n v="1"/>
    <n v="1"/>
    <s v="Low Income (6000 to 14999)"/>
    <x v="10"/>
    <x v="14"/>
    <n v="2"/>
    <n v="0"/>
    <s v="ward 56, Babu bazar"/>
    <s v="Leguna, Auto-rickshaw"/>
    <s v="Auto-rickshaw"/>
    <n v="3000"/>
    <m/>
    <m/>
    <s v="No"/>
    <m/>
    <m/>
  </r>
  <r>
    <x v="0"/>
    <x v="2"/>
    <n v="7"/>
    <n v="3"/>
    <n v="4"/>
    <s v="Middle-middle Income (30000-69999)"/>
    <x v="4"/>
    <x v="3"/>
    <n v="5"/>
    <n v="4"/>
    <s v="ward 56, ward 57, Hazaribag, Dhanmondi, Mohammadpur"/>
    <s v="Leguna, Auto-rickshaw, Motor bike"/>
    <s v="Auto Rickshaw"/>
    <n v="2500"/>
    <s v="No rules maintained"/>
    <s v="Pedestrian environment, cycling infrastructure"/>
    <s v="No"/>
    <m/>
    <m/>
  </r>
  <r>
    <x v="0"/>
    <x v="2"/>
    <n v="9"/>
    <n v="5"/>
    <n v="4"/>
    <s v="Middle-middle Income (30000-69999)"/>
    <x v="6"/>
    <x v="3"/>
    <n v="6"/>
    <n v="2"/>
    <s v="ward 56, ward 57, Dhanmondi, Babu bazar"/>
    <s v="Bus, Leguna, Auto-rickshaw"/>
    <s v="Auto Rickshaw"/>
    <n v="3000"/>
    <s v="Pedestrian facilities"/>
    <m/>
    <s v="No"/>
    <m/>
    <m/>
  </r>
  <r>
    <x v="0"/>
    <x v="2"/>
    <n v="4"/>
    <n v="2"/>
    <n v="2"/>
    <s v="Lower-middle Income (15000-29999)"/>
    <x v="2"/>
    <x v="6"/>
    <n v="2"/>
    <n v="1"/>
    <s v="Hazaribag, Babu bazar"/>
    <s v="Leguna"/>
    <s v="None"/>
    <n v="1200"/>
    <s v="Jam"/>
    <m/>
    <s v="No"/>
    <m/>
    <m/>
  </r>
  <r>
    <x v="0"/>
    <x v="2"/>
    <n v="5"/>
    <n v="4"/>
    <n v="1"/>
    <s v="Middle-middle Income (30000-69999)"/>
    <x v="7"/>
    <x v="15"/>
    <n v="6"/>
    <n v="2"/>
    <s v="ward 55, ward 57, Babu bazar, New Market"/>
    <s v="Leguna, Auto-rickshaw"/>
    <s v="Auto Rickshaw"/>
    <n v="4000"/>
    <s v="Jam"/>
    <m/>
    <m/>
    <m/>
    <m/>
  </r>
  <r>
    <x v="0"/>
    <x v="2"/>
    <n v="4"/>
    <n v="2"/>
    <n v="2"/>
    <s v="Higher Income (150000+)"/>
    <x v="9"/>
    <x v="25"/>
    <n v="13"/>
    <n v="3"/>
    <s v="ward 55, Hazaribag, Dhanmondi, Babu bazar, New Market, Jatrabari"/>
    <s v="Bus, Leguna"/>
    <s v="Auto Rickshaw"/>
    <n v="6000"/>
    <s v="Walking problems"/>
    <m/>
    <s v="No"/>
    <m/>
    <m/>
  </r>
  <r>
    <x v="0"/>
    <x v="2"/>
    <n v="8"/>
    <n v="5"/>
    <n v="3"/>
    <s v="Middle-middle Income (30000-69999)"/>
    <x v="5"/>
    <x v="26"/>
    <n v="9"/>
    <n v="3"/>
    <s v="ward 55, Hazaribag, Dhanmondi, Mohammadpur, Savar"/>
    <s v="Bus, Leguna, Auto-rickshaw"/>
    <s v="Auto Rickshaw"/>
    <n v="4000"/>
    <m/>
    <m/>
    <s v="No"/>
    <m/>
    <m/>
  </r>
  <r>
    <x v="0"/>
    <x v="2"/>
    <n v="3"/>
    <n v="1"/>
    <n v="2"/>
    <s v="Lower-middle Income (15000-29999)"/>
    <x v="3"/>
    <x v="6"/>
    <n v="1"/>
    <n v="2"/>
    <s v="ward 57, Dhanmondi, New Market"/>
    <s v="Bus, Leguna"/>
    <s v="None"/>
    <n v="4000"/>
    <s v="Pedestrian facilities"/>
    <m/>
    <s v="No"/>
    <m/>
    <m/>
  </r>
  <r>
    <x v="0"/>
    <x v="2"/>
    <n v="5"/>
    <n v="3"/>
    <n v="2"/>
    <s v="Middle-middle Income (30000-69999)"/>
    <x v="1"/>
    <x v="14"/>
    <n v="4"/>
    <n v="0"/>
    <s v="ward 57, Babu bazar"/>
    <s v="Leguna, Auto-rickshaw"/>
    <m/>
    <n v="3000"/>
    <s v="Over crowd"/>
    <m/>
    <s v="No"/>
    <m/>
    <m/>
  </r>
  <r>
    <x v="0"/>
    <x v="2"/>
    <n v="4"/>
    <n v="1"/>
    <n v="3"/>
    <s v="Lower-middle Income (15000-29999)"/>
    <x v="1"/>
    <x v="25"/>
    <n v="2"/>
    <n v="2"/>
    <s v="ward 55, Babu bazar, Jurain"/>
    <s v="Leguna, Auto-rickshaw"/>
    <m/>
    <n v="1500"/>
    <m/>
    <m/>
    <s v="No"/>
    <m/>
    <m/>
  </r>
  <r>
    <x v="0"/>
    <x v="2"/>
    <n v="6"/>
    <n v="4"/>
    <n v="2"/>
    <s v="Higher Income (150000+)"/>
    <x v="4"/>
    <x v="15"/>
    <n v="6"/>
    <n v="3"/>
    <s v="ward 55, ward 57, Dhanmondi, Babu bazar, New Market"/>
    <s v="Leguna, Auto-rickshaw, Motor bike"/>
    <s v="Auto Rickshaw"/>
    <n v="8000"/>
    <m/>
    <m/>
    <s v="Yes"/>
    <s v="Bike"/>
    <n v="1"/>
  </r>
  <r>
    <x v="0"/>
    <x v="2"/>
    <n v="3"/>
    <n v="2"/>
    <n v="1"/>
    <s v="Low Income (6000 to 14999)"/>
    <x v="10"/>
    <x v="4"/>
    <n v="2"/>
    <n v="0"/>
    <s v="ward 57"/>
    <s v="Auto-rickshaw"/>
    <m/>
    <n v="1400"/>
    <s v="Narrow Roads"/>
    <s v="Pedestrian Facilities"/>
    <s v="No"/>
    <m/>
    <m/>
  </r>
  <r>
    <x v="0"/>
    <x v="2"/>
    <n v="4"/>
    <n v="3"/>
    <n v="1"/>
    <s v="Middle-middle Income (30000-69999)"/>
    <x v="1"/>
    <x v="3"/>
    <n v="3"/>
    <n v="1"/>
    <s v="ward 56, ward 57, Babu bazar"/>
    <s v="Leguna, Auto-rickshaw"/>
    <m/>
    <n v="4200"/>
    <s v="Narrow Roads"/>
    <s v="Footpath"/>
    <s v="No"/>
    <s v="Bike"/>
    <n v="1"/>
  </r>
  <r>
    <x v="0"/>
    <x v="2"/>
    <n v="4"/>
    <n v="3"/>
    <n v="1"/>
    <s v="Lower-middle Income (15000-29999)"/>
    <x v="0"/>
    <x v="25"/>
    <n v="4"/>
    <n v="1"/>
    <s v="ward 57, Babu bazar"/>
    <s v="Bus, Leguna, Boats"/>
    <s v="None"/>
    <n v="1200"/>
    <s v="Bad smell from drain"/>
    <m/>
    <s v="No"/>
    <m/>
    <m/>
  </r>
  <r>
    <x v="0"/>
    <x v="2"/>
    <n v="5"/>
    <n v="4"/>
    <n v="1"/>
    <s v="Middle-middle Income (30000-69999)"/>
    <x v="3"/>
    <x v="14"/>
    <n v="4"/>
    <n v="2"/>
    <s v="ward 56, Hazaribag, Dhanmondi"/>
    <s v="Leguna, Auto-rickshaw"/>
    <s v="None"/>
    <n v="12000"/>
    <m/>
    <m/>
    <s v="Yes"/>
    <s v="Bike"/>
    <n v="1"/>
  </r>
  <r>
    <x v="0"/>
    <x v="2"/>
    <n v="3"/>
    <n v="2"/>
    <n v="1"/>
    <s v="Lower-middle Income (15000-29999)"/>
    <x v="1"/>
    <x v="14"/>
    <n v="4"/>
    <n v="0"/>
    <s v="ward 57, Babu bazar"/>
    <s v="Auto-rickshaw, Boats"/>
    <s v="None"/>
    <n v="3000"/>
    <m/>
    <m/>
    <s v="No"/>
    <m/>
    <m/>
  </r>
  <r>
    <x v="0"/>
    <x v="2"/>
    <n v="5"/>
    <n v="3"/>
    <n v="2"/>
    <s v="Lower-middle Income (15000-29999)"/>
    <x v="7"/>
    <x v="25"/>
    <n v="5"/>
    <n v="2"/>
    <s v="ward 55, ward 56, Hazaribag, Babu bazar"/>
    <s v="Leguna, Auto-rickshaw"/>
    <m/>
    <n v="4500"/>
    <s v="NNarrow Roads"/>
    <s v="Providing Footpath"/>
    <s v="No"/>
    <m/>
    <m/>
  </r>
  <r>
    <x v="0"/>
    <x v="2"/>
    <n v="5"/>
    <n v="3"/>
    <n v="2"/>
    <s v="Upper-middle Income (70000-149999)"/>
    <x v="3"/>
    <x v="29"/>
    <n v="6"/>
    <n v="0"/>
    <s v="ward 56, ward 57"/>
    <s v="Car"/>
    <m/>
    <n v="6000"/>
    <m/>
    <m/>
    <s v="Yes"/>
    <s v="Car"/>
    <n v="2"/>
  </r>
  <r>
    <x v="0"/>
    <x v="2"/>
    <n v="4"/>
    <n v="2"/>
    <n v="2"/>
    <s v="Middle-middle Income (30000-69999)"/>
    <x v="8"/>
    <x v="3"/>
    <n v="7"/>
    <n v="3"/>
    <s v="ward 56, Dhanmondi, Mohammadpur, New Market"/>
    <s v="Bus, Leguna, Auto-rickshaw"/>
    <s v="Auto Rickshaw"/>
    <n v="7000"/>
    <m/>
    <m/>
    <s v="No"/>
    <m/>
    <m/>
  </r>
  <r>
    <x v="0"/>
    <x v="2"/>
    <n v="3"/>
    <n v="2"/>
    <n v="1"/>
    <s v="Lower-middle Income (15000-29999)"/>
    <x v="3"/>
    <x v="12"/>
    <n v="5"/>
    <n v="1"/>
    <s v="ward 56, New Market"/>
    <s v="Auto-rickshaw"/>
    <s v="None"/>
    <n v="3000"/>
    <m/>
    <m/>
    <s v="No"/>
    <m/>
    <m/>
  </r>
  <r>
    <x v="0"/>
    <x v="2"/>
    <n v="5"/>
    <n v="4"/>
    <n v="1"/>
    <s v="Middle-middle Income (30000-69999)"/>
    <x v="0"/>
    <x v="10"/>
    <n v="4"/>
    <n v="1"/>
    <s v="ward 56, ward 57, Babu bazar"/>
    <s v="Leguna, Auto-rickshaw"/>
    <m/>
    <n v="3000"/>
    <m/>
    <m/>
    <s v="No"/>
    <m/>
    <m/>
  </r>
  <r>
    <x v="0"/>
    <x v="2"/>
    <n v="5"/>
    <n v="3"/>
    <n v="2"/>
    <s v="Middle-middle Income (30000-69999)"/>
    <x v="0"/>
    <x v="6"/>
    <n v="3"/>
    <n v="2"/>
    <s v="ward 56, ward 57"/>
    <s v="Leguna"/>
    <s v="Auto Rickshaw"/>
    <n v="4500"/>
    <m/>
    <m/>
    <s v="No"/>
    <m/>
    <m/>
  </r>
  <r>
    <x v="0"/>
    <x v="2"/>
    <n v="4"/>
    <n v="2"/>
    <n v="2"/>
    <s v="Middle-middle Income (30000-69999)"/>
    <x v="3"/>
    <x v="32"/>
    <n v="4"/>
    <n v="2"/>
    <s v="ward 56, Dhanmondi"/>
    <s v="Bus, Auto-rickshaw"/>
    <s v="Auto Rickshaw"/>
    <n v="5000"/>
    <m/>
    <m/>
    <s v="No"/>
    <m/>
    <m/>
  </r>
  <r>
    <x v="0"/>
    <x v="2"/>
    <n v="5"/>
    <n v="3"/>
    <n v="2"/>
    <s v="Middle-middle Income (30000-69999)"/>
    <x v="6"/>
    <x v="7"/>
    <n v="5"/>
    <n v="3"/>
    <s v="ward 56, Dhanmondi, New Market"/>
    <s v="Bus, Leguna, Auto-rickshaw"/>
    <s v="Auto Rickshaw"/>
    <n v="7000"/>
    <m/>
    <m/>
    <s v="No"/>
    <m/>
    <m/>
  </r>
  <r>
    <x v="0"/>
    <x v="2"/>
    <n v="4"/>
    <n v="2"/>
    <n v="2"/>
    <s v="Upper-middle Income (70000-149999)"/>
    <x v="0"/>
    <x v="38"/>
    <n v="3"/>
    <n v="2"/>
    <s v="ward 55, ward 56, Dhanmondi, Mohammadpur, New Market"/>
    <s v="Bus, Auto-rickshaw, Car"/>
    <m/>
    <n v="15000"/>
    <m/>
    <m/>
    <s v="Yes"/>
    <s v="Car"/>
    <n v="1"/>
  </r>
  <r>
    <x v="0"/>
    <x v="2"/>
    <n v="7"/>
    <n v="3"/>
    <n v="4"/>
    <s v="Upper-middle Income (70000-149999)"/>
    <x v="4"/>
    <x v="39"/>
    <n v="5"/>
    <n v="4"/>
    <s v="ward 55, ward 56, Dhanmondi, Mohammadpur, New Market, Motijheel"/>
    <s v="Bus, Rickshaw, Auto-rickshaw"/>
    <m/>
    <n v="9000"/>
    <m/>
    <m/>
    <s v="No"/>
    <m/>
    <m/>
  </r>
  <r>
    <x v="0"/>
    <x v="2"/>
    <n v="8"/>
    <n v="5"/>
    <n v="3"/>
    <s v="Upper-middle Income (70000-149999)"/>
    <x v="12"/>
    <x v="11"/>
    <n v="7"/>
    <n v="4"/>
    <s v="Dhanmondi, New Market"/>
    <s v="Bus, Rickshaw, Auto-rickshaw"/>
    <s v="Rickshaw"/>
    <n v="9000"/>
    <s v="Service of bus unsatisfactory"/>
    <s v="Better service from public transport"/>
    <s v="No"/>
    <m/>
    <m/>
  </r>
  <r>
    <x v="0"/>
    <x v="2"/>
    <n v="7"/>
    <n v="3"/>
    <n v="4"/>
    <s v="Lower-middle Income (15000-29999)"/>
    <x v="0"/>
    <x v="24"/>
    <n v="3"/>
    <n v="2"/>
    <s v="ward 56, New Market"/>
    <s v="Bus"/>
    <s v="Rickshaw"/>
    <n v="3500"/>
    <s v="High fare of rickshaws"/>
    <s v="Improving the service of public transport"/>
    <s v="No"/>
    <m/>
    <m/>
  </r>
  <r>
    <x v="0"/>
    <x v="2"/>
    <n v="2"/>
    <n v="1"/>
    <n v="1"/>
    <s v="Low Income (6000 to 14999)"/>
    <x v="10"/>
    <x v="14"/>
    <n v="2"/>
    <n v="0"/>
    <s v="ward 56, Babu bazar"/>
    <s v="Leguna, Auto-rickshaw"/>
    <s v="Auto-rickshaw"/>
    <n v="3000"/>
    <m/>
    <m/>
    <s v="No"/>
    <m/>
    <m/>
  </r>
  <r>
    <x v="0"/>
    <x v="2"/>
    <n v="7"/>
    <n v="3"/>
    <n v="4"/>
    <s v="Middle-middle Income (30000-69999)"/>
    <x v="4"/>
    <x v="3"/>
    <n v="5"/>
    <n v="4"/>
    <s v="ward 56, ward 57, Hazaribag, Dhanmondi, Mohammadpur"/>
    <s v="Leguna, Auto-rickshaw, Motor bike"/>
    <s v="Auto Rickshaw"/>
    <n v="2500"/>
    <s v="No rules maintained"/>
    <s v="Pedestrian environment, cycling infrastructure"/>
    <s v="No"/>
    <m/>
    <m/>
  </r>
  <r>
    <x v="0"/>
    <x v="2"/>
    <n v="9"/>
    <n v="5"/>
    <n v="4"/>
    <s v="Middle-middle Income (30000-69999)"/>
    <x v="6"/>
    <x v="3"/>
    <n v="6"/>
    <n v="2"/>
    <s v="ward 56, ward 57, Dhanmondi, Babu bazar"/>
    <s v="Bus, Leguna, Auto-rickshaw"/>
    <s v="Auto Rickshaw"/>
    <n v="3000"/>
    <s v="Pedestrian facilities"/>
    <m/>
    <s v="No"/>
    <m/>
    <m/>
  </r>
  <r>
    <x v="0"/>
    <x v="2"/>
    <n v="4"/>
    <n v="2"/>
    <n v="2"/>
    <s v="Lower-middle Income (15000-29999)"/>
    <x v="2"/>
    <x v="6"/>
    <n v="2"/>
    <n v="1"/>
    <s v="Hazaribag, Babu bazar"/>
    <s v="Leguna"/>
    <s v="None"/>
    <n v="1200"/>
    <s v="Jam"/>
    <m/>
    <s v="No"/>
    <m/>
    <m/>
  </r>
  <r>
    <x v="0"/>
    <x v="2"/>
    <n v="5"/>
    <n v="4"/>
    <n v="1"/>
    <s v="Middle-middle Income (30000-69999)"/>
    <x v="7"/>
    <x v="15"/>
    <n v="6"/>
    <n v="2"/>
    <s v="ward 55, ward 57, Babu bazar, New Market"/>
    <s v="Leguna, Auto-rickshaw"/>
    <s v="Auto Rickshaw"/>
    <n v="4000"/>
    <s v="Jam"/>
    <m/>
    <m/>
    <m/>
    <m/>
  </r>
  <r>
    <x v="0"/>
    <x v="2"/>
    <n v="4"/>
    <n v="2"/>
    <n v="2"/>
    <s v="Higher Income (150000+)"/>
    <x v="9"/>
    <x v="25"/>
    <n v="13"/>
    <n v="3"/>
    <s v="ward 55, Hazaribag, Dhanmondi, Babu bazar, New Market, Jatrabari"/>
    <s v="Bus, Leguna"/>
    <s v="Auto Rickshaw"/>
    <n v="6000"/>
    <s v="Walking problems"/>
    <m/>
    <s v="No"/>
    <m/>
    <m/>
  </r>
  <r>
    <x v="0"/>
    <x v="2"/>
    <n v="8"/>
    <n v="5"/>
    <n v="3"/>
    <s v="Middle-middle Income (30000-69999)"/>
    <x v="5"/>
    <x v="26"/>
    <n v="9"/>
    <n v="3"/>
    <s v="ward 55, Hazaribag, Dhanmondi, Mohammadpur, Savar"/>
    <s v="Bus, Leguna, Auto-rickshaw"/>
    <s v="Auto Rickshaw"/>
    <n v="4000"/>
    <m/>
    <m/>
    <s v="No"/>
    <m/>
    <m/>
  </r>
  <r>
    <x v="0"/>
    <x v="2"/>
    <n v="3"/>
    <n v="1"/>
    <n v="2"/>
    <s v="Lower-middle Income (15000-29999)"/>
    <x v="3"/>
    <x v="6"/>
    <n v="1"/>
    <n v="2"/>
    <s v="ward 57, Dhanmondi, New Market"/>
    <s v="Bus, Leguna"/>
    <s v="None"/>
    <n v="4000"/>
    <s v="Pedestrian facilities"/>
    <m/>
    <s v="No"/>
    <m/>
    <m/>
  </r>
  <r>
    <x v="0"/>
    <x v="2"/>
    <n v="5"/>
    <n v="3"/>
    <n v="2"/>
    <s v="Middle-middle Income (30000-69999)"/>
    <x v="1"/>
    <x v="14"/>
    <n v="4"/>
    <n v="0"/>
    <s v="ward 57, Babu bazar"/>
    <s v="Leguna, Auto-rickshaw"/>
    <m/>
    <n v="3000"/>
    <s v="Over crowd"/>
    <m/>
    <s v="No"/>
    <m/>
    <m/>
  </r>
  <r>
    <x v="0"/>
    <x v="2"/>
    <n v="4"/>
    <n v="1"/>
    <n v="3"/>
    <s v="Lower-middle Income (15000-29999)"/>
    <x v="1"/>
    <x v="25"/>
    <n v="2"/>
    <n v="2"/>
    <s v="ward 55, Babu bazar, Jurain"/>
    <s v="Leguna, Auto-rickshaw"/>
    <m/>
    <n v="1500"/>
    <m/>
    <m/>
    <s v="No"/>
    <m/>
    <m/>
  </r>
  <r>
    <x v="0"/>
    <x v="2"/>
    <n v="6"/>
    <n v="4"/>
    <n v="2"/>
    <s v="Higher Income (150000+)"/>
    <x v="4"/>
    <x v="15"/>
    <n v="6"/>
    <n v="3"/>
    <s v="ward 55, ward 57, Dhanmondi, Babu bazar, New Market"/>
    <s v="Leguna, Auto-rickshaw, Motor bike"/>
    <s v="Auto Rickshaw"/>
    <n v="8000"/>
    <m/>
    <m/>
    <s v="Yes"/>
    <s v="Bike"/>
    <n v="1"/>
  </r>
  <r>
    <x v="0"/>
    <x v="2"/>
    <n v="4"/>
    <n v="1"/>
    <n v="3"/>
    <s v="Lower-middle Income (15000-29999)"/>
    <x v="1"/>
    <x v="25"/>
    <n v="2"/>
    <n v="2"/>
    <s v="ward 55, Babu bazar, Jurain"/>
    <s v="Leguna, Auto-rickshaw"/>
    <m/>
    <n v="1500"/>
    <m/>
    <m/>
    <s v="No"/>
    <m/>
    <m/>
  </r>
  <r>
    <x v="0"/>
    <x v="2"/>
    <n v="6"/>
    <n v="4"/>
    <n v="2"/>
    <s v="Higher Income (150000+)"/>
    <x v="4"/>
    <x v="15"/>
    <n v="6"/>
    <n v="3"/>
    <s v="ward 55, ward 57, Dhanmondi, Babu bazar, New Market"/>
    <s v="Leguna, Auto-rickshaw, Motor bike"/>
    <s v="Auto Rickshaw"/>
    <n v="8000"/>
    <m/>
    <m/>
    <s v="Yes"/>
    <s v="Bike"/>
    <n v="1"/>
  </r>
  <r>
    <x v="0"/>
    <x v="2"/>
    <n v="6"/>
    <n v="3"/>
    <n v="3"/>
    <s v="Higher Income (150000+)"/>
    <x v="5"/>
    <x v="15"/>
    <n v="10"/>
    <n v="2"/>
    <s v="ward 56, ward 57, Dhanmondi, Mohammadpur"/>
    <s v="Car"/>
    <m/>
    <n v="25000"/>
    <m/>
    <m/>
    <s v="Yes"/>
    <s v="Car, Bike"/>
    <n v="2"/>
  </r>
  <r>
    <x v="0"/>
    <x v="2"/>
    <n v="5"/>
    <n v="4"/>
    <n v="1"/>
    <s v="Middle-middle Income (30000-69999)"/>
    <x v="1"/>
    <x v="3"/>
    <n v="4"/>
    <n v="0"/>
    <s v="ward 56"/>
    <s v="Rickshaw, Auto-rickshaw"/>
    <m/>
    <n v="1000"/>
    <m/>
    <m/>
    <s v="No"/>
    <m/>
    <m/>
  </r>
  <r>
    <x v="0"/>
    <x v="2"/>
    <n v="4"/>
    <n v="3"/>
    <n v="1"/>
    <s v="Lower-middle Income (15000-29999)"/>
    <x v="0"/>
    <x v="6"/>
    <n v="5"/>
    <n v="0"/>
    <s v="ward 56"/>
    <s v="Rickshaw, Auto-rickshaw"/>
    <m/>
    <n v="1500"/>
    <m/>
    <m/>
    <s v="No"/>
    <m/>
    <m/>
  </r>
  <r>
    <x v="0"/>
    <x v="2"/>
    <n v="5"/>
    <n v="2"/>
    <n v="3"/>
    <s v="Lower-middle Income (15000-29999)"/>
    <x v="1"/>
    <x v="6"/>
    <n v="2"/>
    <n v="2"/>
    <s v="ward 56"/>
    <s v="Rickshaw, Auto-rickshaw"/>
    <m/>
    <n v="1000"/>
    <m/>
    <m/>
    <s v="No"/>
    <m/>
    <m/>
  </r>
  <r>
    <x v="0"/>
    <x v="2"/>
    <n v="4"/>
    <n v="1"/>
    <n v="3"/>
    <s v="Lower-middle Income (15000-29999)"/>
    <x v="2"/>
    <x v="6"/>
    <n v="2"/>
    <n v="1"/>
    <s v="ward 56, ward 57"/>
    <s v="Rickshaw, Auto-rickshaw"/>
    <m/>
    <n v="1500"/>
    <m/>
    <m/>
    <s v="No"/>
    <m/>
    <m/>
  </r>
  <r>
    <x v="0"/>
    <x v="2"/>
    <n v="5"/>
    <n v="2"/>
    <n v="3"/>
    <s v="Middle-middle Income (30000-69999)"/>
    <x v="7"/>
    <x v="3"/>
    <n v="5"/>
    <n v="2"/>
    <s v="ward 56, ward 57"/>
    <s v="Leguna, Rickshaw, Auto-rickshaw"/>
    <s v="Auto Rickshaw"/>
    <n v="2000"/>
    <m/>
    <m/>
    <s v="No"/>
    <m/>
    <m/>
  </r>
  <r>
    <x v="0"/>
    <x v="2"/>
    <n v="4"/>
    <n v="2"/>
    <n v="2"/>
    <s v="Middle-middle Income (30000-69999)"/>
    <x v="1"/>
    <x v="6"/>
    <n v="3"/>
    <n v="1"/>
    <s v="ward 56, ward 57"/>
    <s v="Rickshaw, Auto-rickshaw"/>
    <m/>
    <n v="1000"/>
    <m/>
    <m/>
    <s v="No"/>
    <m/>
    <m/>
  </r>
  <r>
    <x v="0"/>
    <x v="2"/>
    <n v="4"/>
    <n v="3"/>
    <n v="1"/>
    <s v="Middle-middle Income (30000-69999)"/>
    <x v="7"/>
    <x v="3"/>
    <n v="6"/>
    <n v="1"/>
    <s v="ward 56, ward 57"/>
    <s v="Rickshaw, Auto-rickshaw"/>
    <m/>
    <n v="2000"/>
    <m/>
    <m/>
    <s v="No"/>
    <m/>
    <m/>
  </r>
  <r>
    <x v="0"/>
    <x v="2"/>
    <n v="3"/>
    <n v="1"/>
    <n v="2"/>
    <s v="Lower-middle Income (15000-29999)"/>
    <x v="1"/>
    <x v="4"/>
    <n v="4"/>
    <n v="0"/>
    <s v="ward 56, ward 57"/>
    <s v="Rickshaw, Auto-rickshaw"/>
    <m/>
    <n v="1500"/>
    <m/>
    <m/>
    <s v="No"/>
    <m/>
    <m/>
  </r>
  <r>
    <x v="0"/>
    <x v="2"/>
    <n v="3"/>
    <n v="2"/>
    <n v="1"/>
    <s v="Middle-middle Income (30000-69999)"/>
    <x v="0"/>
    <x v="3"/>
    <n v="3"/>
    <n v="1"/>
    <s v="ward 56, ward 57, Mohammadpur"/>
    <s v="Bus, Leguna, Rickshaw, Auto-rickshaw"/>
    <s v="Auto Rickshaw, Rickshaw"/>
    <n v="2000"/>
    <m/>
    <m/>
    <s v="No"/>
    <m/>
    <m/>
  </r>
  <r>
    <x v="0"/>
    <x v="2"/>
    <n v="4"/>
    <n v="3"/>
    <n v="1"/>
    <s v="Lower-middle Income (15000-29999)"/>
    <x v="2"/>
    <x v="6"/>
    <n v="3"/>
    <n v="0"/>
    <s v="ward 56"/>
    <s v="Rickshaw, Auto-rickshaw"/>
    <m/>
    <n v="1000"/>
    <m/>
    <m/>
    <s v="No"/>
    <m/>
    <m/>
  </r>
  <r>
    <x v="0"/>
    <x v="2"/>
    <n v="5"/>
    <n v="3"/>
    <n v="2"/>
    <s v="Middle-middle Income (30000-69999)"/>
    <x v="7"/>
    <x v="6"/>
    <n v="4"/>
    <n v="3"/>
    <s v="ward 55, ward 56, ward 57"/>
    <s v="Rickshaw, Auto-rickshaw"/>
    <m/>
    <n v="1500"/>
    <m/>
    <m/>
    <s v="No"/>
    <m/>
    <m/>
  </r>
  <r>
    <x v="0"/>
    <x v="2"/>
    <n v="5"/>
    <n v="2"/>
    <n v="3"/>
    <s v="Middle-middle Income (30000-69999)"/>
    <x v="6"/>
    <x v="3"/>
    <n v="5"/>
    <n v="3"/>
    <s v="ward 55, ward 56"/>
    <s v="Rickshaw, Auto-rickshaw"/>
    <m/>
    <n v="2000"/>
    <m/>
    <m/>
    <s v="No"/>
    <m/>
    <m/>
  </r>
  <r>
    <x v="0"/>
    <x v="2"/>
    <n v="6"/>
    <n v="3"/>
    <n v="3"/>
    <s v="Middle-middle Income (30000-69999)"/>
    <x v="6"/>
    <x v="3"/>
    <n v="6"/>
    <n v="2"/>
    <s v="ward 56, ward 57, Mohammadpur"/>
    <s v="Bus, Leguna, Rickshaw, Auto-rickshaw"/>
    <s v="Auto Rickshaw, Rickshaw"/>
    <n v="2000"/>
    <m/>
    <m/>
    <s v="No"/>
    <m/>
    <m/>
  </r>
  <r>
    <x v="0"/>
    <x v="2"/>
    <n v="4"/>
    <n v="3"/>
    <n v="1"/>
    <s v="Middle-middle Income (30000-69999)"/>
    <x v="1"/>
    <x v="23"/>
    <n v="3"/>
    <n v="1"/>
    <s v="ward 56, Dhanmondi, Mohammadpur"/>
    <s v="Leguna, Auto-rickshaw"/>
    <s v="Auto Rickshaw"/>
    <n v="6000"/>
    <m/>
    <m/>
    <s v="No"/>
    <m/>
    <m/>
  </r>
  <r>
    <x v="0"/>
    <x v="2"/>
    <n v="3"/>
    <n v="3"/>
    <n v="0"/>
    <s v="Low Income (6000 to 14999)"/>
    <x v="10"/>
    <x v="4"/>
    <n v="2"/>
    <n v="0"/>
    <s v="ward 55, ward 56"/>
    <s v="Auto-rickshaw"/>
    <s v="None"/>
    <n v="1500"/>
    <m/>
    <m/>
    <s v="No"/>
    <m/>
    <m/>
  </r>
  <r>
    <x v="0"/>
    <x v="2"/>
    <n v="3"/>
    <n v="2"/>
    <n v="1"/>
    <s v="Middle-middle Income (30000-69999)"/>
    <x v="3"/>
    <x v="26"/>
    <n v="5"/>
    <n v="1"/>
    <s v="ward 57"/>
    <s v="Auto-rickshaw"/>
    <s v="None"/>
    <n v="2400"/>
    <m/>
    <m/>
    <s v="No"/>
    <m/>
    <m/>
  </r>
  <r>
    <x v="0"/>
    <x v="2"/>
    <n v="6"/>
    <n v="2"/>
    <n v="4"/>
    <s v="Middle-middle Income (30000-69999)"/>
    <x v="7"/>
    <x v="4"/>
    <n v="7"/>
    <n v="0"/>
    <s v="ward 55, ward 57"/>
    <s v="Bus, Motor bike"/>
    <s v="None"/>
    <n v="45000"/>
    <m/>
    <m/>
    <s v="No"/>
    <m/>
    <m/>
  </r>
  <r>
    <x v="0"/>
    <x v="2"/>
    <n v="6"/>
    <n v="2"/>
    <n v="4"/>
    <s v="Lower-middle Income (15000-29999)"/>
    <x v="3"/>
    <x v="28"/>
    <n v="6"/>
    <n v="0"/>
    <s v="ward 55, ward 56"/>
    <s v="Auto-rickshaw"/>
    <s v="None"/>
    <n v="2000"/>
    <m/>
    <m/>
    <s v="Yes"/>
    <s v="Bike"/>
    <n v="1"/>
  </r>
  <r>
    <x v="0"/>
    <x v="2"/>
    <n v="2"/>
    <n v="1"/>
    <n v="1"/>
    <s v="Lower-middle Income (15000-29999)"/>
    <x v="1"/>
    <x v="4"/>
    <n v="4"/>
    <n v="0"/>
    <s v="ward 55, ward 56"/>
    <s v="Motor bike"/>
    <m/>
    <n v="1000"/>
    <m/>
    <m/>
    <s v="Yes"/>
    <s v="Bike"/>
    <n v="1"/>
  </r>
  <r>
    <x v="0"/>
    <x v="2"/>
    <n v="4"/>
    <n v="2"/>
    <n v="2"/>
    <s v="Upper-middle Income (70000-149999)"/>
    <x v="6"/>
    <x v="25"/>
    <n v="6"/>
    <n v="2"/>
    <s v="ward 56, ward 57"/>
    <s v="Car, Motor bike"/>
    <m/>
    <n v="3500"/>
    <m/>
    <m/>
    <s v="Yes"/>
    <s v="Car, Bike"/>
    <n v="2"/>
  </r>
  <r>
    <x v="0"/>
    <x v="2"/>
    <n v="4"/>
    <n v="3"/>
    <n v="1"/>
    <s v="Middle-middle Income (30000-69999)"/>
    <x v="6"/>
    <x v="34"/>
    <m/>
    <m/>
    <s v="ward 55, ward 56, ward 57, Azimpur, National Zoo"/>
    <s v="Bus, Rickshaw, Motor bike, Others"/>
    <m/>
    <n v="3000"/>
    <m/>
    <m/>
    <s v="Yes"/>
    <s v="Bike"/>
    <n v="1"/>
  </r>
  <r>
    <x v="0"/>
    <x v="2"/>
    <n v="3"/>
    <n v="1"/>
    <n v="2"/>
    <s v="Higher Income (150000+)"/>
    <x v="3"/>
    <x v="35"/>
    <m/>
    <m/>
    <s v="ward 56, ward 57, BSMMV, TSC"/>
    <s v="Car, Others"/>
    <s v="None"/>
    <n v="5000"/>
    <m/>
    <m/>
    <s v="Yes"/>
    <s v="Car"/>
    <n v="1"/>
  </r>
  <r>
    <x v="0"/>
    <x v="2"/>
    <n v="3"/>
    <n v="1"/>
    <n v="2"/>
    <s v="Higher Income (150000+)"/>
    <x v="11"/>
    <x v="36"/>
    <m/>
    <m/>
    <s v="ward 55, ward 56, ward 57, Motijheel, BSMMU, TSC, DU"/>
    <s v="Car, Others"/>
    <m/>
    <n v="9000"/>
    <m/>
    <m/>
    <s v="Yes"/>
    <s v="Car"/>
    <n v="1"/>
  </r>
  <r>
    <x v="0"/>
    <x v="2"/>
    <n v="5"/>
    <n v="3"/>
    <n v="2"/>
    <s v="Middle-middle Income (30000-69999)"/>
    <x v="3"/>
    <x v="3"/>
    <n v="4"/>
    <n v="2"/>
    <s v="ward 56, Hazaribag, Babu bazar"/>
    <s v="Leguna, Auto-rickshaw, Boats"/>
    <s v="Auto Rickshaw"/>
    <n v="5500"/>
    <m/>
    <m/>
    <s v="No"/>
    <m/>
    <m/>
  </r>
  <r>
    <x v="0"/>
    <x v="2"/>
    <n v="4"/>
    <n v="2"/>
    <n v="2"/>
    <s v="Low Income (6000 to 14999)"/>
    <x v="3"/>
    <x v="14"/>
    <n v="3"/>
    <n v="3"/>
    <s v="ward 56, ward 57"/>
    <s v="Leguna, Auto-rickshaw"/>
    <s v="None"/>
    <n v="3000"/>
    <m/>
    <m/>
    <s v="No"/>
    <m/>
    <m/>
  </r>
  <r>
    <x v="0"/>
    <x v="2"/>
    <n v="6"/>
    <n v="4"/>
    <n v="2"/>
    <s v="Middle-middle Income (30000-69999)"/>
    <x v="5"/>
    <x v="3"/>
    <n v="8"/>
    <n v="4"/>
    <s v="ward 56, ward 57, Hazaribag, Babu bazar, Narayanganj"/>
    <s v="Bus, Leguna, Auto-rickshaw"/>
    <s v="Auto Rickshaw"/>
    <n v="6500"/>
    <m/>
    <m/>
    <s v="No"/>
    <m/>
    <m/>
  </r>
  <r>
    <x v="0"/>
    <x v="2"/>
    <n v="6"/>
    <n v="4"/>
    <n v="2"/>
    <s v="Upper-middle Income (70000-149999)"/>
    <x v="13"/>
    <x v="37"/>
    <n v="8"/>
    <n v="6"/>
    <s v="ward 56, Dhanmondi, Mohammadpur, Shahbag"/>
    <s v="Bus, Leguna, Auto-rickshaw"/>
    <s v="Auto Rickshaw"/>
    <n v="8000"/>
    <m/>
    <m/>
    <s v="No"/>
    <m/>
    <m/>
  </r>
  <r>
    <x v="0"/>
    <x v="2"/>
    <n v="4"/>
    <n v="2"/>
    <n v="2"/>
    <s v="Middle-middle Income (30000-69999)"/>
    <x v="0"/>
    <x v="32"/>
    <n v="4"/>
    <n v="1"/>
    <s v="ward 55, ward 56, Dhanmondi, Babu bazar, New Market"/>
    <s v="Leguna, Auto-rickshaw, Motor bike"/>
    <s v="Auto Rickshaw"/>
    <n v="10000"/>
    <m/>
    <m/>
    <s v="Yes"/>
    <s v="Bike"/>
    <n v="1"/>
  </r>
  <r>
    <x v="0"/>
    <x v="2"/>
    <n v="6"/>
    <n v="4"/>
    <n v="2"/>
    <s v="Upper-middle Income (70000-149999)"/>
    <x v="1"/>
    <x v="25"/>
    <n v="3"/>
    <n v="1"/>
    <s v="ward 56, Dhanmondi, New Market"/>
    <s v="Leguna, Auto-rickshaw"/>
    <s v="Auto Rickshaw"/>
    <n v="6500"/>
    <m/>
    <m/>
    <s v="No"/>
    <m/>
    <m/>
  </r>
  <r>
    <x v="0"/>
    <x v="2"/>
    <n v="3"/>
    <n v="2"/>
    <n v="1"/>
    <s v="Middle-middle Income (30000-69999)"/>
    <x v="2"/>
    <x v="25"/>
    <n v="2"/>
    <n v="1"/>
    <s v="ward 55, New Market"/>
    <s v="Leguna, Auto-rickshaw"/>
    <s v="Auto Rickshaw, Rickshaw"/>
    <n v="6000"/>
    <m/>
    <m/>
    <s v="No"/>
    <m/>
    <m/>
  </r>
  <r>
    <x v="0"/>
    <x v="2"/>
    <n v="5"/>
    <n v="3"/>
    <n v="2"/>
    <s v="Middle-middle Income (30000-69999)"/>
    <x v="3"/>
    <x v="3"/>
    <n v="4"/>
    <n v="2"/>
    <s v="ward 55, Mohammadpur, Motijheel"/>
    <s v="Bus, Leguna, Auto-rickshaw"/>
    <s v="Auto Rickshaw"/>
    <n v="7000"/>
    <m/>
    <m/>
    <s v="No"/>
    <m/>
    <m/>
  </r>
  <r>
    <x v="0"/>
    <x v="2"/>
    <n v="6"/>
    <n v="4"/>
    <n v="2"/>
    <s v="Upper-middle Income (70000-149999)"/>
    <x v="2"/>
    <x v="25"/>
    <n v="2"/>
    <n v="1"/>
    <s v="ward 55, Mohammadpur, New Market"/>
    <s v="Bus, Leguna, Auto-rickshaw"/>
    <s v="Auto Rickshaw"/>
    <n v="5500"/>
    <m/>
    <m/>
    <s v="No"/>
    <m/>
    <m/>
  </r>
  <r>
    <x v="0"/>
    <x v="2"/>
    <n v="3"/>
    <n v="2"/>
    <n v="1"/>
    <s v="Low Income (6000 to 14999)"/>
    <x v="3"/>
    <x v="6"/>
    <n v="4"/>
    <n v="2"/>
    <s v="ward 56, ward 57, Babu bazar"/>
    <s v="Auto-rickshaw"/>
    <m/>
    <n v="1600"/>
    <m/>
    <m/>
    <s v="No"/>
    <m/>
    <m/>
  </r>
  <r>
    <x v="0"/>
    <x v="2"/>
    <n v="3"/>
    <n v="2"/>
    <n v="1"/>
    <s v="Lower-middle Income (15000-29999)"/>
    <x v="1"/>
    <x v="23"/>
    <n v="2"/>
    <n v="2"/>
    <s v="ward 55, ward 56, New Market"/>
    <s v="Leguna, Auto-rickshaw"/>
    <s v="None"/>
    <n v="4000"/>
    <m/>
    <m/>
    <s v="No"/>
    <m/>
    <m/>
  </r>
  <r>
    <x v="0"/>
    <x v="2"/>
    <n v="7"/>
    <n v="4"/>
    <n v="3"/>
    <s v="Upper-middle Income (70000-149999)"/>
    <x v="6"/>
    <x v="21"/>
    <n v="4"/>
    <n v="4"/>
    <s v="ward 56, ward 57, Mohammadpur, Babu bazar"/>
    <s v="Bus, Leguna, Auto-rickshaw, Motor bike"/>
    <s v="Rickshaw"/>
    <n v="12000"/>
    <m/>
    <m/>
    <s v="Yes"/>
    <s v="Bike"/>
    <n v="1"/>
  </r>
  <r>
    <x v="0"/>
    <x v="2"/>
    <n v="4"/>
    <n v="3"/>
    <n v="1"/>
    <s v="Middle-middle Income (30000-69999)"/>
    <x v="3"/>
    <x v="32"/>
    <n v="3"/>
    <n v="3"/>
    <s v="ward 56, ward 57, Dhanmondi, Babu bazar, New Market"/>
    <s v="Leguna, Auto-rickshaw, Boats"/>
    <m/>
    <n v="10000"/>
    <m/>
    <m/>
    <s v="No"/>
    <m/>
    <m/>
  </r>
  <r>
    <x v="0"/>
    <x v="2"/>
    <n v="4"/>
    <n v="2"/>
    <n v="2"/>
    <s v="Middle-middle Income (30000-69999)"/>
    <x v="2"/>
    <x v="14"/>
    <n v="2"/>
    <n v="1"/>
    <s v="ward 56, Babu bazar, New Market"/>
    <s v="Leguna, Auto-rickshaw"/>
    <s v="None"/>
    <n v="6000"/>
    <m/>
    <m/>
    <s v="No"/>
    <m/>
    <m/>
  </r>
  <r>
    <x v="0"/>
    <x v="2"/>
    <n v="6"/>
    <n v="4"/>
    <n v="2"/>
    <s v="Higher Income (150000+)"/>
    <x v="8"/>
    <x v="21"/>
    <n v="6"/>
    <n v="4"/>
    <s v="ward 56, Dhanmondi, Mohammadpur, Motijheel"/>
    <s v="Auto-rickshaw, Car"/>
    <s v="Auto Rickshaw"/>
    <n v="40000"/>
    <m/>
    <m/>
    <s v="Yes"/>
    <s v="Car"/>
    <n v="1"/>
  </r>
  <r>
    <x v="0"/>
    <x v="2"/>
    <n v="5"/>
    <n v="3"/>
    <n v="2"/>
    <s v="Upper-middle Income (70000-149999)"/>
    <x v="3"/>
    <x v="33"/>
    <n v="4"/>
    <n v="2"/>
    <s v="ward 56, Dhanmondi, Mohammadpur"/>
    <s v="Auto-rickshaw"/>
    <s v="Auto Rickshaw"/>
    <n v="25000"/>
    <m/>
    <m/>
    <s v="Yes"/>
    <s v="Car"/>
    <n v="1"/>
  </r>
  <r>
    <x v="0"/>
    <x v="2"/>
    <n v="3"/>
    <n v="1"/>
    <n v="2"/>
    <s v="Lower-middle Income (15000-29999)"/>
    <x v="0"/>
    <x v="8"/>
    <n v="2"/>
    <n v="3"/>
    <s v="ward 56, Dhanmondi, Mohammadpur, New Market"/>
    <s v="Leguna, Auto-rickshaw"/>
    <s v="Auto Rickshaw, Rickshaw"/>
    <n v="6000"/>
    <m/>
    <m/>
    <s v="No"/>
    <m/>
    <m/>
  </r>
  <r>
    <x v="0"/>
    <x v="2"/>
    <n v="3"/>
    <n v="2"/>
    <n v="1"/>
    <s v="Middle-middle Income (30000-69999)"/>
    <x v="2"/>
    <x v="25"/>
    <n v="2"/>
    <n v="1"/>
    <s v="ward 55, Dhanmondi"/>
    <s v="Leguna, Auto-rickshaw"/>
    <s v="Auto Rickshaw"/>
    <n v="7500"/>
    <m/>
    <m/>
    <s v="No"/>
    <m/>
    <m/>
  </r>
  <r>
    <x v="0"/>
    <x v="2"/>
    <n v="4"/>
    <n v="2"/>
    <n v="2"/>
    <s v="Middle-middle Income (30000-69999)"/>
    <x v="1"/>
    <x v="15"/>
    <n v="3"/>
    <n v="1"/>
    <s v="ward 56, Mohammadpur, Babu bazar"/>
    <s v="Auto-rickshaw, Motor bike"/>
    <m/>
    <n v="10000"/>
    <m/>
    <m/>
    <s v="Yes"/>
    <s v="Bike"/>
    <n v="1"/>
  </r>
  <r>
    <x v="0"/>
    <x v="2"/>
    <n v="3"/>
    <n v="3"/>
    <n v="0"/>
    <s v="Middle-middle Income (30000-69999)"/>
    <x v="2"/>
    <x v="4"/>
    <n v="3"/>
    <n v="0"/>
    <s v="ward 56"/>
    <s v="Auto-rickshaw"/>
    <s v="Auto Rickshaw"/>
    <n v="1000"/>
    <s v="Poor road condition, Inadequate sidewalks,Jam"/>
    <s v="High transport cost"/>
    <s v="No"/>
    <m/>
    <m/>
  </r>
  <r>
    <x v="0"/>
    <x v="2"/>
    <n v="6"/>
    <n v="3"/>
    <n v="3"/>
    <s v="Higher Income (150000+)"/>
    <x v="5"/>
    <x v="15"/>
    <n v="10"/>
    <n v="2"/>
    <s v="ward 56, ward 57, Dhanmondi, Mohammadpur"/>
    <s v="Car"/>
    <m/>
    <n v="25000"/>
    <m/>
    <m/>
    <s v="Yes"/>
    <s v="Car, Bike"/>
    <n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946D6F8-C4D9-4619-AFCA-F67E25B20C96}" name="PivotTable5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1">
  <location ref="A1:C7" firstHeaderRow="0" firstDataRow="1" firstDataCol="1"/>
  <pivotFields count="18">
    <pivotField showAll="0"/>
    <pivotField dataField="1" showAll="0">
      <items count="11">
        <item x="9"/>
        <item x="4"/>
        <item x="5"/>
        <item x="0"/>
        <item x="2"/>
        <item x="1"/>
        <item x="3"/>
        <item x="7"/>
        <item x="8"/>
        <item x="6"/>
        <item t="default"/>
      </items>
    </pivotField>
    <pivotField showAll="0"/>
    <pivotField showAll="0"/>
    <pivotField axis="axisRow" showAll="0">
      <items count="6">
        <item x="1"/>
        <item x="2"/>
        <item x="0"/>
        <item x="3"/>
        <item x="4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Number of Family Members" fld="1" baseField="0" baseItem="0"/>
    <dataField name="Sum of Number of Trips" fld="5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582AB74-1F9A-4BB7-8769-3A77A0394826}" name="PivotTable3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E45" firstHeaderRow="1" firstDataRow="2" firstDataCol="1"/>
  <pivotFields count="19">
    <pivotField dataField="1" showAll="0">
      <items count="2">
        <item x="0"/>
        <item t="default"/>
      </items>
    </pivotField>
    <pivotField axis="axisCol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>
      <items count="15">
        <item x="10"/>
        <item x="2"/>
        <item x="1"/>
        <item x="0"/>
        <item x="3"/>
        <item x="7"/>
        <item x="6"/>
        <item x="4"/>
        <item x="8"/>
        <item x="12"/>
        <item x="5"/>
        <item x="11"/>
        <item x="13"/>
        <item x="9"/>
        <item t="default"/>
      </items>
    </pivotField>
    <pivotField axis="axisRow" showAll="0">
      <items count="41">
        <item x="16"/>
        <item x="4"/>
        <item x="29"/>
        <item x="31"/>
        <item x="30"/>
        <item x="5"/>
        <item x="24"/>
        <item x="19"/>
        <item x="14"/>
        <item x="28"/>
        <item x="12"/>
        <item x="32"/>
        <item x="35"/>
        <item x="0"/>
        <item x="10"/>
        <item x="6"/>
        <item x="25"/>
        <item x="20"/>
        <item x="7"/>
        <item x="26"/>
        <item x="9"/>
        <item x="23"/>
        <item x="3"/>
        <item x="15"/>
        <item x="38"/>
        <item x="39"/>
        <item x="22"/>
        <item x="11"/>
        <item x="37"/>
        <item x="8"/>
        <item x="21"/>
        <item x="33"/>
        <item x="2"/>
        <item x="27"/>
        <item x="34"/>
        <item x="1"/>
        <item x="13"/>
        <item x="36"/>
        <item x="17"/>
        <item x="1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7"/>
  </rowFields>
  <rowItems count="4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dataFields count="1">
    <dataField name="Sum of Sl. No." fld="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46420A2-F575-42FF-A079-2205226BA771}" name="PivotTable1" cacheId="2" applyNumberFormats="0" applyBorderFormats="0" applyFontFormats="0" applyPatternFormats="0" applyAlignmentFormats="0" applyWidthHeightFormats="1" dataCaption="Values" updatedVersion="8" minRefreshableVersion="3" useAutoFormatting="1" rowGrandTotals="0" itemPrintTitles="1" createdVersion="8" indent="0" outline="1" outlineData="1" multipleFieldFilters="0">
  <location ref="A3:B6" firstHeaderRow="1" firstDataRow="1" firstDataCol="1"/>
  <pivotFields count="19">
    <pivotField showAll="0"/>
    <pivotField axis="axisRow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dataField="1" showAll="0">
      <items count="15">
        <item x="10"/>
        <item x="2"/>
        <item x="1"/>
        <item x="0"/>
        <item x="3"/>
        <item x="7"/>
        <item x="6"/>
        <item x="4"/>
        <item x="8"/>
        <item x="12"/>
        <item x="5"/>
        <item x="11"/>
        <item x="13"/>
        <item x="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3">
    <i>
      <x/>
    </i>
    <i>
      <x v="1"/>
    </i>
    <i>
      <x v="2"/>
    </i>
  </rowItems>
  <colItems count="1">
    <i/>
  </colItems>
  <dataFields count="1">
    <dataField name="Sum of Number of Trips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64ABA-F4C9-4333-9873-BF1F8C715C00}">
  <dimension ref="A1:F7"/>
  <sheetViews>
    <sheetView topLeftCell="C1" workbookViewId="0">
      <selection activeCell="I31" sqref="I31"/>
    </sheetView>
  </sheetViews>
  <sheetFormatPr defaultRowHeight="14.4" x14ac:dyDescent="0.3"/>
  <cols>
    <col min="1" max="1" width="32.44140625" bestFit="1" customWidth="1"/>
    <col min="2" max="2" width="31.44140625" bestFit="1" customWidth="1"/>
    <col min="3" max="3" width="21.33203125" bestFit="1" customWidth="1"/>
    <col min="4" max="4" width="9.5546875" bestFit="1" customWidth="1"/>
  </cols>
  <sheetData>
    <row r="1" spans="1:6" x14ac:dyDescent="0.3">
      <c r="A1" s="8" t="s">
        <v>226</v>
      </c>
      <c r="B1" t="s">
        <v>228</v>
      </c>
      <c r="C1" t="s">
        <v>229</v>
      </c>
      <c r="D1" t="s">
        <v>230</v>
      </c>
      <c r="E1" s="10" t="s">
        <v>226</v>
      </c>
      <c r="F1" t="s">
        <v>230</v>
      </c>
    </row>
    <row r="2" spans="1:6" x14ac:dyDescent="0.3">
      <c r="A2" s="9" t="s">
        <v>15</v>
      </c>
      <c r="B2">
        <v>46</v>
      </c>
      <c r="C2">
        <v>54</v>
      </c>
      <c r="D2" s="11">
        <f>GETPIVOTDATA("Sum of Number of Trips",$A$1,"Household Income","Low Income (6000 to 14999)")/GETPIVOTDATA("Sum of Number of Family Members",$A$1,"Household Income","Low Income (6000 to 14999)")</f>
        <v>1.173913043478261</v>
      </c>
      <c r="E2" s="9" t="s">
        <v>15</v>
      </c>
      <c r="F2" s="11">
        <v>1.1000000000000001</v>
      </c>
    </row>
    <row r="3" spans="1:6" x14ac:dyDescent="0.3">
      <c r="A3" s="9" t="s">
        <v>20</v>
      </c>
      <c r="B3">
        <v>316</v>
      </c>
      <c r="C3">
        <v>347</v>
      </c>
      <c r="D3" s="11">
        <f>GETPIVOTDATA("Sum of Number of Trips",$A$1,"Household Income","Lower-middle Income (15000-29999)")/GETPIVOTDATA("Sum of Number of Family Members",$A$1,"Household Income","Lower-middle Income (15000-29999)")</f>
        <v>1.0981012658227849</v>
      </c>
      <c r="E3" s="9" t="s">
        <v>20</v>
      </c>
      <c r="F3" s="11">
        <v>1.2</v>
      </c>
    </row>
    <row r="4" spans="1:6" x14ac:dyDescent="0.3">
      <c r="A4" s="9" t="s">
        <v>0</v>
      </c>
      <c r="B4">
        <v>719</v>
      </c>
      <c r="C4">
        <v>917</v>
      </c>
      <c r="D4" s="11">
        <f>GETPIVOTDATA("Sum of Number of Trips",$A$1,"Household Income","Middle-middle Income (30000-69999)")/GETPIVOTDATA("Sum of Number of Family Members",$A$1,"Household Income","Middle-middle Income (30000-69999)")</f>
        <v>1.2753824756606398</v>
      </c>
      <c r="E4" s="9" t="s">
        <v>0</v>
      </c>
      <c r="F4" s="11">
        <f>GETPIVOTDATA("Sum of Number of Trips",$A$1,"Household Income","Middle-middle Income (30000-69999)")/GETPIVOTDATA("Sum of Number of Family Members",$A$1,"Household Income","Middle-middle Income (30000-69999)")</f>
        <v>1.2753824756606398</v>
      </c>
    </row>
    <row r="5" spans="1:6" x14ac:dyDescent="0.3">
      <c r="A5" s="9" t="s">
        <v>29</v>
      </c>
      <c r="B5">
        <v>195</v>
      </c>
      <c r="C5">
        <v>290</v>
      </c>
      <c r="D5" s="11">
        <f>GETPIVOTDATA("Sum of Number of Trips",$A$1,"Household Income","Upper-middle Income (70000-149999)")/GETPIVOTDATA("Sum of Number of Family Members",$A$1,"Household Income","Upper-middle Income (70000-149999)")</f>
        <v>1.4871794871794872</v>
      </c>
      <c r="E5" s="9" t="s">
        <v>29</v>
      </c>
      <c r="F5" s="11">
        <f>GETPIVOTDATA("Sum of Number of Trips",$A$1,"Household Income","Upper-middle Income (70000-149999)")/GETPIVOTDATA("Sum of Number of Family Members",$A$1,"Household Income","Upper-middle Income (70000-149999)")</f>
        <v>1.4871794871794872</v>
      </c>
    </row>
    <row r="6" spans="1:6" x14ac:dyDescent="0.3">
      <c r="A6" s="9" t="s">
        <v>112</v>
      </c>
      <c r="B6">
        <v>112</v>
      </c>
      <c r="C6">
        <v>245</v>
      </c>
      <c r="D6" s="11">
        <f>GETPIVOTDATA("Sum of Number of Trips",$A$1,"Household Income","Higher Income (150000+)")/GETPIVOTDATA("Sum of Number of Family Members",$A$1,"Household Income","Higher Income (150000+)")</f>
        <v>2.1875</v>
      </c>
      <c r="E6" s="9" t="s">
        <v>112</v>
      </c>
      <c r="F6" s="11">
        <f>GETPIVOTDATA("Sum of Number of Trips",$A$1,"Household Income","Higher Income (150000+)")/GETPIVOTDATA("Sum of Number of Family Members",$A$1,"Household Income","Higher Income (150000+)")</f>
        <v>2.1875</v>
      </c>
    </row>
    <row r="7" spans="1:6" x14ac:dyDescent="0.3">
      <c r="A7" s="9" t="s">
        <v>227</v>
      </c>
      <c r="B7">
        <v>1388</v>
      </c>
      <c r="C7">
        <v>1853</v>
      </c>
    </row>
  </sheetData>
  <autoFilter ref="D1:D37" xr:uid="{39964ABA-F4C9-4333-9873-BF1F8C715C00}"/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11D85-B3CB-4D6A-8A97-47197C2C00DB}">
  <dimension ref="A3:E45"/>
  <sheetViews>
    <sheetView topLeftCell="A10" workbookViewId="0">
      <selection activeCell="A31" sqref="A31"/>
    </sheetView>
  </sheetViews>
  <sheetFormatPr defaultRowHeight="14.4" x14ac:dyDescent="0.3"/>
  <cols>
    <col min="1" max="1" width="90.109375" customWidth="1"/>
    <col min="2" max="2" width="15.5546875" bestFit="1" customWidth="1"/>
    <col min="3" max="4" width="4" bestFit="1" customWidth="1"/>
    <col min="5" max="5" width="4.109375" customWidth="1"/>
  </cols>
  <sheetData>
    <row r="3" spans="1:5" x14ac:dyDescent="0.3">
      <c r="A3" s="8" t="s">
        <v>239</v>
      </c>
      <c r="B3" s="8" t="s">
        <v>272</v>
      </c>
    </row>
    <row r="4" spans="1:5" x14ac:dyDescent="0.3">
      <c r="A4" s="8" t="s">
        <v>226</v>
      </c>
      <c r="B4">
        <v>55</v>
      </c>
      <c r="C4">
        <v>56</v>
      </c>
      <c r="D4">
        <v>57</v>
      </c>
      <c r="E4" t="s">
        <v>227</v>
      </c>
    </row>
    <row r="5" spans="1:5" x14ac:dyDescent="0.3">
      <c r="A5" s="9" t="s">
        <v>75</v>
      </c>
      <c r="B5">
        <v>1</v>
      </c>
      <c r="E5">
        <v>1</v>
      </c>
    </row>
    <row r="6" spans="1:5" x14ac:dyDescent="0.3">
      <c r="A6" s="9" t="s">
        <v>25</v>
      </c>
      <c r="B6">
        <v>13</v>
      </c>
      <c r="C6">
        <v>12</v>
      </c>
      <c r="D6">
        <v>7</v>
      </c>
      <c r="E6">
        <v>32</v>
      </c>
    </row>
    <row r="7" spans="1:5" x14ac:dyDescent="0.3">
      <c r="A7" s="9" t="s">
        <v>150</v>
      </c>
      <c r="B7">
        <v>1</v>
      </c>
      <c r="C7">
        <v>1</v>
      </c>
      <c r="D7">
        <v>1</v>
      </c>
      <c r="E7">
        <v>3</v>
      </c>
    </row>
    <row r="8" spans="1:5" x14ac:dyDescent="0.3">
      <c r="A8" s="9" t="s">
        <v>160</v>
      </c>
      <c r="B8">
        <v>1</v>
      </c>
      <c r="C8">
        <v>1</v>
      </c>
      <c r="E8">
        <v>2</v>
      </c>
    </row>
    <row r="9" spans="1:5" x14ac:dyDescent="0.3">
      <c r="A9" s="9" t="s">
        <v>152</v>
      </c>
      <c r="B9">
        <v>1</v>
      </c>
      <c r="C9">
        <v>1</v>
      </c>
      <c r="E9">
        <v>2</v>
      </c>
    </row>
    <row r="10" spans="1:5" x14ac:dyDescent="0.3">
      <c r="A10" s="9" t="s">
        <v>36</v>
      </c>
      <c r="B10">
        <v>1</v>
      </c>
      <c r="E10">
        <v>1</v>
      </c>
    </row>
    <row r="11" spans="1:5" x14ac:dyDescent="0.3">
      <c r="A11" s="9" t="s">
        <v>121</v>
      </c>
      <c r="B11">
        <v>1</v>
      </c>
      <c r="C11">
        <v>1</v>
      </c>
      <c r="D11">
        <v>2</v>
      </c>
      <c r="E11">
        <v>4</v>
      </c>
    </row>
    <row r="12" spans="1:5" x14ac:dyDescent="0.3">
      <c r="A12" s="9" t="s">
        <v>98</v>
      </c>
      <c r="B12">
        <v>1</v>
      </c>
      <c r="C12">
        <v>1</v>
      </c>
      <c r="E12">
        <v>2</v>
      </c>
    </row>
    <row r="13" spans="1:5" x14ac:dyDescent="0.3">
      <c r="A13" s="9" t="s">
        <v>66</v>
      </c>
      <c r="B13">
        <v>5</v>
      </c>
      <c r="C13">
        <v>7</v>
      </c>
      <c r="D13">
        <v>8</v>
      </c>
      <c r="E13">
        <v>20</v>
      </c>
    </row>
    <row r="14" spans="1:5" x14ac:dyDescent="0.3">
      <c r="A14" s="9" t="s">
        <v>147</v>
      </c>
      <c r="B14">
        <v>1</v>
      </c>
      <c r="C14">
        <v>2</v>
      </c>
      <c r="D14">
        <v>1</v>
      </c>
      <c r="E14">
        <v>4</v>
      </c>
    </row>
    <row r="15" spans="1:5" x14ac:dyDescent="0.3">
      <c r="A15" s="9" t="s">
        <v>58</v>
      </c>
      <c r="B15">
        <v>2</v>
      </c>
      <c r="D15">
        <v>1</v>
      </c>
      <c r="E15">
        <v>3</v>
      </c>
    </row>
    <row r="16" spans="1:5" x14ac:dyDescent="0.3">
      <c r="A16" s="9" t="s">
        <v>165</v>
      </c>
      <c r="C16">
        <v>3</v>
      </c>
      <c r="D16">
        <v>3</v>
      </c>
      <c r="E16">
        <v>6</v>
      </c>
    </row>
    <row r="17" spans="1:5" x14ac:dyDescent="0.3">
      <c r="A17" s="9" t="s">
        <v>179</v>
      </c>
      <c r="C17">
        <v>1</v>
      </c>
      <c r="D17">
        <v>1</v>
      </c>
      <c r="E17">
        <v>2</v>
      </c>
    </row>
    <row r="18" spans="1:5" x14ac:dyDescent="0.3">
      <c r="A18" s="9" t="s">
        <v>4</v>
      </c>
      <c r="B18">
        <v>1</v>
      </c>
      <c r="E18">
        <v>1</v>
      </c>
    </row>
    <row r="19" spans="1:5" x14ac:dyDescent="0.3">
      <c r="A19" s="9" t="s">
        <v>54</v>
      </c>
      <c r="B19">
        <v>1</v>
      </c>
      <c r="D19">
        <v>1</v>
      </c>
      <c r="E19">
        <v>2</v>
      </c>
    </row>
    <row r="20" spans="1:5" x14ac:dyDescent="0.3">
      <c r="A20" s="9" t="s">
        <v>39</v>
      </c>
      <c r="B20">
        <v>20</v>
      </c>
      <c r="C20">
        <v>19</v>
      </c>
      <c r="D20">
        <v>18</v>
      </c>
      <c r="E20">
        <v>57</v>
      </c>
    </row>
    <row r="21" spans="1:5" x14ac:dyDescent="0.3">
      <c r="A21" s="9" t="s">
        <v>133</v>
      </c>
      <c r="B21">
        <v>3</v>
      </c>
      <c r="C21">
        <v>9</v>
      </c>
      <c r="D21">
        <v>12</v>
      </c>
      <c r="E21">
        <v>24</v>
      </c>
    </row>
    <row r="22" spans="1:5" x14ac:dyDescent="0.3">
      <c r="A22" s="9" t="s">
        <v>101</v>
      </c>
      <c r="B22">
        <v>2</v>
      </c>
      <c r="C22">
        <v>2</v>
      </c>
      <c r="E22">
        <v>4</v>
      </c>
    </row>
    <row r="23" spans="1:5" x14ac:dyDescent="0.3">
      <c r="A23" s="9" t="s">
        <v>42</v>
      </c>
      <c r="B23">
        <v>1</v>
      </c>
      <c r="D23">
        <v>1</v>
      </c>
      <c r="E23">
        <v>2</v>
      </c>
    </row>
    <row r="24" spans="1:5" x14ac:dyDescent="0.3">
      <c r="A24" s="9" t="s">
        <v>137</v>
      </c>
      <c r="B24">
        <v>1</v>
      </c>
      <c r="C24">
        <v>2</v>
      </c>
      <c r="D24">
        <v>3</v>
      </c>
      <c r="E24">
        <v>6</v>
      </c>
    </row>
    <row r="25" spans="1:5" x14ac:dyDescent="0.3">
      <c r="A25" s="9" t="s">
        <v>50</v>
      </c>
      <c r="B25">
        <v>4</v>
      </c>
      <c r="E25">
        <v>4</v>
      </c>
    </row>
    <row r="26" spans="1:5" x14ac:dyDescent="0.3">
      <c r="A26" s="9" t="s">
        <v>117</v>
      </c>
      <c r="B26">
        <v>1</v>
      </c>
      <c r="C26">
        <v>3</v>
      </c>
      <c r="D26">
        <v>3</v>
      </c>
      <c r="E26">
        <v>7</v>
      </c>
    </row>
    <row r="27" spans="1:5" x14ac:dyDescent="0.3">
      <c r="A27" s="9" t="s">
        <v>21</v>
      </c>
      <c r="B27">
        <v>18</v>
      </c>
      <c r="C27">
        <v>19</v>
      </c>
      <c r="D27">
        <v>21</v>
      </c>
      <c r="E27">
        <v>58</v>
      </c>
    </row>
    <row r="28" spans="1:5" x14ac:dyDescent="0.3">
      <c r="A28" s="9" t="s">
        <v>69</v>
      </c>
      <c r="B28">
        <v>6</v>
      </c>
      <c r="C28">
        <v>8</v>
      </c>
      <c r="D28">
        <v>8</v>
      </c>
      <c r="E28">
        <v>22</v>
      </c>
    </row>
    <row r="29" spans="1:5" x14ac:dyDescent="0.3">
      <c r="A29" s="9" t="s">
        <v>203</v>
      </c>
      <c r="D29">
        <v>1</v>
      </c>
      <c r="E29">
        <v>1</v>
      </c>
    </row>
    <row r="30" spans="1:5" x14ac:dyDescent="0.3">
      <c r="A30" s="9" t="s">
        <v>206</v>
      </c>
      <c r="D30">
        <v>1</v>
      </c>
      <c r="E30">
        <v>1</v>
      </c>
    </row>
    <row r="31" spans="1:5" x14ac:dyDescent="0.3">
      <c r="A31" s="9" t="s">
        <v>108</v>
      </c>
      <c r="B31">
        <v>1</v>
      </c>
      <c r="E31">
        <v>1</v>
      </c>
    </row>
    <row r="32" spans="1:5" x14ac:dyDescent="0.3">
      <c r="A32" s="9" t="s">
        <v>56</v>
      </c>
      <c r="B32">
        <v>2</v>
      </c>
      <c r="C32">
        <v>1</v>
      </c>
      <c r="D32">
        <v>2</v>
      </c>
      <c r="E32">
        <v>5</v>
      </c>
    </row>
    <row r="33" spans="1:5" x14ac:dyDescent="0.3">
      <c r="A33" s="9" t="s">
        <v>186</v>
      </c>
      <c r="C33">
        <v>1</v>
      </c>
      <c r="D33">
        <v>1</v>
      </c>
      <c r="E33">
        <v>2</v>
      </c>
    </row>
    <row r="34" spans="1:5" x14ac:dyDescent="0.3">
      <c r="A34" s="9" t="s">
        <v>46</v>
      </c>
      <c r="B34">
        <v>2</v>
      </c>
      <c r="C34">
        <v>3</v>
      </c>
      <c r="D34">
        <v>1</v>
      </c>
      <c r="E34">
        <v>6</v>
      </c>
    </row>
    <row r="35" spans="1:5" x14ac:dyDescent="0.3">
      <c r="A35" s="9" t="s">
        <v>105</v>
      </c>
      <c r="B35">
        <v>1</v>
      </c>
      <c r="C35">
        <v>3</v>
      </c>
      <c r="D35">
        <v>2</v>
      </c>
      <c r="E35">
        <v>6</v>
      </c>
    </row>
    <row r="36" spans="1:5" x14ac:dyDescent="0.3">
      <c r="A36" s="9" t="s">
        <v>170</v>
      </c>
      <c r="C36">
        <v>2</v>
      </c>
      <c r="D36">
        <v>1</v>
      </c>
      <c r="E36">
        <v>3</v>
      </c>
    </row>
    <row r="37" spans="1:5" x14ac:dyDescent="0.3">
      <c r="A37" s="9" t="s">
        <v>16</v>
      </c>
      <c r="B37">
        <v>2</v>
      </c>
      <c r="E37">
        <v>2</v>
      </c>
    </row>
    <row r="38" spans="1:5" x14ac:dyDescent="0.3">
      <c r="A38" s="9" t="s">
        <v>143</v>
      </c>
      <c r="B38">
        <v>1</v>
      </c>
      <c r="C38">
        <v>1</v>
      </c>
      <c r="E38">
        <v>2</v>
      </c>
    </row>
    <row r="39" spans="1:5" x14ac:dyDescent="0.3">
      <c r="A39" s="9" t="s">
        <v>176</v>
      </c>
      <c r="C39">
        <v>1</v>
      </c>
      <c r="D39">
        <v>1</v>
      </c>
      <c r="E39">
        <v>2</v>
      </c>
    </row>
    <row r="40" spans="1:5" x14ac:dyDescent="0.3">
      <c r="A40" s="9" t="s">
        <v>10</v>
      </c>
      <c r="B40">
        <v>1</v>
      </c>
      <c r="E40">
        <v>1</v>
      </c>
    </row>
    <row r="41" spans="1:5" x14ac:dyDescent="0.3">
      <c r="A41" s="9" t="s">
        <v>64</v>
      </c>
      <c r="B41">
        <v>1</v>
      </c>
      <c r="E41">
        <v>1</v>
      </c>
    </row>
    <row r="42" spans="1:5" x14ac:dyDescent="0.3">
      <c r="A42" s="9" t="s">
        <v>182</v>
      </c>
      <c r="C42">
        <v>1</v>
      </c>
      <c r="D42">
        <v>1</v>
      </c>
      <c r="E42">
        <v>2</v>
      </c>
    </row>
    <row r="43" spans="1:5" x14ac:dyDescent="0.3">
      <c r="A43" s="9" t="s">
        <v>85</v>
      </c>
      <c r="B43">
        <v>1</v>
      </c>
      <c r="E43">
        <v>1</v>
      </c>
    </row>
    <row r="44" spans="1:5" x14ac:dyDescent="0.3">
      <c r="A44" s="9" t="s">
        <v>90</v>
      </c>
      <c r="B44">
        <v>3</v>
      </c>
      <c r="C44">
        <v>2</v>
      </c>
      <c r="E44">
        <v>5</v>
      </c>
    </row>
    <row r="45" spans="1:5" x14ac:dyDescent="0.3">
      <c r="A45" s="9" t="s">
        <v>227</v>
      </c>
      <c r="B45">
        <v>101</v>
      </c>
      <c r="C45">
        <v>107</v>
      </c>
      <c r="D45">
        <v>102</v>
      </c>
      <c r="E45">
        <v>310</v>
      </c>
    </row>
  </sheetData>
  <pageMargins left="0.7" right="0.7" top="0.75" bottom="0.75" header="0.3" footer="0.3"/>
  <pageSetup orientation="landscape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E7E29-201D-4568-8560-BDB8139B2C6C}">
  <dimension ref="A3:R82"/>
  <sheetViews>
    <sheetView topLeftCell="C1" workbookViewId="0">
      <selection activeCell="E43" sqref="E43:H54"/>
    </sheetView>
  </sheetViews>
  <sheetFormatPr defaultRowHeight="14.4" x14ac:dyDescent="0.3"/>
  <cols>
    <col min="1" max="1" width="12.5546875" bestFit="1" customWidth="1"/>
    <col min="2" max="2" width="21.33203125" bestFit="1" customWidth="1"/>
    <col min="4" max="4" width="14.88671875" customWidth="1"/>
    <col min="5" max="5" width="12.5546875" customWidth="1"/>
    <col min="6" max="6" width="13.5546875" customWidth="1"/>
    <col min="7" max="7" width="12.33203125" customWidth="1"/>
    <col min="8" max="8" width="27.33203125" customWidth="1"/>
    <col min="9" max="9" width="15.109375" customWidth="1"/>
    <col min="12" max="12" width="10.6640625" customWidth="1"/>
  </cols>
  <sheetData>
    <row r="3" spans="1:11" ht="28.8" x14ac:dyDescent="0.3">
      <c r="A3" s="8" t="s">
        <v>226</v>
      </c>
      <c r="B3" t="s">
        <v>229</v>
      </c>
      <c r="D3" s="16" t="s">
        <v>269</v>
      </c>
      <c r="E3" s="16" t="s">
        <v>270</v>
      </c>
      <c r="F3" s="16" t="s">
        <v>271</v>
      </c>
      <c r="H3" s="16" t="s">
        <v>279</v>
      </c>
      <c r="I3" s="16" t="s">
        <v>265</v>
      </c>
      <c r="J3" s="16" t="s">
        <v>266</v>
      </c>
      <c r="K3" s="16" t="s">
        <v>267</v>
      </c>
    </row>
    <row r="4" spans="1:11" x14ac:dyDescent="0.3">
      <c r="A4" s="9">
        <v>55</v>
      </c>
      <c r="B4">
        <v>600</v>
      </c>
      <c r="D4" s="17" t="s">
        <v>265</v>
      </c>
      <c r="E4" s="17">
        <v>600</v>
      </c>
      <c r="F4" s="17">
        <v>576</v>
      </c>
      <c r="H4" t="s">
        <v>25</v>
      </c>
      <c r="I4">
        <v>100</v>
      </c>
      <c r="J4">
        <v>107</v>
      </c>
      <c r="K4">
        <v>102</v>
      </c>
    </row>
    <row r="5" spans="1:11" x14ac:dyDescent="0.3">
      <c r="A5" s="9">
        <v>56</v>
      </c>
      <c r="B5">
        <v>615</v>
      </c>
      <c r="D5" s="17" t="s">
        <v>266</v>
      </c>
      <c r="E5" s="17">
        <v>615</v>
      </c>
      <c r="F5" s="17">
        <v>607</v>
      </c>
      <c r="H5" t="s">
        <v>75</v>
      </c>
      <c r="I5">
        <v>46</v>
      </c>
      <c r="J5">
        <v>53</v>
      </c>
      <c r="K5">
        <v>55</v>
      </c>
    </row>
    <row r="6" spans="1:11" x14ac:dyDescent="0.3">
      <c r="A6" s="9">
        <v>57</v>
      </c>
      <c r="B6">
        <v>638</v>
      </c>
      <c r="D6" s="17" t="s">
        <v>267</v>
      </c>
      <c r="E6" s="17">
        <v>638</v>
      </c>
      <c r="F6" s="17">
        <v>621</v>
      </c>
      <c r="H6" t="s">
        <v>273</v>
      </c>
      <c r="I6">
        <v>71</v>
      </c>
      <c r="J6">
        <v>77</v>
      </c>
      <c r="K6">
        <v>74</v>
      </c>
    </row>
    <row r="7" spans="1:11" x14ac:dyDescent="0.3">
      <c r="A7" t="s">
        <v>158</v>
      </c>
      <c r="D7" s="17" t="s">
        <v>268</v>
      </c>
      <c r="E7" s="17">
        <v>99</v>
      </c>
      <c r="F7" s="17">
        <v>91</v>
      </c>
      <c r="H7" t="s">
        <v>274</v>
      </c>
      <c r="I7">
        <v>14</v>
      </c>
      <c r="J7">
        <v>19</v>
      </c>
      <c r="K7">
        <v>14</v>
      </c>
    </row>
    <row r="8" spans="1:11" x14ac:dyDescent="0.3">
      <c r="A8" t="s">
        <v>231</v>
      </c>
      <c r="D8" s="17" t="s">
        <v>231</v>
      </c>
      <c r="E8" s="17">
        <v>351</v>
      </c>
      <c r="F8" s="17">
        <v>345</v>
      </c>
      <c r="H8" t="s">
        <v>275</v>
      </c>
      <c r="I8">
        <v>17</v>
      </c>
      <c r="J8">
        <v>19</v>
      </c>
      <c r="K8">
        <v>16</v>
      </c>
    </row>
    <row r="9" spans="1:11" x14ac:dyDescent="0.3">
      <c r="A9" t="s">
        <v>233</v>
      </c>
      <c r="D9" s="17" t="s">
        <v>232</v>
      </c>
      <c r="E9" s="17">
        <v>192</v>
      </c>
      <c r="F9" s="17">
        <v>207</v>
      </c>
      <c r="H9" t="s">
        <v>276</v>
      </c>
      <c r="I9">
        <v>24</v>
      </c>
      <c r="J9">
        <v>35</v>
      </c>
      <c r="K9">
        <v>32</v>
      </c>
    </row>
    <row r="10" spans="1:11" x14ac:dyDescent="0.3">
      <c r="A10" t="s">
        <v>154</v>
      </c>
      <c r="D10" s="17" t="s">
        <v>154</v>
      </c>
      <c r="E10" s="17">
        <v>287</v>
      </c>
      <c r="F10" s="17">
        <v>276</v>
      </c>
      <c r="H10" t="s">
        <v>277</v>
      </c>
      <c r="I10">
        <v>13</v>
      </c>
      <c r="J10">
        <v>17</v>
      </c>
      <c r="K10">
        <v>15</v>
      </c>
    </row>
    <row r="11" spans="1:11" x14ac:dyDescent="0.3">
      <c r="A11" t="s">
        <v>235</v>
      </c>
      <c r="D11" s="17" t="s">
        <v>233</v>
      </c>
      <c r="E11" s="17">
        <v>388</v>
      </c>
      <c r="F11" s="17">
        <v>377</v>
      </c>
      <c r="H11" t="s">
        <v>278</v>
      </c>
      <c r="I11">
        <v>9</v>
      </c>
      <c r="J11">
        <v>7</v>
      </c>
      <c r="K11">
        <v>4</v>
      </c>
    </row>
    <row r="12" spans="1:11" x14ac:dyDescent="0.3">
      <c r="A12" t="s">
        <v>232</v>
      </c>
      <c r="D12" s="17" t="s">
        <v>235</v>
      </c>
      <c r="E12" s="17">
        <v>45</v>
      </c>
      <c r="F12" s="17">
        <v>38</v>
      </c>
    </row>
    <row r="13" spans="1:11" x14ac:dyDescent="0.3">
      <c r="A13" t="s">
        <v>234</v>
      </c>
      <c r="D13" s="17" t="s">
        <v>234</v>
      </c>
      <c r="E13" s="17">
        <v>33</v>
      </c>
      <c r="F13" s="17">
        <v>21</v>
      </c>
    </row>
    <row r="14" spans="1:11" x14ac:dyDescent="0.3">
      <c r="A14" t="s">
        <v>236</v>
      </c>
      <c r="D14" s="17" t="s">
        <v>236</v>
      </c>
      <c r="E14" s="17">
        <v>21</v>
      </c>
      <c r="F14" s="17">
        <v>23</v>
      </c>
    </row>
    <row r="15" spans="1:11" x14ac:dyDescent="0.3">
      <c r="D15" s="17" t="s">
        <v>237</v>
      </c>
      <c r="E15" s="17">
        <v>13</v>
      </c>
      <c r="F15" s="17">
        <v>10</v>
      </c>
    </row>
    <row r="17" spans="2:13" ht="28.8" x14ac:dyDescent="0.3">
      <c r="C17" s="16" t="s">
        <v>269</v>
      </c>
      <c r="D17" s="16" t="s">
        <v>270</v>
      </c>
      <c r="E17" s="16" t="s">
        <v>271</v>
      </c>
      <c r="F17" s="16" t="s">
        <v>281</v>
      </c>
      <c r="G17" s="20" t="s">
        <v>265</v>
      </c>
      <c r="H17" s="20" t="s">
        <v>266</v>
      </c>
      <c r="I17" s="20" t="s">
        <v>267</v>
      </c>
    </row>
    <row r="18" spans="2:13" x14ac:dyDescent="0.3">
      <c r="C18" s="17" t="s">
        <v>265</v>
      </c>
      <c r="D18" s="17">
        <v>600</v>
      </c>
      <c r="E18" s="17">
        <v>576</v>
      </c>
      <c r="F18" s="16" t="s">
        <v>265</v>
      </c>
      <c r="G18" s="17">
        <v>0</v>
      </c>
      <c r="H18" s="17" t="s">
        <v>295</v>
      </c>
      <c r="I18" s="17" t="s">
        <v>296</v>
      </c>
    </row>
    <row r="19" spans="2:13" x14ac:dyDescent="0.3">
      <c r="C19" s="17" t="s">
        <v>266</v>
      </c>
      <c r="D19" s="17">
        <v>615</v>
      </c>
      <c r="E19" s="17">
        <v>607</v>
      </c>
      <c r="F19" s="16" t="s">
        <v>266</v>
      </c>
      <c r="G19" s="17" t="s">
        <v>295</v>
      </c>
      <c r="H19" s="17">
        <v>0</v>
      </c>
      <c r="I19" s="17" t="s">
        <v>289</v>
      </c>
    </row>
    <row r="20" spans="2:13" x14ac:dyDescent="0.3">
      <c r="C20" s="17" t="s">
        <v>267</v>
      </c>
      <c r="D20" s="17">
        <v>638</v>
      </c>
      <c r="E20" s="17">
        <v>621</v>
      </c>
      <c r="F20" s="16" t="s">
        <v>267</v>
      </c>
      <c r="G20" s="17" t="s">
        <v>296</v>
      </c>
      <c r="H20" s="17" t="s">
        <v>289</v>
      </c>
      <c r="I20" s="17">
        <v>0</v>
      </c>
    </row>
    <row r="21" spans="2:13" ht="28.8" x14ac:dyDescent="0.3">
      <c r="B21" s="16"/>
      <c r="C21" s="17" t="s">
        <v>233</v>
      </c>
      <c r="D21" s="17">
        <v>388</v>
      </c>
      <c r="E21" s="17">
        <v>377</v>
      </c>
      <c r="F21" s="16" t="s">
        <v>282</v>
      </c>
      <c r="G21" s="17" t="s">
        <v>292</v>
      </c>
      <c r="H21" s="17" t="s">
        <v>293</v>
      </c>
      <c r="I21" s="17" t="s">
        <v>284</v>
      </c>
      <c r="J21" s="16"/>
      <c r="K21" s="16"/>
      <c r="L21" s="16"/>
      <c r="M21" s="16"/>
    </row>
    <row r="22" spans="2:13" ht="28.8" x14ac:dyDescent="0.3">
      <c r="B22" s="17"/>
      <c r="C22" s="17" t="s">
        <v>231</v>
      </c>
      <c r="D22" s="17">
        <v>351</v>
      </c>
      <c r="E22" s="17">
        <v>345</v>
      </c>
      <c r="F22" s="16" t="s">
        <v>231</v>
      </c>
      <c r="G22" s="17" t="s">
        <v>286</v>
      </c>
      <c r="H22" s="17" t="s">
        <v>297</v>
      </c>
      <c r="I22" s="17" t="s">
        <v>299</v>
      </c>
      <c r="J22" s="17"/>
    </row>
    <row r="23" spans="2:13" ht="28.8" x14ac:dyDescent="0.3">
      <c r="B23" s="17"/>
      <c r="C23" s="17" t="s">
        <v>154</v>
      </c>
      <c r="D23" s="17">
        <v>287</v>
      </c>
      <c r="E23" s="17">
        <v>276</v>
      </c>
      <c r="F23" s="16" t="s">
        <v>154</v>
      </c>
      <c r="G23" s="17" t="s">
        <v>298</v>
      </c>
      <c r="H23" s="17" t="s">
        <v>287</v>
      </c>
      <c r="I23" s="17" t="s">
        <v>300</v>
      </c>
      <c r="J23" s="17"/>
    </row>
    <row r="24" spans="2:13" ht="28.8" x14ac:dyDescent="0.3">
      <c r="B24" s="17"/>
      <c r="C24" s="17" t="s">
        <v>268</v>
      </c>
      <c r="D24" s="17">
        <v>194</v>
      </c>
      <c r="E24" s="17">
        <v>201</v>
      </c>
      <c r="F24" s="16" t="s">
        <v>268</v>
      </c>
      <c r="G24" s="17" t="s">
        <v>283</v>
      </c>
      <c r="H24" s="17" t="s">
        <v>296</v>
      </c>
      <c r="I24" s="17" t="s">
        <v>284</v>
      </c>
      <c r="J24" s="17"/>
    </row>
    <row r="25" spans="2:13" x14ac:dyDescent="0.3">
      <c r="B25" s="17"/>
      <c r="C25" s="17" t="s">
        <v>235</v>
      </c>
      <c r="D25" s="17">
        <v>45</v>
      </c>
      <c r="E25" s="17">
        <v>38</v>
      </c>
      <c r="F25" s="16" t="s">
        <v>235</v>
      </c>
      <c r="G25" s="17" t="s">
        <v>290</v>
      </c>
      <c r="H25" s="17" t="s">
        <v>302</v>
      </c>
      <c r="I25" s="17" t="s">
        <v>290</v>
      </c>
    </row>
    <row r="26" spans="2:13" ht="28.8" x14ac:dyDescent="0.3">
      <c r="C26" s="17" t="s">
        <v>232</v>
      </c>
      <c r="D26" s="17">
        <v>192</v>
      </c>
      <c r="E26" s="17">
        <v>207</v>
      </c>
      <c r="F26" s="16" t="s">
        <v>232</v>
      </c>
      <c r="G26" s="17" t="s">
        <v>298</v>
      </c>
      <c r="H26" s="17" t="s">
        <v>285</v>
      </c>
      <c r="I26" s="17" t="s">
        <v>284</v>
      </c>
    </row>
    <row r="27" spans="2:13" ht="28.8" x14ac:dyDescent="0.3">
      <c r="C27" s="17" t="s">
        <v>234</v>
      </c>
      <c r="D27" s="17">
        <v>101</v>
      </c>
      <c r="E27" s="17">
        <v>112</v>
      </c>
      <c r="F27" s="16" t="s">
        <v>234</v>
      </c>
      <c r="G27" s="17" t="s">
        <v>290</v>
      </c>
      <c r="H27" s="17" t="s">
        <v>288</v>
      </c>
      <c r="I27" s="17" t="s">
        <v>286</v>
      </c>
    </row>
    <row r="28" spans="2:13" x14ac:dyDescent="0.3">
      <c r="C28" s="17" t="s">
        <v>236</v>
      </c>
      <c r="D28" s="17">
        <v>21</v>
      </c>
      <c r="E28" s="17">
        <v>23</v>
      </c>
      <c r="F28" s="16" t="s">
        <v>236</v>
      </c>
      <c r="G28" s="17" t="s">
        <v>303</v>
      </c>
      <c r="H28" s="17" t="s">
        <v>291</v>
      </c>
      <c r="I28" s="17" t="s">
        <v>301</v>
      </c>
    </row>
    <row r="29" spans="2:13" x14ac:dyDescent="0.3">
      <c r="C29" s="17"/>
      <c r="D29" s="17"/>
      <c r="E29" s="17"/>
    </row>
    <row r="30" spans="2:13" ht="28.8" x14ac:dyDescent="0.3">
      <c r="C30" s="17" t="s">
        <v>281</v>
      </c>
      <c r="D30" s="17" t="s">
        <v>265</v>
      </c>
      <c r="E30" s="17" t="s">
        <v>266</v>
      </c>
      <c r="F30" t="s">
        <v>267</v>
      </c>
    </row>
    <row r="31" spans="2:13" x14ac:dyDescent="0.3">
      <c r="C31" s="17" t="s">
        <v>265</v>
      </c>
      <c r="D31" s="17" t="s">
        <v>294</v>
      </c>
      <c r="E31" s="17">
        <v>157440</v>
      </c>
      <c r="F31">
        <v>58798</v>
      </c>
      <c r="H31" t="s">
        <v>294</v>
      </c>
      <c r="I31">
        <v>157440</v>
      </c>
      <c r="J31">
        <v>58798</v>
      </c>
    </row>
    <row r="32" spans="2:13" x14ac:dyDescent="0.3">
      <c r="C32" s="17" t="s">
        <v>266</v>
      </c>
      <c r="D32" s="17">
        <v>161866</v>
      </c>
      <c r="E32" s="17" t="s">
        <v>294</v>
      </c>
      <c r="F32">
        <v>387266</v>
      </c>
      <c r="H32">
        <v>161866</v>
      </c>
      <c r="I32" t="s">
        <v>294</v>
      </c>
      <c r="J32">
        <v>387266</v>
      </c>
    </row>
    <row r="33" spans="3:18" x14ac:dyDescent="0.3">
      <c r="C33" s="17" t="s">
        <v>267</v>
      </c>
      <c r="D33" s="17">
        <v>165600</v>
      </c>
      <c r="E33" s="17">
        <v>381915</v>
      </c>
      <c r="F33" t="s">
        <v>294</v>
      </c>
      <c r="H33">
        <v>165600</v>
      </c>
      <c r="I33">
        <v>381915</v>
      </c>
      <c r="J33" t="s">
        <v>294</v>
      </c>
    </row>
    <row r="34" spans="3:18" ht="28.8" x14ac:dyDescent="0.3">
      <c r="C34" s="17" t="s">
        <v>282</v>
      </c>
      <c r="D34" s="17">
        <v>11683</v>
      </c>
      <c r="E34" s="17">
        <v>20056</v>
      </c>
      <c r="F34">
        <v>26725</v>
      </c>
      <c r="H34">
        <v>11683</v>
      </c>
      <c r="I34">
        <v>20056</v>
      </c>
      <c r="J34">
        <v>26725</v>
      </c>
    </row>
    <row r="35" spans="3:18" ht="28.8" x14ac:dyDescent="0.3">
      <c r="C35" s="17" t="s">
        <v>231</v>
      </c>
      <c r="D35" s="17">
        <v>8280</v>
      </c>
      <c r="E35" s="17">
        <v>10477</v>
      </c>
      <c r="F35">
        <v>8140</v>
      </c>
      <c r="H35">
        <v>8280</v>
      </c>
      <c r="I35">
        <v>10477</v>
      </c>
      <c r="J35">
        <v>8140</v>
      </c>
      <c r="L35">
        <f>SUM(H31:J41)</f>
        <v>1510702</v>
      </c>
    </row>
    <row r="36" spans="3:18" ht="28.8" x14ac:dyDescent="0.3">
      <c r="C36" s="17" t="s">
        <v>268</v>
      </c>
      <c r="D36" s="17">
        <v>30150</v>
      </c>
      <c r="E36" s="17">
        <v>19778</v>
      </c>
      <c r="F36">
        <v>14248</v>
      </c>
      <c r="H36">
        <v>30150</v>
      </c>
      <c r="I36">
        <v>19778</v>
      </c>
      <c r="J36">
        <v>14248</v>
      </c>
    </row>
    <row r="37" spans="3:18" x14ac:dyDescent="0.3">
      <c r="C37" t="s">
        <v>154</v>
      </c>
      <c r="D37">
        <v>5774</v>
      </c>
      <c r="E37">
        <v>4638</v>
      </c>
      <c r="F37">
        <v>4167</v>
      </c>
      <c r="H37">
        <v>5774</v>
      </c>
      <c r="I37">
        <v>4638</v>
      </c>
      <c r="J37">
        <v>4167</v>
      </c>
    </row>
    <row r="38" spans="3:18" x14ac:dyDescent="0.3">
      <c r="C38" t="s">
        <v>236</v>
      </c>
      <c r="D38">
        <v>174</v>
      </c>
      <c r="E38" s="16">
        <v>175</v>
      </c>
      <c r="F38" s="16">
        <v>155</v>
      </c>
      <c r="G38" s="16"/>
      <c r="H38" s="16">
        <v>174</v>
      </c>
      <c r="I38" s="16">
        <v>175</v>
      </c>
      <c r="J38" s="16">
        <v>155</v>
      </c>
      <c r="K38" s="16"/>
      <c r="L38" s="16"/>
      <c r="M38" s="16"/>
      <c r="N38" s="16"/>
      <c r="O38" s="16"/>
      <c r="P38" s="16"/>
    </row>
    <row r="39" spans="3:18" x14ac:dyDescent="0.3">
      <c r="C39" t="s">
        <v>235</v>
      </c>
      <c r="D39">
        <v>356</v>
      </c>
      <c r="E39" s="17">
        <v>415</v>
      </c>
      <c r="F39" s="17">
        <v>378</v>
      </c>
      <c r="G39" s="17"/>
      <c r="H39" s="17">
        <v>356</v>
      </c>
      <c r="I39" s="17">
        <v>415</v>
      </c>
      <c r="J39" s="17">
        <v>378</v>
      </c>
      <c r="K39" s="17"/>
      <c r="L39" s="17"/>
      <c r="M39" s="17"/>
      <c r="N39" s="17"/>
      <c r="O39" s="17"/>
      <c r="P39" s="17"/>
    </row>
    <row r="40" spans="3:18" x14ac:dyDescent="0.3">
      <c r="C40" t="s">
        <v>232</v>
      </c>
      <c r="D40">
        <v>4105</v>
      </c>
      <c r="E40" s="17">
        <v>7956</v>
      </c>
      <c r="F40" s="17">
        <v>14674</v>
      </c>
      <c r="G40" s="17"/>
      <c r="H40" s="17">
        <v>4105</v>
      </c>
      <c r="I40" s="17">
        <v>7956</v>
      </c>
      <c r="J40" s="17">
        <v>14674</v>
      </c>
      <c r="K40" s="17"/>
      <c r="L40" s="17"/>
      <c r="M40" s="17"/>
      <c r="N40" s="17"/>
      <c r="O40" s="17"/>
      <c r="P40" s="17"/>
    </row>
    <row r="41" spans="3:18" x14ac:dyDescent="0.3">
      <c r="C41" t="s">
        <v>234</v>
      </c>
      <c r="D41">
        <v>1050</v>
      </c>
      <c r="E41" s="17">
        <v>1405</v>
      </c>
      <c r="F41" s="17">
        <v>2858</v>
      </c>
      <c r="G41" s="17"/>
      <c r="H41" s="17">
        <v>1050</v>
      </c>
      <c r="I41" s="17">
        <v>1405</v>
      </c>
      <c r="J41" s="17">
        <v>2858</v>
      </c>
      <c r="K41" s="17"/>
      <c r="L41" s="17"/>
      <c r="M41" s="17"/>
      <c r="N41" s="17"/>
      <c r="O41" s="17"/>
      <c r="P41" s="17"/>
    </row>
    <row r="43" spans="3:18" x14ac:dyDescent="0.3">
      <c r="E43" s="16" t="s">
        <v>281</v>
      </c>
      <c r="F43" s="20" t="s">
        <v>265</v>
      </c>
      <c r="G43" s="20" t="s">
        <v>266</v>
      </c>
      <c r="H43" s="20" t="s">
        <v>267</v>
      </c>
    </row>
    <row r="44" spans="3:18" x14ac:dyDescent="0.3">
      <c r="E44" s="16" t="s">
        <v>265</v>
      </c>
      <c r="F44" s="17" t="s">
        <v>294</v>
      </c>
      <c r="G44" s="17">
        <v>157440</v>
      </c>
      <c r="H44" s="17">
        <v>58798</v>
      </c>
      <c r="J44">
        <v>1.22658207905993E-3</v>
      </c>
      <c r="K44">
        <v>1.22658207905993E-3</v>
      </c>
      <c r="L44">
        <v>1.2265820790599337E-3</v>
      </c>
      <c r="M44" t="s">
        <v>294</v>
      </c>
      <c r="N44">
        <v>157440</v>
      </c>
      <c r="O44">
        <v>58798</v>
      </c>
      <c r="P44" s="15"/>
      <c r="Q44" s="15">
        <v>193.11308252719539</v>
      </c>
      <c r="R44" s="15">
        <v>72.120573084565976</v>
      </c>
    </row>
    <row r="45" spans="3:18" x14ac:dyDescent="0.3">
      <c r="E45" s="16" t="s">
        <v>266</v>
      </c>
      <c r="F45" s="17">
        <v>161866</v>
      </c>
      <c r="G45" s="17" t="s">
        <v>294</v>
      </c>
      <c r="H45" s="17">
        <v>387266</v>
      </c>
      <c r="J45">
        <v>1.2265820790599337E-3</v>
      </c>
      <c r="K45">
        <v>1.2265820790599337E-3</v>
      </c>
      <c r="L45">
        <v>1.2265820790599337E-3</v>
      </c>
      <c r="M45">
        <v>161866</v>
      </c>
      <c r="N45" t="s">
        <v>294</v>
      </c>
      <c r="O45">
        <v>387266</v>
      </c>
      <c r="P45" s="15">
        <v>198.54193480911522</v>
      </c>
      <c r="Q45" s="15"/>
      <c r="R45" s="27">
        <v>475.01353542922425</v>
      </c>
    </row>
    <row r="46" spans="3:18" x14ac:dyDescent="0.3">
      <c r="E46" s="16" t="s">
        <v>267</v>
      </c>
      <c r="F46" s="17">
        <v>165600</v>
      </c>
      <c r="G46" s="17">
        <v>381915</v>
      </c>
      <c r="H46" s="17" t="s">
        <v>294</v>
      </c>
      <c r="J46">
        <v>1.2265820790599337E-3</v>
      </c>
      <c r="K46">
        <v>1.2265820790599337E-3</v>
      </c>
      <c r="L46">
        <v>1.2265820790599337E-3</v>
      </c>
      <c r="M46">
        <v>165600</v>
      </c>
      <c r="N46">
        <v>381915</v>
      </c>
      <c r="O46" t="s">
        <v>294</v>
      </c>
      <c r="P46" s="15">
        <v>203.12199229232502</v>
      </c>
      <c r="Q46" s="27">
        <v>468.45009472417456</v>
      </c>
      <c r="R46" s="15"/>
    </row>
    <row r="47" spans="3:18" x14ac:dyDescent="0.3">
      <c r="E47" s="16" t="s">
        <v>282</v>
      </c>
      <c r="F47" s="17">
        <v>11683</v>
      </c>
      <c r="G47" s="17">
        <v>20056</v>
      </c>
      <c r="H47" s="17">
        <v>26725</v>
      </c>
      <c r="J47">
        <v>1.2265820790599337E-3</v>
      </c>
      <c r="K47">
        <v>1.2265820790599337E-3</v>
      </c>
      <c r="L47">
        <v>1.2265820790599337E-3</v>
      </c>
      <c r="M47">
        <v>11683</v>
      </c>
      <c r="N47">
        <v>20056</v>
      </c>
      <c r="O47">
        <v>26725</v>
      </c>
      <c r="P47" s="15">
        <v>14.330158429657205</v>
      </c>
      <c r="Q47" s="28">
        <v>24.600330177626031</v>
      </c>
      <c r="R47" s="28">
        <v>32.780406062876729</v>
      </c>
    </row>
    <row r="48" spans="3:18" x14ac:dyDescent="0.3">
      <c r="E48" s="16" t="s">
        <v>231</v>
      </c>
      <c r="F48" s="17">
        <v>8240</v>
      </c>
      <c r="G48" s="17">
        <v>10477</v>
      </c>
      <c r="H48" s="17">
        <v>8140</v>
      </c>
      <c r="J48">
        <v>1.2265820790599337E-3</v>
      </c>
      <c r="K48">
        <v>1.2265820790599337E-3</v>
      </c>
      <c r="L48">
        <v>1.2265820790599337E-3</v>
      </c>
      <c r="M48">
        <v>8280</v>
      </c>
      <c r="N48">
        <v>10477</v>
      </c>
      <c r="O48">
        <v>8140</v>
      </c>
      <c r="P48" s="15">
        <v>10.156099614616251</v>
      </c>
      <c r="Q48" s="15">
        <v>12.850900442310925</v>
      </c>
      <c r="R48" s="15">
        <v>9.9843781235478595</v>
      </c>
    </row>
    <row r="49" spans="5:18" x14ac:dyDescent="0.3">
      <c r="E49" s="16" t="s">
        <v>268</v>
      </c>
      <c r="F49" s="17">
        <v>13650</v>
      </c>
      <c r="G49" s="17">
        <v>8954</v>
      </c>
      <c r="H49" s="17">
        <v>6450</v>
      </c>
      <c r="J49">
        <v>1.2265820790599337E-3</v>
      </c>
      <c r="K49">
        <v>1.2265820790599337E-3</v>
      </c>
      <c r="L49">
        <v>1.2265820790599337E-3</v>
      </c>
      <c r="M49">
        <v>30150</v>
      </c>
      <c r="N49">
        <v>19778</v>
      </c>
      <c r="O49">
        <v>14248</v>
      </c>
      <c r="P49" s="29">
        <v>36.981449683656997</v>
      </c>
      <c r="Q49" s="29">
        <v>24.259340359647368</v>
      </c>
      <c r="R49" s="15">
        <v>17.476341462445934</v>
      </c>
    </row>
    <row r="50" spans="5:18" ht="28.8" x14ac:dyDescent="0.3">
      <c r="E50" s="16" t="s">
        <v>154</v>
      </c>
      <c r="F50" s="17">
        <v>5774</v>
      </c>
      <c r="G50" s="17">
        <v>4638</v>
      </c>
      <c r="H50" s="17">
        <v>4167</v>
      </c>
      <c r="J50">
        <v>1.2265820790599337E-3</v>
      </c>
      <c r="K50">
        <v>1.2265820790599337E-3</v>
      </c>
      <c r="L50">
        <v>1.2265820790599337E-3</v>
      </c>
      <c r="M50">
        <v>5774</v>
      </c>
      <c r="N50">
        <v>4638</v>
      </c>
      <c r="O50">
        <v>4167</v>
      </c>
      <c r="P50" s="15">
        <v>7.0822849244920567</v>
      </c>
      <c r="Q50" s="15">
        <v>5.6888876826799724</v>
      </c>
      <c r="R50" s="15">
        <v>5.1111675234427434</v>
      </c>
    </row>
    <row r="51" spans="5:18" x14ac:dyDescent="0.3">
      <c r="E51" s="16" t="s">
        <v>236</v>
      </c>
      <c r="F51" s="17">
        <v>174</v>
      </c>
      <c r="G51" s="17">
        <v>175</v>
      </c>
      <c r="H51" s="17">
        <v>155</v>
      </c>
      <c r="J51">
        <v>1.2265820790599337E-3</v>
      </c>
      <c r="K51">
        <v>1.2265820790599337E-3</v>
      </c>
      <c r="L51">
        <v>1.2265820790599337E-3</v>
      </c>
      <c r="M51" s="16">
        <v>174</v>
      </c>
      <c r="N51" s="16">
        <v>175</v>
      </c>
      <c r="O51" s="16">
        <v>155</v>
      </c>
      <c r="P51" s="15">
        <v>0.21342528175642847</v>
      </c>
      <c r="Q51" s="15">
        <v>0.2146518638354884</v>
      </c>
      <c r="R51" s="15">
        <v>0.19012022225428971</v>
      </c>
    </row>
    <row r="52" spans="5:18" x14ac:dyDescent="0.3">
      <c r="E52" s="16" t="s">
        <v>235</v>
      </c>
      <c r="F52" s="17">
        <v>356</v>
      </c>
      <c r="G52" s="17">
        <v>415</v>
      </c>
      <c r="H52" s="17">
        <v>378</v>
      </c>
      <c r="J52">
        <v>1.2265820790599337E-3</v>
      </c>
      <c r="K52">
        <v>1.2265820790599337E-3</v>
      </c>
      <c r="L52">
        <v>1.2265820790599337E-3</v>
      </c>
      <c r="M52" s="17">
        <v>356</v>
      </c>
      <c r="N52" s="17">
        <v>415</v>
      </c>
      <c r="O52" s="17">
        <v>378</v>
      </c>
      <c r="P52" s="15">
        <v>0.43666322014533637</v>
      </c>
      <c r="Q52" s="15">
        <v>0.5090315628098725</v>
      </c>
      <c r="R52" s="15">
        <v>0.46364802588465492</v>
      </c>
    </row>
    <row r="53" spans="5:18" x14ac:dyDescent="0.3">
      <c r="E53" s="16" t="s">
        <v>232</v>
      </c>
      <c r="F53" s="17">
        <v>4105</v>
      </c>
      <c r="G53" s="17">
        <v>7956</v>
      </c>
      <c r="H53" s="17">
        <v>14674</v>
      </c>
      <c r="J53">
        <v>1.2265820790599337E-3</v>
      </c>
      <c r="K53">
        <v>1.2265820790599337E-3</v>
      </c>
      <c r="L53">
        <v>1.2265820790599337E-3</v>
      </c>
      <c r="M53" s="17">
        <v>4105</v>
      </c>
      <c r="N53" s="17">
        <v>7956</v>
      </c>
      <c r="O53" s="17">
        <v>14674</v>
      </c>
      <c r="P53" s="15">
        <v>5.0351194345410279</v>
      </c>
      <c r="Q53" s="30">
        <v>9.7586870210008314</v>
      </c>
      <c r="R53" s="30">
        <v>17.998865428125466</v>
      </c>
    </row>
    <row r="54" spans="5:18" x14ac:dyDescent="0.3">
      <c r="E54" s="16" t="s">
        <v>234</v>
      </c>
      <c r="F54" s="17">
        <v>196</v>
      </c>
      <c r="G54" s="17">
        <v>263</v>
      </c>
      <c r="H54" s="17">
        <v>535</v>
      </c>
      <c r="J54">
        <v>1.2265820790599337E-3</v>
      </c>
      <c r="K54">
        <v>1.2265820790599337E-3</v>
      </c>
      <c r="L54">
        <v>1.2265820790599337E-3</v>
      </c>
      <c r="M54" s="17">
        <v>1050</v>
      </c>
      <c r="N54" s="17">
        <v>1405</v>
      </c>
      <c r="O54" s="17">
        <v>2858</v>
      </c>
      <c r="P54" s="15">
        <v>1.2879111830129304</v>
      </c>
      <c r="Q54" s="15">
        <v>1.7233478210792068</v>
      </c>
      <c r="R54" s="15">
        <v>3.5055715819532902</v>
      </c>
    </row>
    <row r="55" spans="5:18" x14ac:dyDescent="0.3">
      <c r="I55" s="24">
        <f>SUM(G44:H44,F45,F46,G46,H45,F47,G47,H47,F48,G48,H48,F49,G49,H49,F50,G50,H50,F51,G51,H51,F52,G52,H52,H53,G53,F53,F54,G54,H54)</f>
        <v>1471221</v>
      </c>
    </row>
    <row r="58" spans="5:18" x14ac:dyDescent="0.3">
      <c r="E58" s="16" t="s">
        <v>281</v>
      </c>
      <c r="F58" s="20" t="s">
        <v>265</v>
      </c>
      <c r="G58" s="20" t="s">
        <v>266</v>
      </c>
      <c r="H58" s="20" t="s">
        <v>267</v>
      </c>
    </row>
    <row r="59" spans="5:18" x14ac:dyDescent="0.3">
      <c r="E59" s="16" t="s">
        <v>265</v>
      </c>
      <c r="G59">
        <v>196.8</v>
      </c>
      <c r="H59">
        <v>73.497500000000002</v>
      </c>
      <c r="J59" s="11">
        <f>(F59/1853)*100</f>
        <v>0</v>
      </c>
      <c r="K59" s="11">
        <f t="shared" ref="K59:L59" si="0">(G59/1853)*100</f>
        <v>10.62061521856449</v>
      </c>
      <c r="L59" s="11">
        <f t="shared" si="0"/>
        <v>3.9664058283864003</v>
      </c>
    </row>
    <row r="60" spans="5:18" x14ac:dyDescent="0.3">
      <c r="E60" s="16" t="s">
        <v>266</v>
      </c>
      <c r="F60">
        <v>202.33250000000001</v>
      </c>
      <c r="H60" s="21">
        <v>484.08249999999998</v>
      </c>
      <c r="J60" s="11">
        <f>(F60/1853)*100</f>
        <v>10.919185105234755</v>
      </c>
      <c r="K60" s="11">
        <f t="shared" ref="K60:L60" si="1">(G60/1853)*100</f>
        <v>0</v>
      </c>
      <c r="L60" s="11">
        <f t="shared" si="1"/>
        <v>26.124257960064757</v>
      </c>
    </row>
    <row r="61" spans="5:18" x14ac:dyDescent="0.3">
      <c r="E61" s="16" t="s">
        <v>267</v>
      </c>
      <c r="F61">
        <v>207</v>
      </c>
      <c r="G61" s="21">
        <v>477.39375000000001</v>
      </c>
      <c r="J61" s="11">
        <f t="shared" ref="J61:J69" si="2">(F61/1853)*100</f>
        <v>11.17107393416082</v>
      </c>
      <c r="K61" s="11">
        <f t="shared" ref="K61:K69" si="3">(G61/1853)*100</f>
        <v>25.763289260658389</v>
      </c>
      <c r="L61" s="11">
        <f t="shared" ref="L61:L69" si="4">(H61/1853)*100</f>
        <v>0</v>
      </c>
    </row>
    <row r="62" spans="5:18" x14ac:dyDescent="0.3">
      <c r="E62" s="16" t="s">
        <v>282</v>
      </c>
      <c r="F62">
        <v>14.60375</v>
      </c>
      <c r="G62" s="22">
        <v>25.07</v>
      </c>
      <c r="H62" s="22">
        <v>33.40625</v>
      </c>
      <c r="J62" s="11">
        <f t="shared" si="2"/>
        <v>0.78811386940097139</v>
      </c>
      <c r="K62" s="11">
        <f t="shared" si="3"/>
        <v>1.3529411764705881</v>
      </c>
      <c r="L62" s="11">
        <f t="shared" si="4"/>
        <v>1.8028197517539126</v>
      </c>
    </row>
    <row r="63" spans="5:18" x14ac:dyDescent="0.3">
      <c r="E63" s="16" t="s">
        <v>231</v>
      </c>
      <c r="F63">
        <v>10.3</v>
      </c>
      <c r="G63">
        <v>13.09625</v>
      </c>
      <c r="H63">
        <v>10.175000000000001</v>
      </c>
      <c r="J63" s="11">
        <f t="shared" si="2"/>
        <v>0.55585536967080407</v>
      </c>
      <c r="K63" s="11">
        <f t="shared" si="3"/>
        <v>0.70675930922827845</v>
      </c>
      <c r="L63" s="11">
        <f t="shared" si="4"/>
        <v>0.54910955207771195</v>
      </c>
    </row>
    <row r="64" spans="5:18" x14ac:dyDescent="0.3">
      <c r="E64" s="16" t="s">
        <v>268</v>
      </c>
      <c r="F64">
        <v>17.0625</v>
      </c>
      <c r="G64">
        <v>11.192500000000001</v>
      </c>
      <c r="H64">
        <v>8.0625</v>
      </c>
      <c r="J64" s="11">
        <f t="shared" si="2"/>
        <v>0.92080410145709657</v>
      </c>
      <c r="K64" s="11">
        <f t="shared" si="3"/>
        <v>0.60402050728548307</v>
      </c>
      <c r="L64" s="11">
        <f t="shared" si="4"/>
        <v>0.43510523475445217</v>
      </c>
    </row>
    <row r="65" spans="5:14" ht="28.8" x14ac:dyDescent="0.3">
      <c r="E65" s="16" t="s">
        <v>154</v>
      </c>
      <c r="F65">
        <v>7.2175000000000002</v>
      </c>
      <c r="G65">
        <v>5.7975000000000003</v>
      </c>
      <c r="H65">
        <v>5.2087500000000002</v>
      </c>
      <c r="J65" s="11">
        <f t="shared" si="2"/>
        <v>0.38950350782514842</v>
      </c>
      <c r="K65" s="11">
        <f t="shared" si="3"/>
        <v>0.31287101996762007</v>
      </c>
      <c r="L65" s="11">
        <f t="shared" si="4"/>
        <v>0.28109821910415544</v>
      </c>
    </row>
    <row r="66" spans="5:14" x14ac:dyDescent="0.3">
      <c r="E66" s="16" t="s">
        <v>236</v>
      </c>
      <c r="F66">
        <v>0.2175</v>
      </c>
      <c r="G66">
        <v>0.21875</v>
      </c>
      <c r="H66">
        <v>0.19375000000000001</v>
      </c>
      <c r="J66" s="11">
        <f t="shared" si="2"/>
        <v>1.1737722611980573E-2</v>
      </c>
      <c r="K66" s="11">
        <f t="shared" si="3"/>
        <v>1.1805180787911495E-2</v>
      </c>
      <c r="L66" s="11">
        <f t="shared" si="4"/>
        <v>1.0456017269293039E-2</v>
      </c>
    </row>
    <row r="67" spans="5:14" x14ac:dyDescent="0.3">
      <c r="E67" s="16" t="s">
        <v>235</v>
      </c>
      <c r="F67">
        <v>0.44500000000000001</v>
      </c>
      <c r="G67">
        <v>0.51875000000000004</v>
      </c>
      <c r="H67">
        <v>0.47250000000000003</v>
      </c>
      <c r="J67" s="11">
        <f t="shared" si="2"/>
        <v>2.4015110631408529E-2</v>
      </c>
      <c r="K67" s="11">
        <f t="shared" si="3"/>
        <v>2.7995143011332973E-2</v>
      </c>
      <c r="L67" s="11">
        <f t="shared" si="4"/>
        <v>2.5499190501888831E-2</v>
      </c>
    </row>
    <row r="68" spans="5:14" x14ac:dyDescent="0.3">
      <c r="E68" s="16" t="s">
        <v>232</v>
      </c>
      <c r="F68">
        <v>5.1312500000000005</v>
      </c>
      <c r="G68">
        <v>9.9450000000000003</v>
      </c>
      <c r="H68" s="23">
        <v>18.342500000000001</v>
      </c>
      <c r="J68" s="11">
        <f t="shared" si="2"/>
        <v>0.27691581219643824</v>
      </c>
      <c r="K68" s="11">
        <f t="shared" si="3"/>
        <v>0.53669724770642202</v>
      </c>
      <c r="L68" s="11">
        <f t="shared" si="4"/>
        <v>0.98988127361036171</v>
      </c>
    </row>
    <row r="69" spans="5:14" x14ac:dyDescent="0.3">
      <c r="E69" s="16" t="s">
        <v>234</v>
      </c>
      <c r="F69">
        <v>0.245</v>
      </c>
      <c r="G69">
        <v>0.32874999999999999</v>
      </c>
      <c r="H69">
        <v>0.66875000000000007</v>
      </c>
      <c r="J69" s="11">
        <f t="shared" si="2"/>
        <v>1.3221802482460873E-2</v>
      </c>
      <c r="K69" s="11">
        <f t="shared" si="3"/>
        <v>1.7741500269832705E-2</v>
      </c>
      <c r="L69" s="11">
        <f t="shared" si="4"/>
        <v>3.6090124123043715E-2</v>
      </c>
    </row>
    <row r="70" spans="5:14" x14ac:dyDescent="0.3">
      <c r="F70" s="17"/>
      <c r="G70" s="17"/>
      <c r="H70" s="17"/>
    </row>
    <row r="71" spans="5:14" ht="28.8" x14ac:dyDescent="0.3">
      <c r="F71" s="17"/>
      <c r="G71" s="17"/>
      <c r="H71" s="17"/>
      <c r="K71" s="16" t="s">
        <v>281</v>
      </c>
      <c r="L71" s="20" t="s">
        <v>265</v>
      </c>
      <c r="M71" s="20" t="s">
        <v>266</v>
      </c>
      <c r="N71" s="20" t="s">
        <v>267</v>
      </c>
    </row>
    <row r="72" spans="5:14" x14ac:dyDescent="0.3">
      <c r="G72">
        <v>193.11308252719539</v>
      </c>
      <c r="H72">
        <v>72.120573084565976</v>
      </c>
      <c r="K72" s="16" t="s">
        <v>265</v>
      </c>
      <c r="L72" s="15"/>
      <c r="M72" s="15">
        <v>193.11308252719539</v>
      </c>
      <c r="N72" s="15">
        <v>72.120573084565976</v>
      </c>
    </row>
    <row r="73" spans="5:14" x14ac:dyDescent="0.3">
      <c r="F73">
        <v>198.54193480911522</v>
      </c>
      <c r="H73">
        <v>475.01353542922425</v>
      </c>
      <c r="K73" s="16" t="s">
        <v>266</v>
      </c>
      <c r="L73" s="15">
        <v>198.54193480911522</v>
      </c>
      <c r="M73" s="15"/>
      <c r="N73" s="27">
        <v>475.01353542922425</v>
      </c>
    </row>
    <row r="74" spans="5:14" x14ac:dyDescent="0.3">
      <c r="F74">
        <v>203.12199229232502</v>
      </c>
      <c r="G74">
        <v>468.45009472417456</v>
      </c>
      <c r="K74" s="16" t="s">
        <v>267</v>
      </c>
      <c r="L74" s="15">
        <v>203.12199229232502</v>
      </c>
      <c r="M74" s="27">
        <v>468.45009472417456</v>
      </c>
      <c r="N74" s="15"/>
    </row>
    <row r="75" spans="5:14" ht="28.8" x14ac:dyDescent="0.3">
      <c r="F75">
        <v>14.330158429657205</v>
      </c>
      <c r="G75">
        <v>24.600330177626031</v>
      </c>
      <c r="H75">
        <v>32.780406062876729</v>
      </c>
      <c r="K75" s="16" t="s">
        <v>282</v>
      </c>
      <c r="L75" s="15">
        <v>14.330158429657205</v>
      </c>
      <c r="M75" s="28">
        <v>24.600330177626031</v>
      </c>
      <c r="N75" s="28">
        <v>32.780406062876729</v>
      </c>
    </row>
    <row r="76" spans="5:14" ht="28.8" x14ac:dyDescent="0.3">
      <c r="F76">
        <v>10.156099614616251</v>
      </c>
      <c r="G76">
        <v>12.850900442310925</v>
      </c>
      <c r="H76">
        <v>9.9843781235478595</v>
      </c>
      <c r="K76" s="16" t="s">
        <v>231</v>
      </c>
      <c r="L76" s="15">
        <v>10.156099614616251</v>
      </c>
      <c r="M76" s="15">
        <v>12.850900442310925</v>
      </c>
      <c r="N76" s="15">
        <v>9.9843781235478595</v>
      </c>
    </row>
    <row r="77" spans="5:14" ht="28.8" x14ac:dyDescent="0.3">
      <c r="F77">
        <v>36.981449683656997</v>
      </c>
      <c r="G77">
        <v>24.259340359647368</v>
      </c>
      <c r="H77">
        <v>17.476341462445934</v>
      </c>
      <c r="K77" s="16" t="s">
        <v>268</v>
      </c>
      <c r="L77" s="29">
        <v>36.981449683656997</v>
      </c>
      <c r="M77" s="29">
        <v>24.259340359647368</v>
      </c>
      <c r="N77" s="15">
        <v>17.476341462445934</v>
      </c>
    </row>
    <row r="78" spans="5:14" ht="28.8" x14ac:dyDescent="0.3">
      <c r="F78">
        <v>7.0822849244920567</v>
      </c>
      <c r="G78">
        <v>5.6888876826799724</v>
      </c>
      <c r="H78">
        <v>5.1111675234427434</v>
      </c>
      <c r="K78" s="16" t="s">
        <v>154</v>
      </c>
      <c r="L78" s="15">
        <v>7.0822849244920567</v>
      </c>
      <c r="M78" s="15">
        <v>5.6888876826799724</v>
      </c>
      <c r="N78" s="15">
        <v>5.1111675234427434</v>
      </c>
    </row>
    <row r="79" spans="5:14" x14ac:dyDescent="0.3">
      <c r="F79">
        <v>0.21342528175642847</v>
      </c>
      <c r="G79">
        <v>0.2146518638354884</v>
      </c>
      <c r="H79">
        <v>0.19012022225428971</v>
      </c>
      <c r="K79" s="16" t="s">
        <v>236</v>
      </c>
      <c r="L79" s="15">
        <v>0.21342528175642847</v>
      </c>
      <c r="M79" s="15">
        <v>0.2146518638354884</v>
      </c>
      <c r="N79" s="15">
        <v>0.19012022225428971</v>
      </c>
    </row>
    <row r="80" spans="5:14" ht="28.8" x14ac:dyDescent="0.3">
      <c r="F80">
        <v>0.43666322014533637</v>
      </c>
      <c r="G80">
        <v>0.5090315628098725</v>
      </c>
      <c r="H80">
        <v>0.46364802588465492</v>
      </c>
      <c r="K80" s="16" t="s">
        <v>235</v>
      </c>
      <c r="L80" s="15">
        <v>0.43666322014533637</v>
      </c>
      <c r="M80" s="15">
        <v>0.5090315628098725</v>
      </c>
      <c r="N80" s="15">
        <v>0.46364802588465492</v>
      </c>
    </row>
    <row r="81" spans="6:14" ht="28.8" x14ac:dyDescent="0.3">
      <c r="F81">
        <v>5.0351194345410279</v>
      </c>
      <c r="G81">
        <v>9.7586870210008314</v>
      </c>
      <c r="H81">
        <v>17.998865428125466</v>
      </c>
      <c r="K81" s="16" t="s">
        <v>232</v>
      </c>
      <c r="L81" s="15">
        <v>5.0351194345410279</v>
      </c>
      <c r="M81" s="30">
        <v>9.7586870210008314</v>
      </c>
      <c r="N81" s="30">
        <v>17.998865428125466</v>
      </c>
    </row>
    <row r="82" spans="6:14" ht="28.8" x14ac:dyDescent="0.3">
      <c r="F82">
        <v>1.2879111830129304</v>
      </c>
      <c r="G82">
        <v>1.7233478210792068</v>
      </c>
      <c r="H82">
        <v>3.5055715819532902</v>
      </c>
      <c r="K82" s="16" t="s">
        <v>234</v>
      </c>
      <c r="L82" s="15">
        <v>1.2879111830129304</v>
      </c>
      <c r="M82" s="15">
        <v>1.7233478210792068</v>
      </c>
      <c r="N82" s="15">
        <v>3.5055715819532902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A5EE9-81E4-4D6B-9984-3B5F23024628}">
  <dimension ref="F2:H12"/>
  <sheetViews>
    <sheetView workbookViewId="0">
      <selection activeCell="G4" sqref="G4"/>
    </sheetView>
  </sheetViews>
  <sheetFormatPr defaultRowHeight="14.4" x14ac:dyDescent="0.3"/>
  <sheetData>
    <row r="2" spans="6:8" x14ac:dyDescent="0.3">
      <c r="F2" s="11"/>
      <c r="G2" s="11">
        <v>196.8</v>
      </c>
      <c r="H2" s="11">
        <v>73.497500000000002</v>
      </c>
    </row>
    <row r="3" spans="6:8" x14ac:dyDescent="0.3">
      <c r="F3" s="11">
        <v>202.33250000000001</v>
      </c>
      <c r="G3" s="11"/>
      <c r="H3" s="11">
        <v>484.08249999999998</v>
      </c>
    </row>
    <row r="4" spans="6:8" x14ac:dyDescent="0.3">
      <c r="F4" s="11">
        <v>207</v>
      </c>
      <c r="G4" s="11">
        <v>477.39375000000001</v>
      </c>
      <c r="H4" s="11"/>
    </row>
    <row r="5" spans="6:8" x14ac:dyDescent="0.3">
      <c r="F5" s="11">
        <v>14.60375</v>
      </c>
      <c r="G5" s="11">
        <v>25.07</v>
      </c>
      <c r="H5" s="11">
        <v>33.40625</v>
      </c>
    </row>
    <row r="6" spans="6:8" x14ac:dyDescent="0.3">
      <c r="F6" s="11">
        <v>10.3</v>
      </c>
      <c r="G6" s="11">
        <v>13.09625</v>
      </c>
      <c r="H6" s="11">
        <v>10.175000000000001</v>
      </c>
    </row>
    <row r="7" spans="6:8" x14ac:dyDescent="0.3">
      <c r="F7" s="11">
        <v>17.0625</v>
      </c>
      <c r="G7" s="11">
        <v>11.192500000000001</v>
      </c>
      <c r="H7" s="11">
        <v>8.0625</v>
      </c>
    </row>
    <row r="8" spans="6:8" x14ac:dyDescent="0.3">
      <c r="F8" s="11">
        <v>7.2175000000000002</v>
      </c>
      <c r="G8" s="11">
        <v>5.7975000000000003</v>
      </c>
      <c r="H8" s="11">
        <v>5.2087500000000002</v>
      </c>
    </row>
    <row r="9" spans="6:8" x14ac:dyDescent="0.3">
      <c r="F9" s="11">
        <v>0.2175</v>
      </c>
      <c r="G9" s="11">
        <v>0.21875</v>
      </c>
      <c r="H9" s="11">
        <v>0.19375000000000001</v>
      </c>
    </row>
    <row r="10" spans="6:8" x14ac:dyDescent="0.3">
      <c r="F10" s="11">
        <v>0.44500000000000001</v>
      </c>
      <c r="G10" s="11">
        <v>0.51875000000000004</v>
      </c>
      <c r="H10" s="11">
        <v>0.47250000000000003</v>
      </c>
    </row>
    <row r="11" spans="6:8" x14ac:dyDescent="0.3">
      <c r="F11" s="11">
        <v>5.1312500000000005</v>
      </c>
      <c r="G11" s="11">
        <v>9.9450000000000003</v>
      </c>
      <c r="H11" s="11">
        <v>18.342500000000001</v>
      </c>
    </row>
    <row r="12" spans="6:8" x14ac:dyDescent="0.3">
      <c r="F12" s="11">
        <v>0.245</v>
      </c>
      <c r="G12" s="11">
        <v>0.32874999999999999</v>
      </c>
      <c r="H12" s="11">
        <v>0.66875000000000007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53E3C-587C-416A-AE53-D02EFBE7AB2F}">
  <dimension ref="A1:S311"/>
  <sheetViews>
    <sheetView topLeftCell="G124" workbookViewId="0">
      <selection activeCell="B1" sqref="B1:B1048576"/>
    </sheetView>
  </sheetViews>
  <sheetFormatPr defaultRowHeight="14.4" x14ac:dyDescent="0.3"/>
  <cols>
    <col min="3" max="3" width="23.88671875" bestFit="1" customWidth="1"/>
    <col min="8" max="8" width="95.44140625" bestFit="1" customWidth="1"/>
  </cols>
  <sheetData>
    <row r="1" spans="1:19" x14ac:dyDescent="0.3">
      <c r="A1" t="s">
        <v>238</v>
      </c>
      <c r="B1" t="s">
        <v>208</v>
      </c>
      <c r="C1" t="s">
        <v>209</v>
      </c>
      <c r="D1" t="s">
        <v>210</v>
      </c>
      <c r="E1" t="s">
        <v>211</v>
      </c>
      <c r="F1" t="s">
        <v>212</v>
      </c>
      <c r="G1" t="s">
        <v>213</v>
      </c>
      <c r="H1" t="s">
        <v>214</v>
      </c>
      <c r="I1" t="s">
        <v>215</v>
      </c>
      <c r="J1" t="s">
        <v>216</v>
      </c>
      <c r="K1" t="s">
        <v>217</v>
      </c>
      <c r="L1" t="s">
        <v>218</v>
      </c>
      <c r="M1" t="s">
        <v>219</v>
      </c>
      <c r="N1" t="s">
        <v>220</v>
      </c>
      <c r="O1" t="s">
        <v>221</v>
      </c>
      <c r="P1" t="s">
        <v>222</v>
      </c>
      <c r="Q1" t="s">
        <v>223</v>
      </c>
      <c r="R1" t="s">
        <v>224</v>
      </c>
      <c r="S1" t="s">
        <v>225</v>
      </c>
    </row>
    <row r="2" spans="1:19" x14ac:dyDescent="0.3">
      <c r="A2">
        <v>1</v>
      </c>
      <c r="B2" s="2">
        <v>55</v>
      </c>
      <c r="C2" s="2">
        <v>4</v>
      </c>
      <c r="D2" s="2">
        <v>2</v>
      </c>
      <c r="E2" s="2">
        <v>2</v>
      </c>
      <c r="F2" s="2" t="s">
        <v>0</v>
      </c>
      <c r="G2" s="2">
        <v>5</v>
      </c>
      <c r="H2" s="2" t="s">
        <v>4</v>
      </c>
      <c r="I2" s="2">
        <v>3</v>
      </c>
      <c r="J2" s="2">
        <v>2</v>
      </c>
      <c r="K2" s="2" t="s">
        <v>5</v>
      </c>
      <c r="L2" s="2" t="s">
        <v>6</v>
      </c>
      <c r="M2" s="2" t="s">
        <v>7</v>
      </c>
      <c r="N2" s="2">
        <v>6000</v>
      </c>
      <c r="O2" s="2" t="s">
        <v>8</v>
      </c>
      <c r="P2" s="2" t="s">
        <v>9</v>
      </c>
      <c r="Q2" s="2" t="s">
        <v>3</v>
      </c>
    </row>
    <row r="3" spans="1:19" x14ac:dyDescent="0.3">
      <c r="A3">
        <v>1</v>
      </c>
      <c r="B3" s="1">
        <v>55</v>
      </c>
      <c r="C3" s="1">
        <v>6</v>
      </c>
      <c r="D3" s="1">
        <v>2</v>
      </c>
      <c r="E3" s="1">
        <v>4</v>
      </c>
      <c r="F3" s="1" t="s">
        <v>0</v>
      </c>
      <c r="G3" s="1">
        <v>4</v>
      </c>
      <c r="H3" s="1" t="s">
        <v>10</v>
      </c>
      <c r="I3" s="1">
        <v>2</v>
      </c>
      <c r="J3" s="1">
        <v>2</v>
      </c>
      <c r="K3" s="1" t="s">
        <v>11</v>
      </c>
      <c r="L3" s="1" t="s">
        <v>12</v>
      </c>
      <c r="M3" s="1" t="s">
        <v>7</v>
      </c>
      <c r="N3" s="1">
        <v>9000</v>
      </c>
      <c r="O3" s="1" t="s">
        <v>13</v>
      </c>
      <c r="P3" s="1" t="s">
        <v>14</v>
      </c>
      <c r="Q3" s="1" t="s">
        <v>3</v>
      </c>
    </row>
    <row r="4" spans="1:19" x14ac:dyDescent="0.3">
      <c r="A4">
        <v>1</v>
      </c>
      <c r="B4" s="2">
        <v>55</v>
      </c>
      <c r="C4" s="2">
        <v>5</v>
      </c>
      <c r="D4" s="2">
        <v>4</v>
      </c>
      <c r="E4" s="2">
        <v>1</v>
      </c>
      <c r="F4" s="2" t="s">
        <v>15</v>
      </c>
      <c r="G4" s="2">
        <v>4</v>
      </c>
      <c r="H4" s="2" t="s">
        <v>16</v>
      </c>
      <c r="I4" s="2">
        <v>3</v>
      </c>
      <c r="J4" s="2">
        <v>1</v>
      </c>
      <c r="K4" s="2" t="s">
        <v>17</v>
      </c>
      <c r="L4" s="2" t="s">
        <v>7</v>
      </c>
      <c r="M4" s="2" t="s">
        <v>2</v>
      </c>
      <c r="N4" s="2">
        <v>2200</v>
      </c>
      <c r="O4" s="2" t="s">
        <v>18</v>
      </c>
      <c r="P4" s="2" t="s">
        <v>19</v>
      </c>
      <c r="Q4" s="2" t="s">
        <v>3</v>
      </c>
    </row>
    <row r="5" spans="1:19" x14ac:dyDescent="0.3">
      <c r="A5">
        <v>1</v>
      </c>
      <c r="B5" s="1">
        <v>55</v>
      </c>
      <c r="C5" s="1">
        <v>7</v>
      </c>
      <c r="D5" s="1">
        <v>3</v>
      </c>
      <c r="E5" s="1">
        <v>4</v>
      </c>
      <c r="F5" s="1" t="s">
        <v>20</v>
      </c>
      <c r="G5" s="1">
        <v>3</v>
      </c>
      <c r="H5" s="1" t="s">
        <v>21</v>
      </c>
      <c r="I5" s="1">
        <v>1</v>
      </c>
      <c r="J5" s="1">
        <v>2</v>
      </c>
      <c r="K5" s="1" t="s">
        <v>22</v>
      </c>
      <c r="L5" s="1" t="s">
        <v>1</v>
      </c>
      <c r="M5" s="1" t="s">
        <v>7</v>
      </c>
      <c r="N5" s="1">
        <v>2500</v>
      </c>
      <c r="O5" s="1" t="s">
        <v>23</v>
      </c>
      <c r="P5" s="1" t="s">
        <v>24</v>
      </c>
      <c r="Q5" s="1" t="s">
        <v>3</v>
      </c>
    </row>
    <row r="6" spans="1:19" x14ac:dyDescent="0.3">
      <c r="A6">
        <v>1</v>
      </c>
      <c r="B6" s="2">
        <v>55</v>
      </c>
      <c r="C6" s="2">
        <v>2</v>
      </c>
      <c r="D6" s="2">
        <v>1</v>
      </c>
      <c r="E6" s="2">
        <v>1</v>
      </c>
      <c r="F6" s="2" t="s">
        <v>15</v>
      </c>
      <c r="G6" s="2">
        <v>4</v>
      </c>
      <c r="H6" s="2" t="s">
        <v>25</v>
      </c>
      <c r="I6" s="2">
        <v>4</v>
      </c>
      <c r="J6" s="2">
        <v>0</v>
      </c>
      <c r="K6" s="2" t="s">
        <v>22</v>
      </c>
      <c r="L6" s="2" t="s">
        <v>26</v>
      </c>
      <c r="M6" s="2" t="s">
        <v>2</v>
      </c>
      <c r="N6" s="2">
        <v>900</v>
      </c>
      <c r="Q6" s="2" t="s">
        <v>3</v>
      </c>
    </row>
    <row r="7" spans="1:19" x14ac:dyDescent="0.3">
      <c r="A7">
        <v>1</v>
      </c>
      <c r="B7" s="1">
        <v>55</v>
      </c>
      <c r="C7" s="1">
        <v>4</v>
      </c>
      <c r="D7" s="1">
        <v>3</v>
      </c>
      <c r="E7" s="1">
        <v>1</v>
      </c>
      <c r="F7" s="1" t="s">
        <v>0</v>
      </c>
      <c r="G7" s="1">
        <v>3</v>
      </c>
      <c r="H7" s="1" t="s">
        <v>21</v>
      </c>
      <c r="I7" s="1">
        <v>3</v>
      </c>
      <c r="K7" s="1" t="s">
        <v>27</v>
      </c>
      <c r="L7" s="1" t="s">
        <v>6</v>
      </c>
      <c r="M7" s="1" t="s">
        <v>28</v>
      </c>
      <c r="N7" s="1">
        <v>6000</v>
      </c>
      <c r="Q7" s="1" t="s">
        <v>3</v>
      </c>
    </row>
    <row r="8" spans="1:19" x14ac:dyDescent="0.3">
      <c r="A8">
        <v>1</v>
      </c>
      <c r="B8" s="2">
        <v>55</v>
      </c>
      <c r="C8" s="2">
        <v>7</v>
      </c>
      <c r="D8" s="2">
        <v>3</v>
      </c>
      <c r="E8" s="2">
        <v>4</v>
      </c>
      <c r="F8" s="2" t="s">
        <v>20</v>
      </c>
      <c r="G8" s="2">
        <v>3</v>
      </c>
      <c r="H8" s="2" t="s">
        <v>21</v>
      </c>
      <c r="I8" s="2">
        <v>1</v>
      </c>
      <c r="J8" s="2">
        <v>2</v>
      </c>
      <c r="K8" s="2" t="s">
        <v>22</v>
      </c>
      <c r="L8" s="2" t="s">
        <v>1</v>
      </c>
      <c r="M8" s="2" t="s">
        <v>7</v>
      </c>
      <c r="N8" s="2">
        <v>2500</v>
      </c>
      <c r="O8" s="2" t="s">
        <v>23</v>
      </c>
      <c r="P8" s="2" t="s">
        <v>24</v>
      </c>
      <c r="Q8" s="2" t="s">
        <v>3</v>
      </c>
    </row>
    <row r="9" spans="1:19" x14ac:dyDescent="0.3">
      <c r="A9">
        <v>1</v>
      </c>
      <c r="B9" s="1">
        <v>55</v>
      </c>
      <c r="C9" s="1">
        <v>2</v>
      </c>
      <c r="D9" s="1">
        <v>1</v>
      </c>
      <c r="E9" s="1">
        <v>1</v>
      </c>
      <c r="F9" s="1" t="s">
        <v>15</v>
      </c>
      <c r="G9" s="1">
        <v>4</v>
      </c>
      <c r="H9" s="1" t="s">
        <v>25</v>
      </c>
      <c r="I9" s="1">
        <v>4</v>
      </c>
      <c r="J9" s="1">
        <v>0</v>
      </c>
      <c r="K9" s="1" t="s">
        <v>22</v>
      </c>
      <c r="L9" s="1" t="s">
        <v>26</v>
      </c>
      <c r="M9" s="1" t="s">
        <v>2</v>
      </c>
      <c r="N9" s="1">
        <v>900</v>
      </c>
      <c r="Q9" s="1" t="s">
        <v>3</v>
      </c>
    </row>
    <row r="10" spans="1:19" x14ac:dyDescent="0.3">
      <c r="A10">
        <v>1</v>
      </c>
      <c r="B10" s="2">
        <v>55</v>
      </c>
      <c r="C10" s="2">
        <v>4</v>
      </c>
      <c r="D10" s="2">
        <v>3</v>
      </c>
      <c r="E10" s="2">
        <v>1</v>
      </c>
      <c r="F10" s="2" t="s">
        <v>0</v>
      </c>
      <c r="G10" s="2">
        <v>3</v>
      </c>
      <c r="H10" s="2" t="s">
        <v>21</v>
      </c>
      <c r="I10" s="2">
        <v>3</v>
      </c>
      <c r="K10" s="2" t="s">
        <v>27</v>
      </c>
      <c r="L10" s="2" t="s">
        <v>6</v>
      </c>
      <c r="M10" s="2" t="s">
        <v>28</v>
      </c>
      <c r="N10" s="2">
        <v>6000</v>
      </c>
      <c r="Q10" s="2" t="s">
        <v>3</v>
      </c>
    </row>
    <row r="11" spans="1:19" x14ac:dyDescent="0.3">
      <c r="A11">
        <v>1</v>
      </c>
      <c r="B11" s="1">
        <v>55</v>
      </c>
      <c r="C11" s="1">
        <v>3</v>
      </c>
      <c r="D11" s="1">
        <v>1</v>
      </c>
      <c r="E11" s="1">
        <v>2</v>
      </c>
      <c r="F11" s="1" t="s">
        <v>29</v>
      </c>
      <c r="G11" s="1">
        <v>4</v>
      </c>
      <c r="H11" s="1" t="s">
        <v>16</v>
      </c>
      <c r="I11" s="1">
        <v>2</v>
      </c>
      <c r="J11" s="1">
        <v>2</v>
      </c>
      <c r="K11" s="1" t="s">
        <v>30</v>
      </c>
      <c r="L11" s="1" t="s">
        <v>31</v>
      </c>
      <c r="M11" s="1" t="s">
        <v>2</v>
      </c>
      <c r="N11" s="1">
        <v>30000</v>
      </c>
      <c r="O11" s="1" t="s">
        <v>32</v>
      </c>
      <c r="P11" s="1" t="s">
        <v>33</v>
      </c>
      <c r="Q11" s="1" t="s">
        <v>34</v>
      </c>
      <c r="R11" s="1" t="s">
        <v>35</v>
      </c>
      <c r="S11" s="1">
        <v>1</v>
      </c>
    </row>
    <row r="12" spans="1:19" x14ac:dyDescent="0.3">
      <c r="A12">
        <v>1</v>
      </c>
      <c r="B12" s="2">
        <v>55</v>
      </c>
      <c r="C12" s="2">
        <v>10</v>
      </c>
      <c r="D12" s="2">
        <v>6</v>
      </c>
      <c r="E12" s="2">
        <v>4</v>
      </c>
      <c r="F12" s="2" t="s">
        <v>0</v>
      </c>
      <c r="G12" s="2">
        <v>6</v>
      </c>
      <c r="H12" s="2" t="s">
        <v>36</v>
      </c>
      <c r="I12" s="2">
        <v>4</v>
      </c>
      <c r="J12" s="2">
        <v>2</v>
      </c>
      <c r="K12" s="2" t="s">
        <v>17</v>
      </c>
      <c r="L12" s="2" t="s">
        <v>7</v>
      </c>
      <c r="M12" s="2" t="s">
        <v>2</v>
      </c>
      <c r="N12" s="2">
        <v>4500</v>
      </c>
      <c r="O12" s="2" t="s">
        <v>37</v>
      </c>
      <c r="P12" s="2" t="s">
        <v>38</v>
      </c>
      <c r="Q12" s="2" t="s">
        <v>3</v>
      </c>
    </row>
    <row r="13" spans="1:19" x14ac:dyDescent="0.3">
      <c r="A13">
        <v>1</v>
      </c>
      <c r="B13" s="1">
        <v>55</v>
      </c>
      <c r="C13" s="1">
        <v>4</v>
      </c>
      <c r="D13" s="1">
        <v>3</v>
      </c>
      <c r="E13" s="1">
        <v>1</v>
      </c>
      <c r="F13" s="1" t="s">
        <v>20</v>
      </c>
      <c r="G13" s="1">
        <v>4</v>
      </c>
      <c r="H13" s="1" t="s">
        <v>39</v>
      </c>
      <c r="I13" s="1">
        <v>3</v>
      </c>
      <c r="J13" s="1">
        <v>1</v>
      </c>
      <c r="K13" s="1" t="s">
        <v>22</v>
      </c>
      <c r="L13" s="1" t="s">
        <v>1</v>
      </c>
      <c r="N13" s="1">
        <v>3000</v>
      </c>
      <c r="O13" s="1" t="s">
        <v>40</v>
      </c>
      <c r="P13" s="1" t="s">
        <v>41</v>
      </c>
      <c r="Q13" s="1" t="s">
        <v>3</v>
      </c>
    </row>
    <row r="14" spans="1:19" x14ac:dyDescent="0.3">
      <c r="A14">
        <v>1</v>
      </c>
      <c r="B14" s="2">
        <v>55</v>
      </c>
      <c r="C14" s="2">
        <v>4</v>
      </c>
      <c r="D14" s="2">
        <v>3</v>
      </c>
      <c r="E14" s="2">
        <v>1</v>
      </c>
      <c r="F14" s="2" t="s">
        <v>0</v>
      </c>
      <c r="G14" s="2">
        <v>9</v>
      </c>
      <c r="H14" s="2" t="s">
        <v>42</v>
      </c>
      <c r="I14" s="2">
        <v>5</v>
      </c>
      <c r="J14" s="2">
        <v>4</v>
      </c>
      <c r="K14" s="2" t="s">
        <v>43</v>
      </c>
      <c r="L14" s="2" t="s">
        <v>26</v>
      </c>
      <c r="M14" s="2" t="s">
        <v>28</v>
      </c>
      <c r="N14" s="2">
        <v>3000</v>
      </c>
      <c r="Q14" s="2" t="s">
        <v>3</v>
      </c>
    </row>
    <row r="15" spans="1:19" x14ac:dyDescent="0.3">
      <c r="A15">
        <v>1</v>
      </c>
      <c r="B15" s="1">
        <v>55</v>
      </c>
      <c r="C15" s="1">
        <v>6</v>
      </c>
      <c r="D15" s="1">
        <v>3</v>
      </c>
      <c r="E15" s="1">
        <v>3</v>
      </c>
      <c r="F15" s="1" t="s">
        <v>0</v>
      </c>
      <c r="G15" s="1">
        <v>5</v>
      </c>
      <c r="H15" s="1" t="s">
        <v>39</v>
      </c>
      <c r="I15" s="1">
        <v>3</v>
      </c>
      <c r="J15" s="1">
        <v>2</v>
      </c>
      <c r="K15" s="1" t="s">
        <v>44</v>
      </c>
      <c r="L15" s="1" t="s">
        <v>45</v>
      </c>
      <c r="M15" s="1" t="s">
        <v>28</v>
      </c>
      <c r="N15" s="1">
        <v>4500</v>
      </c>
      <c r="Q15" s="1" t="s">
        <v>3</v>
      </c>
    </row>
    <row r="16" spans="1:19" x14ac:dyDescent="0.3">
      <c r="A16">
        <v>1</v>
      </c>
      <c r="B16" s="2">
        <v>55</v>
      </c>
      <c r="C16" s="2">
        <v>5</v>
      </c>
      <c r="D16" s="2">
        <v>2</v>
      </c>
      <c r="E16" s="2">
        <v>3</v>
      </c>
      <c r="F16" s="2" t="s">
        <v>29</v>
      </c>
      <c r="G16" s="2">
        <v>12</v>
      </c>
      <c r="H16" s="2" t="s">
        <v>46</v>
      </c>
      <c r="I16" s="2">
        <v>8</v>
      </c>
      <c r="J16" s="2">
        <v>4</v>
      </c>
      <c r="K16" s="2" t="s">
        <v>47</v>
      </c>
      <c r="L16" s="2" t="s">
        <v>48</v>
      </c>
      <c r="M16" s="2" t="s">
        <v>28</v>
      </c>
      <c r="N16" s="2">
        <v>11500</v>
      </c>
      <c r="Q16" s="2" t="s">
        <v>34</v>
      </c>
      <c r="R16" s="2" t="s">
        <v>49</v>
      </c>
      <c r="S16" s="2">
        <v>1</v>
      </c>
    </row>
    <row r="17" spans="1:19" x14ac:dyDescent="0.3">
      <c r="A17">
        <v>1</v>
      </c>
      <c r="B17" s="1">
        <v>55</v>
      </c>
      <c r="C17" s="1">
        <v>4</v>
      </c>
      <c r="D17" s="1">
        <v>3</v>
      </c>
      <c r="E17" s="1">
        <v>1</v>
      </c>
      <c r="F17" s="1" t="s">
        <v>0</v>
      </c>
      <c r="G17" s="1">
        <v>8</v>
      </c>
      <c r="H17" s="1" t="s">
        <v>50</v>
      </c>
      <c r="I17" s="1">
        <v>5</v>
      </c>
      <c r="J17" s="1">
        <v>3</v>
      </c>
      <c r="K17" s="1" t="s">
        <v>51</v>
      </c>
      <c r="L17" s="1" t="s">
        <v>45</v>
      </c>
      <c r="M17" s="1" t="s">
        <v>28</v>
      </c>
      <c r="N17" s="1">
        <v>3500</v>
      </c>
    </row>
    <row r="18" spans="1:19" x14ac:dyDescent="0.3">
      <c r="A18">
        <v>1</v>
      </c>
      <c r="B18" s="2">
        <v>55</v>
      </c>
      <c r="C18" s="2">
        <v>4</v>
      </c>
      <c r="D18" s="2">
        <v>3</v>
      </c>
      <c r="E18" s="2">
        <v>1</v>
      </c>
      <c r="F18" s="2" t="s">
        <v>0</v>
      </c>
      <c r="G18" s="2">
        <v>8</v>
      </c>
      <c r="H18" s="2" t="s">
        <v>50</v>
      </c>
      <c r="I18" s="2">
        <v>5</v>
      </c>
      <c r="J18" s="2">
        <v>3</v>
      </c>
      <c r="K18" s="2" t="s">
        <v>51</v>
      </c>
      <c r="L18" s="2" t="s">
        <v>45</v>
      </c>
      <c r="M18" s="2" t="s">
        <v>28</v>
      </c>
      <c r="N18" s="2">
        <v>3500</v>
      </c>
    </row>
    <row r="19" spans="1:19" x14ac:dyDescent="0.3">
      <c r="A19">
        <v>1</v>
      </c>
      <c r="B19" s="1">
        <v>55</v>
      </c>
      <c r="C19" s="1">
        <v>5</v>
      </c>
      <c r="D19" s="1">
        <v>2</v>
      </c>
      <c r="E19" s="1">
        <v>3</v>
      </c>
      <c r="F19" s="1" t="s">
        <v>0</v>
      </c>
      <c r="G19" s="1">
        <v>7</v>
      </c>
      <c r="H19" s="1" t="s">
        <v>21</v>
      </c>
      <c r="I19" s="1">
        <v>4</v>
      </c>
      <c r="J19" s="1">
        <v>3</v>
      </c>
      <c r="K19" s="1" t="s">
        <v>52</v>
      </c>
      <c r="L19" s="1" t="s">
        <v>53</v>
      </c>
      <c r="N19" s="1">
        <v>5000</v>
      </c>
      <c r="Q19" s="1" t="s">
        <v>3</v>
      </c>
    </row>
    <row r="20" spans="1:19" x14ac:dyDescent="0.3">
      <c r="A20">
        <v>1</v>
      </c>
      <c r="B20" s="2">
        <v>55</v>
      </c>
      <c r="C20" s="2">
        <v>2</v>
      </c>
      <c r="D20" s="2">
        <v>1</v>
      </c>
      <c r="E20" s="2">
        <v>1</v>
      </c>
      <c r="F20" s="2" t="s">
        <v>29</v>
      </c>
      <c r="G20" s="2">
        <v>8</v>
      </c>
      <c r="H20" s="2" t="s">
        <v>54</v>
      </c>
      <c r="I20" s="2">
        <v>5</v>
      </c>
      <c r="J20" s="2">
        <v>3</v>
      </c>
      <c r="K20" s="2" t="s">
        <v>43</v>
      </c>
      <c r="L20" s="2" t="s">
        <v>55</v>
      </c>
      <c r="N20" s="2">
        <v>9000</v>
      </c>
      <c r="Q20" s="2" t="s">
        <v>34</v>
      </c>
      <c r="R20" s="2" t="s">
        <v>49</v>
      </c>
      <c r="S20" s="2">
        <v>1</v>
      </c>
    </row>
    <row r="21" spans="1:19" x14ac:dyDescent="0.3">
      <c r="A21">
        <v>1</v>
      </c>
      <c r="B21" s="1">
        <v>55</v>
      </c>
      <c r="C21" s="1">
        <v>3</v>
      </c>
      <c r="D21" s="1">
        <v>2</v>
      </c>
      <c r="E21" s="1">
        <v>1</v>
      </c>
      <c r="F21" s="1" t="s">
        <v>29</v>
      </c>
      <c r="G21" s="1">
        <v>7</v>
      </c>
      <c r="H21" s="1" t="s">
        <v>56</v>
      </c>
      <c r="I21" s="1">
        <v>5</v>
      </c>
      <c r="J21" s="1">
        <v>2</v>
      </c>
      <c r="K21" s="1" t="s">
        <v>43</v>
      </c>
      <c r="L21" s="1" t="s">
        <v>57</v>
      </c>
      <c r="N21" s="1">
        <v>9000</v>
      </c>
      <c r="Q21" s="1" t="s">
        <v>34</v>
      </c>
      <c r="R21" s="1" t="s">
        <v>49</v>
      </c>
      <c r="S21" s="1">
        <v>1</v>
      </c>
    </row>
    <row r="22" spans="1:19" x14ac:dyDescent="0.3">
      <c r="A22">
        <v>1</v>
      </c>
      <c r="B22" s="2">
        <v>55</v>
      </c>
      <c r="C22" s="2">
        <v>4</v>
      </c>
      <c r="D22" s="2">
        <v>3</v>
      </c>
      <c r="E22" s="2">
        <v>1</v>
      </c>
      <c r="F22" s="2" t="s">
        <v>0</v>
      </c>
      <c r="G22" s="2">
        <v>10</v>
      </c>
      <c r="H22" s="2" t="s">
        <v>58</v>
      </c>
      <c r="I22" s="2">
        <v>8</v>
      </c>
      <c r="J22" s="2">
        <v>2</v>
      </c>
      <c r="K22" s="2" t="s">
        <v>59</v>
      </c>
      <c r="L22" s="2" t="s">
        <v>48</v>
      </c>
      <c r="M22" s="2" t="s">
        <v>28</v>
      </c>
      <c r="N22" s="2">
        <v>8000</v>
      </c>
      <c r="Q22" s="2" t="s">
        <v>34</v>
      </c>
      <c r="R22" s="2" t="s">
        <v>49</v>
      </c>
      <c r="S22" s="2">
        <v>1</v>
      </c>
    </row>
    <row r="23" spans="1:19" x14ac:dyDescent="0.3">
      <c r="A23">
        <v>1</v>
      </c>
      <c r="B23" s="1">
        <v>55</v>
      </c>
      <c r="C23" s="1">
        <v>6</v>
      </c>
      <c r="D23" s="1">
        <v>3</v>
      </c>
      <c r="E23" s="1">
        <v>3</v>
      </c>
      <c r="F23" s="1" t="s">
        <v>29</v>
      </c>
      <c r="G23" s="1">
        <v>12</v>
      </c>
      <c r="H23" s="1" t="s">
        <v>50</v>
      </c>
      <c r="I23" s="1">
        <v>8</v>
      </c>
      <c r="J23" s="1">
        <v>4</v>
      </c>
      <c r="K23" s="1" t="s">
        <v>60</v>
      </c>
      <c r="L23" s="1" t="s">
        <v>61</v>
      </c>
      <c r="M23" s="1" t="s">
        <v>2</v>
      </c>
      <c r="N23" s="1">
        <v>18000</v>
      </c>
      <c r="Q23" s="1" t="s">
        <v>34</v>
      </c>
      <c r="R23" s="1" t="s">
        <v>35</v>
      </c>
      <c r="S23" s="1">
        <v>1</v>
      </c>
    </row>
    <row r="24" spans="1:19" x14ac:dyDescent="0.3">
      <c r="A24">
        <v>1</v>
      </c>
      <c r="B24" s="2">
        <v>55</v>
      </c>
      <c r="C24" s="2">
        <v>6</v>
      </c>
      <c r="D24" s="2">
        <v>3</v>
      </c>
      <c r="E24" s="2">
        <v>3</v>
      </c>
      <c r="F24" s="2" t="s">
        <v>29</v>
      </c>
      <c r="G24" s="2">
        <v>12</v>
      </c>
      <c r="H24" s="2" t="s">
        <v>50</v>
      </c>
      <c r="I24" s="2">
        <v>8</v>
      </c>
      <c r="J24" s="2">
        <v>4</v>
      </c>
      <c r="K24" s="2" t="s">
        <v>60</v>
      </c>
      <c r="L24" s="2" t="s">
        <v>61</v>
      </c>
      <c r="M24" s="2" t="s">
        <v>2</v>
      </c>
      <c r="N24" s="2">
        <v>18000</v>
      </c>
      <c r="Q24" s="2" t="s">
        <v>34</v>
      </c>
      <c r="R24" s="2" t="s">
        <v>35</v>
      </c>
      <c r="S24" s="2">
        <v>1</v>
      </c>
    </row>
    <row r="25" spans="1:19" x14ac:dyDescent="0.3">
      <c r="A25">
        <v>1</v>
      </c>
      <c r="B25" s="2">
        <v>55</v>
      </c>
      <c r="C25" s="2">
        <v>4</v>
      </c>
      <c r="D25" s="2">
        <v>2</v>
      </c>
      <c r="E25" s="2">
        <v>2</v>
      </c>
      <c r="F25" s="2" t="s">
        <v>0</v>
      </c>
      <c r="G25" s="2">
        <v>10</v>
      </c>
      <c r="H25" s="2" t="s">
        <v>58</v>
      </c>
      <c r="I25" s="2">
        <v>7</v>
      </c>
      <c r="J25" s="2">
        <v>3</v>
      </c>
      <c r="K25" s="2" t="s">
        <v>62</v>
      </c>
      <c r="L25" s="2" t="s">
        <v>63</v>
      </c>
      <c r="M25" s="2" t="s">
        <v>28</v>
      </c>
      <c r="N25" s="2">
        <v>4500</v>
      </c>
      <c r="Q25" s="2" t="s">
        <v>34</v>
      </c>
      <c r="R25" s="2" t="s">
        <v>49</v>
      </c>
      <c r="S25" s="2">
        <v>1</v>
      </c>
    </row>
    <row r="26" spans="1:19" x14ac:dyDescent="0.3">
      <c r="A26">
        <v>1</v>
      </c>
      <c r="B26" s="1">
        <v>55</v>
      </c>
      <c r="C26" s="1">
        <v>6</v>
      </c>
      <c r="D26" s="1">
        <v>3</v>
      </c>
      <c r="E26" s="1">
        <v>3</v>
      </c>
      <c r="F26" s="1" t="s">
        <v>29</v>
      </c>
      <c r="G26" s="1">
        <v>10</v>
      </c>
      <c r="H26" s="1" t="s">
        <v>64</v>
      </c>
      <c r="I26" s="1">
        <v>7</v>
      </c>
      <c r="J26" s="1">
        <v>3</v>
      </c>
      <c r="K26" s="1" t="s">
        <v>65</v>
      </c>
      <c r="L26" s="1" t="s">
        <v>48</v>
      </c>
      <c r="M26" s="1" t="s">
        <v>28</v>
      </c>
      <c r="N26" s="1">
        <v>35000</v>
      </c>
      <c r="Q26" s="1" t="s">
        <v>34</v>
      </c>
      <c r="R26" s="1" t="s">
        <v>35</v>
      </c>
      <c r="S26" s="1">
        <v>1</v>
      </c>
    </row>
    <row r="27" spans="1:19" x14ac:dyDescent="0.3">
      <c r="A27">
        <v>1</v>
      </c>
      <c r="B27" s="2">
        <v>55</v>
      </c>
      <c r="C27" s="2">
        <v>4</v>
      </c>
      <c r="D27" s="2">
        <v>3</v>
      </c>
      <c r="E27" s="2">
        <v>1</v>
      </c>
      <c r="F27" s="2" t="s">
        <v>0</v>
      </c>
      <c r="G27" s="2">
        <v>8</v>
      </c>
      <c r="H27" s="2" t="s">
        <v>21</v>
      </c>
      <c r="I27" s="2">
        <v>6</v>
      </c>
      <c r="J27" s="2">
        <v>2</v>
      </c>
      <c r="K27" s="2" t="s">
        <v>43</v>
      </c>
      <c r="L27" s="2" t="s">
        <v>45</v>
      </c>
      <c r="M27" s="2" t="s">
        <v>28</v>
      </c>
      <c r="N27" s="2">
        <v>4500</v>
      </c>
      <c r="Q27" s="2" t="s">
        <v>3</v>
      </c>
    </row>
    <row r="28" spans="1:19" x14ac:dyDescent="0.3">
      <c r="A28">
        <v>1</v>
      </c>
      <c r="B28" s="1">
        <v>55</v>
      </c>
      <c r="C28" s="1">
        <v>5</v>
      </c>
      <c r="D28" s="1">
        <v>3</v>
      </c>
      <c r="E28" s="1">
        <v>2</v>
      </c>
      <c r="F28" s="1" t="s">
        <v>0</v>
      </c>
      <c r="G28" s="1">
        <v>5</v>
      </c>
      <c r="H28" s="1" t="s">
        <v>66</v>
      </c>
      <c r="I28" s="1">
        <v>2</v>
      </c>
      <c r="J28" s="1">
        <v>3</v>
      </c>
      <c r="K28" s="1" t="s">
        <v>67</v>
      </c>
      <c r="L28" s="1" t="s">
        <v>45</v>
      </c>
      <c r="M28" s="1" t="s">
        <v>28</v>
      </c>
      <c r="N28" s="1">
        <v>7500</v>
      </c>
      <c r="Q28" s="1" t="s">
        <v>3</v>
      </c>
    </row>
    <row r="29" spans="1:19" x14ac:dyDescent="0.3">
      <c r="A29">
        <v>1</v>
      </c>
      <c r="B29" s="2">
        <v>55</v>
      </c>
      <c r="C29" s="2">
        <v>4</v>
      </c>
      <c r="D29" s="2">
        <v>3</v>
      </c>
      <c r="E29" s="2">
        <v>1</v>
      </c>
      <c r="F29" s="2" t="s">
        <v>0</v>
      </c>
      <c r="G29" s="2">
        <v>6</v>
      </c>
      <c r="H29" s="2" t="s">
        <v>21</v>
      </c>
      <c r="I29" s="2">
        <v>4</v>
      </c>
      <c r="J29" s="2">
        <v>2</v>
      </c>
      <c r="K29" s="2" t="s">
        <v>68</v>
      </c>
      <c r="L29" s="2" t="s">
        <v>26</v>
      </c>
      <c r="M29" s="2" t="s">
        <v>28</v>
      </c>
      <c r="N29" s="2">
        <v>6500</v>
      </c>
      <c r="Q29" s="2" t="s">
        <v>3</v>
      </c>
    </row>
    <row r="30" spans="1:19" x14ac:dyDescent="0.3">
      <c r="A30">
        <v>1</v>
      </c>
      <c r="B30" s="1">
        <v>55</v>
      </c>
      <c r="C30" s="1">
        <v>4</v>
      </c>
      <c r="D30" s="1">
        <v>2</v>
      </c>
      <c r="E30" s="1">
        <v>2</v>
      </c>
      <c r="F30" s="1" t="s">
        <v>20</v>
      </c>
      <c r="G30" s="1">
        <v>5</v>
      </c>
      <c r="H30" s="1" t="s">
        <v>69</v>
      </c>
      <c r="I30" s="1">
        <v>5</v>
      </c>
      <c r="J30" s="1">
        <v>0</v>
      </c>
      <c r="K30" s="1" t="s">
        <v>70</v>
      </c>
      <c r="L30" s="1" t="s">
        <v>53</v>
      </c>
      <c r="M30" s="1" t="s">
        <v>2</v>
      </c>
      <c r="N30" s="1">
        <v>1000</v>
      </c>
      <c r="O30" s="1" t="s">
        <v>71</v>
      </c>
      <c r="P30" s="1" t="s">
        <v>72</v>
      </c>
      <c r="Q30" s="1" t="s">
        <v>3</v>
      </c>
    </row>
    <row r="31" spans="1:19" x14ac:dyDescent="0.3">
      <c r="A31">
        <v>1</v>
      </c>
      <c r="B31" s="2">
        <v>55</v>
      </c>
      <c r="C31" s="2">
        <v>6</v>
      </c>
      <c r="D31" s="2">
        <v>2</v>
      </c>
      <c r="E31" s="2">
        <v>4</v>
      </c>
      <c r="F31" s="2" t="s">
        <v>0</v>
      </c>
      <c r="G31" s="2">
        <v>4</v>
      </c>
      <c r="H31" s="2" t="s">
        <v>39</v>
      </c>
      <c r="I31" s="2">
        <v>2</v>
      </c>
      <c r="J31" s="2">
        <v>2</v>
      </c>
      <c r="K31" s="2" t="s">
        <v>70</v>
      </c>
      <c r="L31" s="2" t="s">
        <v>6</v>
      </c>
      <c r="M31" s="2" t="s">
        <v>7</v>
      </c>
      <c r="N31" s="2">
        <v>12000</v>
      </c>
      <c r="O31" s="2" t="s">
        <v>73</v>
      </c>
      <c r="P31" s="2" t="s">
        <v>74</v>
      </c>
      <c r="Q31" s="2" t="s">
        <v>34</v>
      </c>
      <c r="R31" s="2" t="s">
        <v>49</v>
      </c>
      <c r="S31" s="2">
        <v>1</v>
      </c>
    </row>
    <row r="32" spans="1:19" x14ac:dyDescent="0.3">
      <c r="A32">
        <v>1</v>
      </c>
      <c r="B32" s="1">
        <v>55</v>
      </c>
      <c r="C32" s="1">
        <v>5</v>
      </c>
      <c r="D32" s="1">
        <v>3</v>
      </c>
      <c r="E32" s="1">
        <v>2</v>
      </c>
      <c r="F32" s="1" t="s">
        <v>0</v>
      </c>
      <c r="G32" s="1">
        <v>15</v>
      </c>
      <c r="H32" s="1" t="s">
        <v>75</v>
      </c>
      <c r="I32" s="1">
        <v>10</v>
      </c>
      <c r="J32" s="1">
        <v>5</v>
      </c>
      <c r="K32" s="1" t="s">
        <v>70</v>
      </c>
      <c r="L32" s="1" t="s">
        <v>35</v>
      </c>
      <c r="M32" s="1" t="s">
        <v>2</v>
      </c>
      <c r="N32" s="1">
        <v>30000</v>
      </c>
      <c r="O32" s="1" t="s">
        <v>73</v>
      </c>
      <c r="P32" s="1" t="s">
        <v>76</v>
      </c>
      <c r="Q32" s="1" t="s">
        <v>34</v>
      </c>
      <c r="R32" s="1" t="s">
        <v>35</v>
      </c>
      <c r="S32" s="1">
        <v>1</v>
      </c>
    </row>
    <row r="33" spans="1:19" x14ac:dyDescent="0.3">
      <c r="A33">
        <v>1</v>
      </c>
      <c r="B33" s="1">
        <v>55</v>
      </c>
      <c r="C33" s="1">
        <v>4</v>
      </c>
      <c r="D33" s="1">
        <v>2</v>
      </c>
      <c r="E33" s="1">
        <v>2</v>
      </c>
      <c r="F33" s="1" t="s">
        <v>20</v>
      </c>
      <c r="G33" s="1">
        <v>8</v>
      </c>
      <c r="H33" s="1" t="s">
        <v>25</v>
      </c>
      <c r="I33" s="1">
        <v>6</v>
      </c>
      <c r="J33" s="1">
        <v>2</v>
      </c>
      <c r="K33" s="1" t="s">
        <v>70</v>
      </c>
      <c r="L33" s="1" t="s">
        <v>6</v>
      </c>
      <c r="M33" s="1" t="s">
        <v>2</v>
      </c>
      <c r="N33" s="1">
        <v>2500</v>
      </c>
      <c r="O33" s="1" t="s">
        <v>73</v>
      </c>
      <c r="P33" s="1" t="s">
        <v>77</v>
      </c>
      <c r="Q33" s="1" t="s">
        <v>3</v>
      </c>
    </row>
    <row r="34" spans="1:19" x14ac:dyDescent="0.3">
      <c r="A34">
        <v>1</v>
      </c>
      <c r="B34" s="2">
        <v>55</v>
      </c>
      <c r="C34" s="2">
        <v>3</v>
      </c>
      <c r="D34" s="2">
        <v>1</v>
      </c>
      <c r="E34" s="2">
        <v>2</v>
      </c>
      <c r="F34" s="2" t="s">
        <v>0</v>
      </c>
      <c r="G34" s="2">
        <v>4</v>
      </c>
      <c r="H34" s="2" t="s">
        <v>39</v>
      </c>
      <c r="I34" s="2">
        <v>2</v>
      </c>
      <c r="J34" s="2">
        <v>2</v>
      </c>
      <c r="K34" s="2" t="s">
        <v>78</v>
      </c>
      <c r="L34" s="2" t="s">
        <v>6</v>
      </c>
      <c r="M34" s="2" t="s">
        <v>7</v>
      </c>
      <c r="N34" s="2">
        <v>3000</v>
      </c>
      <c r="O34" s="2" t="s">
        <v>73</v>
      </c>
      <c r="P34" s="2" t="s">
        <v>79</v>
      </c>
      <c r="Q34" s="2" t="s">
        <v>3</v>
      </c>
    </row>
    <row r="35" spans="1:19" x14ac:dyDescent="0.3">
      <c r="A35">
        <v>1</v>
      </c>
      <c r="B35" s="1">
        <v>55</v>
      </c>
      <c r="C35" s="1">
        <v>4</v>
      </c>
      <c r="D35" s="1">
        <v>1</v>
      </c>
      <c r="E35" s="1">
        <v>3</v>
      </c>
      <c r="F35" s="1" t="s">
        <v>0</v>
      </c>
      <c r="G35" s="1">
        <v>6</v>
      </c>
      <c r="H35" s="1" t="s">
        <v>39</v>
      </c>
      <c r="I35" s="1">
        <v>4</v>
      </c>
      <c r="J35" s="1">
        <v>2</v>
      </c>
      <c r="K35" s="1" t="s">
        <v>70</v>
      </c>
      <c r="L35" s="1" t="s">
        <v>7</v>
      </c>
      <c r="N35" s="1">
        <v>2500</v>
      </c>
      <c r="O35" s="1" t="s">
        <v>73</v>
      </c>
      <c r="P35" s="1" t="s">
        <v>80</v>
      </c>
      <c r="Q35" s="1" t="s">
        <v>3</v>
      </c>
    </row>
    <row r="36" spans="1:19" x14ac:dyDescent="0.3">
      <c r="A36">
        <v>1</v>
      </c>
      <c r="B36" s="2">
        <v>55</v>
      </c>
      <c r="C36" s="2">
        <v>2</v>
      </c>
      <c r="D36" s="2">
        <v>1</v>
      </c>
      <c r="E36" s="2">
        <v>1</v>
      </c>
      <c r="F36" s="2" t="s">
        <v>20</v>
      </c>
      <c r="G36" s="2">
        <v>2</v>
      </c>
      <c r="H36" s="2" t="s">
        <v>25</v>
      </c>
      <c r="I36" s="2">
        <v>2</v>
      </c>
      <c r="J36" s="2">
        <v>0</v>
      </c>
      <c r="K36" s="2" t="s">
        <v>70</v>
      </c>
      <c r="L36" s="2" t="s">
        <v>6</v>
      </c>
      <c r="M36" s="2" t="s">
        <v>7</v>
      </c>
      <c r="N36" s="2">
        <v>9500</v>
      </c>
      <c r="O36" s="2" t="s">
        <v>81</v>
      </c>
      <c r="P36" s="2" t="s">
        <v>80</v>
      </c>
      <c r="Q36" s="2" t="s">
        <v>34</v>
      </c>
      <c r="R36" s="2" t="s">
        <v>49</v>
      </c>
      <c r="S36" s="2">
        <v>1</v>
      </c>
    </row>
    <row r="37" spans="1:19" x14ac:dyDescent="0.3">
      <c r="A37">
        <v>1</v>
      </c>
      <c r="B37" s="1">
        <v>55</v>
      </c>
      <c r="C37" s="1">
        <v>5</v>
      </c>
      <c r="D37" s="1">
        <v>2</v>
      </c>
      <c r="E37" s="1">
        <v>3</v>
      </c>
      <c r="F37" s="1" t="s">
        <v>29</v>
      </c>
      <c r="G37" s="1">
        <v>9</v>
      </c>
      <c r="H37" s="1" t="s">
        <v>21</v>
      </c>
      <c r="I37" s="1">
        <v>5</v>
      </c>
      <c r="J37" s="1">
        <v>4</v>
      </c>
      <c r="K37" s="1" t="s">
        <v>70</v>
      </c>
      <c r="L37" s="1" t="s">
        <v>35</v>
      </c>
      <c r="M37" s="1" t="s">
        <v>2</v>
      </c>
      <c r="N37" s="1">
        <v>35000</v>
      </c>
      <c r="O37" s="1" t="s">
        <v>73</v>
      </c>
      <c r="P37" s="1" t="s">
        <v>80</v>
      </c>
      <c r="Q37" s="1" t="s">
        <v>34</v>
      </c>
      <c r="R37" s="1" t="s">
        <v>35</v>
      </c>
      <c r="S37" s="1">
        <v>1</v>
      </c>
    </row>
    <row r="38" spans="1:19" x14ac:dyDescent="0.3">
      <c r="A38">
        <v>1</v>
      </c>
      <c r="B38" s="2">
        <v>55</v>
      </c>
      <c r="C38" s="2">
        <v>5</v>
      </c>
      <c r="D38" s="2">
        <v>3</v>
      </c>
      <c r="E38" s="2">
        <v>2</v>
      </c>
      <c r="F38" s="2" t="s">
        <v>0</v>
      </c>
      <c r="G38" s="2">
        <v>4</v>
      </c>
      <c r="H38" s="2" t="s">
        <v>25</v>
      </c>
      <c r="I38" s="2">
        <v>3</v>
      </c>
      <c r="J38" s="2">
        <v>1</v>
      </c>
      <c r="K38" s="2" t="s">
        <v>82</v>
      </c>
      <c r="L38" s="2" t="s">
        <v>1</v>
      </c>
      <c r="M38" s="2" t="s">
        <v>28</v>
      </c>
      <c r="N38" s="2">
        <v>3600</v>
      </c>
      <c r="O38" s="2" t="s">
        <v>83</v>
      </c>
      <c r="Q38" s="2" t="s">
        <v>3</v>
      </c>
    </row>
    <row r="39" spans="1:19" x14ac:dyDescent="0.3">
      <c r="A39">
        <v>1</v>
      </c>
      <c r="B39" s="1">
        <v>55</v>
      </c>
      <c r="C39" s="1">
        <v>4</v>
      </c>
      <c r="D39" s="1">
        <v>2</v>
      </c>
      <c r="E39" s="1">
        <v>2</v>
      </c>
      <c r="F39" s="1" t="s">
        <v>20</v>
      </c>
      <c r="G39" s="1">
        <v>5</v>
      </c>
      <c r="H39" s="1" t="s">
        <v>39</v>
      </c>
      <c r="I39" s="1">
        <v>4</v>
      </c>
      <c r="J39" s="1">
        <v>1</v>
      </c>
      <c r="K39" s="1" t="s">
        <v>52</v>
      </c>
      <c r="L39" s="1" t="s">
        <v>84</v>
      </c>
      <c r="M39" s="1" t="s">
        <v>7</v>
      </c>
      <c r="N39" s="1">
        <v>4500</v>
      </c>
      <c r="O39" s="1" t="s">
        <v>83</v>
      </c>
      <c r="Q39" s="1" t="s">
        <v>3</v>
      </c>
    </row>
    <row r="40" spans="1:19" x14ac:dyDescent="0.3">
      <c r="A40">
        <v>1</v>
      </c>
      <c r="B40" s="2">
        <v>55</v>
      </c>
      <c r="C40" s="2">
        <v>6</v>
      </c>
      <c r="D40" s="2">
        <v>4</v>
      </c>
      <c r="E40" s="2">
        <v>2</v>
      </c>
      <c r="F40" s="2" t="s">
        <v>0</v>
      </c>
      <c r="G40" s="2">
        <v>7</v>
      </c>
      <c r="H40" s="2" t="s">
        <v>85</v>
      </c>
      <c r="I40" s="2">
        <v>4</v>
      </c>
      <c r="J40" s="2">
        <v>3</v>
      </c>
      <c r="K40" s="2" t="s">
        <v>86</v>
      </c>
      <c r="L40" s="2" t="s">
        <v>87</v>
      </c>
      <c r="M40" s="2" t="s">
        <v>88</v>
      </c>
      <c r="N40" s="2">
        <v>5500</v>
      </c>
      <c r="O40" s="2" t="s">
        <v>83</v>
      </c>
      <c r="Q40" s="2" t="s">
        <v>3</v>
      </c>
    </row>
    <row r="41" spans="1:19" x14ac:dyDescent="0.3">
      <c r="A41">
        <v>1</v>
      </c>
      <c r="B41" s="1">
        <v>55</v>
      </c>
      <c r="C41" s="1">
        <v>2</v>
      </c>
      <c r="D41" s="1">
        <v>1</v>
      </c>
      <c r="E41" s="1">
        <v>1</v>
      </c>
      <c r="F41" s="1" t="s">
        <v>20</v>
      </c>
      <c r="G41" s="1">
        <v>5</v>
      </c>
      <c r="H41" s="1" t="s">
        <v>25</v>
      </c>
      <c r="I41" s="1">
        <v>4</v>
      </c>
      <c r="J41" s="1">
        <v>1</v>
      </c>
      <c r="K41" s="1" t="s">
        <v>52</v>
      </c>
      <c r="L41" s="1" t="s">
        <v>1</v>
      </c>
      <c r="M41" s="1" t="s">
        <v>89</v>
      </c>
      <c r="N41" s="1">
        <v>4500</v>
      </c>
      <c r="O41" s="1" t="s">
        <v>83</v>
      </c>
      <c r="Q41" s="1" t="s">
        <v>3</v>
      </c>
    </row>
    <row r="42" spans="1:19" x14ac:dyDescent="0.3">
      <c r="A42">
        <v>1</v>
      </c>
      <c r="B42" s="2">
        <v>55</v>
      </c>
      <c r="C42" s="2">
        <v>5</v>
      </c>
      <c r="D42" s="2">
        <v>3</v>
      </c>
      <c r="E42" s="2">
        <v>2</v>
      </c>
      <c r="F42" s="2" t="s">
        <v>20</v>
      </c>
      <c r="G42" s="2">
        <v>7</v>
      </c>
      <c r="H42" s="2" t="s">
        <v>90</v>
      </c>
      <c r="I42" s="2">
        <v>4</v>
      </c>
      <c r="J42" s="2">
        <v>3</v>
      </c>
      <c r="K42" s="2" t="s">
        <v>91</v>
      </c>
      <c r="L42" s="2" t="s">
        <v>87</v>
      </c>
      <c r="M42" s="2" t="s">
        <v>88</v>
      </c>
      <c r="N42" s="2">
        <v>5000</v>
      </c>
      <c r="Q42" s="2" t="s">
        <v>3</v>
      </c>
    </row>
    <row r="43" spans="1:19" x14ac:dyDescent="0.3">
      <c r="A43">
        <v>1</v>
      </c>
      <c r="B43" s="1">
        <v>55</v>
      </c>
      <c r="C43" s="1">
        <v>3</v>
      </c>
      <c r="D43" s="1">
        <v>2</v>
      </c>
      <c r="E43" s="1">
        <v>1</v>
      </c>
      <c r="F43" s="1" t="s">
        <v>20</v>
      </c>
      <c r="G43" s="1">
        <v>4</v>
      </c>
      <c r="H43" s="1" t="s">
        <v>39</v>
      </c>
      <c r="I43" s="1">
        <v>3</v>
      </c>
      <c r="J43" s="1">
        <v>1</v>
      </c>
      <c r="K43" s="1" t="s">
        <v>92</v>
      </c>
      <c r="L43" s="1" t="s">
        <v>93</v>
      </c>
      <c r="M43" s="1" t="s">
        <v>88</v>
      </c>
      <c r="N43" s="1">
        <v>5500</v>
      </c>
      <c r="Q43" s="1" t="s">
        <v>3</v>
      </c>
    </row>
    <row r="44" spans="1:19" x14ac:dyDescent="0.3">
      <c r="A44">
        <v>1</v>
      </c>
      <c r="B44" s="2">
        <v>55</v>
      </c>
      <c r="C44" s="2">
        <v>4</v>
      </c>
      <c r="D44" s="2">
        <v>2</v>
      </c>
      <c r="E44" s="2">
        <v>2</v>
      </c>
      <c r="F44" s="2" t="s">
        <v>20</v>
      </c>
      <c r="G44" s="2">
        <v>5</v>
      </c>
      <c r="H44" s="2" t="s">
        <v>39</v>
      </c>
      <c r="I44" s="2">
        <v>3</v>
      </c>
      <c r="J44" s="2">
        <v>2</v>
      </c>
      <c r="K44" s="2" t="s">
        <v>92</v>
      </c>
      <c r="L44" s="2" t="s">
        <v>93</v>
      </c>
      <c r="M44" s="2" t="s">
        <v>88</v>
      </c>
      <c r="N44" s="2">
        <v>200</v>
      </c>
      <c r="Q44" s="2" t="s">
        <v>3</v>
      </c>
    </row>
    <row r="45" spans="1:19" x14ac:dyDescent="0.3">
      <c r="A45">
        <v>1</v>
      </c>
      <c r="B45" s="1">
        <v>55</v>
      </c>
      <c r="C45" s="1">
        <v>5</v>
      </c>
      <c r="D45" s="1">
        <v>3</v>
      </c>
      <c r="E45" s="1">
        <v>2</v>
      </c>
      <c r="F45" s="1" t="s">
        <v>0</v>
      </c>
      <c r="G45" s="1">
        <v>5</v>
      </c>
      <c r="H45" s="1" t="s">
        <v>39</v>
      </c>
      <c r="I45" s="1">
        <v>4</v>
      </c>
      <c r="J45" s="1">
        <v>1</v>
      </c>
      <c r="K45" s="1" t="s">
        <v>92</v>
      </c>
      <c r="L45" s="1" t="s">
        <v>84</v>
      </c>
      <c r="M45" s="1" t="s">
        <v>88</v>
      </c>
      <c r="N45" s="1">
        <v>6000</v>
      </c>
      <c r="Q45" s="1" t="s">
        <v>3</v>
      </c>
    </row>
    <row r="46" spans="1:19" x14ac:dyDescent="0.3">
      <c r="A46">
        <v>1</v>
      </c>
      <c r="B46" s="2">
        <v>55</v>
      </c>
      <c r="C46" s="2">
        <v>2</v>
      </c>
      <c r="D46" s="2">
        <v>1</v>
      </c>
      <c r="E46" s="2">
        <v>1</v>
      </c>
      <c r="F46" s="2" t="s">
        <v>20</v>
      </c>
      <c r="G46" s="2">
        <v>3</v>
      </c>
      <c r="H46" s="2" t="s">
        <v>25</v>
      </c>
      <c r="I46" s="2">
        <v>2</v>
      </c>
      <c r="J46" s="2">
        <v>1</v>
      </c>
      <c r="K46" s="2" t="s">
        <v>52</v>
      </c>
      <c r="L46" s="2" t="s">
        <v>93</v>
      </c>
      <c r="M46" s="2" t="s">
        <v>28</v>
      </c>
      <c r="N46" s="2">
        <v>6000</v>
      </c>
      <c r="Q46" s="2" t="s">
        <v>3</v>
      </c>
    </row>
    <row r="47" spans="1:19" x14ac:dyDescent="0.3">
      <c r="A47">
        <v>1</v>
      </c>
      <c r="B47" s="1">
        <v>55</v>
      </c>
      <c r="C47" s="1">
        <v>2</v>
      </c>
      <c r="D47" s="1">
        <v>1</v>
      </c>
      <c r="E47" s="1">
        <v>1</v>
      </c>
      <c r="F47" s="1" t="s">
        <v>20</v>
      </c>
      <c r="G47" s="1">
        <v>3</v>
      </c>
      <c r="H47" s="1" t="s">
        <v>25</v>
      </c>
      <c r="I47" s="1">
        <v>2</v>
      </c>
      <c r="J47" s="1">
        <v>1</v>
      </c>
      <c r="K47" s="1" t="s">
        <v>52</v>
      </c>
      <c r="L47" s="1" t="s">
        <v>7</v>
      </c>
      <c r="M47" s="1" t="s">
        <v>88</v>
      </c>
      <c r="N47" s="1">
        <v>4500</v>
      </c>
      <c r="Q47" s="1" t="s">
        <v>3</v>
      </c>
    </row>
    <row r="48" spans="1:19" x14ac:dyDescent="0.3">
      <c r="A48">
        <v>1</v>
      </c>
      <c r="B48" s="1">
        <v>55</v>
      </c>
      <c r="C48" s="1">
        <v>6</v>
      </c>
      <c r="D48" s="1">
        <v>3</v>
      </c>
      <c r="E48" s="1">
        <v>3</v>
      </c>
      <c r="F48" s="1" t="s">
        <v>0</v>
      </c>
      <c r="G48" s="1">
        <v>8</v>
      </c>
      <c r="H48" s="1" t="s">
        <v>39</v>
      </c>
      <c r="I48" s="1">
        <v>5</v>
      </c>
      <c r="J48" s="1">
        <v>3</v>
      </c>
      <c r="K48" s="1" t="s">
        <v>11</v>
      </c>
      <c r="L48" s="1" t="s">
        <v>48</v>
      </c>
      <c r="M48" s="1" t="s">
        <v>28</v>
      </c>
      <c r="N48" s="1">
        <v>12000</v>
      </c>
      <c r="Q48" s="1" t="s">
        <v>3</v>
      </c>
    </row>
    <row r="49" spans="1:19" x14ac:dyDescent="0.3">
      <c r="A49">
        <v>1</v>
      </c>
      <c r="B49" s="1">
        <v>55</v>
      </c>
      <c r="C49" s="1">
        <v>4</v>
      </c>
      <c r="D49" s="1">
        <v>3</v>
      </c>
      <c r="E49" s="1">
        <v>1</v>
      </c>
      <c r="F49" s="1" t="s">
        <v>20</v>
      </c>
      <c r="G49" s="1">
        <v>4</v>
      </c>
      <c r="H49" s="1" t="s">
        <v>39</v>
      </c>
      <c r="I49" s="1">
        <v>2</v>
      </c>
      <c r="J49" s="1">
        <v>2</v>
      </c>
      <c r="K49" s="1" t="s">
        <v>62</v>
      </c>
      <c r="L49" s="1" t="s">
        <v>53</v>
      </c>
      <c r="M49" s="1" t="s">
        <v>2</v>
      </c>
      <c r="N49" s="1">
        <v>5500</v>
      </c>
      <c r="Q49" s="1" t="s">
        <v>3</v>
      </c>
    </row>
    <row r="50" spans="1:19" x14ac:dyDescent="0.3">
      <c r="A50">
        <v>1</v>
      </c>
      <c r="B50" s="1">
        <v>55</v>
      </c>
      <c r="C50" s="1">
        <v>4</v>
      </c>
      <c r="D50" s="1">
        <v>2</v>
      </c>
      <c r="E50" s="1">
        <v>2</v>
      </c>
      <c r="F50" s="1" t="s">
        <v>0</v>
      </c>
      <c r="G50" s="1">
        <v>2</v>
      </c>
      <c r="H50" s="1" t="s">
        <v>66</v>
      </c>
      <c r="I50" s="1">
        <v>2</v>
      </c>
      <c r="J50" s="1">
        <v>0</v>
      </c>
      <c r="K50" s="1" t="s">
        <v>70</v>
      </c>
      <c r="L50" s="1" t="s">
        <v>7</v>
      </c>
      <c r="N50" s="1">
        <v>1500</v>
      </c>
    </row>
    <row r="51" spans="1:19" x14ac:dyDescent="0.3">
      <c r="A51">
        <v>1</v>
      </c>
      <c r="B51" s="2">
        <v>55</v>
      </c>
      <c r="C51" s="2">
        <v>4</v>
      </c>
      <c r="D51" s="2">
        <v>3</v>
      </c>
      <c r="E51" s="2">
        <v>1</v>
      </c>
      <c r="F51" s="2" t="s">
        <v>0</v>
      </c>
      <c r="G51" s="2">
        <v>6</v>
      </c>
      <c r="H51" s="2" t="s">
        <v>21</v>
      </c>
      <c r="I51" s="2">
        <v>4</v>
      </c>
      <c r="J51" s="2">
        <v>2</v>
      </c>
      <c r="K51" s="2" t="s">
        <v>94</v>
      </c>
      <c r="L51" s="2" t="s">
        <v>48</v>
      </c>
      <c r="M51" s="2" t="s">
        <v>28</v>
      </c>
      <c r="N51" s="2">
        <v>4000</v>
      </c>
      <c r="Q51" s="2" t="s">
        <v>3</v>
      </c>
    </row>
    <row r="52" spans="1:19" x14ac:dyDescent="0.3">
      <c r="A52">
        <v>1</v>
      </c>
      <c r="B52" s="1">
        <v>55</v>
      </c>
      <c r="C52" s="1">
        <v>5</v>
      </c>
      <c r="D52" s="1">
        <v>2</v>
      </c>
      <c r="E52" s="1">
        <v>3</v>
      </c>
      <c r="F52" s="1" t="s">
        <v>29</v>
      </c>
      <c r="G52" s="1">
        <v>7</v>
      </c>
      <c r="H52" s="1" t="s">
        <v>21</v>
      </c>
      <c r="I52" s="1">
        <v>3</v>
      </c>
      <c r="J52" s="1">
        <v>4</v>
      </c>
      <c r="K52" s="1" t="s">
        <v>95</v>
      </c>
      <c r="L52" s="1" t="s">
        <v>48</v>
      </c>
      <c r="M52" s="1" t="s">
        <v>28</v>
      </c>
      <c r="N52" s="1">
        <v>6000</v>
      </c>
      <c r="Q52" s="1" t="s">
        <v>3</v>
      </c>
    </row>
    <row r="53" spans="1:19" x14ac:dyDescent="0.3">
      <c r="A53">
        <v>1</v>
      </c>
      <c r="B53" s="1">
        <v>55</v>
      </c>
      <c r="C53" s="1">
        <v>4</v>
      </c>
      <c r="D53" s="1">
        <v>2</v>
      </c>
      <c r="E53" s="1">
        <v>2</v>
      </c>
      <c r="F53" s="1" t="s">
        <v>0</v>
      </c>
      <c r="G53" s="1">
        <v>7</v>
      </c>
      <c r="H53" s="1" t="s">
        <v>66</v>
      </c>
      <c r="I53" s="1">
        <v>4</v>
      </c>
      <c r="J53" s="1">
        <v>3</v>
      </c>
      <c r="K53" s="1" t="s">
        <v>96</v>
      </c>
      <c r="L53" s="1" t="s">
        <v>97</v>
      </c>
      <c r="M53" s="1" t="s">
        <v>2</v>
      </c>
      <c r="N53" s="1">
        <v>9000</v>
      </c>
      <c r="Q53" s="1" t="s">
        <v>34</v>
      </c>
      <c r="R53" s="1" t="s">
        <v>49</v>
      </c>
      <c r="S53" s="1">
        <v>1</v>
      </c>
    </row>
    <row r="54" spans="1:19" x14ac:dyDescent="0.3">
      <c r="A54">
        <v>1</v>
      </c>
      <c r="B54" s="2">
        <v>55</v>
      </c>
      <c r="C54" s="2">
        <v>2</v>
      </c>
      <c r="D54" s="2">
        <v>1</v>
      </c>
      <c r="E54" s="2">
        <v>1</v>
      </c>
      <c r="F54" s="2" t="s">
        <v>0</v>
      </c>
      <c r="G54" s="2">
        <v>3</v>
      </c>
      <c r="H54" s="2" t="s">
        <v>98</v>
      </c>
      <c r="I54" s="2">
        <v>2</v>
      </c>
      <c r="J54" s="2">
        <v>1</v>
      </c>
      <c r="K54" s="2" t="s">
        <v>43</v>
      </c>
      <c r="L54" s="2" t="s">
        <v>26</v>
      </c>
      <c r="M54" s="2" t="s">
        <v>2</v>
      </c>
      <c r="N54" s="2">
        <v>7000</v>
      </c>
      <c r="Q54" s="2" t="s">
        <v>3</v>
      </c>
    </row>
    <row r="55" spans="1:19" x14ac:dyDescent="0.3">
      <c r="A55">
        <v>1</v>
      </c>
      <c r="B55" s="2">
        <v>55</v>
      </c>
      <c r="C55" s="2">
        <v>5</v>
      </c>
      <c r="D55" s="2">
        <v>3</v>
      </c>
      <c r="E55" s="2">
        <v>2</v>
      </c>
      <c r="F55" s="2" t="s">
        <v>0</v>
      </c>
      <c r="G55" s="2">
        <v>6</v>
      </c>
      <c r="H55" s="2" t="s">
        <v>90</v>
      </c>
      <c r="I55" s="2">
        <v>3</v>
      </c>
      <c r="J55" s="2">
        <v>3</v>
      </c>
      <c r="K55" s="2" t="s">
        <v>68</v>
      </c>
      <c r="L55" s="2" t="s">
        <v>26</v>
      </c>
      <c r="M55" s="2" t="s">
        <v>2</v>
      </c>
      <c r="N55" s="2">
        <v>4000</v>
      </c>
      <c r="Q55" s="2" t="s">
        <v>3</v>
      </c>
    </row>
    <row r="56" spans="1:19" x14ac:dyDescent="0.3">
      <c r="A56">
        <v>1</v>
      </c>
      <c r="B56" s="1">
        <v>55</v>
      </c>
      <c r="C56" s="1">
        <v>7</v>
      </c>
      <c r="D56" s="1">
        <v>4</v>
      </c>
      <c r="E56" s="1">
        <v>3</v>
      </c>
      <c r="F56" s="1" t="s">
        <v>29</v>
      </c>
      <c r="G56" s="1">
        <v>13</v>
      </c>
      <c r="H56" s="1" t="s">
        <v>46</v>
      </c>
      <c r="I56" s="1">
        <v>9</v>
      </c>
      <c r="J56" s="1">
        <v>5</v>
      </c>
      <c r="K56" s="1" t="s">
        <v>99</v>
      </c>
      <c r="L56" s="1" t="s">
        <v>61</v>
      </c>
      <c r="M56" s="1" t="s">
        <v>28</v>
      </c>
      <c r="N56" s="1">
        <v>35000</v>
      </c>
      <c r="O56" s="1" t="s">
        <v>100</v>
      </c>
      <c r="Q56" s="1" t="s">
        <v>34</v>
      </c>
      <c r="R56" s="1" t="s">
        <v>35</v>
      </c>
      <c r="S56" s="1">
        <v>1</v>
      </c>
    </row>
    <row r="57" spans="1:19" x14ac:dyDescent="0.3">
      <c r="A57">
        <v>1</v>
      </c>
      <c r="B57" s="1">
        <v>55</v>
      </c>
      <c r="C57" s="1">
        <v>3</v>
      </c>
      <c r="D57" s="1">
        <v>2</v>
      </c>
      <c r="E57" s="1">
        <v>1</v>
      </c>
      <c r="F57" s="1" t="s">
        <v>20</v>
      </c>
      <c r="G57" s="1">
        <v>4</v>
      </c>
      <c r="H57" s="1" t="s">
        <v>101</v>
      </c>
      <c r="I57" s="1">
        <v>3</v>
      </c>
      <c r="J57" s="1">
        <v>1</v>
      </c>
      <c r="K57" s="1" t="s">
        <v>102</v>
      </c>
      <c r="L57" s="1" t="s">
        <v>103</v>
      </c>
      <c r="M57" s="1" t="s">
        <v>2</v>
      </c>
      <c r="N57" s="1">
        <v>1200</v>
      </c>
      <c r="Q57" s="1" t="s">
        <v>3</v>
      </c>
    </row>
    <row r="58" spans="1:19" x14ac:dyDescent="0.3">
      <c r="A58">
        <v>1</v>
      </c>
      <c r="B58" s="2">
        <v>55</v>
      </c>
      <c r="C58" s="2">
        <v>3</v>
      </c>
      <c r="D58" s="2">
        <v>2</v>
      </c>
      <c r="E58" s="2">
        <v>1</v>
      </c>
      <c r="F58" s="2" t="s">
        <v>20</v>
      </c>
      <c r="G58" s="2">
        <v>6</v>
      </c>
      <c r="H58" s="2" t="s">
        <v>39</v>
      </c>
      <c r="I58" s="2">
        <v>4</v>
      </c>
      <c r="J58" s="2">
        <v>2</v>
      </c>
      <c r="K58" s="2" t="s">
        <v>59</v>
      </c>
      <c r="L58" s="2" t="s">
        <v>53</v>
      </c>
      <c r="M58" s="2" t="s">
        <v>2</v>
      </c>
      <c r="N58" s="2">
        <v>4000</v>
      </c>
      <c r="Q58" s="2" t="s">
        <v>34</v>
      </c>
      <c r="R58" s="2" t="s">
        <v>49</v>
      </c>
      <c r="S58" s="2">
        <v>1</v>
      </c>
    </row>
    <row r="59" spans="1:19" x14ac:dyDescent="0.3">
      <c r="A59">
        <v>1</v>
      </c>
      <c r="B59" s="2">
        <v>55</v>
      </c>
      <c r="C59" s="2">
        <v>4</v>
      </c>
      <c r="D59" s="2">
        <v>2</v>
      </c>
      <c r="E59" s="2">
        <v>2</v>
      </c>
      <c r="F59" s="2" t="s">
        <v>0</v>
      </c>
      <c r="G59" s="2">
        <v>6</v>
      </c>
      <c r="H59" s="2" t="s">
        <v>69</v>
      </c>
      <c r="I59" s="2">
        <v>4</v>
      </c>
      <c r="J59" s="2">
        <v>2</v>
      </c>
      <c r="K59" s="2" t="s">
        <v>104</v>
      </c>
      <c r="L59" s="2" t="s">
        <v>84</v>
      </c>
      <c r="M59" s="2" t="s">
        <v>88</v>
      </c>
      <c r="N59" s="2">
        <v>6000</v>
      </c>
      <c r="Q59" s="2" t="s">
        <v>3</v>
      </c>
    </row>
    <row r="60" spans="1:19" x14ac:dyDescent="0.3">
      <c r="A60">
        <v>1</v>
      </c>
      <c r="B60" s="1">
        <v>55</v>
      </c>
      <c r="C60" s="1">
        <v>6</v>
      </c>
      <c r="D60" s="1">
        <v>2</v>
      </c>
      <c r="E60" s="1">
        <v>4</v>
      </c>
      <c r="F60" s="1" t="s">
        <v>0</v>
      </c>
      <c r="G60" s="1">
        <v>8</v>
      </c>
      <c r="H60" s="1" t="s">
        <v>105</v>
      </c>
      <c r="I60" s="1">
        <v>3</v>
      </c>
      <c r="J60" s="1">
        <v>5</v>
      </c>
      <c r="K60" s="1" t="s">
        <v>106</v>
      </c>
      <c r="L60" s="1" t="s">
        <v>107</v>
      </c>
      <c r="N60" s="1">
        <v>8000</v>
      </c>
      <c r="Q60" s="1" t="s">
        <v>3</v>
      </c>
    </row>
    <row r="61" spans="1:19" x14ac:dyDescent="0.3">
      <c r="A61">
        <v>1</v>
      </c>
      <c r="B61" s="2">
        <v>55</v>
      </c>
      <c r="C61" s="2">
        <v>6</v>
      </c>
      <c r="D61" s="2">
        <v>3</v>
      </c>
      <c r="E61" s="2">
        <v>3</v>
      </c>
      <c r="F61" s="2" t="s">
        <v>29</v>
      </c>
      <c r="G61" s="2">
        <v>8</v>
      </c>
      <c r="H61" s="2" t="s">
        <v>108</v>
      </c>
      <c r="I61" s="2">
        <v>5</v>
      </c>
      <c r="J61" s="2">
        <v>3</v>
      </c>
      <c r="K61" s="2" t="s">
        <v>109</v>
      </c>
      <c r="L61" s="2" t="s">
        <v>87</v>
      </c>
      <c r="N61" s="2">
        <v>10000</v>
      </c>
      <c r="Q61" s="2" t="s">
        <v>34</v>
      </c>
      <c r="R61" s="2" t="s">
        <v>49</v>
      </c>
    </row>
    <row r="62" spans="1:19" x14ac:dyDescent="0.3">
      <c r="A62">
        <v>1</v>
      </c>
      <c r="B62" s="3">
        <v>55</v>
      </c>
      <c r="C62" s="3">
        <v>3</v>
      </c>
      <c r="D62" s="3">
        <v>3</v>
      </c>
      <c r="E62" s="3">
        <v>0</v>
      </c>
      <c r="F62" s="4" t="s">
        <v>0</v>
      </c>
      <c r="G62" s="3">
        <v>3</v>
      </c>
      <c r="H62" s="4" t="s">
        <v>25</v>
      </c>
      <c r="I62" s="3">
        <v>3</v>
      </c>
      <c r="J62" s="3">
        <v>0</v>
      </c>
      <c r="K62" s="4" t="s">
        <v>70</v>
      </c>
      <c r="L62" s="4" t="s">
        <v>53</v>
      </c>
      <c r="M62" s="4" t="s">
        <v>28</v>
      </c>
      <c r="N62" s="3">
        <v>1000</v>
      </c>
      <c r="O62" s="4" t="s">
        <v>110</v>
      </c>
      <c r="P62" s="4" t="s">
        <v>111</v>
      </c>
      <c r="Q62" s="4" t="s">
        <v>3</v>
      </c>
      <c r="R62" s="4"/>
      <c r="S62" s="4"/>
    </row>
    <row r="63" spans="1:19" x14ac:dyDescent="0.3">
      <c r="A63">
        <v>1</v>
      </c>
      <c r="B63" s="3">
        <v>55</v>
      </c>
      <c r="C63" s="5">
        <v>6</v>
      </c>
      <c r="D63" s="5">
        <v>3</v>
      </c>
      <c r="E63" s="5">
        <v>3</v>
      </c>
      <c r="F63" s="6" t="s">
        <v>112</v>
      </c>
      <c r="G63" s="5">
        <v>12</v>
      </c>
      <c r="H63" s="6" t="s">
        <v>69</v>
      </c>
      <c r="I63" s="5">
        <v>10</v>
      </c>
      <c r="J63" s="5">
        <v>2</v>
      </c>
      <c r="K63" s="6" t="s">
        <v>113</v>
      </c>
      <c r="L63" s="6" t="s">
        <v>35</v>
      </c>
      <c r="M63" s="6"/>
      <c r="N63" s="5">
        <v>25000</v>
      </c>
      <c r="O63" s="6"/>
      <c r="P63" s="6"/>
      <c r="Q63" s="6" t="s">
        <v>34</v>
      </c>
      <c r="R63" s="6" t="s">
        <v>114</v>
      </c>
      <c r="S63" s="5">
        <v>2</v>
      </c>
    </row>
    <row r="64" spans="1:19" x14ac:dyDescent="0.3">
      <c r="A64">
        <v>1</v>
      </c>
      <c r="B64" s="3">
        <v>55</v>
      </c>
      <c r="C64" s="3">
        <v>5</v>
      </c>
      <c r="D64" s="3">
        <v>4</v>
      </c>
      <c r="E64" s="3">
        <v>1</v>
      </c>
      <c r="F64" s="4" t="s">
        <v>0</v>
      </c>
      <c r="G64" s="3">
        <v>4</v>
      </c>
      <c r="H64" s="4" t="s">
        <v>21</v>
      </c>
      <c r="I64" s="3">
        <v>4</v>
      </c>
      <c r="J64" s="3">
        <v>0</v>
      </c>
      <c r="K64" s="4" t="s">
        <v>70</v>
      </c>
      <c r="L64" s="4" t="s">
        <v>93</v>
      </c>
      <c r="M64" s="4"/>
      <c r="N64" s="3">
        <v>1000</v>
      </c>
      <c r="O64" s="4"/>
      <c r="P64" s="4"/>
      <c r="Q64" s="4" t="s">
        <v>3</v>
      </c>
      <c r="R64" s="4"/>
      <c r="S64" s="4"/>
    </row>
    <row r="65" spans="1:19" x14ac:dyDescent="0.3">
      <c r="A65">
        <v>1</v>
      </c>
      <c r="B65" s="3">
        <v>55</v>
      </c>
      <c r="C65" s="5">
        <v>4</v>
      </c>
      <c r="D65" s="5">
        <v>3</v>
      </c>
      <c r="E65" s="5">
        <v>1</v>
      </c>
      <c r="F65" s="6" t="s">
        <v>20</v>
      </c>
      <c r="G65" s="5">
        <v>5</v>
      </c>
      <c r="H65" s="6" t="s">
        <v>39</v>
      </c>
      <c r="I65" s="5">
        <v>5</v>
      </c>
      <c r="J65" s="5">
        <v>0</v>
      </c>
      <c r="K65" s="6" t="s">
        <v>70</v>
      </c>
      <c r="L65" s="6" t="s">
        <v>93</v>
      </c>
      <c r="M65" s="6"/>
      <c r="N65" s="5">
        <v>1500</v>
      </c>
      <c r="O65" s="6"/>
      <c r="P65" s="6"/>
      <c r="Q65" s="6" t="s">
        <v>3</v>
      </c>
      <c r="R65" s="6"/>
      <c r="S65" s="6"/>
    </row>
    <row r="66" spans="1:19" x14ac:dyDescent="0.3">
      <c r="A66">
        <v>1</v>
      </c>
      <c r="B66" s="3">
        <v>55</v>
      </c>
      <c r="C66" s="3">
        <v>5</v>
      </c>
      <c r="D66" s="3">
        <v>2</v>
      </c>
      <c r="E66" s="3">
        <v>3</v>
      </c>
      <c r="F66" s="4" t="s">
        <v>20</v>
      </c>
      <c r="G66" s="3">
        <v>4</v>
      </c>
      <c r="H66" s="4" t="s">
        <v>39</v>
      </c>
      <c r="I66" s="3">
        <v>2</v>
      </c>
      <c r="J66" s="3">
        <v>2</v>
      </c>
      <c r="K66" s="4" t="s">
        <v>70</v>
      </c>
      <c r="L66" s="4" t="s">
        <v>93</v>
      </c>
      <c r="M66" s="4"/>
      <c r="N66" s="3">
        <v>1000</v>
      </c>
      <c r="O66" s="4"/>
      <c r="P66" s="4"/>
      <c r="Q66" s="4" t="s">
        <v>3</v>
      </c>
      <c r="R66" s="4"/>
      <c r="S66" s="4"/>
    </row>
    <row r="67" spans="1:19" x14ac:dyDescent="0.3">
      <c r="A67">
        <v>1</v>
      </c>
      <c r="B67" s="3">
        <v>55</v>
      </c>
      <c r="C67" s="5">
        <v>4</v>
      </c>
      <c r="D67" s="5">
        <v>1</v>
      </c>
      <c r="E67" s="5">
        <v>3</v>
      </c>
      <c r="F67" s="6" t="s">
        <v>20</v>
      </c>
      <c r="G67" s="5">
        <v>3</v>
      </c>
      <c r="H67" s="6" t="s">
        <v>39</v>
      </c>
      <c r="I67" s="5">
        <v>2</v>
      </c>
      <c r="J67" s="5">
        <v>1</v>
      </c>
      <c r="K67" s="6" t="s">
        <v>52</v>
      </c>
      <c r="L67" s="6" t="s">
        <v>93</v>
      </c>
      <c r="M67" s="6"/>
      <c r="N67" s="5">
        <v>1500</v>
      </c>
      <c r="O67" s="6"/>
      <c r="P67" s="6"/>
      <c r="Q67" s="6" t="s">
        <v>3</v>
      </c>
      <c r="R67" s="6"/>
      <c r="S67" s="6"/>
    </row>
    <row r="68" spans="1:19" x14ac:dyDescent="0.3">
      <c r="A68">
        <v>1</v>
      </c>
      <c r="B68" s="3">
        <v>55</v>
      </c>
      <c r="C68" s="3">
        <v>5</v>
      </c>
      <c r="D68" s="3">
        <v>2</v>
      </c>
      <c r="E68" s="3">
        <v>3</v>
      </c>
      <c r="F68" s="4" t="s">
        <v>0</v>
      </c>
      <c r="G68" s="3">
        <v>7</v>
      </c>
      <c r="H68" s="4" t="s">
        <v>21</v>
      </c>
      <c r="I68" s="3">
        <v>5</v>
      </c>
      <c r="J68" s="3">
        <v>2</v>
      </c>
      <c r="K68" s="4" t="s">
        <v>52</v>
      </c>
      <c r="L68" s="4" t="s">
        <v>115</v>
      </c>
      <c r="M68" s="4" t="s">
        <v>28</v>
      </c>
      <c r="N68" s="3">
        <v>2000</v>
      </c>
      <c r="O68" s="4"/>
      <c r="P68" s="4"/>
      <c r="Q68" s="4" t="s">
        <v>3</v>
      </c>
      <c r="R68" s="4"/>
      <c r="S68" s="4"/>
    </row>
    <row r="69" spans="1:19" x14ac:dyDescent="0.3">
      <c r="A69">
        <v>1</v>
      </c>
      <c r="B69" s="3">
        <v>55</v>
      </c>
      <c r="C69" s="5">
        <v>4</v>
      </c>
      <c r="D69" s="5">
        <v>2</v>
      </c>
      <c r="E69" s="5">
        <v>2</v>
      </c>
      <c r="F69" s="6" t="s">
        <v>0</v>
      </c>
      <c r="G69" s="5">
        <v>4</v>
      </c>
      <c r="H69" s="6" t="s">
        <v>39</v>
      </c>
      <c r="I69" s="5">
        <v>3</v>
      </c>
      <c r="J69" s="5">
        <v>1</v>
      </c>
      <c r="K69" s="6" t="s">
        <v>52</v>
      </c>
      <c r="L69" s="6" t="s">
        <v>93</v>
      </c>
      <c r="M69" s="6"/>
      <c r="N69" s="5">
        <v>1000</v>
      </c>
      <c r="O69" s="6"/>
      <c r="P69" s="6"/>
      <c r="Q69" s="6" t="s">
        <v>3</v>
      </c>
      <c r="R69" s="6"/>
      <c r="S69" s="6"/>
    </row>
    <row r="70" spans="1:19" x14ac:dyDescent="0.3">
      <c r="A70">
        <v>1</v>
      </c>
      <c r="B70" s="3">
        <v>55</v>
      </c>
      <c r="C70" s="3">
        <v>4</v>
      </c>
      <c r="D70" s="3">
        <v>3</v>
      </c>
      <c r="E70" s="3">
        <v>1</v>
      </c>
      <c r="F70" s="4" t="s">
        <v>0</v>
      </c>
      <c r="G70" s="3">
        <v>7</v>
      </c>
      <c r="H70" s="4" t="s">
        <v>21</v>
      </c>
      <c r="I70" s="3">
        <v>6</v>
      </c>
      <c r="J70" s="3">
        <v>1</v>
      </c>
      <c r="K70" s="4" t="s">
        <v>52</v>
      </c>
      <c r="L70" s="4" t="s">
        <v>93</v>
      </c>
      <c r="M70" s="4"/>
      <c r="N70" s="3">
        <v>2000</v>
      </c>
      <c r="O70" s="4"/>
      <c r="P70" s="4"/>
      <c r="Q70" s="4" t="s">
        <v>3</v>
      </c>
      <c r="R70" s="4"/>
      <c r="S70" s="4"/>
    </row>
    <row r="71" spans="1:19" x14ac:dyDescent="0.3">
      <c r="A71">
        <v>1</v>
      </c>
      <c r="B71" s="3">
        <v>55</v>
      </c>
      <c r="C71" s="5">
        <v>3</v>
      </c>
      <c r="D71" s="5">
        <v>1</v>
      </c>
      <c r="E71" s="5">
        <v>2</v>
      </c>
      <c r="F71" s="6" t="s">
        <v>20</v>
      </c>
      <c r="G71" s="5">
        <v>4</v>
      </c>
      <c r="H71" s="6" t="s">
        <v>25</v>
      </c>
      <c r="I71" s="5">
        <v>4</v>
      </c>
      <c r="J71" s="5">
        <v>0</v>
      </c>
      <c r="K71" s="6" t="s">
        <v>52</v>
      </c>
      <c r="L71" s="6" t="s">
        <v>93</v>
      </c>
      <c r="M71" s="6"/>
      <c r="N71" s="5">
        <v>1500</v>
      </c>
      <c r="O71" s="6"/>
      <c r="P71" s="6"/>
      <c r="Q71" s="6" t="s">
        <v>3</v>
      </c>
      <c r="R71" s="6"/>
      <c r="S71" s="6"/>
    </row>
    <row r="72" spans="1:19" x14ac:dyDescent="0.3">
      <c r="A72">
        <v>1</v>
      </c>
      <c r="B72" s="3">
        <v>55</v>
      </c>
      <c r="C72" s="3">
        <v>3</v>
      </c>
      <c r="D72" s="3">
        <v>2</v>
      </c>
      <c r="E72" s="3">
        <v>1</v>
      </c>
      <c r="F72" s="4" t="s">
        <v>0</v>
      </c>
      <c r="G72" s="3">
        <v>5</v>
      </c>
      <c r="H72" s="4" t="s">
        <v>21</v>
      </c>
      <c r="I72" s="3">
        <v>3</v>
      </c>
      <c r="J72" s="3">
        <v>1</v>
      </c>
      <c r="K72" s="4" t="s">
        <v>62</v>
      </c>
      <c r="L72" s="4" t="s">
        <v>107</v>
      </c>
      <c r="M72" s="4" t="s">
        <v>88</v>
      </c>
      <c r="N72" s="3">
        <v>2000</v>
      </c>
      <c r="O72" s="4"/>
      <c r="P72" s="4"/>
      <c r="Q72" s="4" t="s">
        <v>3</v>
      </c>
      <c r="R72" s="4"/>
      <c r="S72" s="4"/>
    </row>
    <row r="73" spans="1:19" x14ac:dyDescent="0.3">
      <c r="A73">
        <v>1</v>
      </c>
      <c r="B73" s="3">
        <v>55</v>
      </c>
      <c r="C73" s="5">
        <v>4</v>
      </c>
      <c r="D73" s="5">
        <v>3</v>
      </c>
      <c r="E73" s="5">
        <v>1</v>
      </c>
      <c r="F73" s="6" t="s">
        <v>20</v>
      </c>
      <c r="G73" s="5">
        <v>3</v>
      </c>
      <c r="H73" s="6" t="s">
        <v>39</v>
      </c>
      <c r="I73" s="5">
        <v>3</v>
      </c>
      <c r="J73" s="5">
        <v>0</v>
      </c>
      <c r="K73" s="6" t="s">
        <v>70</v>
      </c>
      <c r="L73" s="6" t="s">
        <v>93</v>
      </c>
      <c r="M73" s="6"/>
      <c r="N73" s="5">
        <v>1000</v>
      </c>
      <c r="O73" s="6"/>
      <c r="P73" s="6"/>
      <c r="Q73" s="6" t="s">
        <v>3</v>
      </c>
      <c r="R73" s="6"/>
      <c r="S73" s="6"/>
    </row>
    <row r="74" spans="1:19" x14ac:dyDescent="0.3">
      <c r="A74">
        <v>1</v>
      </c>
      <c r="B74" s="3">
        <v>55</v>
      </c>
      <c r="C74" s="3">
        <v>5</v>
      </c>
      <c r="D74" s="3">
        <v>3</v>
      </c>
      <c r="E74" s="3">
        <v>2</v>
      </c>
      <c r="F74" s="4" t="s">
        <v>0</v>
      </c>
      <c r="G74" s="3">
        <v>7</v>
      </c>
      <c r="H74" s="4" t="s">
        <v>39</v>
      </c>
      <c r="I74" s="3">
        <v>4</v>
      </c>
      <c r="J74" s="3">
        <v>3</v>
      </c>
      <c r="K74" s="4" t="s">
        <v>92</v>
      </c>
      <c r="L74" s="4" t="s">
        <v>93</v>
      </c>
      <c r="M74" s="4"/>
      <c r="N74" s="3">
        <v>1500</v>
      </c>
      <c r="O74" s="4"/>
      <c r="P74" s="4"/>
      <c r="Q74" s="4" t="s">
        <v>3</v>
      </c>
      <c r="R74" s="4"/>
      <c r="S74" s="4"/>
    </row>
    <row r="75" spans="1:19" x14ac:dyDescent="0.3">
      <c r="A75">
        <v>1</v>
      </c>
      <c r="B75" s="3">
        <v>55</v>
      </c>
      <c r="C75" s="5">
        <v>5</v>
      </c>
      <c r="D75" s="5">
        <v>2</v>
      </c>
      <c r="E75" s="5">
        <v>3</v>
      </c>
      <c r="F75" s="6" t="s">
        <v>0</v>
      </c>
      <c r="G75" s="5">
        <v>8</v>
      </c>
      <c r="H75" s="6" t="s">
        <v>21</v>
      </c>
      <c r="I75" s="5">
        <v>5</v>
      </c>
      <c r="J75" s="5">
        <v>3</v>
      </c>
      <c r="K75" s="6" t="s">
        <v>116</v>
      </c>
      <c r="L75" s="6" t="s">
        <v>93</v>
      </c>
      <c r="M75" s="6"/>
      <c r="N75" s="5">
        <v>2000</v>
      </c>
      <c r="O75" s="6"/>
      <c r="P75" s="6"/>
      <c r="Q75" s="6" t="s">
        <v>3</v>
      </c>
      <c r="R75" s="6"/>
      <c r="S75" s="6"/>
    </row>
    <row r="76" spans="1:19" x14ac:dyDescent="0.3">
      <c r="A76">
        <v>1</v>
      </c>
      <c r="B76" s="3">
        <v>55</v>
      </c>
      <c r="C76" s="3">
        <v>6</v>
      </c>
      <c r="D76" s="3">
        <v>3</v>
      </c>
      <c r="E76" s="3">
        <v>3</v>
      </c>
      <c r="F76" s="4" t="s">
        <v>0</v>
      </c>
      <c r="G76" s="3">
        <v>8</v>
      </c>
      <c r="H76" s="4" t="s">
        <v>21</v>
      </c>
      <c r="I76" s="3">
        <v>6</v>
      </c>
      <c r="J76" s="3">
        <v>2</v>
      </c>
      <c r="K76" s="4" t="s">
        <v>62</v>
      </c>
      <c r="L76" s="4" t="s">
        <v>107</v>
      </c>
      <c r="M76" s="4" t="s">
        <v>88</v>
      </c>
      <c r="N76" s="3">
        <v>2000</v>
      </c>
      <c r="O76" s="4"/>
      <c r="P76" s="4"/>
      <c r="Q76" s="4" t="s">
        <v>3</v>
      </c>
      <c r="R76" s="4"/>
      <c r="S76" s="4"/>
    </row>
    <row r="77" spans="1:19" x14ac:dyDescent="0.3">
      <c r="A77">
        <v>1</v>
      </c>
      <c r="B77" s="3">
        <v>55</v>
      </c>
      <c r="C77" s="5">
        <v>4</v>
      </c>
      <c r="D77" s="5">
        <v>3</v>
      </c>
      <c r="E77" s="5">
        <v>1</v>
      </c>
      <c r="F77" s="6" t="s">
        <v>0</v>
      </c>
      <c r="G77" s="5">
        <v>4</v>
      </c>
      <c r="H77" s="6" t="s">
        <v>117</v>
      </c>
      <c r="I77" s="5">
        <v>3</v>
      </c>
      <c r="J77" s="5">
        <v>1</v>
      </c>
      <c r="K77" s="6" t="s">
        <v>99</v>
      </c>
      <c r="L77" s="6" t="s">
        <v>26</v>
      </c>
      <c r="M77" s="6" t="s">
        <v>28</v>
      </c>
      <c r="N77" s="5">
        <v>6000</v>
      </c>
      <c r="O77" s="6"/>
      <c r="P77" s="6"/>
      <c r="Q77" s="6" t="s">
        <v>3</v>
      </c>
      <c r="R77" s="6"/>
      <c r="S77" s="6"/>
    </row>
    <row r="78" spans="1:19" x14ac:dyDescent="0.3">
      <c r="A78">
        <v>1</v>
      </c>
      <c r="B78" s="3">
        <v>55</v>
      </c>
      <c r="C78" s="3">
        <v>8</v>
      </c>
      <c r="D78" s="3">
        <v>5</v>
      </c>
      <c r="E78" s="3">
        <v>3</v>
      </c>
      <c r="F78" s="4" t="s">
        <v>29</v>
      </c>
      <c r="G78" s="3">
        <v>11</v>
      </c>
      <c r="H78" s="4" t="s">
        <v>56</v>
      </c>
      <c r="I78" s="3">
        <v>7</v>
      </c>
      <c r="J78" s="3">
        <v>4</v>
      </c>
      <c r="K78" s="4" t="s">
        <v>118</v>
      </c>
      <c r="L78" s="4" t="s">
        <v>84</v>
      </c>
      <c r="M78" s="4" t="s">
        <v>7</v>
      </c>
      <c r="N78" s="3">
        <v>9000</v>
      </c>
      <c r="O78" s="4" t="s">
        <v>119</v>
      </c>
      <c r="P78" s="4" t="s">
        <v>120</v>
      </c>
      <c r="Q78" s="4" t="s">
        <v>3</v>
      </c>
      <c r="R78" s="4"/>
      <c r="S78" s="4"/>
    </row>
    <row r="79" spans="1:19" x14ac:dyDescent="0.3">
      <c r="A79">
        <v>1</v>
      </c>
      <c r="B79" s="3">
        <v>55</v>
      </c>
      <c r="C79" s="5">
        <v>7</v>
      </c>
      <c r="D79" s="5">
        <v>3</v>
      </c>
      <c r="E79" s="5">
        <v>4</v>
      </c>
      <c r="F79" s="6" t="s">
        <v>20</v>
      </c>
      <c r="G79" s="5">
        <v>5</v>
      </c>
      <c r="H79" s="6" t="s">
        <v>121</v>
      </c>
      <c r="I79" s="5">
        <v>3</v>
      </c>
      <c r="J79" s="5">
        <v>2</v>
      </c>
      <c r="K79" s="6" t="s">
        <v>27</v>
      </c>
      <c r="L79" s="6" t="s">
        <v>6</v>
      </c>
      <c r="M79" s="6" t="s">
        <v>7</v>
      </c>
      <c r="N79" s="5">
        <v>3500</v>
      </c>
      <c r="O79" s="6" t="s">
        <v>122</v>
      </c>
      <c r="P79" s="6" t="s">
        <v>123</v>
      </c>
      <c r="Q79" s="6" t="s">
        <v>3</v>
      </c>
      <c r="R79" s="6"/>
      <c r="S79" s="6"/>
    </row>
    <row r="80" spans="1:19" x14ac:dyDescent="0.3">
      <c r="A80">
        <v>1</v>
      </c>
      <c r="B80" s="3">
        <v>55</v>
      </c>
      <c r="C80" s="3">
        <v>2</v>
      </c>
      <c r="D80" s="3">
        <v>1</v>
      </c>
      <c r="E80" s="3">
        <v>1</v>
      </c>
      <c r="F80" s="4" t="s">
        <v>15</v>
      </c>
      <c r="G80" s="3">
        <v>2</v>
      </c>
      <c r="H80" s="4" t="s">
        <v>66</v>
      </c>
      <c r="I80" s="3">
        <v>2</v>
      </c>
      <c r="J80" s="3">
        <v>0</v>
      </c>
      <c r="K80" s="4" t="s">
        <v>124</v>
      </c>
      <c r="L80" s="4" t="s">
        <v>26</v>
      </c>
      <c r="M80" s="4" t="s">
        <v>53</v>
      </c>
      <c r="N80" s="3">
        <v>3000</v>
      </c>
      <c r="O80" s="4"/>
      <c r="P80" s="4"/>
      <c r="Q80" s="4" t="s">
        <v>3</v>
      </c>
      <c r="R80" s="4"/>
      <c r="S80" s="4"/>
    </row>
    <row r="81" spans="1:19" x14ac:dyDescent="0.3">
      <c r="A81">
        <v>1</v>
      </c>
      <c r="B81" s="3">
        <v>55</v>
      </c>
      <c r="C81" s="5">
        <v>7</v>
      </c>
      <c r="D81" s="5">
        <v>3</v>
      </c>
      <c r="E81" s="5">
        <v>4</v>
      </c>
      <c r="F81" s="6" t="s">
        <v>0</v>
      </c>
      <c r="G81" s="5">
        <v>9</v>
      </c>
      <c r="H81" s="6" t="s">
        <v>21</v>
      </c>
      <c r="I81" s="5">
        <v>5</v>
      </c>
      <c r="J81" s="5">
        <v>4</v>
      </c>
      <c r="K81" s="6" t="s">
        <v>125</v>
      </c>
      <c r="L81" s="6" t="s">
        <v>97</v>
      </c>
      <c r="M81" s="6" t="s">
        <v>126</v>
      </c>
      <c r="N81" s="5">
        <v>2500</v>
      </c>
      <c r="O81" s="6" t="s">
        <v>127</v>
      </c>
      <c r="P81" s="6" t="s">
        <v>128</v>
      </c>
      <c r="Q81" s="6" t="s">
        <v>3</v>
      </c>
      <c r="R81" s="6"/>
      <c r="S81" s="6"/>
    </row>
    <row r="82" spans="1:19" x14ac:dyDescent="0.3">
      <c r="A82">
        <v>1</v>
      </c>
      <c r="B82" s="3">
        <v>55</v>
      </c>
      <c r="C82" s="3">
        <v>9</v>
      </c>
      <c r="D82" s="3">
        <v>5</v>
      </c>
      <c r="E82" s="3">
        <v>4</v>
      </c>
      <c r="F82" s="4" t="s">
        <v>0</v>
      </c>
      <c r="G82" s="3">
        <v>8</v>
      </c>
      <c r="H82" s="4" t="s">
        <v>21</v>
      </c>
      <c r="I82" s="3">
        <v>6</v>
      </c>
      <c r="J82" s="3">
        <v>2</v>
      </c>
      <c r="K82" s="4" t="s">
        <v>129</v>
      </c>
      <c r="L82" s="4" t="s">
        <v>45</v>
      </c>
      <c r="M82" s="4" t="s">
        <v>28</v>
      </c>
      <c r="N82" s="3">
        <v>3000</v>
      </c>
      <c r="O82" s="4" t="s">
        <v>130</v>
      </c>
      <c r="P82" s="4"/>
      <c r="Q82" s="4" t="s">
        <v>3</v>
      </c>
      <c r="R82" s="4"/>
      <c r="S82" s="4"/>
    </row>
    <row r="83" spans="1:19" x14ac:dyDescent="0.3">
      <c r="A83">
        <v>1</v>
      </c>
      <c r="B83" s="3">
        <v>55</v>
      </c>
      <c r="C83" s="5">
        <v>4</v>
      </c>
      <c r="D83" s="5">
        <v>2</v>
      </c>
      <c r="E83" s="5">
        <v>2</v>
      </c>
      <c r="F83" s="6" t="s">
        <v>20</v>
      </c>
      <c r="G83" s="5">
        <v>3</v>
      </c>
      <c r="H83" s="6" t="s">
        <v>39</v>
      </c>
      <c r="I83" s="5">
        <v>2</v>
      </c>
      <c r="J83" s="5">
        <v>1</v>
      </c>
      <c r="K83" s="6" t="s">
        <v>131</v>
      </c>
      <c r="L83" s="6" t="s">
        <v>103</v>
      </c>
      <c r="M83" s="6" t="s">
        <v>2</v>
      </c>
      <c r="N83" s="5">
        <v>1200</v>
      </c>
      <c r="O83" s="6" t="s">
        <v>83</v>
      </c>
      <c r="P83" s="6"/>
      <c r="Q83" s="6" t="s">
        <v>3</v>
      </c>
      <c r="R83" s="6"/>
      <c r="S83" s="6"/>
    </row>
    <row r="84" spans="1:19" x14ac:dyDescent="0.3">
      <c r="A84">
        <v>1</v>
      </c>
      <c r="B84" s="3">
        <v>55</v>
      </c>
      <c r="C84" s="3">
        <v>5</v>
      </c>
      <c r="D84" s="3">
        <v>4</v>
      </c>
      <c r="E84" s="3">
        <v>1</v>
      </c>
      <c r="F84" s="4" t="s">
        <v>0</v>
      </c>
      <c r="G84" s="3">
        <v>7</v>
      </c>
      <c r="H84" s="4" t="s">
        <v>69</v>
      </c>
      <c r="I84" s="3">
        <v>6</v>
      </c>
      <c r="J84" s="3">
        <v>2</v>
      </c>
      <c r="K84" s="4" t="s">
        <v>132</v>
      </c>
      <c r="L84" s="4" t="s">
        <v>26</v>
      </c>
      <c r="M84" s="4" t="s">
        <v>28</v>
      </c>
      <c r="N84" s="3">
        <v>4000</v>
      </c>
      <c r="O84" s="4" t="s">
        <v>83</v>
      </c>
      <c r="P84" s="4"/>
      <c r="Q84" s="4"/>
      <c r="R84" s="4"/>
      <c r="S84" s="4"/>
    </row>
    <row r="85" spans="1:19" x14ac:dyDescent="0.3">
      <c r="A85">
        <v>1</v>
      </c>
      <c r="B85" s="3">
        <v>55</v>
      </c>
      <c r="C85" s="5">
        <v>4</v>
      </c>
      <c r="D85" s="5">
        <v>2</v>
      </c>
      <c r="E85" s="5">
        <v>2</v>
      </c>
      <c r="F85" s="6" t="s">
        <v>112</v>
      </c>
      <c r="G85" s="5">
        <v>15</v>
      </c>
      <c r="H85" s="6" t="s">
        <v>133</v>
      </c>
      <c r="I85" s="5">
        <v>13</v>
      </c>
      <c r="J85" s="5">
        <v>3</v>
      </c>
      <c r="K85" s="6" t="s">
        <v>134</v>
      </c>
      <c r="L85" s="6" t="s">
        <v>135</v>
      </c>
      <c r="M85" s="6" t="s">
        <v>28</v>
      </c>
      <c r="N85" s="5">
        <v>6000</v>
      </c>
      <c r="O85" s="6" t="s">
        <v>136</v>
      </c>
      <c r="P85" s="6"/>
      <c r="Q85" s="6" t="s">
        <v>3</v>
      </c>
      <c r="R85" s="6"/>
      <c r="S85" s="6"/>
    </row>
    <row r="86" spans="1:19" x14ac:dyDescent="0.3">
      <c r="A86">
        <v>1</v>
      </c>
      <c r="B86" s="3">
        <v>55</v>
      </c>
      <c r="C86" s="3">
        <v>8</v>
      </c>
      <c r="D86" s="3">
        <v>5</v>
      </c>
      <c r="E86" s="3">
        <v>3</v>
      </c>
      <c r="F86" s="4" t="s">
        <v>0</v>
      </c>
      <c r="G86" s="3">
        <v>12</v>
      </c>
      <c r="H86" s="4" t="s">
        <v>137</v>
      </c>
      <c r="I86" s="3">
        <v>9</v>
      </c>
      <c r="J86" s="3">
        <v>3</v>
      </c>
      <c r="K86" s="4" t="s">
        <v>138</v>
      </c>
      <c r="L86" s="4" t="s">
        <v>45</v>
      </c>
      <c r="M86" s="4" t="s">
        <v>28</v>
      </c>
      <c r="N86" s="3">
        <v>4000</v>
      </c>
      <c r="O86" s="4"/>
      <c r="P86" s="4"/>
      <c r="Q86" s="4" t="s">
        <v>3</v>
      </c>
      <c r="R86" s="4"/>
      <c r="S86" s="4"/>
    </row>
    <row r="87" spans="1:19" x14ac:dyDescent="0.3">
      <c r="A87">
        <v>1</v>
      </c>
      <c r="B87" s="3">
        <v>55</v>
      </c>
      <c r="C87" s="5">
        <v>3</v>
      </c>
      <c r="D87" s="5">
        <v>1</v>
      </c>
      <c r="E87" s="5">
        <v>2</v>
      </c>
      <c r="F87" s="6" t="s">
        <v>20</v>
      </c>
      <c r="G87" s="5">
        <v>6</v>
      </c>
      <c r="H87" s="6" t="s">
        <v>39</v>
      </c>
      <c r="I87" s="5">
        <v>1</v>
      </c>
      <c r="J87" s="5">
        <v>2</v>
      </c>
      <c r="K87" s="6" t="s">
        <v>139</v>
      </c>
      <c r="L87" s="6" t="s">
        <v>135</v>
      </c>
      <c r="M87" s="6" t="s">
        <v>2</v>
      </c>
      <c r="N87" s="5">
        <v>4000</v>
      </c>
      <c r="O87" s="6" t="s">
        <v>140</v>
      </c>
      <c r="P87" s="6"/>
      <c r="Q87" s="6" t="s">
        <v>3</v>
      </c>
      <c r="R87" s="6"/>
      <c r="S87" s="6"/>
    </row>
    <row r="88" spans="1:19" x14ac:dyDescent="0.3">
      <c r="A88">
        <v>1</v>
      </c>
      <c r="B88" s="3">
        <v>55</v>
      </c>
      <c r="C88" s="3">
        <v>5</v>
      </c>
      <c r="D88" s="3">
        <v>3</v>
      </c>
      <c r="E88" s="3">
        <v>2</v>
      </c>
      <c r="F88" s="4" t="s">
        <v>0</v>
      </c>
      <c r="G88" s="3">
        <v>4</v>
      </c>
      <c r="H88" s="4" t="s">
        <v>66</v>
      </c>
      <c r="I88" s="3">
        <v>4</v>
      </c>
      <c r="J88" s="3">
        <v>0</v>
      </c>
      <c r="K88" s="4" t="s">
        <v>141</v>
      </c>
      <c r="L88" s="4" t="s">
        <v>26</v>
      </c>
      <c r="M88" s="4"/>
      <c r="N88" s="3">
        <v>3000</v>
      </c>
      <c r="O88" s="4" t="s">
        <v>142</v>
      </c>
      <c r="P88" s="4"/>
      <c r="Q88" s="4" t="s">
        <v>3</v>
      </c>
      <c r="R88" s="4"/>
      <c r="S88" s="4"/>
    </row>
    <row r="89" spans="1:19" x14ac:dyDescent="0.3">
      <c r="A89">
        <v>1</v>
      </c>
      <c r="B89" s="3">
        <v>55</v>
      </c>
      <c r="C89" s="7">
        <v>3</v>
      </c>
      <c r="D89" s="7">
        <v>2</v>
      </c>
      <c r="E89" s="7">
        <v>1</v>
      </c>
      <c r="F89" s="7" t="s">
        <v>0</v>
      </c>
      <c r="G89" s="7">
        <v>4</v>
      </c>
      <c r="H89" s="7" t="s">
        <v>143</v>
      </c>
      <c r="I89" s="7">
        <v>2</v>
      </c>
      <c r="J89" s="7">
        <v>2</v>
      </c>
      <c r="K89" s="7" t="s">
        <v>144</v>
      </c>
      <c r="L89" s="7" t="s">
        <v>145</v>
      </c>
      <c r="Q89" s="7" t="s">
        <v>34</v>
      </c>
      <c r="R89" s="7" t="s">
        <v>49</v>
      </c>
      <c r="S89" s="7">
        <v>1</v>
      </c>
    </row>
    <row r="90" spans="1:19" x14ac:dyDescent="0.3">
      <c r="A90">
        <v>1</v>
      </c>
      <c r="B90" s="3">
        <v>55</v>
      </c>
      <c r="C90" s="7">
        <v>5</v>
      </c>
      <c r="D90" s="7">
        <v>2</v>
      </c>
      <c r="E90" s="7">
        <v>3</v>
      </c>
      <c r="F90" s="7" t="s">
        <v>0</v>
      </c>
      <c r="G90" s="7">
        <v>5</v>
      </c>
      <c r="H90" s="7" t="s">
        <v>90</v>
      </c>
      <c r="I90" s="7">
        <v>2</v>
      </c>
      <c r="J90" s="7">
        <v>3</v>
      </c>
      <c r="K90" s="7" t="s">
        <v>146</v>
      </c>
      <c r="L90" s="7" t="s">
        <v>107</v>
      </c>
      <c r="N90" s="7">
        <v>7000</v>
      </c>
      <c r="Q90" s="7" t="s">
        <v>3</v>
      </c>
    </row>
    <row r="91" spans="1:19" x14ac:dyDescent="0.3">
      <c r="A91">
        <v>1</v>
      </c>
      <c r="B91" s="3">
        <v>55</v>
      </c>
      <c r="C91" s="7">
        <v>3</v>
      </c>
      <c r="D91" s="7">
        <v>2</v>
      </c>
      <c r="E91" s="7">
        <v>1</v>
      </c>
      <c r="F91" s="7" t="s">
        <v>0</v>
      </c>
      <c r="G91" s="7">
        <v>5</v>
      </c>
      <c r="H91" s="7" t="s">
        <v>147</v>
      </c>
      <c r="I91" s="7">
        <v>2</v>
      </c>
      <c r="J91" s="7">
        <v>3</v>
      </c>
      <c r="K91" s="7" t="s">
        <v>148</v>
      </c>
      <c r="L91" s="7" t="s">
        <v>1</v>
      </c>
      <c r="M91" s="7" t="s">
        <v>7</v>
      </c>
      <c r="N91" s="7">
        <v>10000</v>
      </c>
      <c r="Q91" s="7" t="s">
        <v>3</v>
      </c>
    </row>
    <row r="92" spans="1:19" x14ac:dyDescent="0.3">
      <c r="A92">
        <v>1</v>
      </c>
      <c r="B92" s="3">
        <v>55</v>
      </c>
      <c r="C92" s="7">
        <v>5</v>
      </c>
      <c r="D92" s="7">
        <v>3</v>
      </c>
      <c r="E92" s="7">
        <v>2</v>
      </c>
      <c r="F92" s="7" t="s">
        <v>0</v>
      </c>
      <c r="G92" s="7">
        <v>5</v>
      </c>
      <c r="H92" s="7" t="s">
        <v>101</v>
      </c>
      <c r="I92" s="7">
        <v>3</v>
      </c>
      <c r="J92" s="7">
        <v>2</v>
      </c>
      <c r="K92" s="7" t="s">
        <v>149</v>
      </c>
      <c r="L92" s="7" t="s">
        <v>45</v>
      </c>
      <c r="M92" s="7" t="s">
        <v>2</v>
      </c>
      <c r="N92" s="7">
        <v>8000</v>
      </c>
      <c r="Q92" s="7" t="s">
        <v>3</v>
      </c>
    </row>
    <row r="93" spans="1:19" x14ac:dyDescent="0.3">
      <c r="A93">
        <v>1</v>
      </c>
      <c r="B93" s="3">
        <v>55</v>
      </c>
      <c r="C93" s="7">
        <v>4</v>
      </c>
      <c r="D93" s="7">
        <v>1</v>
      </c>
      <c r="E93" s="7">
        <v>3</v>
      </c>
      <c r="F93" s="7" t="s">
        <v>20</v>
      </c>
      <c r="G93" s="7">
        <v>3</v>
      </c>
      <c r="H93" s="7" t="s">
        <v>150</v>
      </c>
      <c r="I93" s="7">
        <v>2</v>
      </c>
      <c r="J93" s="7">
        <v>1</v>
      </c>
      <c r="K93" s="7" t="s">
        <v>151</v>
      </c>
      <c r="L93" s="7" t="s">
        <v>103</v>
      </c>
      <c r="M93" s="7" t="s">
        <v>2</v>
      </c>
      <c r="N93" s="7">
        <v>6000</v>
      </c>
      <c r="Q93" s="7" t="s">
        <v>3</v>
      </c>
    </row>
    <row r="94" spans="1:19" x14ac:dyDescent="0.3">
      <c r="A94">
        <v>1</v>
      </c>
      <c r="B94" s="3">
        <v>55</v>
      </c>
      <c r="C94" s="7">
        <v>4</v>
      </c>
      <c r="D94" s="7">
        <v>2</v>
      </c>
      <c r="E94" s="7">
        <v>2</v>
      </c>
      <c r="F94" s="7" t="s">
        <v>0</v>
      </c>
      <c r="G94" s="7">
        <v>4</v>
      </c>
      <c r="H94" s="7" t="s">
        <v>152</v>
      </c>
      <c r="I94" s="7">
        <v>2</v>
      </c>
      <c r="J94" s="7">
        <v>2</v>
      </c>
      <c r="K94" s="7" t="s">
        <v>153</v>
      </c>
      <c r="L94" s="7" t="s">
        <v>1</v>
      </c>
      <c r="N94" s="7">
        <v>12000</v>
      </c>
      <c r="Q94" s="7" t="s">
        <v>3</v>
      </c>
    </row>
    <row r="95" spans="1:19" x14ac:dyDescent="0.3">
      <c r="A95">
        <v>1</v>
      </c>
      <c r="B95" s="3">
        <v>55</v>
      </c>
      <c r="C95" s="7">
        <v>2</v>
      </c>
      <c r="D95" s="7">
        <v>1</v>
      </c>
      <c r="E95" s="7">
        <v>1</v>
      </c>
      <c r="F95" s="7" t="s">
        <v>20</v>
      </c>
      <c r="G95" s="7">
        <v>2</v>
      </c>
      <c r="H95" s="7" t="s">
        <v>25</v>
      </c>
      <c r="I95" s="7">
        <v>2</v>
      </c>
      <c r="K95" s="7" t="s">
        <v>154</v>
      </c>
      <c r="L95" s="7" t="s">
        <v>155</v>
      </c>
      <c r="M95" s="7" t="s">
        <v>2</v>
      </c>
      <c r="N95" s="7">
        <v>7000</v>
      </c>
      <c r="Q95" s="7" t="s">
        <v>34</v>
      </c>
      <c r="R95" s="7" t="s">
        <v>49</v>
      </c>
      <c r="S95" s="7">
        <v>1</v>
      </c>
    </row>
    <row r="96" spans="1:19" x14ac:dyDescent="0.3">
      <c r="A96">
        <v>1</v>
      </c>
      <c r="B96" s="3">
        <v>55</v>
      </c>
      <c r="C96" s="7">
        <v>3</v>
      </c>
      <c r="D96" s="7">
        <v>2</v>
      </c>
      <c r="E96" s="7">
        <v>1</v>
      </c>
      <c r="F96" s="7" t="s">
        <v>15</v>
      </c>
      <c r="G96" s="7">
        <v>2</v>
      </c>
      <c r="H96" s="7" t="s">
        <v>25</v>
      </c>
      <c r="I96" s="7">
        <v>2</v>
      </c>
      <c r="K96" s="7" t="s">
        <v>156</v>
      </c>
      <c r="L96" s="7" t="s">
        <v>157</v>
      </c>
      <c r="M96" s="7" t="s">
        <v>2</v>
      </c>
      <c r="N96" s="7">
        <v>1500</v>
      </c>
      <c r="Q96" s="7" t="s">
        <v>3</v>
      </c>
    </row>
    <row r="97" spans="1:19" x14ac:dyDescent="0.3">
      <c r="A97">
        <v>1</v>
      </c>
      <c r="B97" s="3">
        <v>55</v>
      </c>
      <c r="C97" s="7">
        <v>1</v>
      </c>
      <c r="D97" s="7">
        <v>1</v>
      </c>
      <c r="F97" s="7" t="s">
        <v>20</v>
      </c>
      <c r="G97" s="7">
        <v>2</v>
      </c>
      <c r="H97" s="7" t="s">
        <v>25</v>
      </c>
      <c r="I97" s="7">
        <v>2</v>
      </c>
      <c r="K97" s="7" t="s">
        <v>158</v>
      </c>
      <c r="L97" s="7" t="s">
        <v>103</v>
      </c>
      <c r="M97" s="7" t="s">
        <v>2</v>
      </c>
      <c r="N97" s="7">
        <v>3000</v>
      </c>
      <c r="Q97" s="7" t="s">
        <v>3</v>
      </c>
    </row>
    <row r="98" spans="1:19" x14ac:dyDescent="0.3">
      <c r="A98">
        <v>1</v>
      </c>
      <c r="B98" s="3">
        <v>55</v>
      </c>
      <c r="C98" s="7">
        <v>4</v>
      </c>
      <c r="D98" s="7">
        <v>3</v>
      </c>
      <c r="E98" s="7">
        <v>1</v>
      </c>
      <c r="F98" s="7" t="s">
        <v>29</v>
      </c>
      <c r="G98" s="7">
        <v>6</v>
      </c>
      <c r="H98" s="7" t="s">
        <v>69</v>
      </c>
      <c r="I98" s="7">
        <v>2</v>
      </c>
      <c r="J98" s="7">
        <v>4</v>
      </c>
      <c r="K98" s="7" t="s">
        <v>159</v>
      </c>
      <c r="L98" s="7" t="s">
        <v>12</v>
      </c>
      <c r="M98" s="7" t="s">
        <v>7</v>
      </c>
      <c r="N98" s="7">
        <v>20000</v>
      </c>
      <c r="Q98" s="7" t="s">
        <v>3</v>
      </c>
    </row>
    <row r="99" spans="1:19" x14ac:dyDescent="0.3">
      <c r="A99">
        <v>1</v>
      </c>
      <c r="B99" s="3">
        <v>55</v>
      </c>
      <c r="C99" s="7">
        <v>3</v>
      </c>
      <c r="D99" s="7">
        <v>1</v>
      </c>
      <c r="E99" s="7">
        <v>2</v>
      </c>
      <c r="F99" s="7" t="s">
        <v>20</v>
      </c>
      <c r="G99" s="7">
        <v>3</v>
      </c>
      <c r="H99" s="7" t="s">
        <v>160</v>
      </c>
      <c r="I99" s="7">
        <v>2</v>
      </c>
      <c r="J99" s="7">
        <v>1</v>
      </c>
      <c r="K99" s="7" t="s">
        <v>161</v>
      </c>
      <c r="L99" s="7" t="s">
        <v>6</v>
      </c>
      <c r="M99" s="7" t="s">
        <v>7</v>
      </c>
      <c r="N99" s="7">
        <v>5000</v>
      </c>
      <c r="Q99" s="7" t="s">
        <v>3</v>
      </c>
    </row>
    <row r="100" spans="1:19" x14ac:dyDescent="0.3">
      <c r="A100">
        <v>1</v>
      </c>
      <c r="B100" s="3">
        <v>55</v>
      </c>
      <c r="C100" s="7">
        <v>3</v>
      </c>
      <c r="D100" s="7">
        <v>2</v>
      </c>
      <c r="E100" s="7">
        <v>1</v>
      </c>
      <c r="F100" s="7" t="s">
        <v>0</v>
      </c>
      <c r="G100" s="7">
        <v>3</v>
      </c>
      <c r="H100" s="7" t="s">
        <v>133</v>
      </c>
      <c r="I100" s="7">
        <v>2</v>
      </c>
      <c r="J100" s="7">
        <v>1</v>
      </c>
      <c r="K100" s="7" t="s">
        <v>162</v>
      </c>
      <c r="L100" s="7" t="s">
        <v>84</v>
      </c>
      <c r="N100" s="7">
        <v>6000</v>
      </c>
      <c r="Q100" s="7" t="s">
        <v>3</v>
      </c>
    </row>
    <row r="101" spans="1:19" x14ac:dyDescent="0.3">
      <c r="A101">
        <v>1</v>
      </c>
      <c r="B101" s="3">
        <v>55</v>
      </c>
      <c r="C101" s="5">
        <v>4</v>
      </c>
      <c r="D101" s="5">
        <v>1</v>
      </c>
      <c r="E101" s="5">
        <v>3</v>
      </c>
      <c r="F101" s="6" t="s">
        <v>20</v>
      </c>
      <c r="G101" s="5">
        <v>4</v>
      </c>
      <c r="H101" s="6" t="s">
        <v>133</v>
      </c>
      <c r="I101" s="5">
        <v>2</v>
      </c>
      <c r="J101" s="5">
        <v>2</v>
      </c>
      <c r="K101" s="6" t="s">
        <v>163</v>
      </c>
      <c r="L101" s="6" t="s">
        <v>26</v>
      </c>
      <c r="M101" s="6"/>
      <c r="N101" s="5">
        <v>1500</v>
      </c>
      <c r="O101" s="6"/>
      <c r="P101" s="6"/>
      <c r="Q101" s="6" t="s">
        <v>3</v>
      </c>
      <c r="R101" s="6"/>
      <c r="S101" s="6"/>
    </row>
    <row r="102" spans="1:19" x14ac:dyDescent="0.3">
      <c r="A102">
        <v>1</v>
      </c>
      <c r="B102" s="3">
        <v>55</v>
      </c>
      <c r="C102" s="3">
        <v>6</v>
      </c>
      <c r="D102" s="3">
        <v>4</v>
      </c>
      <c r="E102" s="3">
        <v>2</v>
      </c>
      <c r="F102" s="4" t="s">
        <v>112</v>
      </c>
      <c r="G102" s="3">
        <v>9</v>
      </c>
      <c r="H102" s="4" t="s">
        <v>69</v>
      </c>
      <c r="I102" s="3">
        <v>6</v>
      </c>
      <c r="J102" s="3">
        <v>3</v>
      </c>
      <c r="K102" s="4" t="s">
        <v>164</v>
      </c>
      <c r="L102" s="4" t="s">
        <v>97</v>
      </c>
      <c r="M102" s="4" t="s">
        <v>28</v>
      </c>
      <c r="N102" s="3">
        <v>8000</v>
      </c>
      <c r="O102" s="4"/>
      <c r="P102" s="4"/>
      <c r="Q102" s="4" t="s">
        <v>34</v>
      </c>
      <c r="R102" s="4" t="s">
        <v>49</v>
      </c>
      <c r="S102" s="3">
        <v>1</v>
      </c>
    </row>
    <row r="103" spans="1:19" x14ac:dyDescent="0.3">
      <c r="A103">
        <v>1</v>
      </c>
      <c r="B103" s="1">
        <v>55</v>
      </c>
      <c r="C103" s="1">
        <v>5</v>
      </c>
      <c r="D103" s="1">
        <v>3</v>
      </c>
      <c r="E103" s="1">
        <v>2</v>
      </c>
      <c r="F103" s="1" t="s">
        <v>0</v>
      </c>
      <c r="G103" s="1">
        <v>5</v>
      </c>
      <c r="H103" s="1" t="s">
        <v>39</v>
      </c>
      <c r="I103" s="1">
        <v>4</v>
      </c>
      <c r="J103" s="1">
        <v>1</v>
      </c>
      <c r="K103" s="1" t="s">
        <v>92</v>
      </c>
      <c r="L103" s="1" t="s">
        <v>84</v>
      </c>
      <c r="M103" s="1" t="s">
        <v>88</v>
      </c>
      <c r="N103" s="1">
        <v>6000</v>
      </c>
      <c r="Q103" s="1" t="s">
        <v>3</v>
      </c>
    </row>
    <row r="104" spans="1:19" x14ac:dyDescent="0.3">
      <c r="A104">
        <v>1</v>
      </c>
      <c r="B104" s="1">
        <v>55</v>
      </c>
      <c r="C104" s="1">
        <v>2</v>
      </c>
      <c r="D104" s="1">
        <v>1</v>
      </c>
      <c r="E104" s="1">
        <v>1</v>
      </c>
      <c r="F104" s="1" t="s">
        <v>20</v>
      </c>
      <c r="G104" s="1">
        <v>3</v>
      </c>
      <c r="H104" s="1" t="s">
        <v>25</v>
      </c>
      <c r="I104" s="1">
        <v>2</v>
      </c>
      <c r="J104" s="1">
        <v>1</v>
      </c>
      <c r="K104" s="1" t="s">
        <v>52</v>
      </c>
      <c r="L104" s="1" t="s">
        <v>93</v>
      </c>
      <c r="M104" s="1" t="s">
        <v>28</v>
      </c>
      <c r="N104" s="1">
        <v>6000</v>
      </c>
      <c r="Q104" s="1" t="s">
        <v>3</v>
      </c>
    </row>
    <row r="105" spans="1:19" x14ac:dyDescent="0.3">
      <c r="A105">
        <v>1</v>
      </c>
      <c r="B105" s="2">
        <v>56</v>
      </c>
      <c r="C105" s="2">
        <v>2</v>
      </c>
      <c r="D105" s="2">
        <v>1</v>
      </c>
      <c r="E105" s="2">
        <v>1</v>
      </c>
      <c r="F105" s="2" t="s">
        <v>20</v>
      </c>
      <c r="G105" s="2">
        <v>3</v>
      </c>
      <c r="H105" s="2" t="s">
        <v>25</v>
      </c>
      <c r="I105" s="2">
        <v>2</v>
      </c>
      <c r="J105" s="2">
        <v>1</v>
      </c>
      <c r="K105" s="2" t="s">
        <v>52</v>
      </c>
      <c r="L105" s="2" t="s">
        <v>7</v>
      </c>
      <c r="M105" s="2" t="s">
        <v>88</v>
      </c>
      <c r="N105" s="2">
        <v>4500</v>
      </c>
      <c r="Q105" s="2" t="s">
        <v>3</v>
      </c>
    </row>
    <row r="106" spans="1:19" x14ac:dyDescent="0.3">
      <c r="A106">
        <v>1</v>
      </c>
      <c r="B106" s="1">
        <v>56</v>
      </c>
      <c r="C106" s="1">
        <v>6</v>
      </c>
      <c r="D106" s="1">
        <v>3</v>
      </c>
      <c r="E106" s="1">
        <v>3</v>
      </c>
      <c r="F106" s="1" t="s">
        <v>0</v>
      </c>
      <c r="G106" s="1">
        <v>8</v>
      </c>
      <c r="H106" s="1" t="s">
        <v>39</v>
      </c>
      <c r="I106" s="1">
        <v>5</v>
      </c>
      <c r="J106" s="1">
        <v>3</v>
      </c>
      <c r="K106" s="1" t="s">
        <v>11</v>
      </c>
      <c r="L106" s="1" t="s">
        <v>48</v>
      </c>
      <c r="M106" s="1" t="s">
        <v>28</v>
      </c>
      <c r="N106" s="1">
        <v>12000</v>
      </c>
      <c r="Q106" s="1" t="s">
        <v>3</v>
      </c>
    </row>
    <row r="107" spans="1:19" x14ac:dyDescent="0.3">
      <c r="A107">
        <v>1</v>
      </c>
      <c r="B107" s="1">
        <v>56</v>
      </c>
      <c r="C107" s="1">
        <v>4</v>
      </c>
      <c r="D107" s="1">
        <v>3</v>
      </c>
      <c r="E107" s="1">
        <v>1</v>
      </c>
      <c r="F107" s="1" t="s">
        <v>20</v>
      </c>
      <c r="G107" s="1">
        <v>4</v>
      </c>
      <c r="H107" s="1" t="s">
        <v>39</v>
      </c>
      <c r="I107" s="1">
        <v>2</v>
      </c>
      <c r="J107" s="1">
        <v>2</v>
      </c>
      <c r="K107" s="1" t="s">
        <v>62</v>
      </c>
      <c r="L107" s="1" t="s">
        <v>53</v>
      </c>
      <c r="M107" s="1" t="s">
        <v>2</v>
      </c>
      <c r="N107" s="1">
        <v>5500</v>
      </c>
      <c r="Q107" s="1" t="s">
        <v>3</v>
      </c>
    </row>
    <row r="108" spans="1:19" x14ac:dyDescent="0.3">
      <c r="A108">
        <v>1</v>
      </c>
      <c r="B108" s="2">
        <v>56</v>
      </c>
      <c r="C108" s="2">
        <v>4</v>
      </c>
      <c r="D108" s="2">
        <v>2</v>
      </c>
      <c r="E108" s="2">
        <v>2</v>
      </c>
      <c r="F108" s="2" t="s">
        <v>0</v>
      </c>
      <c r="G108" s="2">
        <v>2</v>
      </c>
      <c r="H108" s="2" t="s">
        <v>66</v>
      </c>
      <c r="I108" s="2">
        <v>2</v>
      </c>
      <c r="J108" s="2">
        <v>0</v>
      </c>
      <c r="K108" s="2" t="s">
        <v>70</v>
      </c>
      <c r="L108" s="2" t="s">
        <v>7</v>
      </c>
      <c r="N108" s="2">
        <v>1500</v>
      </c>
    </row>
    <row r="109" spans="1:19" x14ac:dyDescent="0.3">
      <c r="A109">
        <v>1</v>
      </c>
      <c r="B109" s="2">
        <v>56</v>
      </c>
      <c r="C109" s="2">
        <v>4</v>
      </c>
      <c r="D109" s="2">
        <v>3</v>
      </c>
      <c r="E109" s="2">
        <v>1</v>
      </c>
      <c r="F109" s="2" t="s">
        <v>0</v>
      </c>
      <c r="G109" s="2">
        <v>6</v>
      </c>
      <c r="H109" s="2" t="s">
        <v>21</v>
      </c>
      <c r="I109" s="2">
        <v>4</v>
      </c>
      <c r="J109" s="2">
        <v>2</v>
      </c>
      <c r="K109" s="2" t="s">
        <v>94</v>
      </c>
      <c r="L109" s="2" t="s">
        <v>48</v>
      </c>
      <c r="M109" s="2" t="s">
        <v>28</v>
      </c>
      <c r="N109" s="2">
        <v>4000</v>
      </c>
      <c r="Q109" s="2" t="s">
        <v>3</v>
      </c>
    </row>
    <row r="110" spans="1:19" x14ac:dyDescent="0.3">
      <c r="A110">
        <v>1</v>
      </c>
      <c r="B110" s="1">
        <v>56</v>
      </c>
      <c r="C110" s="1">
        <v>5</v>
      </c>
      <c r="D110" s="1">
        <v>2</v>
      </c>
      <c r="E110" s="1">
        <v>3</v>
      </c>
      <c r="F110" s="1" t="s">
        <v>29</v>
      </c>
      <c r="G110" s="1">
        <v>7</v>
      </c>
      <c r="H110" s="1" t="s">
        <v>21</v>
      </c>
      <c r="I110" s="1">
        <v>3</v>
      </c>
      <c r="J110" s="1">
        <v>4</v>
      </c>
      <c r="K110" s="1" t="s">
        <v>95</v>
      </c>
      <c r="L110" s="1" t="s">
        <v>48</v>
      </c>
      <c r="M110" s="1" t="s">
        <v>28</v>
      </c>
      <c r="N110" s="1">
        <v>6000</v>
      </c>
      <c r="Q110" s="1" t="s">
        <v>3</v>
      </c>
    </row>
    <row r="111" spans="1:19" x14ac:dyDescent="0.3">
      <c r="A111">
        <v>1</v>
      </c>
      <c r="B111" s="1">
        <v>56</v>
      </c>
      <c r="C111" s="1">
        <v>4</v>
      </c>
      <c r="D111" s="1">
        <v>2</v>
      </c>
      <c r="E111" s="1">
        <v>2</v>
      </c>
      <c r="F111" s="1" t="s">
        <v>0</v>
      </c>
      <c r="G111" s="1">
        <v>7</v>
      </c>
      <c r="H111" s="1" t="s">
        <v>66</v>
      </c>
      <c r="I111" s="1">
        <v>4</v>
      </c>
      <c r="J111" s="1">
        <v>3</v>
      </c>
      <c r="K111" s="1" t="s">
        <v>96</v>
      </c>
      <c r="L111" s="1" t="s">
        <v>97</v>
      </c>
      <c r="M111" s="1" t="s">
        <v>2</v>
      </c>
      <c r="N111" s="1">
        <v>9000</v>
      </c>
      <c r="Q111" s="1" t="s">
        <v>34</v>
      </c>
      <c r="R111" s="1" t="s">
        <v>49</v>
      </c>
      <c r="S111" s="1">
        <v>1</v>
      </c>
    </row>
    <row r="112" spans="1:19" x14ac:dyDescent="0.3">
      <c r="A112">
        <v>1</v>
      </c>
      <c r="B112" s="2">
        <v>56</v>
      </c>
      <c r="C112" s="2">
        <v>2</v>
      </c>
      <c r="D112" s="2">
        <v>1</v>
      </c>
      <c r="E112" s="2">
        <v>1</v>
      </c>
      <c r="F112" s="2" t="s">
        <v>0</v>
      </c>
      <c r="G112" s="2">
        <v>3</v>
      </c>
      <c r="H112" s="2" t="s">
        <v>98</v>
      </c>
      <c r="I112" s="2">
        <v>2</v>
      </c>
      <c r="J112" s="2">
        <v>1</v>
      </c>
      <c r="K112" s="2" t="s">
        <v>43</v>
      </c>
      <c r="L112" s="2" t="s">
        <v>26</v>
      </c>
      <c r="M112" s="2" t="s">
        <v>2</v>
      </c>
      <c r="N112" s="2">
        <v>7000</v>
      </c>
      <c r="Q112" s="2" t="s">
        <v>3</v>
      </c>
    </row>
    <row r="113" spans="1:19" x14ac:dyDescent="0.3">
      <c r="A113">
        <v>1</v>
      </c>
      <c r="B113" s="1">
        <v>56</v>
      </c>
      <c r="C113" s="1">
        <v>5</v>
      </c>
      <c r="D113" s="1">
        <v>3</v>
      </c>
      <c r="E113" s="1">
        <v>2</v>
      </c>
      <c r="F113" s="1" t="s">
        <v>0</v>
      </c>
      <c r="G113" s="1">
        <v>6</v>
      </c>
      <c r="H113" s="1" t="s">
        <v>90</v>
      </c>
      <c r="I113" s="1">
        <v>3</v>
      </c>
      <c r="J113" s="1">
        <v>3</v>
      </c>
      <c r="K113" s="1" t="s">
        <v>68</v>
      </c>
      <c r="L113" s="1" t="s">
        <v>26</v>
      </c>
      <c r="M113" s="1" t="s">
        <v>2</v>
      </c>
      <c r="N113" s="1">
        <v>4000</v>
      </c>
      <c r="Q113" s="1" t="s">
        <v>3</v>
      </c>
    </row>
    <row r="114" spans="1:19" x14ac:dyDescent="0.3">
      <c r="A114">
        <v>1</v>
      </c>
      <c r="B114" s="7">
        <v>56</v>
      </c>
      <c r="C114" s="7">
        <v>7</v>
      </c>
      <c r="D114" s="7">
        <v>4</v>
      </c>
      <c r="E114" s="7">
        <v>3</v>
      </c>
      <c r="F114" s="7" t="s">
        <v>29</v>
      </c>
      <c r="G114" s="7">
        <v>13</v>
      </c>
      <c r="H114" s="7" t="s">
        <v>46</v>
      </c>
      <c r="I114" s="7">
        <v>9</v>
      </c>
      <c r="J114" s="7">
        <v>5</v>
      </c>
      <c r="K114" s="7" t="s">
        <v>99</v>
      </c>
      <c r="L114" s="7" t="s">
        <v>61</v>
      </c>
      <c r="M114" s="7" t="s">
        <v>28</v>
      </c>
      <c r="N114" s="7">
        <v>35000</v>
      </c>
      <c r="O114" s="7" t="s">
        <v>100</v>
      </c>
      <c r="Q114" s="7" t="s">
        <v>34</v>
      </c>
      <c r="R114" s="7" t="s">
        <v>35</v>
      </c>
      <c r="S114" s="7">
        <v>1</v>
      </c>
    </row>
    <row r="115" spans="1:19" x14ac:dyDescent="0.3">
      <c r="A115">
        <v>1</v>
      </c>
      <c r="B115" s="7">
        <v>56</v>
      </c>
      <c r="C115" s="7">
        <v>3</v>
      </c>
      <c r="D115" s="7">
        <v>2</v>
      </c>
      <c r="E115" s="7">
        <v>1</v>
      </c>
      <c r="F115" s="7" t="s">
        <v>20</v>
      </c>
      <c r="G115" s="7">
        <v>4</v>
      </c>
      <c r="H115" s="7" t="s">
        <v>101</v>
      </c>
      <c r="I115" s="7">
        <v>3</v>
      </c>
      <c r="J115" s="7">
        <v>1</v>
      </c>
      <c r="K115" s="7" t="s">
        <v>102</v>
      </c>
      <c r="L115" s="7" t="s">
        <v>103</v>
      </c>
      <c r="M115" s="7" t="s">
        <v>2</v>
      </c>
      <c r="N115" s="7">
        <v>1200</v>
      </c>
      <c r="Q115" s="7" t="s">
        <v>3</v>
      </c>
    </row>
    <row r="116" spans="1:19" x14ac:dyDescent="0.3">
      <c r="A116">
        <v>1</v>
      </c>
      <c r="B116" s="7">
        <v>56</v>
      </c>
      <c r="C116" s="7">
        <v>3</v>
      </c>
      <c r="D116" s="7">
        <v>2</v>
      </c>
      <c r="E116" s="7">
        <v>1</v>
      </c>
      <c r="F116" s="7" t="s">
        <v>20</v>
      </c>
      <c r="G116" s="7">
        <v>6</v>
      </c>
      <c r="H116" s="7" t="s">
        <v>39</v>
      </c>
      <c r="I116" s="7">
        <v>4</v>
      </c>
      <c r="J116" s="7">
        <v>2</v>
      </c>
      <c r="K116" s="7" t="s">
        <v>59</v>
      </c>
      <c r="L116" s="7" t="s">
        <v>53</v>
      </c>
      <c r="M116" s="7" t="s">
        <v>2</v>
      </c>
      <c r="N116" s="7">
        <v>4000</v>
      </c>
      <c r="Q116" s="7" t="s">
        <v>34</v>
      </c>
      <c r="R116" s="7" t="s">
        <v>49</v>
      </c>
      <c r="S116" s="7">
        <v>1</v>
      </c>
    </row>
    <row r="117" spans="1:19" x14ac:dyDescent="0.3">
      <c r="A117">
        <v>1</v>
      </c>
      <c r="B117" s="3">
        <v>56</v>
      </c>
      <c r="C117" s="3">
        <v>4</v>
      </c>
      <c r="D117" s="3">
        <v>3</v>
      </c>
      <c r="E117" s="3">
        <v>1</v>
      </c>
      <c r="F117" s="4" t="s">
        <v>0</v>
      </c>
      <c r="G117" s="3">
        <v>6</v>
      </c>
      <c r="H117" s="4" t="s">
        <v>165</v>
      </c>
      <c r="I117" s="3">
        <v>3</v>
      </c>
      <c r="J117" s="3">
        <v>3</v>
      </c>
      <c r="K117" s="4" t="s">
        <v>166</v>
      </c>
      <c r="L117" s="4" t="s">
        <v>167</v>
      </c>
      <c r="M117" s="4"/>
      <c r="N117" s="3">
        <v>10000</v>
      </c>
      <c r="O117" s="4"/>
      <c r="P117" s="4"/>
      <c r="Q117" s="4" t="s">
        <v>3</v>
      </c>
      <c r="R117" s="4"/>
      <c r="S117" s="4"/>
    </row>
    <row r="118" spans="1:19" x14ac:dyDescent="0.3">
      <c r="A118">
        <v>1</v>
      </c>
      <c r="B118" s="3">
        <v>56</v>
      </c>
      <c r="C118" s="5">
        <v>4</v>
      </c>
      <c r="D118" s="5">
        <v>2</v>
      </c>
      <c r="E118" s="5">
        <v>2</v>
      </c>
      <c r="F118" s="6" t="s">
        <v>0</v>
      </c>
      <c r="G118" s="5">
        <v>3</v>
      </c>
      <c r="H118" s="6" t="s">
        <v>66</v>
      </c>
      <c r="I118" s="5">
        <v>2</v>
      </c>
      <c r="J118" s="5">
        <v>1</v>
      </c>
      <c r="K118" s="6" t="s">
        <v>168</v>
      </c>
      <c r="L118" s="6" t="s">
        <v>26</v>
      </c>
      <c r="M118" s="6" t="s">
        <v>2</v>
      </c>
      <c r="N118" s="5">
        <v>6000</v>
      </c>
      <c r="O118" s="6"/>
      <c r="P118" s="6"/>
      <c r="Q118" s="6" t="s">
        <v>3</v>
      </c>
      <c r="R118" s="6"/>
      <c r="S118" s="6"/>
    </row>
    <row r="119" spans="1:19" x14ac:dyDescent="0.3">
      <c r="A119">
        <v>1</v>
      </c>
      <c r="B119" s="3">
        <v>56</v>
      </c>
      <c r="C119" s="3">
        <v>6</v>
      </c>
      <c r="D119" s="3">
        <v>4</v>
      </c>
      <c r="E119" s="3">
        <v>2</v>
      </c>
      <c r="F119" s="4" t="s">
        <v>112</v>
      </c>
      <c r="G119" s="3">
        <v>10</v>
      </c>
      <c r="H119" s="4" t="s">
        <v>105</v>
      </c>
      <c r="I119" s="3">
        <v>6</v>
      </c>
      <c r="J119" s="3">
        <v>4</v>
      </c>
      <c r="K119" s="4" t="s">
        <v>169</v>
      </c>
      <c r="L119" s="4" t="s">
        <v>61</v>
      </c>
      <c r="M119" s="4" t="s">
        <v>28</v>
      </c>
      <c r="N119" s="3">
        <v>40000</v>
      </c>
      <c r="O119" s="4"/>
      <c r="P119" s="4"/>
      <c r="Q119" s="4" t="s">
        <v>34</v>
      </c>
      <c r="R119" s="4" t="s">
        <v>35</v>
      </c>
      <c r="S119" s="3">
        <v>1</v>
      </c>
    </row>
    <row r="120" spans="1:19" x14ac:dyDescent="0.3">
      <c r="A120">
        <v>1</v>
      </c>
      <c r="B120" s="3">
        <v>56</v>
      </c>
      <c r="C120" s="5">
        <v>5</v>
      </c>
      <c r="D120" s="5">
        <v>3</v>
      </c>
      <c r="E120" s="5">
        <v>2</v>
      </c>
      <c r="F120" s="6" t="s">
        <v>29</v>
      </c>
      <c r="G120" s="5">
        <v>6</v>
      </c>
      <c r="H120" s="6" t="s">
        <v>170</v>
      </c>
      <c r="I120" s="5">
        <v>4</v>
      </c>
      <c r="J120" s="5">
        <v>2</v>
      </c>
      <c r="K120" s="6" t="s">
        <v>99</v>
      </c>
      <c r="L120" s="6" t="s">
        <v>53</v>
      </c>
      <c r="M120" s="6" t="s">
        <v>28</v>
      </c>
      <c r="N120" s="5">
        <v>25000</v>
      </c>
      <c r="O120" s="6"/>
      <c r="P120" s="6"/>
      <c r="Q120" s="6" t="s">
        <v>34</v>
      </c>
      <c r="R120" s="6" t="s">
        <v>35</v>
      </c>
      <c r="S120" s="5">
        <v>1</v>
      </c>
    </row>
    <row r="121" spans="1:19" x14ac:dyDescent="0.3">
      <c r="A121">
        <v>1</v>
      </c>
      <c r="B121" s="3">
        <v>56</v>
      </c>
      <c r="C121" s="5">
        <v>3</v>
      </c>
      <c r="D121" s="5">
        <v>1</v>
      </c>
      <c r="E121" s="5">
        <v>2</v>
      </c>
      <c r="F121" s="6" t="s">
        <v>20</v>
      </c>
      <c r="G121" s="5">
        <v>5</v>
      </c>
      <c r="H121" s="6" t="s">
        <v>46</v>
      </c>
      <c r="I121" s="5">
        <v>2</v>
      </c>
      <c r="J121" s="5">
        <v>3</v>
      </c>
      <c r="K121" s="6" t="s">
        <v>171</v>
      </c>
      <c r="L121" s="6" t="s">
        <v>26</v>
      </c>
      <c r="M121" s="6" t="s">
        <v>88</v>
      </c>
      <c r="N121" s="5">
        <v>6000</v>
      </c>
      <c r="O121" s="6"/>
      <c r="P121" s="6"/>
      <c r="Q121" s="6" t="s">
        <v>3</v>
      </c>
      <c r="R121" s="6"/>
      <c r="S121" s="6"/>
    </row>
    <row r="122" spans="1:19" x14ac:dyDescent="0.3">
      <c r="A122">
        <v>1</v>
      </c>
      <c r="B122" s="3">
        <v>56</v>
      </c>
      <c r="C122" s="3">
        <v>3</v>
      </c>
      <c r="D122" s="3">
        <v>2</v>
      </c>
      <c r="E122" s="3">
        <v>1</v>
      </c>
      <c r="F122" s="4" t="s">
        <v>0</v>
      </c>
      <c r="G122" s="3">
        <v>3</v>
      </c>
      <c r="H122" s="4" t="s">
        <v>133</v>
      </c>
      <c r="I122" s="3">
        <v>2</v>
      </c>
      <c r="J122" s="3">
        <v>1</v>
      </c>
      <c r="K122" s="4" t="s">
        <v>172</v>
      </c>
      <c r="L122" s="4" t="s">
        <v>26</v>
      </c>
      <c r="M122" s="4" t="s">
        <v>28</v>
      </c>
      <c r="N122" s="3">
        <v>7500</v>
      </c>
      <c r="O122" s="4"/>
      <c r="P122" s="4"/>
      <c r="Q122" s="4" t="s">
        <v>3</v>
      </c>
      <c r="R122" s="4"/>
      <c r="S122" s="4"/>
    </row>
    <row r="123" spans="1:19" x14ac:dyDescent="0.3">
      <c r="A123">
        <v>1</v>
      </c>
      <c r="B123" s="3">
        <v>56</v>
      </c>
      <c r="C123" s="5">
        <v>4</v>
      </c>
      <c r="D123" s="5">
        <v>2</v>
      </c>
      <c r="E123" s="5">
        <v>2</v>
      </c>
      <c r="F123" s="6" t="s">
        <v>0</v>
      </c>
      <c r="G123" s="5">
        <v>4</v>
      </c>
      <c r="H123" s="6" t="s">
        <v>69</v>
      </c>
      <c r="I123" s="5">
        <v>3</v>
      </c>
      <c r="J123" s="5">
        <v>1</v>
      </c>
      <c r="K123" s="6" t="s">
        <v>173</v>
      </c>
      <c r="L123" s="6" t="s">
        <v>55</v>
      </c>
      <c r="M123" s="6"/>
      <c r="N123" s="5">
        <v>10000</v>
      </c>
      <c r="O123" s="6"/>
      <c r="P123" s="6"/>
      <c r="Q123" s="6" t="s">
        <v>34</v>
      </c>
      <c r="R123" s="6" t="s">
        <v>49</v>
      </c>
      <c r="S123" s="5">
        <v>1</v>
      </c>
    </row>
    <row r="124" spans="1:19" x14ac:dyDescent="0.3">
      <c r="A124">
        <v>1</v>
      </c>
      <c r="B124" s="3">
        <v>56</v>
      </c>
      <c r="C124" s="3">
        <v>3</v>
      </c>
      <c r="D124" s="3">
        <v>3</v>
      </c>
      <c r="E124" s="3">
        <v>0</v>
      </c>
      <c r="F124" s="4" t="s">
        <v>0</v>
      </c>
      <c r="G124" s="3">
        <v>3</v>
      </c>
      <c r="H124" s="4" t="s">
        <v>25</v>
      </c>
      <c r="I124" s="3">
        <v>3</v>
      </c>
      <c r="J124" s="3">
        <v>0</v>
      </c>
      <c r="K124" s="4" t="s">
        <v>70</v>
      </c>
      <c r="L124" s="4" t="s">
        <v>53</v>
      </c>
      <c r="M124" s="4" t="s">
        <v>28</v>
      </c>
      <c r="N124" s="3">
        <v>1000</v>
      </c>
      <c r="O124" s="4" t="s">
        <v>110</v>
      </c>
      <c r="P124" s="4" t="s">
        <v>111</v>
      </c>
      <c r="Q124" s="4" t="s">
        <v>3</v>
      </c>
      <c r="R124" s="4"/>
      <c r="S124" s="4"/>
    </row>
    <row r="125" spans="1:19" x14ac:dyDescent="0.3">
      <c r="A125">
        <v>1</v>
      </c>
      <c r="B125" s="3">
        <v>56</v>
      </c>
      <c r="C125" s="5">
        <v>6</v>
      </c>
      <c r="D125" s="5">
        <v>3</v>
      </c>
      <c r="E125" s="5">
        <v>3</v>
      </c>
      <c r="F125" s="6" t="s">
        <v>112</v>
      </c>
      <c r="G125" s="5">
        <v>12</v>
      </c>
      <c r="H125" s="6" t="s">
        <v>69</v>
      </c>
      <c r="I125" s="5">
        <v>10</v>
      </c>
      <c r="J125" s="5">
        <v>2</v>
      </c>
      <c r="K125" s="6" t="s">
        <v>113</v>
      </c>
      <c r="L125" s="6" t="s">
        <v>35</v>
      </c>
      <c r="M125" s="6"/>
      <c r="N125" s="5">
        <v>25000</v>
      </c>
      <c r="O125" s="6"/>
      <c r="P125" s="6"/>
      <c r="Q125" s="6" t="s">
        <v>34</v>
      </c>
      <c r="R125" s="6" t="s">
        <v>114</v>
      </c>
      <c r="S125" s="5">
        <v>2</v>
      </c>
    </row>
    <row r="126" spans="1:19" x14ac:dyDescent="0.3">
      <c r="A126">
        <v>1</v>
      </c>
      <c r="B126" s="3">
        <v>56</v>
      </c>
      <c r="C126" s="3">
        <v>5</v>
      </c>
      <c r="D126" s="3">
        <v>4</v>
      </c>
      <c r="E126" s="3">
        <v>1</v>
      </c>
      <c r="F126" s="4" t="s">
        <v>0</v>
      </c>
      <c r="G126" s="3">
        <v>4</v>
      </c>
      <c r="H126" s="4" t="s">
        <v>21</v>
      </c>
      <c r="I126" s="3">
        <v>4</v>
      </c>
      <c r="J126" s="3">
        <v>0</v>
      </c>
      <c r="K126" s="4" t="s">
        <v>70</v>
      </c>
      <c r="L126" s="4" t="s">
        <v>93</v>
      </c>
      <c r="M126" s="4"/>
      <c r="N126" s="3">
        <v>1000</v>
      </c>
      <c r="O126" s="4"/>
      <c r="P126" s="4"/>
      <c r="Q126" s="4" t="s">
        <v>3</v>
      </c>
      <c r="R126" s="4"/>
      <c r="S126" s="4"/>
    </row>
    <row r="127" spans="1:19" x14ac:dyDescent="0.3">
      <c r="A127">
        <v>1</v>
      </c>
      <c r="B127" s="3">
        <v>56</v>
      </c>
      <c r="C127" s="5">
        <v>4</v>
      </c>
      <c r="D127" s="5">
        <v>3</v>
      </c>
      <c r="E127" s="5">
        <v>1</v>
      </c>
      <c r="F127" s="6" t="s">
        <v>20</v>
      </c>
      <c r="G127" s="5">
        <v>5</v>
      </c>
      <c r="H127" s="6" t="s">
        <v>39</v>
      </c>
      <c r="I127" s="5">
        <v>5</v>
      </c>
      <c r="J127" s="5">
        <v>0</v>
      </c>
      <c r="K127" s="6" t="s">
        <v>70</v>
      </c>
      <c r="L127" s="6" t="s">
        <v>93</v>
      </c>
      <c r="M127" s="6"/>
      <c r="N127" s="5">
        <v>1500</v>
      </c>
      <c r="O127" s="6"/>
      <c r="P127" s="6"/>
      <c r="Q127" s="6" t="s">
        <v>3</v>
      </c>
      <c r="R127" s="6"/>
      <c r="S127" s="6"/>
    </row>
    <row r="128" spans="1:19" x14ac:dyDescent="0.3">
      <c r="A128">
        <v>1</v>
      </c>
      <c r="B128" s="3">
        <v>56</v>
      </c>
      <c r="C128" s="3">
        <v>5</v>
      </c>
      <c r="D128" s="3">
        <v>2</v>
      </c>
      <c r="E128" s="3">
        <v>3</v>
      </c>
      <c r="F128" s="4" t="s">
        <v>20</v>
      </c>
      <c r="G128" s="3">
        <v>4</v>
      </c>
      <c r="H128" s="4" t="s">
        <v>39</v>
      </c>
      <c r="I128" s="3">
        <v>2</v>
      </c>
      <c r="J128" s="3">
        <v>2</v>
      </c>
      <c r="K128" s="4" t="s">
        <v>70</v>
      </c>
      <c r="L128" s="4" t="s">
        <v>93</v>
      </c>
      <c r="M128" s="4"/>
      <c r="N128" s="3">
        <v>1000</v>
      </c>
      <c r="O128" s="4"/>
      <c r="P128" s="4"/>
      <c r="Q128" s="4" t="s">
        <v>3</v>
      </c>
      <c r="R128" s="4"/>
      <c r="S128" s="4"/>
    </row>
    <row r="129" spans="1:19" x14ac:dyDescent="0.3">
      <c r="A129">
        <v>1</v>
      </c>
      <c r="B129" s="3">
        <v>56</v>
      </c>
      <c r="C129" s="5">
        <v>4</v>
      </c>
      <c r="D129" s="5">
        <v>1</v>
      </c>
      <c r="E129" s="5">
        <v>3</v>
      </c>
      <c r="F129" s="6" t="s">
        <v>20</v>
      </c>
      <c r="G129" s="5">
        <v>3</v>
      </c>
      <c r="H129" s="6" t="s">
        <v>39</v>
      </c>
      <c r="I129" s="5">
        <v>2</v>
      </c>
      <c r="J129" s="5">
        <v>1</v>
      </c>
      <c r="K129" s="6" t="s">
        <v>52</v>
      </c>
      <c r="L129" s="6" t="s">
        <v>93</v>
      </c>
      <c r="M129" s="6"/>
      <c r="N129" s="5">
        <v>1500</v>
      </c>
      <c r="O129" s="6"/>
      <c r="P129" s="6"/>
      <c r="Q129" s="6" t="s">
        <v>3</v>
      </c>
      <c r="R129" s="6"/>
      <c r="S129" s="6"/>
    </row>
    <row r="130" spans="1:19" x14ac:dyDescent="0.3">
      <c r="A130">
        <v>1</v>
      </c>
      <c r="B130" s="3">
        <v>56</v>
      </c>
      <c r="C130" s="3">
        <v>5</v>
      </c>
      <c r="D130" s="3">
        <v>2</v>
      </c>
      <c r="E130" s="3">
        <v>3</v>
      </c>
      <c r="F130" s="4" t="s">
        <v>0</v>
      </c>
      <c r="G130" s="3">
        <v>7</v>
      </c>
      <c r="H130" s="4" t="s">
        <v>21</v>
      </c>
      <c r="I130" s="3">
        <v>5</v>
      </c>
      <c r="J130" s="3">
        <v>2</v>
      </c>
      <c r="K130" s="4" t="s">
        <v>52</v>
      </c>
      <c r="L130" s="4" t="s">
        <v>115</v>
      </c>
      <c r="M130" s="4" t="s">
        <v>28</v>
      </c>
      <c r="N130" s="3">
        <v>2000</v>
      </c>
      <c r="O130" s="4"/>
      <c r="P130" s="4"/>
      <c r="Q130" s="4" t="s">
        <v>3</v>
      </c>
      <c r="R130" s="4"/>
      <c r="S130" s="4"/>
    </row>
    <row r="131" spans="1:19" x14ac:dyDescent="0.3">
      <c r="A131">
        <v>1</v>
      </c>
      <c r="B131" s="3">
        <v>56</v>
      </c>
      <c r="C131" s="5">
        <v>4</v>
      </c>
      <c r="D131" s="5">
        <v>2</v>
      </c>
      <c r="E131" s="5">
        <v>2</v>
      </c>
      <c r="F131" s="6" t="s">
        <v>0</v>
      </c>
      <c r="G131" s="5">
        <v>4</v>
      </c>
      <c r="H131" s="6" t="s">
        <v>39</v>
      </c>
      <c r="I131" s="5">
        <v>3</v>
      </c>
      <c r="J131" s="5">
        <v>1</v>
      </c>
      <c r="K131" s="6" t="s">
        <v>52</v>
      </c>
      <c r="L131" s="6" t="s">
        <v>93</v>
      </c>
      <c r="M131" s="6"/>
      <c r="N131" s="5">
        <v>1000</v>
      </c>
      <c r="O131" s="6"/>
      <c r="P131" s="6"/>
      <c r="Q131" s="6" t="s">
        <v>3</v>
      </c>
      <c r="R131" s="6"/>
      <c r="S131" s="6"/>
    </row>
    <row r="132" spans="1:19" x14ac:dyDescent="0.3">
      <c r="A132">
        <v>1</v>
      </c>
      <c r="B132" s="3">
        <v>56</v>
      </c>
      <c r="C132" s="3">
        <v>4</v>
      </c>
      <c r="D132" s="3">
        <v>3</v>
      </c>
      <c r="E132" s="3">
        <v>1</v>
      </c>
      <c r="F132" s="4" t="s">
        <v>0</v>
      </c>
      <c r="G132" s="3">
        <v>7</v>
      </c>
      <c r="H132" s="4" t="s">
        <v>21</v>
      </c>
      <c r="I132" s="3">
        <v>6</v>
      </c>
      <c r="J132" s="3">
        <v>1</v>
      </c>
      <c r="K132" s="4" t="s">
        <v>52</v>
      </c>
      <c r="L132" s="4" t="s">
        <v>93</v>
      </c>
      <c r="M132" s="4"/>
      <c r="N132" s="3">
        <v>2000</v>
      </c>
      <c r="O132" s="4"/>
      <c r="P132" s="4"/>
      <c r="Q132" s="4" t="s">
        <v>3</v>
      </c>
      <c r="R132" s="4"/>
      <c r="S132" s="4"/>
    </row>
    <row r="133" spans="1:19" x14ac:dyDescent="0.3">
      <c r="A133">
        <v>1</v>
      </c>
      <c r="B133" s="3">
        <v>56</v>
      </c>
      <c r="C133" s="5">
        <v>3</v>
      </c>
      <c r="D133" s="5">
        <v>1</v>
      </c>
      <c r="E133" s="5">
        <v>2</v>
      </c>
      <c r="F133" s="6" t="s">
        <v>20</v>
      </c>
      <c r="G133" s="5">
        <v>4</v>
      </c>
      <c r="H133" s="6" t="s">
        <v>25</v>
      </c>
      <c r="I133" s="5">
        <v>4</v>
      </c>
      <c r="J133" s="5">
        <v>0</v>
      </c>
      <c r="K133" s="6" t="s">
        <v>52</v>
      </c>
      <c r="L133" s="6" t="s">
        <v>93</v>
      </c>
      <c r="M133" s="6"/>
      <c r="N133" s="5">
        <v>1500</v>
      </c>
      <c r="O133" s="6"/>
      <c r="P133" s="6"/>
      <c r="Q133" s="6" t="s">
        <v>3</v>
      </c>
      <c r="R133" s="6"/>
      <c r="S133" s="6"/>
    </row>
    <row r="134" spans="1:19" x14ac:dyDescent="0.3">
      <c r="A134">
        <v>1</v>
      </c>
      <c r="B134" s="3">
        <v>56</v>
      </c>
      <c r="C134" s="3">
        <v>3</v>
      </c>
      <c r="D134" s="3">
        <v>2</v>
      </c>
      <c r="E134" s="3">
        <v>1</v>
      </c>
      <c r="F134" s="4" t="s">
        <v>0</v>
      </c>
      <c r="G134" s="3">
        <v>5</v>
      </c>
      <c r="H134" s="4" t="s">
        <v>21</v>
      </c>
      <c r="I134" s="3">
        <v>3</v>
      </c>
      <c r="J134" s="3">
        <v>1</v>
      </c>
      <c r="K134" s="4" t="s">
        <v>62</v>
      </c>
      <c r="L134" s="4" t="s">
        <v>107</v>
      </c>
      <c r="M134" s="4" t="s">
        <v>88</v>
      </c>
      <c r="N134" s="3">
        <v>2000</v>
      </c>
      <c r="O134" s="4"/>
      <c r="P134" s="4"/>
      <c r="Q134" s="4" t="s">
        <v>3</v>
      </c>
      <c r="R134" s="4"/>
      <c r="S134" s="4"/>
    </row>
    <row r="135" spans="1:19" x14ac:dyDescent="0.3">
      <c r="A135">
        <v>1</v>
      </c>
      <c r="B135" s="3">
        <v>56</v>
      </c>
      <c r="C135" s="5">
        <v>4</v>
      </c>
      <c r="D135" s="5">
        <v>3</v>
      </c>
      <c r="E135" s="5">
        <v>1</v>
      </c>
      <c r="F135" s="6" t="s">
        <v>20</v>
      </c>
      <c r="G135" s="5">
        <v>3</v>
      </c>
      <c r="H135" s="6" t="s">
        <v>39</v>
      </c>
      <c r="I135" s="5">
        <v>3</v>
      </c>
      <c r="J135" s="5">
        <v>0</v>
      </c>
      <c r="K135" s="6" t="s">
        <v>70</v>
      </c>
      <c r="L135" s="6" t="s">
        <v>93</v>
      </c>
      <c r="M135" s="6"/>
      <c r="N135" s="5">
        <v>1000</v>
      </c>
      <c r="O135" s="6"/>
      <c r="P135" s="6"/>
      <c r="Q135" s="6" t="s">
        <v>3</v>
      </c>
      <c r="R135" s="6"/>
      <c r="S135" s="6"/>
    </row>
    <row r="136" spans="1:19" x14ac:dyDescent="0.3">
      <c r="A136">
        <v>1</v>
      </c>
      <c r="B136" s="3">
        <v>56</v>
      </c>
      <c r="C136" s="3">
        <v>5</v>
      </c>
      <c r="D136" s="3">
        <v>3</v>
      </c>
      <c r="E136" s="3">
        <v>2</v>
      </c>
      <c r="F136" s="4" t="s">
        <v>0</v>
      </c>
      <c r="G136" s="3">
        <v>7</v>
      </c>
      <c r="H136" s="4" t="s">
        <v>39</v>
      </c>
      <c r="I136" s="3">
        <v>4</v>
      </c>
      <c r="J136" s="3">
        <v>3</v>
      </c>
      <c r="K136" s="4" t="s">
        <v>92</v>
      </c>
      <c r="L136" s="4" t="s">
        <v>93</v>
      </c>
      <c r="M136" s="4"/>
      <c r="N136" s="3">
        <v>1500</v>
      </c>
      <c r="O136" s="4"/>
      <c r="P136" s="4"/>
      <c r="Q136" s="4" t="s">
        <v>3</v>
      </c>
      <c r="R136" s="4"/>
      <c r="S136" s="4"/>
    </row>
    <row r="137" spans="1:19" x14ac:dyDescent="0.3">
      <c r="A137">
        <v>1</v>
      </c>
      <c r="B137" s="3">
        <v>56</v>
      </c>
      <c r="C137" s="5">
        <v>5</v>
      </c>
      <c r="D137" s="5">
        <v>2</v>
      </c>
      <c r="E137" s="5">
        <v>3</v>
      </c>
      <c r="F137" s="6" t="s">
        <v>0</v>
      </c>
      <c r="G137" s="5">
        <v>8</v>
      </c>
      <c r="H137" s="6" t="s">
        <v>21</v>
      </c>
      <c r="I137" s="5">
        <v>5</v>
      </c>
      <c r="J137" s="5">
        <v>3</v>
      </c>
      <c r="K137" s="6" t="s">
        <v>116</v>
      </c>
      <c r="L137" s="6" t="s">
        <v>93</v>
      </c>
      <c r="M137" s="6"/>
      <c r="N137" s="5">
        <v>2000</v>
      </c>
      <c r="O137" s="6"/>
      <c r="P137" s="6"/>
      <c r="Q137" s="6" t="s">
        <v>3</v>
      </c>
      <c r="R137" s="6"/>
      <c r="S137" s="6"/>
    </row>
    <row r="138" spans="1:19" x14ac:dyDescent="0.3">
      <c r="A138">
        <v>1</v>
      </c>
      <c r="B138" s="3">
        <v>56</v>
      </c>
      <c r="C138" s="3">
        <v>6</v>
      </c>
      <c r="D138" s="3">
        <v>3</v>
      </c>
      <c r="E138" s="3">
        <v>3</v>
      </c>
      <c r="F138" s="4" t="s">
        <v>0</v>
      </c>
      <c r="G138" s="3">
        <v>8</v>
      </c>
      <c r="H138" s="4" t="s">
        <v>21</v>
      </c>
      <c r="I138" s="3">
        <v>6</v>
      </c>
      <c r="J138" s="3">
        <v>2</v>
      </c>
      <c r="K138" s="4" t="s">
        <v>62</v>
      </c>
      <c r="L138" s="4" t="s">
        <v>107</v>
      </c>
      <c r="M138" s="4" t="s">
        <v>88</v>
      </c>
      <c r="N138" s="3">
        <v>2000</v>
      </c>
      <c r="O138" s="4"/>
      <c r="P138" s="4"/>
      <c r="Q138" s="4" t="s">
        <v>3</v>
      </c>
      <c r="R138" s="4"/>
      <c r="S138" s="4"/>
    </row>
    <row r="139" spans="1:19" x14ac:dyDescent="0.3">
      <c r="A139">
        <v>1</v>
      </c>
      <c r="B139" s="3">
        <v>56</v>
      </c>
      <c r="C139" s="5">
        <v>4</v>
      </c>
      <c r="D139" s="5">
        <v>3</v>
      </c>
      <c r="E139" s="5">
        <v>1</v>
      </c>
      <c r="F139" s="6" t="s">
        <v>0</v>
      </c>
      <c r="G139" s="5">
        <v>4</v>
      </c>
      <c r="H139" s="6" t="s">
        <v>117</v>
      </c>
      <c r="I139" s="5">
        <v>3</v>
      </c>
      <c r="J139" s="5">
        <v>1</v>
      </c>
      <c r="K139" s="6" t="s">
        <v>99</v>
      </c>
      <c r="L139" s="6" t="s">
        <v>26</v>
      </c>
      <c r="M139" s="6" t="s">
        <v>28</v>
      </c>
      <c r="N139" s="5">
        <v>6000</v>
      </c>
      <c r="O139" s="6"/>
      <c r="P139" s="6"/>
      <c r="Q139" s="6" t="s">
        <v>3</v>
      </c>
      <c r="R139" s="6"/>
      <c r="S139" s="6"/>
    </row>
    <row r="140" spans="1:19" x14ac:dyDescent="0.3">
      <c r="A140">
        <v>1</v>
      </c>
      <c r="B140" s="3">
        <v>56</v>
      </c>
      <c r="C140" s="3">
        <v>8</v>
      </c>
      <c r="D140" s="3">
        <v>5</v>
      </c>
      <c r="E140" s="3">
        <v>3</v>
      </c>
      <c r="F140" s="4" t="s">
        <v>29</v>
      </c>
      <c r="G140" s="3">
        <v>11</v>
      </c>
      <c r="H140" s="4" t="s">
        <v>56</v>
      </c>
      <c r="I140" s="3">
        <v>7</v>
      </c>
      <c r="J140" s="3">
        <v>4</v>
      </c>
      <c r="K140" s="4" t="s">
        <v>118</v>
      </c>
      <c r="L140" s="4" t="s">
        <v>84</v>
      </c>
      <c r="M140" s="4" t="s">
        <v>7</v>
      </c>
      <c r="N140" s="3">
        <v>9000</v>
      </c>
      <c r="O140" s="4" t="s">
        <v>119</v>
      </c>
      <c r="P140" s="4" t="s">
        <v>120</v>
      </c>
      <c r="Q140" s="4" t="s">
        <v>3</v>
      </c>
      <c r="R140" s="4"/>
      <c r="S140" s="4"/>
    </row>
    <row r="141" spans="1:19" x14ac:dyDescent="0.3">
      <c r="A141">
        <v>1</v>
      </c>
      <c r="B141" s="3">
        <v>56</v>
      </c>
      <c r="C141" s="5">
        <v>7</v>
      </c>
      <c r="D141" s="5">
        <v>3</v>
      </c>
      <c r="E141" s="5">
        <v>4</v>
      </c>
      <c r="F141" s="6" t="s">
        <v>20</v>
      </c>
      <c r="G141" s="5">
        <v>5</v>
      </c>
      <c r="H141" s="6" t="s">
        <v>121</v>
      </c>
      <c r="I141" s="5">
        <v>3</v>
      </c>
      <c r="J141" s="5">
        <v>2</v>
      </c>
      <c r="K141" s="6" t="s">
        <v>27</v>
      </c>
      <c r="L141" s="6" t="s">
        <v>6</v>
      </c>
      <c r="M141" s="6" t="s">
        <v>7</v>
      </c>
      <c r="N141" s="5">
        <v>3500</v>
      </c>
      <c r="O141" s="6" t="s">
        <v>122</v>
      </c>
      <c r="P141" s="6" t="s">
        <v>123</v>
      </c>
      <c r="Q141" s="6" t="s">
        <v>3</v>
      </c>
      <c r="R141" s="6"/>
      <c r="S141" s="6"/>
    </row>
    <row r="142" spans="1:19" x14ac:dyDescent="0.3">
      <c r="A142">
        <v>1</v>
      </c>
      <c r="B142" s="3">
        <v>56</v>
      </c>
      <c r="C142" s="3">
        <v>2</v>
      </c>
      <c r="D142" s="3">
        <v>1</v>
      </c>
      <c r="E142" s="3">
        <v>1</v>
      </c>
      <c r="F142" s="4" t="s">
        <v>15</v>
      </c>
      <c r="G142" s="3">
        <v>2</v>
      </c>
      <c r="H142" s="4" t="s">
        <v>66</v>
      </c>
      <c r="I142" s="3">
        <v>2</v>
      </c>
      <c r="J142" s="3">
        <v>0</v>
      </c>
      <c r="K142" s="4" t="s">
        <v>124</v>
      </c>
      <c r="L142" s="4" t="s">
        <v>26</v>
      </c>
      <c r="M142" s="4" t="s">
        <v>53</v>
      </c>
      <c r="N142" s="3">
        <v>3000</v>
      </c>
      <c r="O142" s="4"/>
      <c r="P142" s="4"/>
      <c r="Q142" s="4" t="s">
        <v>3</v>
      </c>
      <c r="R142" s="4"/>
      <c r="S142" s="4"/>
    </row>
    <row r="143" spans="1:19" x14ac:dyDescent="0.3">
      <c r="A143">
        <v>1</v>
      </c>
      <c r="B143" s="3">
        <v>56</v>
      </c>
      <c r="C143" s="5">
        <v>7</v>
      </c>
      <c r="D143" s="5">
        <v>3</v>
      </c>
      <c r="E143" s="5">
        <v>4</v>
      </c>
      <c r="F143" s="6" t="s">
        <v>0</v>
      </c>
      <c r="G143" s="5">
        <v>9</v>
      </c>
      <c r="H143" s="6" t="s">
        <v>21</v>
      </c>
      <c r="I143" s="5">
        <v>5</v>
      </c>
      <c r="J143" s="5">
        <v>4</v>
      </c>
      <c r="K143" s="6" t="s">
        <v>125</v>
      </c>
      <c r="L143" s="6" t="s">
        <v>97</v>
      </c>
      <c r="M143" s="6" t="s">
        <v>126</v>
      </c>
      <c r="N143" s="5">
        <v>2500</v>
      </c>
      <c r="O143" s="6" t="s">
        <v>127</v>
      </c>
      <c r="P143" s="6" t="s">
        <v>128</v>
      </c>
      <c r="Q143" s="6" t="s">
        <v>3</v>
      </c>
      <c r="R143" s="6"/>
      <c r="S143" s="6"/>
    </row>
    <row r="144" spans="1:19" x14ac:dyDescent="0.3">
      <c r="A144">
        <v>1</v>
      </c>
      <c r="B144" s="3">
        <v>56</v>
      </c>
      <c r="C144" s="3">
        <v>9</v>
      </c>
      <c r="D144" s="3">
        <v>5</v>
      </c>
      <c r="E144" s="3">
        <v>4</v>
      </c>
      <c r="F144" s="4" t="s">
        <v>0</v>
      </c>
      <c r="G144" s="3">
        <v>8</v>
      </c>
      <c r="H144" s="4" t="s">
        <v>21</v>
      </c>
      <c r="I144" s="3">
        <v>6</v>
      </c>
      <c r="J144" s="3">
        <v>2</v>
      </c>
      <c r="K144" s="4" t="s">
        <v>129</v>
      </c>
      <c r="L144" s="4" t="s">
        <v>45</v>
      </c>
      <c r="M144" s="4" t="s">
        <v>28</v>
      </c>
      <c r="N144" s="3">
        <v>3000</v>
      </c>
      <c r="O144" s="4" t="s">
        <v>130</v>
      </c>
      <c r="P144" s="4"/>
      <c r="Q144" s="4" t="s">
        <v>3</v>
      </c>
      <c r="R144" s="4"/>
      <c r="S144" s="4"/>
    </row>
    <row r="145" spans="1:19" x14ac:dyDescent="0.3">
      <c r="A145">
        <v>1</v>
      </c>
      <c r="B145" s="3">
        <v>56</v>
      </c>
      <c r="C145" s="5">
        <v>4</v>
      </c>
      <c r="D145" s="5">
        <v>2</v>
      </c>
      <c r="E145" s="5">
        <v>2</v>
      </c>
      <c r="F145" s="6" t="s">
        <v>20</v>
      </c>
      <c r="G145" s="5">
        <v>3</v>
      </c>
      <c r="H145" s="6" t="s">
        <v>39</v>
      </c>
      <c r="I145" s="5">
        <v>2</v>
      </c>
      <c r="J145" s="5">
        <v>1</v>
      </c>
      <c r="K145" s="6" t="s">
        <v>131</v>
      </c>
      <c r="L145" s="6" t="s">
        <v>103</v>
      </c>
      <c r="M145" s="6" t="s">
        <v>2</v>
      </c>
      <c r="N145" s="5">
        <v>1200</v>
      </c>
      <c r="O145" s="6" t="s">
        <v>83</v>
      </c>
      <c r="P145" s="6"/>
      <c r="Q145" s="6" t="s">
        <v>3</v>
      </c>
      <c r="R145" s="6"/>
      <c r="S145" s="6"/>
    </row>
    <row r="146" spans="1:19" x14ac:dyDescent="0.3">
      <c r="A146">
        <v>1</v>
      </c>
      <c r="B146" s="3">
        <v>56</v>
      </c>
      <c r="C146" s="3">
        <v>5</v>
      </c>
      <c r="D146" s="3">
        <v>4</v>
      </c>
      <c r="E146" s="3">
        <v>1</v>
      </c>
      <c r="F146" s="4" t="s">
        <v>0</v>
      </c>
      <c r="G146" s="3">
        <v>7</v>
      </c>
      <c r="H146" s="4" t="s">
        <v>69</v>
      </c>
      <c r="I146" s="3">
        <v>6</v>
      </c>
      <c r="J146" s="3">
        <v>2</v>
      </c>
      <c r="K146" s="4" t="s">
        <v>132</v>
      </c>
      <c r="L146" s="4" t="s">
        <v>26</v>
      </c>
      <c r="M146" s="4" t="s">
        <v>28</v>
      </c>
      <c r="N146" s="3">
        <v>4000</v>
      </c>
      <c r="O146" s="4" t="s">
        <v>83</v>
      </c>
      <c r="P146" s="4"/>
      <c r="Q146" s="4"/>
      <c r="R146" s="4"/>
      <c r="S146" s="4"/>
    </row>
    <row r="147" spans="1:19" x14ac:dyDescent="0.3">
      <c r="A147">
        <v>1</v>
      </c>
      <c r="B147" s="3">
        <v>56</v>
      </c>
      <c r="C147" s="5">
        <v>4</v>
      </c>
      <c r="D147" s="5">
        <v>2</v>
      </c>
      <c r="E147" s="5">
        <v>2</v>
      </c>
      <c r="F147" s="6" t="s">
        <v>112</v>
      </c>
      <c r="G147" s="5">
        <v>15</v>
      </c>
      <c r="H147" s="6" t="s">
        <v>133</v>
      </c>
      <c r="I147" s="5">
        <v>13</v>
      </c>
      <c r="J147" s="5">
        <v>3</v>
      </c>
      <c r="K147" s="6" t="s">
        <v>134</v>
      </c>
      <c r="L147" s="6" t="s">
        <v>135</v>
      </c>
      <c r="M147" s="6" t="s">
        <v>28</v>
      </c>
      <c r="N147" s="5">
        <v>6000</v>
      </c>
      <c r="O147" s="6" t="s">
        <v>136</v>
      </c>
      <c r="P147" s="6"/>
      <c r="Q147" s="6" t="s">
        <v>3</v>
      </c>
      <c r="R147" s="6"/>
      <c r="S147" s="6"/>
    </row>
    <row r="148" spans="1:19" x14ac:dyDescent="0.3">
      <c r="A148">
        <v>1</v>
      </c>
      <c r="B148" s="3">
        <v>56</v>
      </c>
      <c r="C148" s="3">
        <v>8</v>
      </c>
      <c r="D148" s="3">
        <v>5</v>
      </c>
      <c r="E148" s="3">
        <v>3</v>
      </c>
      <c r="F148" s="4" t="s">
        <v>0</v>
      </c>
      <c r="G148" s="3">
        <v>12</v>
      </c>
      <c r="H148" s="4" t="s">
        <v>137</v>
      </c>
      <c r="I148" s="3">
        <v>9</v>
      </c>
      <c r="J148" s="3">
        <v>3</v>
      </c>
      <c r="K148" s="4" t="s">
        <v>138</v>
      </c>
      <c r="L148" s="4" t="s">
        <v>45</v>
      </c>
      <c r="M148" s="4" t="s">
        <v>28</v>
      </c>
      <c r="N148" s="3">
        <v>4000</v>
      </c>
      <c r="O148" s="4"/>
      <c r="P148" s="4"/>
      <c r="Q148" s="4" t="s">
        <v>3</v>
      </c>
      <c r="R148" s="4"/>
      <c r="S148" s="4"/>
    </row>
    <row r="149" spans="1:19" x14ac:dyDescent="0.3">
      <c r="A149">
        <v>1</v>
      </c>
      <c r="B149" s="3">
        <v>56</v>
      </c>
      <c r="C149" s="5">
        <v>3</v>
      </c>
      <c r="D149" s="5">
        <v>1</v>
      </c>
      <c r="E149" s="5">
        <v>2</v>
      </c>
      <c r="F149" s="6" t="s">
        <v>20</v>
      </c>
      <c r="G149" s="5">
        <v>6</v>
      </c>
      <c r="H149" s="6" t="s">
        <v>39</v>
      </c>
      <c r="I149" s="5">
        <v>1</v>
      </c>
      <c r="J149" s="5">
        <v>2</v>
      </c>
      <c r="K149" s="6" t="s">
        <v>139</v>
      </c>
      <c r="L149" s="6" t="s">
        <v>135</v>
      </c>
      <c r="M149" s="6" t="s">
        <v>2</v>
      </c>
      <c r="N149" s="5">
        <v>4000</v>
      </c>
      <c r="O149" s="6" t="s">
        <v>140</v>
      </c>
      <c r="P149" s="6"/>
      <c r="Q149" s="6" t="s">
        <v>3</v>
      </c>
      <c r="R149" s="6"/>
      <c r="S149" s="6"/>
    </row>
    <row r="150" spans="1:19" x14ac:dyDescent="0.3">
      <c r="A150">
        <v>1</v>
      </c>
      <c r="B150" s="3">
        <v>56</v>
      </c>
      <c r="C150" s="3">
        <v>5</v>
      </c>
      <c r="D150" s="3">
        <v>3</v>
      </c>
      <c r="E150" s="3">
        <v>2</v>
      </c>
      <c r="F150" s="4" t="s">
        <v>0</v>
      </c>
      <c r="G150" s="3">
        <v>4</v>
      </c>
      <c r="H150" s="4" t="s">
        <v>66</v>
      </c>
      <c r="I150" s="3">
        <v>4</v>
      </c>
      <c r="J150" s="3">
        <v>0</v>
      </c>
      <c r="K150" s="4" t="s">
        <v>141</v>
      </c>
      <c r="L150" s="4" t="s">
        <v>26</v>
      </c>
      <c r="M150" s="4"/>
      <c r="N150" s="3">
        <v>3000</v>
      </c>
      <c r="O150" s="4" t="s">
        <v>142</v>
      </c>
      <c r="P150" s="4"/>
      <c r="Q150" s="4" t="s">
        <v>3</v>
      </c>
      <c r="R150" s="4"/>
      <c r="S150" s="4"/>
    </row>
    <row r="151" spans="1:19" x14ac:dyDescent="0.3">
      <c r="A151">
        <v>1</v>
      </c>
      <c r="B151" s="7">
        <v>56</v>
      </c>
      <c r="C151" s="7">
        <v>3</v>
      </c>
      <c r="D151" s="7">
        <v>2</v>
      </c>
      <c r="E151" s="7">
        <v>1</v>
      </c>
      <c r="F151" s="7" t="s">
        <v>0</v>
      </c>
      <c r="G151" s="7">
        <v>4</v>
      </c>
      <c r="H151" s="7" t="s">
        <v>143</v>
      </c>
      <c r="I151" s="7">
        <v>2</v>
      </c>
      <c r="J151" s="7">
        <v>2</v>
      </c>
      <c r="K151" s="7" t="s">
        <v>144</v>
      </c>
      <c r="L151" s="7" t="s">
        <v>145</v>
      </c>
      <c r="Q151" s="7" t="s">
        <v>34</v>
      </c>
      <c r="R151" s="7" t="s">
        <v>49</v>
      </c>
      <c r="S151" s="7">
        <v>1</v>
      </c>
    </row>
    <row r="152" spans="1:19" x14ac:dyDescent="0.3">
      <c r="A152">
        <v>1</v>
      </c>
      <c r="B152" s="7">
        <v>56</v>
      </c>
      <c r="C152" s="7">
        <v>5</v>
      </c>
      <c r="D152" s="7">
        <v>2</v>
      </c>
      <c r="E152" s="7">
        <v>3</v>
      </c>
      <c r="F152" s="7" t="s">
        <v>0</v>
      </c>
      <c r="G152" s="7">
        <v>5</v>
      </c>
      <c r="H152" s="7" t="s">
        <v>90</v>
      </c>
      <c r="I152" s="7">
        <v>2</v>
      </c>
      <c r="J152" s="7">
        <v>3</v>
      </c>
      <c r="K152" s="7" t="s">
        <v>146</v>
      </c>
      <c r="L152" s="7" t="s">
        <v>107</v>
      </c>
      <c r="N152" s="7">
        <v>7000</v>
      </c>
      <c r="Q152" s="7" t="s">
        <v>3</v>
      </c>
    </row>
    <row r="153" spans="1:19" x14ac:dyDescent="0.3">
      <c r="A153">
        <v>1</v>
      </c>
      <c r="B153" s="7">
        <v>56</v>
      </c>
      <c r="C153" s="7">
        <v>3</v>
      </c>
      <c r="D153" s="7">
        <v>2</v>
      </c>
      <c r="E153" s="7">
        <v>1</v>
      </c>
      <c r="F153" s="7" t="s">
        <v>0</v>
      </c>
      <c r="G153" s="7">
        <v>5</v>
      </c>
      <c r="H153" s="7" t="s">
        <v>147</v>
      </c>
      <c r="I153" s="7">
        <v>2</v>
      </c>
      <c r="J153" s="7">
        <v>3</v>
      </c>
      <c r="K153" s="7" t="s">
        <v>148</v>
      </c>
      <c r="L153" s="7" t="s">
        <v>1</v>
      </c>
      <c r="M153" s="7" t="s">
        <v>7</v>
      </c>
      <c r="N153" s="7">
        <v>10000</v>
      </c>
      <c r="Q153" s="7" t="s">
        <v>3</v>
      </c>
    </row>
    <row r="154" spans="1:19" x14ac:dyDescent="0.3">
      <c r="A154">
        <v>1</v>
      </c>
      <c r="B154" s="7">
        <v>56</v>
      </c>
      <c r="C154" s="7">
        <v>5</v>
      </c>
      <c r="D154" s="7">
        <v>3</v>
      </c>
      <c r="E154" s="7">
        <v>2</v>
      </c>
      <c r="F154" s="7" t="s">
        <v>0</v>
      </c>
      <c r="G154" s="7">
        <v>5</v>
      </c>
      <c r="H154" s="7" t="s">
        <v>101</v>
      </c>
      <c r="I154" s="7">
        <v>3</v>
      </c>
      <c r="J154" s="7">
        <v>2</v>
      </c>
      <c r="K154" s="7" t="s">
        <v>149</v>
      </c>
      <c r="L154" s="7" t="s">
        <v>45</v>
      </c>
      <c r="M154" s="7" t="s">
        <v>2</v>
      </c>
      <c r="N154" s="7">
        <v>8000</v>
      </c>
      <c r="Q154" s="7" t="s">
        <v>3</v>
      </c>
    </row>
    <row r="155" spans="1:19" x14ac:dyDescent="0.3">
      <c r="A155">
        <v>1</v>
      </c>
      <c r="B155" s="7">
        <v>56</v>
      </c>
      <c r="C155" s="7">
        <v>4</v>
      </c>
      <c r="D155" s="7">
        <v>1</v>
      </c>
      <c r="E155" s="7">
        <v>3</v>
      </c>
      <c r="F155" s="7" t="s">
        <v>20</v>
      </c>
      <c r="G155" s="7">
        <v>3</v>
      </c>
      <c r="H155" s="7" t="s">
        <v>150</v>
      </c>
      <c r="I155" s="7">
        <v>2</v>
      </c>
      <c r="J155" s="7">
        <v>1</v>
      </c>
      <c r="K155" s="7" t="s">
        <v>151</v>
      </c>
      <c r="L155" s="7" t="s">
        <v>103</v>
      </c>
      <c r="M155" s="7" t="s">
        <v>2</v>
      </c>
      <c r="N155" s="7">
        <v>6000</v>
      </c>
      <c r="Q155" s="7" t="s">
        <v>3</v>
      </c>
    </row>
    <row r="156" spans="1:19" x14ac:dyDescent="0.3">
      <c r="A156">
        <v>1</v>
      </c>
      <c r="B156" s="7">
        <v>56</v>
      </c>
      <c r="C156" s="7">
        <v>4</v>
      </c>
      <c r="D156" s="7">
        <v>2</v>
      </c>
      <c r="E156" s="7">
        <v>2</v>
      </c>
      <c r="F156" s="7" t="s">
        <v>0</v>
      </c>
      <c r="G156" s="7">
        <v>4</v>
      </c>
      <c r="H156" s="7" t="s">
        <v>152</v>
      </c>
      <c r="I156" s="7">
        <v>2</v>
      </c>
      <c r="J156" s="7">
        <v>2</v>
      </c>
      <c r="K156" s="7" t="s">
        <v>153</v>
      </c>
      <c r="L156" s="7" t="s">
        <v>1</v>
      </c>
      <c r="N156" s="7">
        <v>12000</v>
      </c>
      <c r="Q156" s="7" t="s">
        <v>3</v>
      </c>
    </row>
    <row r="157" spans="1:19" x14ac:dyDescent="0.3">
      <c r="A157">
        <v>1</v>
      </c>
      <c r="B157" s="7">
        <v>56</v>
      </c>
      <c r="C157" s="7">
        <v>2</v>
      </c>
      <c r="D157" s="7">
        <v>1</v>
      </c>
      <c r="E157" s="7">
        <v>1</v>
      </c>
      <c r="F157" s="7" t="s">
        <v>20</v>
      </c>
      <c r="G157" s="7">
        <v>2</v>
      </c>
      <c r="H157" s="7" t="s">
        <v>25</v>
      </c>
      <c r="I157" s="7">
        <v>2</v>
      </c>
      <c r="K157" s="7" t="s">
        <v>154</v>
      </c>
      <c r="L157" s="7" t="s">
        <v>155</v>
      </c>
      <c r="M157" s="7" t="s">
        <v>2</v>
      </c>
      <c r="N157" s="7">
        <v>7000</v>
      </c>
      <c r="Q157" s="7" t="s">
        <v>34</v>
      </c>
      <c r="R157" s="7" t="s">
        <v>49</v>
      </c>
      <c r="S157" s="7">
        <v>1</v>
      </c>
    </row>
    <row r="158" spans="1:19" x14ac:dyDescent="0.3">
      <c r="A158">
        <v>1</v>
      </c>
      <c r="B158" s="7">
        <v>56</v>
      </c>
      <c r="C158" s="7">
        <v>3</v>
      </c>
      <c r="D158" s="7">
        <v>2</v>
      </c>
      <c r="E158" s="7">
        <v>1</v>
      </c>
      <c r="F158" s="7" t="s">
        <v>15</v>
      </c>
      <c r="G158" s="7">
        <v>2</v>
      </c>
      <c r="H158" s="7" t="s">
        <v>25</v>
      </c>
      <c r="I158" s="7">
        <v>2</v>
      </c>
      <c r="K158" s="7" t="s">
        <v>156</v>
      </c>
      <c r="L158" s="7" t="s">
        <v>157</v>
      </c>
      <c r="M158" s="7" t="s">
        <v>2</v>
      </c>
      <c r="N158" s="7">
        <v>1500</v>
      </c>
      <c r="Q158" s="7" t="s">
        <v>3</v>
      </c>
    </row>
    <row r="159" spans="1:19" x14ac:dyDescent="0.3">
      <c r="A159">
        <v>1</v>
      </c>
      <c r="B159" s="7">
        <v>56</v>
      </c>
      <c r="C159" s="7">
        <v>1</v>
      </c>
      <c r="D159" s="7">
        <v>1</v>
      </c>
      <c r="F159" s="7" t="s">
        <v>20</v>
      </c>
      <c r="G159" s="7">
        <v>2</v>
      </c>
      <c r="H159" s="7" t="s">
        <v>25</v>
      </c>
      <c r="I159" s="7">
        <v>2</v>
      </c>
      <c r="K159" s="7" t="s">
        <v>158</v>
      </c>
      <c r="L159" s="7" t="s">
        <v>103</v>
      </c>
      <c r="M159" s="7" t="s">
        <v>2</v>
      </c>
      <c r="N159" s="7">
        <v>3000</v>
      </c>
      <c r="Q159" s="7" t="s">
        <v>3</v>
      </c>
    </row>
    <row r="160" spans="1:19" x14ac:dyDescent="0.3">
      <c r="A160">
        <v>1</v>
      </c>
      <c r="B160" s="7">
        <v>56</v>
      </c>
      <c r="C160" s="7">
        <v>4</v>
      </c>
      <c r="D160" s="7">
        <v>3</v>
      </c>
      <c r="E160" s="7">
        <v>1</v>
      </c>
      <c r="F160" s="7" t="s">
        <v>29</v>
      </c>
      <c r="G160" s="7">
        <v>6</v>
      </c>
      <c r="H160" s="7" t="s">
        <v>69</v>
      </c>
      <c r="I160" s="7">
        <v>2</v>
      </c>
      <c r="J160" s="7">
        <v>4</v>
      </c>
      <c r="K160" s="7" t="s">
        <v>159</v>
      </c>
      <c r="L160" s="7" t="s">
        <v>12</v>
      </c>
      <c r="M160" s="7" t="s">
        <v>7</v>
      </c>
      <c r="N160" s="7">
        <v>20000</v>
      </c>
      <c r="Q160" s="7" t="s">
        <v>3</v>
      </c>
    </row>
    <row r="161" spans="1:19" x14ac:dyDescent="0.3">
      <c r="A161">
        <v>1</v>
      </c>
      <c r="B161" s="7">
        <v>56</v>
      </c>
      <c r="C161" s="7">
        <v>3</v>
      </c>
      <c r="D161" s="7">
        <v>1</v>
      </c>
      <c r="E161" s="7">
        <v>2</v>
      </c>
      <c r="F161" s="7" t="s">
        <v>20</v>
      </c>
      <c r="G161" s="7">
        <v>3</v>
      </c>
      <c r="H161" s="7" t="s">
        <v>160</v>
      </c>
      <c r="I161" s="7">
        <v>2</v>
      </c>
      <c r="J161" s="7">
        <v>1</v>
      </c>
      <c r="K161" s="7" t="s">
        <v>161</v>
      </c>
      <c r="L161" s="7" t="s">
        <v>6</v>
      </c>
      <c r="M161" s="7" t="s">
        <v>7</v>
      </c>
      <c r="N161" s="7">
        <v>5000</v>
      </c>
      <c r="Q161" s="7" t="s">
        <v>3</v>
      </c>
    </row>
    <row r="162" spans="1:19" x14ac:dyDescent="0.3">
      <c r="A162">
        <v>1</v>
      </c>
      <c r="B162" s="7">
        <v>56</v>
      </c>
      <c r="C162" s="7">
        <v>3</v>
      </c>
      <c r="D162" s="7">
        <v>2</v>
      </c>
      <c r="E162" s="7">
        <v>1</v>
      </c>
      <c r="F162" s="7" t="s">
        <v>0</v>
      </c>
      <c r="G162" s="7">
        <v>3</v>
      </c>
      <c r="H162" s="7" t="s">
        <v>133</v>
      </c>
      <c r="I162" s="7">
        <v>2</v>
      </c>
      <c r="J162" s="7">
        <v>1</v>
      </c>
      <c r="K162" s="7" t="s">
        <v>162</v>
      </c>
      <c r="L162" s="7" t="s">
        <v>84</v>
      </c>
      <c r="N162" s="7">
        <v>6000</v>
      </c>
      <c r="Q162" s="7" t="s">
        <v>3</v>
      </c>
    </row>
    <row r="163" spans="1:19" x14ac:dyDescent="0.3">
      <c r="A163">
        <v>1</v>
      </c>
      <c r="B163" s="5">
        <v>56</v>
      </c>
      <c r="C163" s="5">
        <v>4</v>
      </c>
      <c r="D163" s="5">
        <v>1</v>
      </c>
      <c r="E163" s="5">
        <v>3</v>
      </c>
      <c r="F163" s="6" t="s">
        <v>20</v>
      </c>
      <c r="G163" s="5">
        <v>4</v>
      </c>
      <c r="H163" s="6" t="s">
        <v>133</v>
      </c>
      <c r="I163" s="5">
        <v>2</v>
      </c>
      <c r="J163" s="5">
        <v>2</v>
      </c>
      <c r="K163" s="6" t="s">
        <v>163</v>
      </c>
      <c r="L163" s="6" t="s">
        <v>26</v>
      </c>
      <c r="M163" s="6"/>
      <c r="N163" s="5">
        <v>1500</v>
      </c>
      <c r="O163" s="6"/>
      <c r="P163" s="6"/>
      <c r="Q163" s="6" t="s">
        <v>3</v>
      </c>
      <c r="R163" s="6"/>
      <c r="S163" s="6"/>
    </row>
    <row r="164" spans="1:19" x14ac:dyDescent="0.3">
      <c r="A164">
        <v>1</v>
      </c>
      <c r="B164" s="3">
        <v>56</v>
      </c>
      <c r="C164" s="3">
        <v>6</v>
      </c>
      <c r="D164" s="3">
        <v>4</v>
      </c>
      <c r="E164" s="3">
        <v>2</v>
      </c>
      <c r="F164" s="4" t="s">
        <v>112</v>
      </c>
      <c r="G164" s="3">
        <v>9</v>
      </c>
      <c r="H164" s="4" t="s">
        <v>69</v>
      </c>
      <c r="I164" s="3">
        <v>6</v>
      </c>
      <c r="J164" s="3">
        <v>3</v>
      </c>
      <c r="K164" s="4" t="s">
        <v>164</v>
      </c>
      <c r="L164" s="4" t="s">
        <v>97</v>
      </c>
      <c r="M164" s="4" t="s">
        <v>28</v>
      </c>
      <c r="N164" s="3">
        <v>8000</v>
      </c>
      <c r="O164" s="4"/>
      <c r="P164" s="4"/>
      <c r="Q164" s="4" t="s">
        <v>34</v>
      </c>
      <c r="R164" s="4" t="s">
        <v>49</v>
      </c>
      <c r="S164" s="3">
        <v>1</v>
      </c>
    </row>
    <row r="165" spans="1:19" x14ac:dyDescent="0.3">
      <c r="A165">
        <v>1</v>
      </c>
      <c r="B165" s="3">
        <v>56</v>
      </c>
      <c r="C165" s="7">
        <v>6</v>
      </c>
      <c r="D165" s="7">
        <v>3</v>
      </c>
      <c r="E165" s="7">
        <v>3</v>
      </c>
      <c r="F165" s="7" t="s">
        <v>112</v>
      </c>
      <c r="G165" s="7">
        <v>12</v>
      </c>
      <c r="H165" s="7" t="s">
        <v>69</v>
      </c>
      <c r="I165" s="7">
        <v>10</v>
      </c>
      <c r="J165" s="7">
        <v>2</v>
      </c>
      <c r="K165" s="7" t="s">
        <v>113</v>
      </c>
      <c r="L165" s="7" t="s">
        <v>35</v>
      </c>
      <c r="N165" s="7">
        <v>25000</v>
      </c>
      <c r="Q165" s="7" t="s">
        <v>34</v>
      </c>
      <c r="R165" s="7" t="s">
        <v>114</v>
      </c>
      <c r="S165" s="7">
        <v>2</v>
      </c>
    </row>
    <row r="166" spans="1:19" x14ac:dyDescent="0.3">
      <c r="A166">
        <v>1</v>
      </c>
      <c r="B166" s="3">
        <v>56</v>
      </c>
      <c r="C166" s="7">
        <v>5</v>
      </c>
      <c r="D166" s="7">
        <v>4</v>
      </c>
      <c r="E166" s="7">
        <v>1</v>
      </c>
      <c r="F166" s="7" t="s">
        <v>0</v>
      </c>
      <c r="G166" s="7">
        <v>4</v>
      </c>
      <c r="H166" s="7" t="s">
        <v>21</v>
      </c>
      <c r="I166" s="7">
        <v>4</v>
      </c>
      <c r="J166" s="7">
        <v>0</v>
      </c>
      <c r="K166" s="7" t="s">
        <v>70</v>
      </c>
      <c r="L166" s="7" t="s">
        <v>93</v>
      </c>
      <c r="N166" s="7">
        <v>1000</v>
      </c>
      <c r="Q166" s="7" t="s">
        <v>3</v>
      </c>
    </row>
    <row r="167" spans="1:19" x14ac:dyDescent="0.3">
      <c r="A167">
        <v>1</v>
      </c>
      <c r="B167" s="3">
        <v>56</v>
      </c>
      <c r="C167" s="7">
        <v>4</v>
      </c>
      <c r="D167" s="7">
        <v>3</v>
      </c>
      <c r="E167" s="7">
        <v>1</v>
      </c>
      <c r="F167" s="7" t="s">
        <v>20</v>
      </c>
      <c r="G167" s="7">
        <v>5</v>
      </c>
      <c r="H167" s="7" t="s">
        <v>39</v>
      </c>
      <c r="I167" s="7">
        <v>5</v>
      </c>
      <c r="J167" s="7">
        <v>0</v>
      </c>
      <c r="K167" s="7" t="s">
        <v>70</v>
      </c>
      <c r="L167" s="7" t="s">
        <v>93</v>
      </c>
      <c r="N167" s="7">
        <v>1500</v>
      </c>
      <c r="Q167" s="7" t="s">
        <v>3</v>
      </c>
    </row>
    <row r="168" spans="1:19" x14ac:dyDescent="0.3">
      <c r="A168">
        <v>1</v>
      </c>
      <c r="B168" s="3">
        <v>56</v>
      </c>
      <c r="C168" s="7">
        <v>5</v>
      </c>
      <c r="D168" s="7">
        <v>2</v>
      </c>
      <c r="E168" s="7">
        <v>3</v>
      </c>
      <c r="F168" s="7" t="s">
        <v>20</v>
      </c>
      <c r="G168" s="7">
        <v>4</v>
      </c>
      <c r="H168" s="7" t="s">
        <v>39</v>
      </c>
      <c r="I168" s="7">
        <v>2</v>
      </c>
      <c r="J168" s="7">
        <v>2</v>
      </c>
      <c r="K168" s="7" t="s">
        <v>70</v>
      </c>
      <c r="L168" s="7" t="s">
        <v>93</v>
      </c>
      <c r="N168" s="7">
        <v>1000</v>
      </c>
      <c r="Q168" s="7" t="s">
        <v>3</v>
      </c>
    </row>
    <row r="169" spans="1:19" x14ac:dyDescent="0.3">
      <c r="A169">
        <v>1</v>
      </c>
      <c r="B169" s="3">
        <v>56</v>
      </c>
      <c r="C169" s="7">
        <v>4</v>
      </c>
      <c r="D169" s="7">
        <v>1</v>
      </c>
      <c r="E169" s="7">
        <v>3</v>
      </c>
      <c r="F169" s="7" t="s">
        <v>20</v>
      </c>
      <c r="G169" s="7">
        <v>3</v>
      </c>
      <c r="H169" s="7" t="s">
        <v>39</v>
      </c>
      <c r="I169" s="7">
        <v>2</v>
      </c>
      <c r="J169" s="7">
        <v>1</v>
      </c>
      <c r="K169" s="7" t="s">
        <v>52</v>
      </c>
      <c r="L169" s="7" t="s">
        <v>93</v>
      </c>
      <c r="N169" s="7">
        <v>1500</v>
      </c>
      <c r="Q169" s="7" t="s">
        <v>3</v>
      </c>
    </row>
    <row r="170" spans="1:19" x14ac:dyDescent="0.3">
      <c r="A170">
        <v>1</v>
      </c>
      <c r="B170" s="3">
        <v>56</v>
      </c>
      <c r="C170" s="7">
        <v>5</v>
      </c>
      <c r="D170" s="7">
        <v>2</v>
      </c>
      <c r="E170" s="7">
        <v>3</v>
      </c>
      <c r="F170" s="7" t="s">
        <v>0</v>
      </c>
      <c r="G170" s="7">
        <v>7</v>
      </c>
      <c r="H170" s="7" t="s">
        <v>21</v>
      </c>
      <c r="I170" s="7">
        <v>5</v>
      </c>
      <c r="J170" s="7">
        <v>2</v>
      </c>
      <c r="K170" s="7" t="s">
        <v>52</v>
      </c>
      <c r="L170" s="7" t="s">
        <v>115</v>
      </c>
      <c r="M170" s="7" t="s">
        <v>28</v>
      </c>
      <c r="N170" s="7">
        <v>2000</v>
      </c>
      <c r="Q170" s="7" t="s">
        <v>3</v>
      </c>
    </row>
    <row r="171" spans="1:19" x14ac:dyDescent="0.3">
      <c r="A171">
        <v>1</v>
      </c>
      <c r="B171" s="3">
        <v>56</v>
      </c>
      <c r="C171" s="7">
        <v>4</v>
      </c>
      <c r="D171" s="7">
        <v>2</v>
      </c>
      <c r="E171" s="7">
        <v>2</v>
      </c>
      <c r="F171" s="7" t="s">
        <v>0</v>
      </c>
      <c r="G171" s="7">
        <v>4</v>
      </c>
      <c r="H171" s="7" t="s">
        <v>39</v>
      </c>
      <c r="I171" s="7">
        <v>3</v>
      </c>
      <c r="J171" s="7">
        <v>1</v>
      </c>
      <c r="K171" s="7" t="s">
        <v>52</v>
      </c>
      <c r="L171" s="7" t="s">
        <v>93</v>
      </c>
      <c r="N171" s="7">
        <v>1000</v>
      </c>
      <c r="Q171" s="7" t="s">
        <v>3</v>
      </c>
    </row>
    <row r="172" spans="1:19" x14ac:dyDescent="0.3">
      <c r="A172">
        <v>1</v>
      </c>
      <c r="B172" s="3">
        <v>56</v>
      </c>
      <c r="C172" s="7">
        <v>4</v>
      </c>
      <c r="D172" s="7">
        <v>3</v>
      </c>
      <c r="E172" s="7">
        <v>1</v>
      </c>
      <c r="F172" s="7" t="s">
        <v>0</v>
      </c>
      <c r="G172" s="7">
        <v>7</v>
      </c>
      <c r="H172" s="7" t="s">
        <v>21</v>
      </c>
      <c r="I172" s="7">
        <v>6</v>
      </c>
      <c r="J172" s="7">
        <v>1</v>
      </c>
      <c r="K172" s="7" t="s">
        <v>52</v>
      </c>
      <c r="L172" s="7" t="s">
        <v>93</v>
      </c>
      <c r="N172" s="7">
        <v>2000</v>
      </c>
      <c r="Q172" s="7" t="s">
        <v>3</v>
      </c>
    </row>
    <row r="173" spans="1:19" x14ac:dyDescent="0.3">
      <c r="A173">
        <v>1</v>
      </c>
      <c r="B173" s="3">
        <v>56</v>
      </c>
      <c r="C173" s="7">
        <v>3</v>
      </c>
      <c r="D173" s="7">
        <v>1</v>
      </c>
      <c r="E173" s="7">
        <v>2</v>
      </c>
      <c r="F173" s="7" t="s">
        <v>20</v>
      </c>
      <c r="G173" s="7">
        <v>4</v>
      </c>
      <c r="H173" s="7" t="s">
        <v>25</v>
      </c>
      <c r="I173" s="7">
        <v>4</v>
      </c>
      <c r="J173" s="7">
        <v>0</v>
      </c>
      <c r="K173" s="7" t="s">
        <v>52</v>
      </c>
      <c r="L173" s="7" t="s">
        <v>93</v>
      </c>
      <c r="N173" s="7">
        <v>1500</v>
      </c>
      <c r="Q173" s="7" t="s">
        <v>3</v>
      </c>
    </row>
    <row r="174" spans="1:19" x14ac:dyDescent="0.3">
      <c r="A174">
        <v>1</v>
      </c>
      <c r="B174" s="3">
        <v>56</v>
      </c>
      <c r="C174" s="7">
        <v>3</v>
      </c>
      <c r="D174" s="7">
        <v>2</v>
      </c>
      <c r="E174" s="7">
        <v>1</v>
      </c>
      <c r="F174" s="7" t="s">
        <v>0</v>
      </c>
      <c r="G174" s="7">
        <v>5</v>
      </c>
      <c r="H174" s="7" t="s">
        <v>21</v>
      </c>
      <c r="I174" s="7">
        <v>3</v>
      </c>
      <c r="J174" s="7">
        <v>1</v>
      </c>
      <c r="K174" s="7" t="s">
        <v>62</v>
      </c>
      <c r="L174" s="7" t="s">
        <v>107</v>
      </c>
      <c r="M174" s="7" t="s">
        <v>88</v>
      </c>
      <c r="N174" s="7">
        <v>2000</v>
      </c>
      <c r="Q174" s="7" t="s">
        <v>3</v>
      </c>
    </row>
    <row r="175" spans="1:19" x14ac:dyDescent="0.3">
      <c r="A175">
        <v>1</v>
      </c>
      <c r="B175" s="3">
        <v>56</v>
      </c>
      <c r="C175" s="7">
        <v>4</v>
      </c>
      <c r="D175" s="7">
        <v>3</v>
      </c>
      <c r="E175" s="7">
        <v>1</v>
      </c>
      <c r="F175" s="7" t="s">
        <v>20</v>
      </c>
      <c r="G175" s="7">
        <v>3</v>
      </c>
      <c r="H175" s="7" t="s">
        <v>39</v>
      </c>
      <c r="I175" s="7">
        <v>3</v>
      </c>
      <c r="J175" s="7">
        <v>0</v>
      </c>
      <c r="K175" s="7" t="s">
        <v>70</v>
      </c>
      <c r="L175" s="7" t="s">
        <v>93</v>
      </c>
      <c r="N175" s="7">
        <v>1000</v>
      </c>
      <c r="Q175" s="7" t="s">
        <v>3</v>
      </c>
    </row>
    <row r="176" spans="1:19" x14ac:dyDescent="0.3">
      <c r="A176">
        <v>1</v>
      </c>
      <c r="B176" s="3">
        <v>56</v>
      </c>
      <c r="C176" s="7">
        <v>5</v>
      </c>
      <c r="D176" s="7">
        <v>3</v>
      </c>
      <c r="E176" s="7">
        <v>2</v>
      </c>
      <c r="F176" s="7" t="s">
        <v>0</v>
      </c>
      <c r="G176" s="7">
        <v>7</v>
      </c>
      <c r="H176" s="7" t="s">
        <v>39</v>
      </c>
      <c r="I176" s="7">
        <v>4</v>
      </c>
      <c r="J176" s="7">
        <v>3</v>
      </c>
      <c r="K176" s="7" t="s">
        <v>92</v>
      </c>
      <c r="L176" s="7" t="s">
        <v>93</v>
      </c>
      <c r="N176" s="7">
        <v>1500</v>
      </c>
      <c r="Q176" s="7" t="s">
        <v>3</v>
      </c>
    </row>
    <row r="177" spans="1:19" x14ac:dyDescent="0.3">
      <c r="A177">
        <v>1</v>
      </c>
      <c r="B177" s="3">
        <v>56</v>
      </c>
      <c r="C177" s="7">
        <v>5</v>
      </c>
      <c r="D177" s="7">
        <v>2</v>
      </c>
      <c r="E177" s="7">
        <v>3</v>
      </c>
      <c r="F177" s="7" t="s">
        <v>0</v>
      </c>
      <c r="G177" s="7">
        <v>8</v>
      </c>
      <c r="H177" s="7" t="s">
        <v>21</v>
      </c>
      <c r="I177" s="7">
        <v>5</v>
      </c>
      <c r="J177" s="7">
        <v>3</v>
      </c>
      <c r="K177" s="7" t="s">
        <v>116</v>
      </c>
      <c r="L177" s="7" t="s">
        <v>93</v>
      </c>
      <c r="N177" s="7">
        <v>2000</v>
      </c>
      <c r="Q177" s="7" t="s">
        <v>3</v>
      </c>
    </row>
    <row r="178" spans="1:19" x14ac:dyDescent="0.3">
      <c r="A178">
        <v>1</v>
      </c>
      <c r="B178" s="3">
        <v>56</v>
      </c>
      <c r="C178" s="7">
        <v>6</v>
      </c>
      <c r="D178" s="7">
        <v>3</v>
      </c>
      <c r="E178" s="7">
        <v>3</v>
      </c>
      <c r="F178" s="7" t="s">
        <v>0</v>
      </c>
      <c r="G178" s="7">
        <v>8</v>
      </c>
      <c r="H178" s="7" t="s">
        <v>21</v>
      </c>
      <c r="I178" s="7">
        <v>6</v>
      </c>
      <c r="J178" s="7">
        <v>2</v>
      </c>
      <c r="K178" s="7" t="s">
        <v>62</v>
      </c>
      <c r="L178" s="7" t="s">
        <v>107</v>
      </c>
      <c r="M178" s="7" t="s">
        <v>88</v>
      </c>
      <c r="N178" s="7">
        <v>2000</v>
      </c>
      <c r="Q178" s="7" t="s">
        <v>3</v>
      </c>
    </row>
    <row r="179" spans="1:19" x14ac:dyDescent="0.3">
      <c r="A179">
        <v>1</v>
      </c>
      <c r="B179" s="3">
        <v>56</v>
      </c>
      <c r="C179" s="7">
        <v>4</v>
      </c>
      <c r="D179" s="7">
        <v>3</v>
      </c>
      <c r="E179" s="7">
        <v>1</v>
      </c>
      <c r="F179" s="7" t="s">
        <v>0</v>
      </c>
      <c r="G179" s="7">
        <v>4</v>
      </c>
      <c r="H179" s="7" t="s">
        <v>117</v>
      </c>
      <c r="I179" s="7">
        <v>3</v>
      </c>
      <c r="J179" s="7">
        <v>1</v>
      </c>
      <c r="K179" s="7" t="s">
        <v>99</v>
      </c>
      <c r="L179" s="7" t="s">
        <v>26</v>
      </c>
      <c r="M179" s="7" t="s">
        <v>28</v>
      </c>
      <c r="N179" s="7">
        <v>6000</v>
      </c>
      <c r="Q179" s="7" t="s">
        <v>3</v>
      </c>
    </row>
    <row r="180" spans="1:19" x14ac:dyDescent="0.3">
      <c r="A180">
        <v>1</v>
      </c>
      <c r="B180" s="3">
        <v>56</v>
      </c>
      <c r="C180" s="7">
        <v>3</v>
      </c>
      <c r="D180" s="7">
        <v>3</v>
      </c>
      <c r="E180" s="7">
        <v>0</v>
      </c>
      <c r="F180" s="7" t="s">
        <v>15</v>
      </c>
      <c r="G180" s="7">
        <v>2</v>
      </c>
      <c r="H180" s="7" t="s">
        <v>25</v>
      </c>
      <c r="I180" s="7">
        <v>2</v>
      </c>
      <c r="J180" s="7">
        <v>0</v>
      </c>
      <c r="K180" s="7" t="s">
        <v>116</v>
      </c>
      <c r="L180" s="7" t="s">
        <v>53</v>
      </c>
      <c r="M180" s="7" t="s">
        <v>2</v>
      </c>
      <c r="N180" s="7">
        <v>1500</v>
      </c>
      <c r="Q180" s="7" t="s">
        <v>3</v>
      </c>
    </row>
    <row r="181" spans="1:19" x14ac:dyDescent="0.3">
      <c r="A181">
        <v>1</v>
      </c>
      <c r="B181" s="7">
        <v>56</v>
      </c>
      <c r="C181" s="7">
        <v>3</v>
      </c>
      <c r="D181" s="7">
        <v>2</v>
      </c>
      <c r="E181" s="7">
        <v>1</v>
      </c>
      <c r="F181" s="7" t="s">
        <v>0</v>
      </c>
      <c r="G181" s="7">
        <v>6</v>
      </c>
      <c r="H181" s="7" t="s">
        <v>137</v>
      </c>
      <c r="I181" s="7">
        <v>5</v>
      </c>
      <c r="J181" s="7">
        <v>1</v>
      </c>
      <c r="K181" s="7" t="s">
        <v>17</v>
      </c>
      <c r="L181" s="7" t="s">
        <v>53</v>
      </c>
      <c r="M181" s="7" t="s">
        <v>2</v>
      </c>
      <c r="N181" s="7">
        <v>2400</v>
      </c>
      <c r="Q181" s="7" t="s">
        <v>3</v>
      </c>
    </row>
    <row r="182" spans="1:19" x14ac:dyDescent="0.3">
      <c r="A182">
        <v>1</v>
      </c>
      <c r="B182" s="7">
        <v>56</v>
      </c>
      <c r="C182" s="7">
        <v>6</v>
      </c>
      <c r="D182" s="7">
        <v>2</v>
      </c>
      <c r="E182" s="7">
        <v>4</v>
      </c>
      <c r="F182" s="7" t="s">
        <v>0</v>
      </c>
      <c r="G182" s="7">
        <v>7</v>
      </c>
      <c r="H182" s="7" t="s">
        <v>25</v>
      </c>
      <c r="I182" s="7">
        <v>7</v>
      </c>
      <c r="J182" s="7">
        <v>0</v>
      </c>
      <c r="K182" s="7" t="s">
        <v>156</v>
      </c>
      <c r="L182" s="7" t="s">
        <v>174</v>
      </c>
      <c r="M182" s="7" t="s">
        <v>2</v>
      </c>
      <c r="N182" s="7">
        <v>45000</v>
      </c>
      <c r="Q182" s="7" t="s">
        <v>3</v>
      </c>
    </row>
    <row r="183" spans="1:19" x14ac:dyDescent="0.3">
      <c r="A183">
        <v>1</v>
      </c>
      <c r="B183" s="7">
        <v>56</v>
      </c>
      <c r="C183" s="7">
        <v>6</v>
      </c>
      <c r="D183" s="7">
        <v>2</v>
      </c>
      <c r="E183" s="7">
        <v>4</v>
      </c>
      <c r="F183" s="7" t="s">
        <v>20</v>
      </c>
      <c r="G183" s="7">
        <v>6</v>
      </c>
      <c r="H183" s="7" t="s">
        <v>147</v>
      </c>
      <c r="I183" s="7">
        <v>6</v>
      </c>
      <c r="J183" s="7">
        <v>0</v>
      </c>
      <c r="K183" s="7" t="s">
        <v>116</v>
      </c>
      <c r="L183" s="7" t="s">
        <v>53</v>
      </c>
      <c r="M183" s="7" t="s">
        <v>2</v>
      </c>
      <c r="N183" s="7">
        <v>2000</v>
      </c>
      <c r="Q183" s="7" t="s">
        <v>34</v>
      </c>
      <c r="R183" s="7" t="s">
        <v>49</v>
      </c>
      <c r="S183" s="7">
        <v>1</v>
      </c>
    </row>
    <row r="184" spans="1:19" x14ac:dyDescent="0.3">
      <c r="A184">
        <v>1</v>
      </c>
      <c r="B184" s="7">
        <v>56</v>
      </c>
      <c r="C184" s="7">
        <v>2</v>
      </c>
      <c r="D184" s="7">
        <v>1</v>
      </c>
      <c r="E184" s="7">
        <v>1</v>
      </c>
      <c r="F184" s="7" t="s">
        <v>20</v>
      </c>
      <c r="G184" s="7">
        <v>4</v>
      </c>
      <c r="H184" s="7" t="s">
        <v>25</v>
      </c>
      <c r="I184" s="7">
        <v>4</v>
      </c>
      <c r="J184" s="7">
        <v>0</v>
      </c>
      <c r="K184" s="7" t="s">
        <v>116</v>
      </c>
      <c r="L184" s="7" t="s">
        <v>155</v>
      </c>
      <c r="N184" s="7">
        <v>1000</v>
      </c>
      <c r="Q184" s="7" t="s">
        <v>34</v>
      </c>
      <c r="R184" s="7" t="s">
        <v>49</v>
      </c>
      <c r="S184" s="7">
        <v>1</v>
      </c>
    </row>
    <row r="185" spans="1:19" x14ac:dyDescent="0.3">
      <c r="A185">
        <v>1</v>
      </c>
      <c r="B185" s="7">
        <v>56</v>
      </c>
      <c r="C185" s="7">
        <v>4</v>
      </c>
      <c r="D185" s="7">
        <v>2</v>
      </c>
      <c r="E185" s="7">
        <v>2</v>
      </c>
      <c r="F185" s="7" t="s">
        <v>29</v>
      </c>
      <c r="G185" s="7">
        <v>8</v>
      </c>
      <c r="H185" s="7" t="s">
        <v>133</v>
      </c>
      <c r="I185" s="7">
        <v>6</v>
      </c>
      <c r="J185" s="7">
        <v>2</v>
      </c>
      <c r="K185" s="7" t="s">
        <v>52</v>
      </c>
      <c r="L185" s="7" t="s">
        <v>175</v>
      </c>
      <c r="N185" s="7">
        <v>3500</v>
      </c>
      <c r="Q185" s="7" t="s">
        <v>34</v>
      </c>
      <c r="R185" s="7" t="s">
        <v>114</v>
      </c>
      <c r="S185" s="7">
        <v>2</v>
      </c>
    </row>
    <row r="186" spans="1:19" x14ac:dyDescent="0.3">
      <c r="A186">
        <v>1</v>
      </c>
      <c r="B186" s="7">
        <v>56</v>
      </c>
      <c r="C186" s="7">
        <v>4</v>
      </c>
      <c r="D186" s="7">
        <v>3</v>
      </c>
      <c r="E186" s="7">
        <v>1</v>
      </c>
      <c r="F186" s="7" t="s">
        <v>0</v>
      </c>
      <c r="G186" s="7">
        <v>8</v>
      </c>
      <c r="H186" s="7" t="s">
        <v>176</v>
      </c>
      <c r="K186" s="7" t="s">
        <v>177</v>
      </c>
      <c r="L186" s="7" t="s">
        <v>178</v>
      </c>
      <c r="N186" s="7">
        <v>3000</v>
      </c>
      <c r="Q186" s="7" t="s">
        <v>34</v>
      </c>
      <c r="R186" s="7" t="s">
        <v>49</v>
      </c>
      <c r="S186" s="7">
        <v>1</v>
      </c>
    </row>
    <row r="187" spans="1:19" x14ac:dyDescent="0.3">
      <c r="A187">
        <v>1</v>
      </c>
      <c r="B187" s="7">
        <v>56</v>
      </c>
      <c r="C187" s="7">
        <v>3</v>
      </c>
      <c r="D187" s="7">
        <v>1</v>
      </c>
      <c r="E187" s="7">
        <v>2</v>
      </c>
      <c r="F187" s="7" t="s">
        <v>112</v>
      </c>
      <c r="G187" s="7">
        <v>6</v>
      </c>
      <c r="H187" s="7" t="s">
        <v>179</v>
      </c>
      <c r="K187" s="7" t="s">
        <v>180</v>
      </c>
      <c r="L187" s="7" t="s">
        <v>181</v>
      </c>
      <c r="M187" s="7" t="s">
        <v>2</v>
      </c>
      <c r="N187" s="7">
        <v>5000</v>
      </c>
      <c r="Q187" s="7" t="s">
        <v>34</v>
      </c>
      <c r="R187" s="7" t="s">
        <v>35</v>
      </c>
      <c r="S187" s="7">
        <v>1</v>
      </c>
    </row>
    <row r="188" spans="1:19" x14ac:dyDescent="0.3">
      <c r="A188">
        <v>1</v>
      </c>
      <c r="B188" s="7">
        <v>56</v>
      </c>
      <c r="C188" s="7">
        <v>3</v>
      </c>
      <c r="D188" s="7">
        <v>1</v>
      </c>
      <c r="E188" s="7">
        <v>2</v>
      </c>
      <c r="F188" s="7" t="s">
        <v>112</v>
      </c>
      <c r="G188" s="7">
        <v>13</v>
      </c>
      <c r="H188" s="7" t="s">
        <v>182</v>
      </c>
      <c r="K188" s="7" t="s">
        <v>183</v>
      </c>
      <c r="L188" s="7" t="s">
        <v>181</v>
      </c>
      <c r="N188" s="7">
        <v>9000</v>
      </c>
      <c r="Q188" s="7" t="s">
        <v>34</v>
      </c>
      <c r="R188" s="7" t="s">
        <v>35</v>
      </c>
      <c r="S188" s="7">
        <v>1</v>
      </c>
    </row>
    <row r="189" spans="1:19" x14ac:dyDescent="0.3">
      <c r="A189">
        <v>1</v>
      </c>
      <c r="B189" s="7">
        <v>56</v>
      </c>
      <c r="C189" s="7">
        <v>5</v>
      </c>
      <c r="D189" s="7">
        <v>3</v>
      </c>
      <c r="E189" s="7">
        <v>2</v>
      </c>
      <c r="F189" s="7" t="s">
        <v>0</v>
      </c>
      <c r="G189" s="7">
        <v>6</v>
      </c>
      <c r="H189" s="7" t="s">
        <v>21</v>
      </c>
      <c r="I189" s="7">
        <v>4</v>
      </c>
      <c r="J189" s="7">
        <v>2</v>
      </c>
      <c r="K189" s="7" t="s">
        <v>184</v>
      </c>
      <c r="L189" s="7" t="s">
        <v>167</v>
      </c>
      <c r="M189" s="7" t="s">
        <v>28</v>
      </c>
      <c r="N189" s="7">
        <v>5500</v>
      </c>
      <c r="Q189" s="7" t="s">
        <v>3</v>
      </c>
    </row>
    <row r="190" spans="1:19" x14ac:dyDescent="0.3">
      <c r="A190">
        <v>1</v>
      </c>
      <c r="B190" s="7">
        <v>56</v>
      </c>
      <c r="C190" s="7">
        <v>4</v>
      </c>
      <c r="D190" s="7">
        <v>2</v>
      </c>
      <c r="E190" s="7">
        <v>2</v>
      </c>
      <c r="F190" s="7" t="s">
        <v>15</v>
      </c>
      <c r="G190" s="7">
        <v>6</v>
      </c>
      <c r="H190" s="7" t="s">
        <v>66</v>
      </c>
      <c r="I190" s="7">
        <v>3</v>
      </c>
      <c r="J190" s="7">
        <v>3</v>
      </c>
      <c r="K190" s="7" t="s">
        <v>52</v>
      </c>
      <c r="L190" s="7" t="s">
        <v>26</v>
      </c>
      <c r="M190" s="7" t="s">
        <v>2</v>
      </c>
      <c r="N190" s="7">
        <v>3000</v>
      </c>
      <c r="Q190" s="7" t="s">
        <v>3</v>
      </c>
    </row>
    <row r="191" spans="1:19" x14ac:dyDescent="0.3">
      <c r="A191">
        <v>1</v>
      </c>
      <c r="B191" s="7">
        <v>56</v>
      </c>
      <c r="C191" s="7">
        <v>6</v>
      </c>
      <c r="D191" s="7">
        <v>4</v>
      </c>
      <c r="E191" s="7">
        <v>2</v>
      </c>
      <c r="F191" s="7" t="s">
        <v>0</v>
      </c>
      <c r="G191" s="7">
        <v>12</v>
      </c>
      <c r="H191" s="7" t="s">
        <v>21</v>
      </c>
      <c r="I191" s="7">
        <v>8</v>
      </c>
      <c r="J191" s="7">
        <v>4</v>
      </c>
      <c r="K191" s="7" t="s">
        <v>185</v>
      </c>
      <c r="L191" s="7" t="s">
        <v>45</v>
      </c>
      <c r="M191" s="7" t="s">
        <v>28</v>
      </c>
      <c r="N191" s="7">
        <v>6500</v>
      </c>
      <c r="Q191" s="7" t="s">
        <v>3</v>
      </c>
    </row>
    <row r="192" spans="1:19" x14ac:dyDescent="0.3">
      <c r="A192">
        <v>1</v>
      </c>
      <c r="B192" s="7">
        <v>56</v>
      </c>
      <c r="C192" s="7">
        <v>6</v>
      </c>
      <c r="D192" s="7">
        <v>4</v>
      </c>
      <c r="E192" s="7">
        <v>2</v>
      </c>
      <c r="F192" s="7" t="s">
        <v>29</v>
      </c>
      <c r="G192" s="7">
        <v>14</v>
      </c>
      <c r="H192" s="7" t="s">
        <v>186</v>
      </c>
      <c r="I192" s="7">
        <v>8</v>
      </c>
      <c r="J192" s="7">
        <v>6</v>
      </c>
      <c r="K192" s="7" t="s">
        <v>60</v>
      </c>
      <c r="L192" s="7" t="s">
        <v>45</v>
      </c>
      <c r="M192" s="7" t="s">
        <v>28</v>
      </c>
      <c r="N192" s="7">
        <v>8000</v>
      </c>
      <c r="Q192" s="7" t="s">
        <v>3</v>
      </c>
    </row>
    <row r="193" spans="1:19" x14ac:dyDescent="0.3">
      <c r="A193">
        <v>1</v>
      </c>
      <c r="B193" s="7">
        <v>56</v>
      </c>
      <c r="C193" s="7">
        <v>4</v>
      </c>
      <c r="D193" s="7">
        <v>2</v>
      </c>
      <c r="E193" s="7">
        <v>2</v>
      </c>
      <c r="F193" s="7" t="s">
        <v>0</v>
      </c>
      <c r="G193" s="7">
        <v>5</v>
      </c>
      <c r="H193" s="7" t="s">
        <v>165</v>
      </c>
      <c r="I193" s="7">
        <v>4</v>
      </c>
      <c r="J193" s="7">
        <v>1</v>
      </c>
      <c r="K193" s="7" t="s">
        <v>187</v>
      </c>
      <c r="L193" s="7" t="s">
        <v>97</v>
      </c>
      <c r="M193" s="7" t="s">
        <v>28</v>
      </c>
      <c r="N193" s="7">
        <v>10000</v>
      </c>
      <c r="Q193" s="7" t="s">
        <v>34</v>
      </c>
      <c r="R193" s="7" t="s">
        <v>49</v>
      </c>
      <c r="S193" s="7">
        <v>1</v>
      </c>
    </row>
    <row r="194" spans="1:19" x14ac:dyDescent="0.3">
      <c r="A194">
        <v>1</v>
      </c>
      <c r="B194" s="7">
        <v>56</v>
      </c>
      <c r="C194" s="7">
        <v>6</v>
      </c>
      <c r="D194" s="7">
        <v>4</v>
      </c>
      <c r="E194" s="7">
        <v>2</v>
      </c>
      <c r="F194" s="7" t="s">
        <v>29</v>
      </c>
      <c r="G194" s="7">
        <v>4</v>
      </c>
      <c r="H194" s="7" t="s">
        <v>133</v>
      </c>
      <c r="I194" s="7">
        <v>3</v>
      </c>
      <c r="J194" s="7">
        <v>1</v>
      </c>
      <c r="K194" s="7" t="s">
        <v>94</v>
      </c>
      <c r="L194" s="7" t="s">
        <v>26</v>
      </c>
      <c r="M194" s="7" t="s">
        <v>28</v>
      </c>
      <c r="N194" s="7">
        <v>6500</v>
      </c>
      <c r="Q194" s="7" t="s">
        <v>3</v>
      </c>
    </row>
    <row r="195" spans="1:19" x14ac:dyDescent="0.3">
      <c r="A195">
        <v>1</v>
      </c>
      <c r="B195" s="7">
        <v>56</v>
      </c>
      <c r="C195" s="7">
        <v>3</v>
      </c>
      <c r="D195" s="7">
        <v>2</v>
      </c>
      <c r="E195" s="7">
        <v>1</v>
      </c>
      <c r="F195" s="7" t="s">
        <v>0</v>
      </c>
      <c r="G195" s="7">
        <v>3</v>
      </c>
      <c r="H195" s="7" t="s">
        <v>133</v>
      </c>
      <c r="I195" s="7">
        <v>2</v>
      </c>
      <c r="J195" s="7">
        <v>1</v>
      </c>
      <c r="K195" s="7" t="s">
        <v>188</v>
      </c>
      <c r="L195" s="7" t="s">
        <v>26</v>
      </c>
      <c r="M195" s="7" t="s">
        <v>88</v>
      </c>
      <c r="N195" s="7">
        <v>6000</v>
      </c>
      <c r="Q195" s="7" t="s">
        <v>3</v>
      </c>
    </row>
    <row r="196" spans="1:19" x14ac:dyDescent="0.3">
      <c r="A196">
        <v>1</v>
      </c>
      <c r="B196" s="7">
        <v>56</v>
      </c>
      <c r="C196" s="7">
        <v>5</v>
      </c>
      <c r="D196" s="7">
        <v>3</v>
      </c>
      <c r="E196" s="7">
        <v>2</v>
      </c>
      <c r="F196" s="7" t="s">
        <v>0</v>
      </c>
      <c r="G196" s="7">
        <v>6</v>
      </c>
      <c r="H196" s="7" t="s">
        <v>21</v>
      </c>
      <c r="I196" s="7">
        <v>4</v>
      </c>
      <c r="J196" s="7">
        <v>2</v>
      </c>
      <c r="K196" s="7" t="s">
        <v>189</v>
      </c>
      <c r="L196" s="7" t="s">
        <v>45</v>
      </c>
      <c r="M196" s="7" t="s">
        <v>28</v>
      </c>
      <c r="N196" s="7">
        <v>7000</v>
      </c>
      <c r="Q196" s="7" t="s">
        <v>3</v>
      </c>
    </row>
    <row r="197" spans="1:19" x14ac:dyDescent="0.3">
      <c r="A197">
        <v>1</v>
      </c>
      <c r="B197" s="7">
        <v>56</v>
      </c>
      <c r="C197" s="7">
        <v>6</v>
      </c>
      <c r="D197" s="7">
        <v>4</v>
      </c>
      <c r="E197" s="7">
        <v>2</v>
      </c>
      <c r="F197" s="7" t="s">
        <v>29</v>
      </c>
      <c r="G197" s="7">
        <v>3</v>
      </c>
      <c r="H197" s="7" t="s">
        <v>133</v>
      </c>
      <c r="I197" s="7">
        <v>2</v>
      </c>
      <c r="J197" s="7">
        <v>1</v>
      </c>
      <c r="K197" s="7" t="s">
        <v>190</v>
      </c>
      <c r="L197" s="7" t="s">
        <v>45</v>
      </c>
      <c r="M197" s="7" t="s">
        <v>28</v>
      </c>
      <c r="N197" s="7">
        <v>5500</v>
      </c>
      <c r="Q197" s="7" t="s">
        <v>3</v>
      </c>
    </row>
    <row r="198" spans="1:19" x14ac:dyDescent="0.3">
      <c r="A198">
        <v>1</v>
      </c>
      <c r="B198" s="7">
        <v>56</v>
      </c>
      <c r="C198" s="7">
        <v>3</v>
      </c>
      <c r="D198" s="7">
        <v>2</v>
      </c>
      <c r="E198" s="7">
        <v>1</v>
      </c>
      <c r="F198" s="7" t="s">
        <v>15</v>
      </c>
      <c r="G198" s="7">
        <v>6</v>
      </c>
      <c r="H198" s="7" t="s">
        <v>39</v>
      </c>
      <c r="I198" s="7">
        <v>4</v>
      </c>
      <c r="J198" s="7">
        <v>2</v>
      </c>
      <c r="K198" s="7" t="s">
        <v>82</v>
      </c>
      <c r="L198" s="7" t="s">
        <v>53</v>
      </c>
      <c r="N198" s="7">
        <v>1600</v>
      </c>
      <c r="Q198" s="7" t="s">
        <v>3</v>
      </c>
    </row>
    <row r="199" spans="1:19" x14ac:dyDescent="0.3">
      <c r="A199">
        <v>1</v>
      </c>
      <c r="B199" s="7">
        <v>56</v>
      </c>
      <c r="C199" s="7">
        <v>3</v>
      </c>
      <c r="D199" s="7">
        <v>2</v>
      </c>
      <c r="E199" s="7">
        <v>1</v>
      </c>
      <c r="F199" s="7" t="s">
        <v>20</v>
      </c>
      <c r="G199" s="7">
        <v>4</v>
      </c>
      <c r="H199" s="7" t="s">
        <v>117</v>
      </c>
      <c r="I199" s="7">
        <v>2</v>
      </c>
      <c r="J199" s="7">
        <v>2</v>
      </c>
      <c r="K199" s="7" t="s">
        <v>191</v>
      </c>
      <c r="L199" s="7" t="s">
        <v>26</v>
      </c>
      <c r="M199" s="7" t="s">
        <v>2</v>
      </c>
      <c r="N199" s="7">
        <v>4000</v>
      </c>
      <c r="Q199" s="7" t="s">
        <v>3</v>
      </c>
    </row>
    <row r="200" spans="1:19" x14ac:dyDescent="0.3">
      <c r="A200">
        <v>1</v>
      </c>
      <c r="B200" s="7">
        <v>56</v>
      </c>
      <c r="C200" s="7">
        <v>7</v>
      </c>
      <c r="D200" s="7">
        <v>4</v>
      </c>
      <c r="E200" s="7">
        <v>3</v>
      </c>
      <c r="F200" s="7" t="s">
        <v>29</v>
      </c>
      <c r="G200" s="7">
        <v>8</v>
      </c>
      <c r="H200" s="7" t="s">
        <v>105</v>
      </c>
      <c r="I200" s="7">
        <v>4</v>
      </c>
      <c r="J200" s="7">
        <v>4</v>
      </c>
      <c r="K200" s="7" t="s">
        <v>192</v>
      </c>
      <c r="L200" s="7" t="s">
        <v>57</v>
      </c>
      <c r="M200" s="7" t="s">
        <v>7</v>
      </c>
      <c r="N200" s="7">
        <v>12000</v>
      </c>
      <c r="Q200" s="7" t="s">
        <v>34</v>
      </c>
      <c r="R200" s="7" t="s">
        <v>49</v>
      </c>
      <c r="S200" s="7">
        <v>1</v>
      </c>
    </row>
    <row r="201" spans="1:19" x14ac:dyDescent="0.3">
      <c r="A201">
        <v>1</v>
      </c>
      <c r="B201" s="7">
        <v>56</v>
      </c>
      <c r="C201" s="7">
        <v>4</v>
      </c>
      <c r="D201" s="7">
        <v>3</v>
      </c>
      <c r="E201" s="7">
        <v>1</v>
      </c>
      <c r="F201" s="7" t="s">
        <v>0</v>
      </c>
      <c r="G201" s="7">
        <v>6</v>
      </c>
      <c r="H201" s="7" t="s">
        <v>165</v>
      </c>
      <c r="I201" s="7">
        <v>3</v>
      </c>
      <c r="J201" s="7">
        <v>3</v>
      </c>
      <c r="K201" s="7" t="s">
        <v>166</v>
      </c>
      <c r="L201" s="7" t="s">
        <v>167</v>
      </c>
      <c r="N201" s="7">
        <v>10000</v>
      </c>
      <c r="Q201" s="7" t="s">
        <v>3</v>
      </c>
    </row>
    <row r="202" spans="1:19" x14ac:dyDescent="0.3">
      <c r="A202">
        <v>1</v>
      </c>
      <c r="B202" s="7">
        <v>56</v>
      </c>
      <c r="C202" s="7">
        <v>4</v>
      </c>
      <c r="D202" s="7">
        <v>2</v>
      </c>
      <c r="E202" s="7">
        <v>2</v>
      </c>
      <c r="F202" s="7" t="s">
        <v>0</v>
      </c>
      <c r="G202" s="7">
        <v>3</v>
      </c>
      <c r="H202" s="7" t="s">
        <v>66</v>
      </c>
      <c r="I202" s="7">
        <v>2</v>
      </c>
      <c r="J202" s="7">
        <v>1</v>
      </c>
      <c r="K202" s="7" t="s">
        <v>168</v>
      </c>
      <c r="L202" s="7" t="s">
        <v>26</v>
      </c>
      <c r="M202" s="7" t="s">
        <v>2</v>
      </c>
      <c r="N202" s="7">
        <v>6000</v>
      </c>
      <c r="Q202" s="7" t="s">
        <v>3</v>
      </c>
    </row>
    <row r="203" spans="1:19" x14ac:dyDescent="0.3">
      <c r="A203">
        <v>1</v>
      </c>
      <c r="B203" s="7">
        <v>56</v>
      </c>
      <c r="C203" s="7">
        <v>6</v>
      </c>
      <c r="D203" s="7">
        <v>4</v>
      </c>
      <c r="E203" s="7">
        <v>2</v>
      </c>
      <c r="F203" s="7" t="s">
        <v>112</v>
      </c>
      <c r="G203" s="7">
        <v>10</v>
      </c>
      <c r="H203" s="7" t="s">
        <v>105</v>
      </c>
      <c r="I203" s="7">
        <v>6</v>
      </c>
      <c r="J203" s="7">
        <v>4</v>
      </c>
      <c r="K203" s="7" t="s">
        <v>169</v>
      </c>
      <c r="L203" s="7" t="s">
        <v>61</v>
      </c>
      <c r="M203" s="7" t="s">
        <v>28</v>
      </c>
      <c r="N203" s="7">
        <v>40000</v>
      </c>
      <c r="Q203" s="7" t="s">
        <v>34</v>
      </c>
      <c r="R203" s="7" t="s">
        <v>35</v>
      </c>
      <c r="S203" s="7">
        <v>1</v>
      </c>
    </row>
    <row r="204" spans="1:19" x14ac:dyDescent="0.3">
      <c r="A204">
        <v>1</v>
      </c>
      <c r="B204" s="7">
        <v>56</v>
      </c>
      <c r="C204" s="7">
        <v>5</v>
      </c>
      <c r="D204" s="7">
        <v>3</v>
      </c>
      <c r="E204" s="7">
        <v>2</v>
      </c>
      <c r="F204" s="7" t="s">
        <v>29</v>
      </c>
      <c r="G204" s="7">
        <v>6</v>
      </c>
      <c r="H204" s="7" t="s">
        <v>170</v>
      </c>
      <c r="I204" s="7">
        <v>4</v>
      </c>
      <c r="J204" s="7">
        <v>2</v>
      </c>
      <c r="K204" s="7" t="s">
        <v>99</v>
      </c>
      <c r="L204" s="7" t="s">
        <v>53</v>
      </c>
      <c r="M204" s="7" t="s">
        <v>28</v>
      </c>
      <c r="N204" s="7">
        <v>25000</v>
      </c>
      <c r="Q204" s="7" t="s">
        <v>34</v>
      </c>
      <c r="R204" s="7" t="s">
        <v>35</v>
      </c>
      <c r="S204" s="7">
        <v>1</v>
      </c>
    </row>
    <row r="205" spans="1:19" x14ac:dyDescent="0.3">
      <c r="A205">
        <v>1</v>
      </c>
      <c r="B205" s="7">
        <v>56</v>
      </c>
      <c r="C205" s="7">
        <v>3</v>
      </c>
      <c r="D205" s="7">
        <v>1</v>
      </c>
      <c r="E205" s="7">
        <v>2</v>
      </c>
      <c r="F205" s="7" t="s">
        <v>20</v>
      </c>
      <c r="G205" s="7">
        <v>5</v>
      </c>
      <c r="H205" s="7" t="s">
        <v>46</v>
      </c>
      <c r="I205" s="7">
        <v>2</v>
      </c>
      <c r="J205" s="7">
        <v>3</v>
      </c>
      <c r="K205" s="7" t="s">
        <v>171</v>
      </c>
      <c r="L205" s="7" t="s">
        <v>26</v>
      </c>
      <c r="M205" s="7" t="s">
        <v>88</v>
      </c>
      <c r="N205" s="7">
        <v>6000</v>
      </c>
      <c r="Q205" s="7" t="s">
        <v>3</v>
      </c>
    </row>
    <row r="206" spans="1:19" x14ac:dyDescent="0.3">
      <c r="A206">
        <v>1</v>
      </c>
      <c r="B206" s="7">
        <v>56</v>
      </c>
      <c r="C206" s="7">
        <v>3</v>
      </c>
      <c r="D206" s="7">
        <v>2</v>
      </c>
      <c r="E206" s="7">
        <v>1</v>
      </c>
      <c r="F206" s="7" t="s">
        <v>0</v>
      </c>
      <c r="G206" s="7">
        <v>3</v>
      </c>
      <c r="H206" s="7" t="s">
        <v>133</v>
      </c>
      <c r="I206" s="7">
        <v>2</v>
      </c>
      <c r="J206" s="7">
        <v>1</v>
      </c>
      <c r="K206" s="7" t="s">
        <v>172</v>
      </c>
      <c r="L206" s="7" t="s">
        <v>26</v>
      </c>
      <c r="M206" s="7" t="s">
        <v>28</v>
      </c>
      <c r="N206" s="7">
        <v>7500</v>
      </c>
      <c r="Q206" s="7" t="s">
        <v>3</v>
      </c>
    </row>
    <row r="207" spans="1:19" x14ac:dyDescent="0.3">
      <c r="A207">
        <v>1</v>
      </c>
      <c r="B207" s="7">
        <v>56</v>
      </c>
      <c r="C207" s="7">
        <v>4</v>
      </c>
      <c r="D207" s="7">
        <v>2</v>
      </c>
      <c r="E207" s="7">
        <v>2</v>
      </c>
      <c r="F207" s="7" t="s">
        <v>0</v>
      </c>
      <c r="G207" s="7">
        <v>4</v>
      </c>
      <c r="H207" s="7" t="s">
        <v>69</v>
      </c>
      <c r="I207" s="7">
        <v>3</v>
      </c>
      <c r="J207" s="7">
        <v>1</v>
      </c>
      <c r="K207" s="7" t="s">
        <v>173</v>
      </c>
      <c r="L207" s="7" t="s">
        <v>55</v>
      </c>
      <c r="N207" s="7">
        <v>10000</v>
      </c>
      <c r="Q207" s="7" t="s">
        <v>34</v>
      </c>
      <c r="R207" s="7" t="s">
        <v>49</v>
      </c>
      <c r="S207" s="7">
        <v>1</v>
      </c>
    </row>
    <row r="208" spans="1:19" x14ac:dyDescent="0.3">
      <c r="A208">
        <v>1</v>
      </c>
      <c r="B208" s="7">
        <v>56</v>
      </c>
      <c r="C208" s="7">
        <v>3</v>
      </c>
      <c r="D208" s="7">
        <v>3</v>
      </c>
      <c r="E208" s="7">
        <v>0</v>
      </c>
      <c r="F208" s="7" t="s">
        <v>0</v>
      </c>
      <c r="G208" s="7">
        <v>3</v>
      </c>
      <c r="H208" s="7" t="s">
        <v>25</v>
      </c>
      <c r="I208" s="7">
        <v>3</v>
      </c>
      <c r="J208" s="7">
        <v>0</v>
      </c>
      <c r="K208" s="7" t="s">
        <v>70</v>
      </c>
      <c r="L208" s="7" t="s">
        <v>53</v>
      </c>
      <c r="M208" s="7" t="s">
        <v>28</v>
      </c>
      <c r="N208" s="7">
        <v>1000</v>
      </c>
      <c r="O208" s="7" t="s">
        <v>110</v>
      </c>
      <c r="P208" s="7" t="s">
        <v>111</v>
      </c>
      <c r="Q208" s="7" t="s">
        <v>3</v>
      </c>
    </row>
    <row r="209" spans="1:19" x14ac:dyDescent="0.3">
      <c r="A209">
        <v>1</v>
      </c>
      <c r="B209" s="7">
        <v>57</v>
      </c>
      <c r="C209" s="7">
        <v>6</v>
      </c>
      <c r="D209" s="7">
        <v>3</v>
      </c>
      <c r="E209" s="7">
        <v>3</v>
      </c>
      <c r="F209" s="7" t="s">
        <v>112</v>
      </c>
      <c r="G209" s="7">
        <v>12</v>
      </c>
      <c r="H209" s="7" t="s">
        <v>69</v>
      </c>
      <c r="I209" s="7">
        <v>10</v>
      </c>
      <c r="J209" s="7">
        <v>2</v>
      </c>
      <c r="K209" s="7" t="s">
        <v>113</v>
      </c>
      <c r="L209" s="7" t="s">
        <v>35</v>
      </c>
      <c r="N209" s="7">
        <v>25000</v>
      </c>
      <c r="Q209" s="7" t="s">
        <v>34</v>
      </c>
      <c r="R209" s="7" t="s">
        <v>114</v>
      </c>
      <c r="S209" s="7">
        <v>2</v>
      </c>
    </row>
    <row r="210" spans="1:19" x14ac:dyDescent="0.3">
      <c r="A210">
        <v>1</v>
      </c>
      <c r="B210" s="7">
        <v>57</v>
      </c>
      <c r="C210" s="7">
        <v>5</v>
      </c>
      <c r="D210" s="7">
        <v>4</v>
      </c>
      <c r="E210" s="7">
        <v>1</v>
      </c>
      <c r="F210" s="7" t="s">
        <v>0</v>
      </c>
      <c r="G210" s="7">
        <v>4</v>
      </c>
      <c r="H210" s="7" t="s">
        <v>21</v>
      </c>
      <c r="I210" s="7">
        <v>4</v>
      </c>
      <c r="J210" s="7">
        <v>0</v>
      </c>
      <c r="K210" s="7" t="s">
        <v>70</v>
      </c>
      <c r="L210" s="7" t="s">
        <v>93</v>
      </c>
      <c r="N210" s="7">
        <v>1000</v>
      </c>
      <c r="Q210" s="7" t="s">
        <v>3</v>
      </c>
    </row>
    <row r="211" spans="1:19" x14ac:dyDescent="0.3">
      <c r="A211">
        <v>1</v>
      </c>
      <c r="B211" s="7">
        <v>57</v>
      </c>
      <c r="C211" s="7">
        <v>4</v>
      </c>
      <c r="D211" s="7">
        <v>3</v>
      </c>
      <c r="E211" s="7">
        <v>1</v>
      </c>
      <c r="F211" s="7" t="s">
        <v>20</v>
      </c>
      <c r="G211" s="7">
        <v>5</v>
      </c>
      <c r="H211" s="7" t="s">
        <v>39</v>
      </c>
      <c r="I211" s="7">
        <v>5</v>
      </c>
      <c r="J211" s="7">
        <v>0</v>
      </c>
      <c r="K211" s="7" t="s">
        <v>70</v>
      </c>
      <c r="L211" s="7" t="s">
        <v>93</v>
      </c>
      <c r="N211" s="7">
        <v>1500</v>
      </c>
      <c r="Q211" s="7" t="s">
        <v>3</v>
      </c>
    </row>
    <row r="212" spans="1:19" x14ac:dyDescent="0.3">
      <c r="A212">
        <v>1</v>
      </c>
      <c r="B212" s="7">
        <v>57</v>
      </c>
      <c r="C212" s="7">
        <v>5</v>
      </c>
      <c r="D212" s="7">
        <v>2</v>
      </c>
      <c r="E212" s="7">
        <v>3</v>
      </c>
      <c r="F212" s="7" t="s">
        <v>20</v>
      </c>
      <c r="G212" s="7">
        <v>4</v>
      </c>
      <c r="H212" s="7" t="s">
        <v>39</v>
      </c>
      <c r="I212" s="7">
        <v>2</v>
      </c>
      <c r="J212" s="7">
        <v>2</v>
      </c>
      <c r="K212" s="7" t="s">
        <v>70</v>
      </c>
      <c r="L212" s="7" t="s">
        <v>93</v>
      </c>
      <c r="N212" s="7">
        <v>1000</v>
      </c>
      <c r="Q212" s="7" t="s">
        <v>3</v>
      </c>
    </row>
    <row r="213" spans="1:19" x14ac:dyDescent="0.3">
      <c r="A213">
        <v>1</v>
      </c>
      <c r="B213" s="7">
        <v>57</v>
      </c>
      <c r="C213" s="7">
        <v>4</v>
      </c>
      <c r="D213" s="7">
        <v>1</v>
      </c>
      <c r="E213" s="7">
        <v>3</v>
      </c>
      <c r="F213" s="7" t="s">
        <v>20</v>
      </c>
      <c r="G213" s="7">
        <v>3</v>
      </c>
      <c r="H213" s="7" t="s">
        <v>39</v>
      </c>
      <c r="I213" s="7">
        <v>2</v>
      </c>
      <c r="J213" s="7">
        <v>1</v>
      </c>
      <c r="K213" s="7" t="s">
        <v>52</v>
      </c>
      <c r="L213" s="7" t="s">
        <v>93</v>
      </c>
      <c r="N213" s="7">
        <v>1500</v>
      </c>
      <c r="Q213" s="7" t="s">
        <v>3</v>
      </c>
    </row>
    <row r="214" spans="1:19" x14ac:dyDescent="0.3">
      <c r="A214">
        <v>1</v>
      </c>
      <c r="B214" s="7">
        <v>57</v>
      </c>
      <c r="C214" s="7">
        <v>5</v>
      </c>
      <c r="D214" s="7">
        <v>2</v>
      </c>
      <c r="E214" s="7">
        <v>3</v>
      </c>
      <c r="F214" s="7" t="s">
        <v>0</v>
      </c>
      <c r="G214" s="7">
        <v>7</v>
      </c>
      <c r="H214" s="7" t="s">
        <v>21</v>
      </c>
      <c r="I214" s="7">
        <v>5</v>
      </c>
      <c r="J214" s="7">
        <v>2</v>
      </c>
      <c r="K214" s="7" t="s">
        <v>52</v>
      </c>
      <c r="L214" s="7" t="s">
        <v>115</v>
      </c>
      <c r="M214" s="7" t="s">
        <v>28</v>
      </c>
      <c r="N214" s="7">
        <v>2000</v>
      </c>
      <c r="Q214" s="7" t="s">
        <v>3</v>
      </c>
    </row>
    <row r="215" spans="1:19" x14ac:dyDescent="0.3">
      <c r="A215">
        <v>1</v>
      </c>
      <c r="B215" s="7">
        <v>57</v>
      </c>
      <c r="C215" s="7">
        <v>4</v>
      </c>
      <c r="D215" s="7">
        <v>2</v>
      </c>
      <c r="E215" s="7">
        <v>2</v>
      </c>
      <c r="F215" s="7" t="s">
        <v>0</v>
      </c>
      <c r="G215" s="7">
        <v>4</v>
      </c>
      <c r="H215" s="7" t="s">
        <v>39</v>
      </c>
      <c r="I215" s="7">
        <v>3</v>
      </c>
      <c r="J215" s="7">
        <v>1</v>
      </c>
      <c r="K215" s="7" t="s">
        <v>52</v>
      </c>
      <c r="L215" s="7" t="s">
        <v>93</v>
      </c>
      <c r="N215" s="7">
        <v>1000</v>
      </c>
      <c r="Q215" s="7" t="s">
        <v>3</v>
      </c>
    </row>
    <row r="216" spans="1:19" x14ac:dyDescent="0.3">
      <c r="A216">
        <v>1</v>
      </c>
      <c r="B216" s="7">
        <v>57</v>
      </c>
      <c r="C216" s="7">
        <v>4</v>
      </c>
      <c r="D216" s="7">
        <v>3</v>
      </c>
      <c r="E216" s="7">
        <v>1</v>
      </c>
      <c r="F216" s="7" t="s">
        <v>0</v>
      </c>
      <c r="G216" s="7">
        <v>7</v>
      </c>
      <c r="H216" s="7" t="s">
        <v>21</v>
      </c>
      <c r="I216" s="7">
        <v>6</v>
      </c>
      <c r="J216" s="7">
        <v>1</v>
      </c>
      <c r="K216" s="7" t="s">
        <v>52</v>
      </c>
      <c r="L216" s="7" t="s">
        <v>93</v>
      </c>
      <c r="N216" s="7">
        <v>2000</v>
      </c>
      <c r="Q216" s="7" t="s">
        <v>3</v>
      </c>
    </row>
    <row r="217" spans="1:19" x14ac:dyDescent="0.3">
      <c r="A217">
        <v>1</v>
      </c>
      <c r="B217" s="7">
        <v>57</v>
      </c>
      <c r="C217" s="7">
        <v>3</v>
      </c>
      <c r="D217" s="7">
        <v>1</v>
      </c>
      <c r="E217" s="7">
        <v>2</v>
      </c>
      <c r="F217" s="7" t="s">
        <v>20</v>
      </c>
      <c r="G217" s="7">
        <v>4</v>
      </c>
      <c r="H217" s="7" t="s">
        <v>25</v>
      </c>
      <c r="I217" s="7">
        <v>4</v>
      </c>
      <c r="J217" s="7">
        <v>0</v>
      </c>
      <c r="K217" s="7" t="s">
        <v>52</v>
      </c>
      <c r="L217" s="7" t="s">
        <v>93</v>
      </c>
      <c r="N217" s="7">
        <v>1500</v>
      </c>
      <c r="Q217" s="7" t="s">
        <v>3</v>
      </c>
    </row>
    <row r="218" spans="1:19" x14ac:dyDescent="0.3">
      <c r="A218">
        <v>1</v>
      </c>
      <c r="B218" s="7">
        <v>57</v>
      </c>
      <c r="C218" s="7">
        <v>3</v>
      </c>
      <c r="D218" s="7">
        <v>2</v>
      </c>
      <c r="E218" s="7">
        <v>1</v>
      </c>
      <c r="F218" s="7" t="s">
        <v>0</v>
      </c>
      <c r="G218" s="7">
        <v>5</v>
      </c>
      <c r="H218" s="7" t="s">
        <v>21</v>
      </c>
      <c r="I218" s="7">
        <v>3</v>
      </c>
      <c r="J218" s="7">
        <v>1</v>
      </c>
      <c r="K218" s="7" t="s">
        <v>62</v>
      </c>
      <c r="L218" s="7" t="s">
        <v>107</v>
      </c>
      <c r="M218" s="7" t="s">
        <v>88</v>
      </c>
      <c r="N218" s="7">
        <v>2000</v>
      </c>
      <c r="Q218" s="7" t="s">
        <v>3</v>
      </c>
    </row>
    <row r="219" spans="1:19" x14ac:dyDescent="0.3">
      <c r="A219">
        <v>1</v>
      </c>
      <c r="B219" s="7">
        <v>57</v>
      </c>
      <c r="C219" s="7">
        <v>4</v>
      </c>
      <c r="D219" s="7">
        <v>3</v>
      </c>
      <c r="E219" s="7">
        <v>1</v>
      </c>
      <c r="F219" s="7" t="s">
        <v>20</v>
      </c>
      <c r="G219" s="7">
        <v>3</v>
      </c>
      <c r="H219" s="7" t="s">
        <v>39</v>
      </c>
      <c r="I219" s="7">
        <v>3</v>
      </c>
      <c r="J219" s="7">
        <v>0</v>
      </c>
      <c r="K219" s="7" t="s">
        <v>70</v>
      </c>
      <c r="L219" s="7" t="s">
        <v>93</v>
      </c>
      <c r="N219" s="7">
        <v>1000</v>
      </c>
      <c r="Q219" s="7" t="s">
        <v>3</v>
      </c>
    </row>
    <row r="220" spans="1:19" x14ac:dyDescent="0.3">
      <c r="A220">
        <v>1</v>
      </c>
      <c r="B220" s="7">
        <v>57</v>
      </c>
      <c r="C220" s="7">
        <v>5</v>
      </c>
      <c r="D220" s="7">
        <v>3</v>
      </c>
      <c r="E220" s="7">
        <v>2</v>
      </c>
      <c r="F220" s="7" t="s">
        <v>0</v>
      </c>
      <c r="G220" s="7">
        <v>7</v>
      </c>
      <c r="H220" s="7" t="s">
        <v>39</v>
      </c>
      <c r="I220" s="7">
        <v>4</v>
      </c>
      <c r="J220" s="7">
        <v>3</v>
      </c>
      <c r="K220" s="7" t="s">
        <v>92</v>
      </c>
      <c r="L220" s="7" t="s">
        <v>93</v>
      </c>
      <c r="N220" s="7">
        <v>1500</v>
      </c>
      <c r="Q220" s="7" t="s">
        <v>3</v>
      </c>
    </row>
    <row r="221" spans="1:19" x14ac:dyDescent="0.3">
      <c r="A221">
        <v>1</v>
      </c>
      <c r="B221" s="7">
        <v>57</v>
      </c>
      <c r="C221" s="7">
        <v>5</v>
      </c>
      <c r="D221" s="7">
        <v>2</v>
      </c>
      <c r="E221" s="7">
        <v>3</v>
      </c>
      <c r="F221" s="7" t="s">
        <v>0</v>
      </c>
      <c r="G221" s="7">
        <v>8</v>
      </c>
      <c r="H221" s="7" t="s">
        <v>21</v>
      </c>
      <c r="I221" s="7">
        <v>5</v>
      </c>
      <c r="J221" s="7">
        <v>3</v>
      </c>
      <c r="K221" s="7" t="s">
        <v>116</v>
      </c>
      <c r="L221" s="7" t="s">
        <v>93</v>
      </c>
      <c r="N221" s="7">
        <v>2000</v>
      </c>
      <c r="Q221" s="7" t="s">
        <v>3</v>
      </c>
    </row>
    <row r="222" spans="1:19" x14ac:dyDescent="0.3">
      <c r="A222">
        <v>1</v>
      </c>
      <c r="B222" s="7">
        <v>57</v>
      </c>
      <c r="C222" s="7">
        <v>6</v>
      </c>
      <c r="D222" s="7">
        <v>3</v>
      </c>
      <c r="E222" s="7">
        <v>3</v>
      </c>
      <c r="F222" s="7" t="s">
        <v>0</v>
      </c>
      <c r="G222" s="7">
        <v>8</v>
      </c>
      <c r="H222" s="7" t="s">
        <v>21</v>
      </c>
      <c r="I222" s="7">
        <v>6</v>
      </c>
      <c r="J222" s="7">
        <v>2</v>
      </c>
      <c r="K222" s="7" t="s">
        <v>62</v>
      </c>
      <c r="L222" s="7" t="s">
        <v>107</v>
      </c>
      <c r="M222" s="7" t="s">
        <v>88</v>
      </c>
      <c r="N222" s="7">
        <v>2000</v>
      </c>
      <c r="Q222" s="7" t="s">
        <v>3</v>
      </c>
    </row>
    <row r="223" spans="1:19" x14ac:dyDescent="0.3">
      <c r="A223">
        <v>1</v>
      </c>
      <c r="B223" s="7">
        <v>57</v>
      </c>
      <c r="C223" s="7">
        <v>4</v>
      </c>
      <c r="D223" s="7">
        <v>3</v>
      </c>
      <c r="E223" s="7">
        <v>1</v>
      </c>
      <c r="F223" s="7" t="s">
        <v>0</v>
      </c>
      <c r="G223" s="7">
        <v>4</v>
      </c>
      <c r="H223" s="7" t="s">
        <v>117</v>
      </c>
      <c r="I223" s="7">
        <v>3</v>
      </c>
      <c r="J223" s="7">
        <v>1</v>
      </c>
      <c r="K223" s="7" t="s">
        <v>99</v>
      </c>
      <c r="L223" s="7" t="s">
        <v>26</v>
      </c>
      <c r="M223" s="7" t="s">
        <v>28</v>
      </c>
      <c r="N223" s="7">
        <v>6000</v>
      </c>
      <c r="Q223" s="7" t="s">
        <v>3</v>
      </c>
    </row>
    <row r="224" spans="1:19" x14ac:dyDescent="0.3">
      <c r="A224">
        <v>1</v>
      </c>
      <c r="B224" s="7">
        <v>57</v>
      </c>
      <c r="C224" s="7">
        <v>8</v>
      </c>
      <c r="D224" s="7">
        <v>5</v>
      </c>
      <c r="E224" s="7">
        <v>3</v>
      </c>
      <c r="F224" s="7" t="s">
        <v>29</v>
      </c>
      <c r="G224" s="7">
        <v>11</v>
      </c>
      <c r="H224" s="7" t="s">
        <v>56</v>
      </c>
      <c r="I224" s="7">
        <v>7</v>
      </c>
      <c r="J224" s="7">
        <v>4</v>
      </c>
      <c r="K224" s="7" t="s">
        <v>118</v>
      </c>
      <c r="L224" s="7" t="s">
        <v>84</v>
      </c>
      <c r="M224" s="7" t="s">
        <v>7</v>
      </c>
      <c r="N224" s="7">
        <v>9000</v>
      </c>
      <c r="O224" s="7" t="s">
        <v>119</v>
      </c>
      <c r="P224" s="7" t="s">
        <v>120</v>
      </c>
      <c r="Q224" s="7" t="s">
        <v>3</v>
      </c>
    </row>
    <row r="225" spans="1:19" x14ac:dyDescent="0.3">
      <c r="A225">
        <v>1</v>
      </c>
      <c r="B225" s="7">
        <v>57</v>
      </c>
      <c r="C225" s="7">
        <v>7</v>
      </c>
      <c r="D225" s="7">
        <v>3</v>
      </c>
      <c r="E225" s="7">
        <v>4</v>
      </c>
      <c r="F225" s="7" t="s">
        <v>20</v>
      </c>
      <c r="G225" s="7">
        <v>5</v>
      </c>
      <c r="H225" s="7" t="s">
        <v>121</v>
      </c>
      <c r="I225" s="7">
        <v>3</v>
      </c>
      <c r="J225" s="7">
        <v>2</v>
      </c>
      <c r="K225" s="7" t="s">
        <v>27</v>
      </c>
      <c r="L225" s="7" t="s">
        <v>6</v>
      </c>
      <c r="M225" s="7" t="s">
        <v>7</v>
      </c>
      <c r="N225" s="7">
        <v>3500</v>
      </c>
      <c r="O225" s="7" t="s">
        <v>122</v>
      </c>
      <c r="P225" s="7" t="s">
        <v>123</v>
      </c>
      <c r="Q225" s="7" t="s">
        <v>3</v>
      </c>
    </row>
    <row r="226" spans="1:19" x14ac:dyDescent="0.3">
      <c r="A226">
        <v>1</v>
      </c>
      <c r="B226" s="7">
        <v>57</v>
      </c>
      <c r="C226" s="7">
        <v>2</v>
      </c>
      <c r="D226" s="7">
        <v>1</v>
      </c>
      <c r="E226" s="7">
        <v>1</v>
      </c>
      <c r="F226" s="7" t="s">
        <v>15</v>
      </c>
      <c r="G226" s="7">
        <v>2</v>
      </c>
      <c r="H226" s="7" t="s">
        <v>66</v>
      </c>
      <c r="I226" s="7">
        <v>2</v>
      </c>
      <c r="J226" s="7">
        <v>0</v>
      </c>
      <c r="K226" s="7" t="s">
        <v>124</v>
      </c>
      <c r="L226" s="7" t="s">
        <v>26</v>
      </c>
      <c r="M226" s="7" t="s">
        <v>53</v>
      </c>
      <c r="N226" s="7">
        <v>3000</v>
      </c>
      <c r="Q226" s="7" t="s">
        <v>3</v>
      </c>
    </row>
    <row r="227" spans="1:19" x14ac:dyDescent="0.3">
      <c r="A227">
        <v>1</v>
      </c>
      <c r="B227" s="7">
        <v>57</v>
      </c>
      <c r="C227" s="7">
        <v>7</v>
      </c>
      <c r="D227" s="7">
        <v>3</v>
      </c>
      <c r="E227" s="7">
        <v>4</v>
      </c>
      <c r="F227" s="7" t="s">
        <v>0</v>
      </c>
      <c r="G227" s="7">
        <v>9</v>
      </c>
      <c r="H227" s="7" t="s">
        <v>21</v>
      </c>
      <c r="I227" s="7">
        <v>5</v>
      </c>
      <c r="J227" s="7">
        <v>4</v>
      </c>
      <c r="K227" s="7" t="s">
        <v>125</v>
      </c>
      <c r="L227" s="7" t="s">
        <v>97</v>
      </c>
      <c r="M227" s="7" t="s">
        <v>126</v>
      </c>
      <c r="N227" s="7">
        <v>2500</v>
      </c>
      <c r="O227" s="7" t="s">
        <v>127</v>
      </c>
      <c r="P227" s="7" t="s">
        <v>128</v>
      </c>
      <c r="Q227" s="7" t="s">
        <v>3</v>
      </c>
    </row>
    <row r="228" spans="1:19" x14ac:dyDescent="0.3">
      <c r="A228">
        <v>1</v>
      </c>
      <c r="B228" s="7">
        <v>57</v>
      </c>
      <c r="C228" s="7">
        <v>9</v>
      </c>
      <c r="D228" s="7">
        <v>5</v>
      </c>
      <c r="E228" s="7">
        <v>4</v>
      </c>
      <c r="F228" s="7" t="s">
        <v>0</v>
      </c>
      <c r="G228" s="7">
        <v>8</v>
      </c>
      <c r="H228" s="7" t="s">
        <v>21</v>
      </c>
      <c r="I228" s="7">
        <v>6</v>
      </c>
      <c r="J228" s="7">
        <v>2</v>
      </c>
      <c r="K228" s="7" t="s">
        <v>129</v>
      </c>
      <c r="L228" s="7" t="s">
        <v>45</v>
      </c>
      <c r="M228" s="7" t="s">
        <v>28</v>
      </c>
      <c r="N228" s="7">
        <v>3000</v>
      </c>
      <c r="O228" s="7" t="s">
        <v>130</v>
      </c>
      <c r="Q228" s="7" t="s">
        <v>3</v>
      </c>
    </row>
    <row r="229" spans="1:19" x14ac:dyDescent="0.3">
      <c r="A229">
        <v>1</v>
      </c>
      <c r="B229" s="7">
        <v>57</v>
      </c>
      <c r="C229" s="7">
        <v>4</v>
      </c>
      <c r="D229" s="7">
        <v>2</v>
      </c>
      <c r="E229" s="7">
        <v>2</v>
      </c>
      <c r="F229" s="7" t="s">
        <v>20</v>
      </c>
      <c r="G229" s="7">
        <v>3</v>
      </c>
      <c r="H229" s="7" t="s">
        <v>39</v>
      </c>
      <c r="I229" s="7">
        <v>2</v>
      </c>
      <c r="J229" s="7">
        <v>1</v>
      </c>
      <c r="K229" s="7" t="s">
        <v>131</v>
      </c>
      <c r="L229" s="7" t="s">
        <v>103</v>
      </c>
      <c r="M229" s="7" t="s">
        <v>2</v>
      </c>
      <c r="N229" s="7">
        <v>1200</v>
      </c>
      <c r="O229" s="7" t="s">
        <v>83</v>
      </c>
      <c r="Q229" s="7" t="s">
        <v>3</v>
      </c>
    </row>
    <row r="230" spans="1:19" x14ac:dyDescent="0.3">
      <c r="A230">
        <v>1</v>
      </c>
      <c r="B230" s="7">
        <v>57</v>
      </c>
      <c r="C230" s="7">
        <v>5</v>
      </c>
      <c r="D230" s="7">
        <v>4</v>
      </c>
      <c r="E230" s="7">
        <v>1</v>
      </c>
      <c r="F230" s="7" t="s">
        <v>0</v>
      </c>
      <c r="G230" s="7">
        <v>7</v>
      </c>
      <c r="H230" s="7" t="s">
        <v>69</v>
      </c>
      <c r="I230" s="7">
        <v>6</v>
      </c>
      <c r="J230" s="7">
        <v>2</v>
      </c>
      <c r="K230" s="7" t="s">
        <v>132</v>
      </c>
      <c r="L230" s="7" t="s">
        <v>26</v>
      </c>
      <c r="M230" s="7" t="s">
        <v>28</v>
      </c>
      <c r="N230" s="7">
        <v>4000</v>
      </c>
      <c r="O230" s="7" t="s">
        <v>83</v>
      </c>
    </row>
    <row r="231" spans="1:19" x14ac:dyDescent="0.3">
      <c r="A231">
        <v>1</v>
      </c>
      <c r="B231" s="7">
        <v>57</v>
      </c>
      <c r="C231" s="7">
        <v>4</v>
      </c>
      <c r="D231" s="7">
        <v>2</v>
      </c>
      <c r="E231" s="7">
        <v>2</v>
      </c>
      <c r="F231" s="7" t="s">
        <v>112</v>
      </c>
      <c r="G231" s="7">
        <v>15</v>
      </c>
      <c r="H231" s="7" t="s">
        <v>133</v>
      </c>
      <c r="I231" s="7">
        <v>13</v>
      </c>
      <c r="J231" s="7">
        <v>3</v>
      </c>
      <c r="K231" s="7" t="s">
        <v>134</v>
      </c>
      <c r="L231" s="7" t="s">
        <v>135</v>
      </c>
      <c r="M231" s="7" t="s">
        <v>28</v>
      </c>
      <c r="N231" s="7">
        <v>6000</v>
      </c>
      <c r="O231" s="7" t="s">
        <v>136</v>
      </c>
      <c r="Q231" s="7" t="s">
        <v>3</v>
      </c>
    </row>
    <row r="232" spans="1:19" x14ac:dyDescent="0.3">
      <c r="A232">
        <v>1</v>
      </c>
      <c r="B232" s="7">
        <v>57</v>
      </c>
      <c r="C232" s="7">
        <v>8</v>
      </c>
      <c r="D232" s="7">
        <v>5</v>
      </c>
      <c r="E232" s="7">
        <v>3</v>
      </c>
      <c r="F232" s="7" t="s">
        <v>0</v>
      </c>
      <c r="G232" s="7">
        <v>12</v>
      </c>
      <c r="H232" s="7" t="s">
        <v>137</v>
      </c>
      <c r="I232" s="7">
        <v>9</v>
      </c>
      <c r="J232" s="7">
        <v>3</v>
      </c>
      <c r="K232" s="7" t="s">
        <v>138</v>
      </c>
      <c r="L232" s="7" t="s">
        <v>45</v>
      </c>
      <c r="M232" s="7" t="s">
        <v>28</v>
      </c>
      <c r="N232" s="7">
        <v>4000</v>
      </c>
      <c r="Q232" s="7" t="s">
        <v>3</v>
      </c>
    </row>
    <row r="233" spans="1:19" x14ac:dyDescent="0.3">
      <c r="A233">
        <v>1</v>
      </c>
      <c r="B233" s="7">
        <v>57</v>
      </c>
      <c r="C233" s="7">
        <v>3</v>
      </c>
      <c r="D233" s="7">
        <v>1</v>
      </c>
      <c r="E233" s="7">
        <v>2</v>
      </c>
      <c r="F233" s="7" t="s">
        <v>20</v>
      </c>
      <c r="G233" s="7">
        <v>6</v>
      </c>
      <c r="H233" s="7" t="s">
        <v>39</v>
      </c>
      <c r="I233" s="7">
        <v>1</v>
      </c>
      <c r="J233" s="7">
        <v>2</v>
      </c>
      <c r="K233" s="7" t="s">
        <v>139</v>
      </c>
      <c r="L233" s="7" t="s">
        <v>135</v>
      </c>
      <c r="M233" s="7" t="s">
        <v>2</v>
      </c>
      <c r="N233" s="7">
        <v>4000</v>
      </c>
      <c r="O233" s="7" t="s">
        <v>140</v>
      </c>
      <c r="Q233" s="7" t="s">
        <v>3</v>
      </c>
    </row>
    <row r="234" spans="1:19" x14ac:dyDescent="0.3">
      <c r="A234">
        <v>1</v>
      </c>
      <c r="B234" s="7">
        <v>57</v>
      </c>
      <c r="C234" s="7">
        <v>5</v>
      </c>
      <c r="D234" s="7">
        <v>3</v>
      </c>
      <c r="E234" s="7">
        <v>2</v>
      </c>
      <c r="F234" s="7" t="s">
        <v>0</v>
      </c>
      <c r="G234" s="7">
        <v>4</v>
      </c>
      <c r="H234" s="7" t="s">
        <v>66</v>
      </c>
      <c r="I234" s="7">
        <v>4</v>
      </c>
      <c r="J234" s="7">
        <v>0</v>
      </c>
      <c r="K234" s="7" t="s">
        <v>141</v>
      </c>
      <c r="L234" s="7" t="s">
        <v>26</v>
      </c>
      <c r="N234" s="7">
        <v>3000</v>
      </c>
      <c r="O234" s="7" t="s">
        <v>142</v>
      </c>
      <c r="Q234" s="7" t="s">
        <v>3</v>
      </c>
    </row>
    <row r="235" spans="1:19" x14ac:dyDescent="0.3">
      <c r="A235">
        <v>1</v>
      </c>
      <c r="B235" s="7">
        <v>57</v>
      </c>
      <c r="C235" s="7">
        <v>4</v>
      </c>
      <c r="D235" s="7">
        <v>1</v>
      </c>
      <c r="E235" s="7">
        <v>3</v>
      </c>
      <c r="F235" s="7" t="s">
        <v>20</v>
      </c>
      <c r="G235" s="7">
        <v>4</v>
      </c>
      <c r="H235" s="7" t="s">
        <v>133</v>
      </c>
      <c r="I235" s="7">
        <v>2</v>
      </c>
      <c r="J235" s="7">
        <v>2</v>
      </c>
      <c r="K235" s="7" t="s">
        <v>163</v>
      </c>
      <c r="L235" s="7" t="s">
        <v>26</v>
      </c>
      <c r="N235" s="7">
        <v>1500</v>
      </c>
      <c r="Q235" s="7" t="s">
        <v>3</v>
      </c>
    </row>
    <row r="236" spans="1:19" x14ac:dyDescent="0.3">
      <c r="A236">
        <v>1</v>
      </c>
      <c r="B236" s="7">
        <v>57</v>
      </c>
      <c r="C236" s="7">
        <v>6</v>
      </c>
      <c r="D236" s="7">
        <v>4</v>
      </c>
      <c r="E236" s="7">
        <v>2</v>
      </c>
      <c r="F236" s="7" t="s">
        <v>112</v>
      </c>
      <c r="G236" s="7">
        <v>9</v>
      </c>
      <c r="H236" s="7" t="s">
        <v>69</v>
      </c>
      <c r="I236" s="7">
        <v>6</v>
      </c>
      <c r="J236" s="7">
        <v>3</v>
      </c>
      <c r="K236" s="7" t="s">
        <v>164</v>
      </c>
      <c r="L236" s="7" t="s">
        <v>97</v>
      </c>
      <c r="M236" s="7" t="s">
        <v>28</v>
      </c>
      <c r="N236" s="7">
        <v>8000</v>
      </c>
      <c r="Q236" s="7" t="s">
        <v>34</v>
      </c>
      <c r="R236" s="7" t="s">
        <v>49</v>
      </c>
      <c r="S236" s="7">
        <v>1</v>
      </c>
    </row>
    <row r="237" spans="1:19" x14ac:dyDescent="0.3">
      <c r="A237">
        <v>1</v>
      </c>
      <c r="B237" s="7">
        <v>57</v>
      </c>
      <c r="C237" s="7">
        <v>3</v>
      </c>
      <c r="D237" s="7">
        <v>2</v>
      </c>
      <c r="E237" s="7">
        <v>1</v>
      </c>
      <c r="F237" s="7" t="s">
        <v>15</v>
      </c>
      <c r="G237" s="7">
        <v>2</v>
      </c>
      <c r="H237" s="7" t="s">
        <v>25</v>
      </c>
      <c r="I237" s="7">
        <v>2</v>
      </c>
      <c r="J237" s="7">
        <v>0</v>
      </c>
      <c r="K237" s="7" t="s">
        <v>17</v>
      </c>
      <c r="L237" s="7" t="s">
        <v>53</v>
      </c>
      <c r="N237" s="7">
        <v>1400</v>
      </c>
      <c r="O237" s="7" t="s">
        <v>193</v>
      </c>
      <c r="P237" s="7" t="s">
        <v>140</v>
      </c>
      <c r="Q237" s="7" t="s">
        <v>3</v>
      </c>
    </row>
    <row r="238" spans="1:19" x14ac:dyDescent="0.3">
      <c r="A238">
        <v>1</v>
      </c>
      <c r="B238" s="7">
        <v>57</v>
      </c>
      <c r="C238" s="7">
        <v>4</v>
      </c>
      <c r="D238" s="7">
        <v>3</v>
      </c>
      <c r="E238" s="7">
        <v>1</v>
      </c>
      <c r="F238" s="7" t="s">
        <v>0</v>
      </c>
      <c r="G238" s="7">
        <v>4</v>
      </c>
      <c r="H238" s="7" t="s">
        <v>21</v>
      </c>
      <c r="I238" s="7">
        <v>3</v>
      </c>
      <c r="J238" s="7">
        <v>1</v>
      </c>
      <c r="K238" s="7" t="s">
        <v>82</v>
      </c>
      <c r="L238" s="7" t="s">
        <v>26</v>
      </c>
      <c r="M238" s="7"/>
      <c r="N238" s="7">
        <v>4200</v>
      </c>
      <c r="O238" s="7" t="s">
        <v>194</v>
      </c>
      <c r="P238" s="7" t="s">
        <v>195</v>
      </c>
      <c r="Q238" s="7" t="s">
        <v>3</v>
      </c>
      <c r="R238" s="7" t="s">
        <v>49</v>
      </c>
      <c r="S238" s="7">
        <v>1</v>
      </c>
    </row>
    <row r="239" spans="1:19" x14ac:dyDescent="0.3">
      <c r="A239">
        <v>1</v>
      </c>
      <c r="B239" s="7">
        <v>57</v>
      </c>
      <c r="C239" s="7">
        <v>4</v>
      </c>
      <c r="D239" s="7">
        <v>3</v>
      </c>
      <c r="E239" s="7">
        <v>1</v>
      </c>
      <c r="F239" s="7" t="s">
        <v>20</v>
      </c>
      <c r="G239" s="7">
        <v>5</v>
      </c>
      <c r="H239" s="7" t="s">
        <v>133</v>
      </c>
      <c r="I239" s="7">
        <v>4</v>
      </c>
      <c r="J239" s="7">
        <v>1</v>
      </c>
      <c r="K239" s="7" t="s">
        <v>141</v>
      </c>
      <c r="L239" s="7" t="s">
        <v>196</v>
      </c>
      <c r="M239" s="7" t="s">
        <v>2</v>
      </c>
      <c r="N239" s="7">
        <v>1200</v>
      </c>
      <c r="O239" s="7" t="s">
        <v>197</v>
      </c>
      <c r="Q239" s="7" t="s">
        <v>3</v>
      </c>
    </row>
    <row r="240" spans="1:19" x14ac:dyDescent="0.3">
      <c r="A240">
        <v>1</v>
      </c>
      <c r="B240" s="7">
        <v>57</v>
      </c>
      <c r="C240" s="7">
        <v>5</v>
      </c>
      <c r="D240" s="7">
        <v>4</v>
      </c>
      <c r="E240" s="7">
        <v>1</v>
      </c>
      <c r="F240" s="7" t="s">
        <v>0</v>
      </c>
      <c r="G240" s="7">
        <v>6</v>
      </c>
      <c r="H240" s="7" t="s">
        <v>66</v>
      </c>
      <c r="I240" s="7">
        <v>4</v>
      </c>
      <c r="J240" s="7">
        <v>2</v>
      </c>
      <c r="K240" s="7" t="s">
        <v>198</v>
      </c>
      <c r="L240" s="7" t="s">
        <v>26</v>
      </c>
      <c r="M240" s="7" t="s">
        <v>2</v>
      </c>
      <c r="N240" s="7">
        <v>12000</v>
      </c>
      <c r="Q240" s="7" t="s">
        <v>34</v>
      </c>
      <c r="R240" s="7" t="s">
        <v>49</v>
      </c>
      <c r="S240" s="7">
        <v>1</v>
      </c>
    </row>
    <row r="241" spans="1:19" x14ac:dyDescent="0.3">
      <c r="A241">
        <v>1</v>
      </c>
      <c r="B241" s="7">
        <v>57</v>
      </c>
      <c r="C241" s="7">
        <v>3</v>
      </c>
      <c r="D241" s="7">
        <v>2</v>
      </c>
      <c r="E241" s="7">
        <v>1</v>
      </c>
      <c r="F241" s="7" t="s">
        <v>20</v>
      </c>
      <c r="G241" s="7">
        <v>4</v>
      </c>
      <c r="H241" s="7" t="s">
        <v>66</v>
      </c>
      <c r="I241" s="7">
        <v>4</v>
      </c>
      <c r="J241" s="7">
        <v>0</v>
      </c>
      <c r="K241" s="7" t="s">
        <v>141</v>
      </c>
      <c r="L241" s="7" t="s">
        <v>199</v>
      </c>
      <c r="M241" s="7" t="s">
        <v>2</v>
      </c>
      <c r="N241" s="7">
        <v>3000</v>
      </c>
      <c r="Q241" s="7" t="s">
        <v>3</v>
      </c>
    </row>
    <row r="242" spans="1:19" x14ac:dyDescent="0.3">
      <c r="A242">
        <v>1</v>
      </c>
      <c r="B242" s="7">
        <v>57</v>
      </c>
      <c r="C242" s="7">
        <v>5</v>
      </c>
      <c r="D242" s="7">
        <v>3</v>
      </c>
      <c r="E242" s="7">
        <v>2</v>
      </c>
      <c r="F242" s="7" t="s">
        <v>20</v>
      </c>
      <c r="G242" s="7">
        <v>7</v>
      </c>
      <c r="H242" s="7" t="s">
        <v>133</v>
      </c>
      <c r="I242" s="7">
        <v>5</v>
      </c>
      <c r="J242" s="7">
        <v>2</v>
      </c>
      <c r="K242" s="7" t="s">
        <v>200</v>
      </c>
      <c r="L242" s="7" t="s">
        <v>26</v>
      </c>
      <c r="N242" s="7">
        <v>4500</v>
      </c>
      <c r="O242" s="7" t="s">
        <v>201</v>
      </c>
      <c r="P242" s="7" t="s">
        <v>202</v>
      </c>
      <c r="Q242" s="7" t="s">
        <v>3</v>
      </c>
    </row>
    <row r="243" spans="1:19" x14ac:dyDescent="0.3">
      <c r="A243">
        <v>1</v>
      </c>
      <c r="B243" s="7">
        <v>57</v>
      </c>
      <c r="C243" s="7">
        <v>5</v>
      </c>
      <c r="D243" s="7">
        <v>3</v>
      </c>
      <c r="E243" s="7">
        <v>2</v>
      </c>
      <c r="F243" s="7" t="s">
        <v>29</v>
      </c>
      <c r="G243" s="7">
        <v>6</v>
      </c>
      <c r="H243" s="7" t="s">
        <v>150</v>
      </c>
      <c r="I243" s="7">
        <v>6</v>
      </c>
      <c r="J243" s="7">
        <v>0</v>
      </c>
      <c r="K243" s="7" t="s">
        <v>52</v>
      </c>
      <c r="L243" s="7" t="s">
        <v>35</v>
      </c>
      <c r="N243" s="7">
        <v>6000</v>
      </c>
      <c r="Q243" s="7" t="s">
        <v>34</v>
      </c>
      <c r="R243" s="7" t="s">
        <v>35</v>
      </c>
      <c r="S243" s="7">
        <v>2</v>
      </c>
    </row>
    <row r="244" spans="1:19" x14ac:dyDescent="0.3">
      <c r="A244">
        <v>1</v>
      </c>
      <c r="B244" s="7">
        <v>57</v>
      </c>
      <c r="C244" s="7">
        <v>4</v>
      </c>
      <c r="D244" s="7">
        <v>2</v>
      </c>
      <c r="E244" s="7">
        <v>2</v>
      </c>
      <c r="F244" s="7" t="s">
        <v>0</v>
      </c>
      <c r="G244" s="7">
        <v>10</v>
      </c>
      <c r="H244" s="7" t="s">
        <v>21</v>
      </c>
      <c r="I244" s="7">
        <v>7</v>
      </c>
      <c r="J244" s="7">
        <v>3</v>
      </c>
      <c r="K244" s="7" t="s">
        <v>171</v>
      </c>
      <c r="L244" s="7" t="s">
        <v>45</v>
      </c>
      <c r="M244" s="7" t="s">
        <v>28</v>
      </c>
      <c r="N244" s="7">
        <v>7000</v>
      </c>
      <c r="Q244" s="7" t="s">
        <v>3</v>
      </c>
    </row>
    <row r="245" spans="1:19" x14ac:dyDescent="0.3">
      <c r="A245">
        <v>1</v>
      </c>
      <c r="B245" s="7">
        <v>57</v>
      </c>
      <c r="C245" s="7">
        <v>3</v>
      </c>
      <c r="D245" s="7">
        <v>2</v>
      </c>
      <c r="E245" s="7">
        <v>1</v>
      </c>
      <c r="F245" s="7" t="s">
        <v>20</v>
      </c>
      <c r="G245" s="7">
        <v>6</v>
      </c>
      <c r="H245" s="7" t="s">
        <v>58</v>
      </c>
      <c r="I245" s="7">
        <v>5</v>
      </c>
      <c r="J245" s="7">
        <v>1</v>
      </c>
      <c r="K245" s="7" t="s">
        <v>27</v>
      </c>
      <c r="L245" s="7" t="s">
        <v>53</v>
      </c>
      <c r="M245" s="7" t="s">
        <v>2</v>
      </c>
      <c r="N245" s="7">
        <v>3000</v>
      </c>
      <c r="Q245" s="7" t="s">
        <v>3</v>
      </c>
    </row>
    <row r="246" spans="1:19" x14ac:dyDescent="0.3">
      <c r="A246">
        <v>1</v>
      </c>
      <c r="B246" s="7">
        <v>57</v>
      </c>
      <c r="C246" s="7">
        <v>5</v>
      </c>
      <c r="D246" s="7">
        <v>4</v>
      </c>
      <c r="E246" s="7">
        <v>1</v>
      </c>
      <c r="F246" s="7" t="s">
        <v>0</v>
      </c>
      <c r="G246" s="7">
        <v>5</v>
      </c>
      <c r="H246" s="7" t="s">
        <v>54</v>
      </c>
      <c r="I246" s="7">
        <v>4</v>
      </c>
      <c r="J246" s="7">
        <v>1</v>
      </c>
      <c r="K246" s="7" t="s">
        <v>82</v>
      </c>
      <c r="L246" s="7" t="s">
        <v>26</v>
      </c>
      <c r="N246" s="7">
        <v>3000</v>
      </c>
      <c r="Q246" s="7" t="s">
        <v>3</v>
      </c>
    </row>
    <row r="247" spans="1:19" x14ac:dyDescent="0.3">
      <c r="A247">
        <v>1</v>
      </c>
      <c r="B247" s="7">
        <v>57</v>
      </c>
      <c r="C247" s="7">
        <v>5</v>
      </c>
      <c r="D247" s="7">
        <v>3</v>
      </c>
      <c r="E247" s="7">
        <v>2</v>
      </c>
      <c r="F247" s="7" t="s">
        <v>0</v>
      </c>
      <c r="G247" s="7">
        <v>5</v>
      </c>
      <c r="H247" s="7" t="s">
        <v>39</v>
      </c>
      <c r="I247" s="7">
        <v>3</v>
      </c>
      <c r="J247" s="7">
        <v>2</v>
      </c>
      <c r="K247" s="7" t="s">
        <v>52</v>
      </c>
      <c r="L247" s="7" t="s">
        <v>103</v>
      </c>
      <c r="M247" s="7" t="s">
        <v>28</v>
      </c>
      <c r="N247" s="7">
        <v>4500</v>
      </c>
      <c r="Q247" s="7" t="s">
        <v>3</v>
      </c>
    </row>
    <row r="248" spans="1:19" x14ac:dyDescent="0.3">
      <c r="A248">
        <v>1</v>
      </c>
      <c r="B248" s="7">
        <v>57</v>
      </c>
      <c r="C248" s="7">
        <v>4</v>
      </c>
      <c r="D248" s="7">
        <v>2</v>
      </c>
      <c r="E248" s="7">
        <v>2</v>
      </c>
      <c r="F248" s="7" t="s">
        <v>0</v>
      </c>
      <c r="G248" s="7">
        <v>6</v>
      </c>
      <c r="H248" s="7" t="s">
        <v>165</v>
      </c>
      <c r="I248" s="7">
        <v>4</v>
      </c>
      <c r="J248" s="7">
        <v>2</v>
      </c>
      <c r="K248" s="7" t="s">
        <v>59</v>
      </c>
      <c r="L248" s="7" t="s">
        <v>48</v>
      </c>
      <c r="M248" s="7" t="s">
        <v>28</v>
      </c>
      <c r="N248" s="7">
        <v>5000</v>
      </c>
      <c r="Q248" s="7" t="s">
        <v>3</v>
      </c>
    </row>
    <row r="249" spans="1:19" x14ac:dyDescent="0.3">
      <c r="A249">
        <v>1</v>
      </c>
      <c r="B249" s="7">
        <v>57</v>
      </c>
      <c r="C249" s="7">
        <v>5</v>
      </c>
      <c r="D249" s="7">
        <v>3</v>
      </c>
      <c r="E249" s="7">
        <v>2</v>
      </c>
      <c r="F249" s="7" t="s">
        <v>0</v>
      </c>
      <c r="G249" s="7">
        <v>8</v>
      </c>
      <c r="H249" s="7" t="s">
        <v>42</v>
      </c>
      <c r="I249" s="7">
        <v>5</v>
      </c>
      <c r="J249" s="7">
        <v>3</v>
      </c>
      <c r="K249" s="7" t="s">
        <v>94</v>
      </c>
      <c r="L249" s="7" t="s">
        <v>45</v>
      </c>
      <c r="M249" s="7" t="s">
        <v>28</v>
      </c>
      <c r="N249" s="7">
        <v>7000</v>
      </c>
      <c r="Q249" s="7" t="s">
        <v>3</v>
      </c>
    </row>
    <row r="250" spans="1:19" x14ac:dyDescent="0.3">
      <c r="A250">
        <v>1</v>
      </c>
      <c r="B250" s="7">
        <v>57</v>
      </c>
      <c r="C250" s="7">
        <v>4</v>
      </c>
      <c r="D250" s="7">
        <v>2</v>
      </c>
      <c r="E250" s="7">
        <v>2</v>
      </c>
      <c r="F250" s="7" t="s">
        <v>29</v>
      </c>
      <c r="G250" s="7">
        <v>5</v>
      </c>
      <c r="H250" s="7" t="s">
        <v>203</v>
      </c>
      <c r="I250" s="7">
        <v>3</v>
      </c>
      <c r="J250" s="7">
        <v>2</v>
      </c>
      <c r="K250" s="7" t="s">
        <v>204</v>
      </c>
      <c r="L250" s="7" t="s">
        <v>205</v>
      </c>
      <c r="N250" s="7">
        <v>15000</v>
      </c>
      <c r="Q250" s="7" t="s">
        <v>34</v>
      </c>
      <c r="R250" s="7" t="s">
        <v>35</v>
      </c>
      <c r="S250" s="7">
        <v>1</v>
      </c>
    </row>
    <row r="251" spans="1:19" x14ac:dyDescent="0.3">
      <c r="A251">
        <v>1</v>
      </c>
      <c r="B251" s="7">
        <v>57</v>
      </c>
      <c r="C251" s="7">
        <v>7</v>
      </c>
      <c r="D251" s="7">
        <v>3</v>
      </c>
      <c r="E251" s="7">
        <v>4</v>
      </c>
      <c r="F251" s="7" t="s">
        <v>29</v>
      </c>
      <c r="G251" s="7">
        <v>9</v>
      </c>
      <c r="H251" s="7" t="s">
        <v>206</v>
      </c>
      <c r="I251" s="7">
        <v>5</v>
      </c>
      <c r="J251" s="7">
        <v>4</v>
      </c>
      <c r="K251" s="7" t="s">
        <v>207</v>
      </c>
      <c r="L251" s="7" t="s">
        <v>84</v>
      </c>
      <c r="N251" s="7">
        <v>9000</v>
      </c>
      <c r="Q251" s="7" t="s">
        <v>3</v>
      </c>
    </row>
    <row r="252" spans="1:19" x14ac:dyDescent="0.3">
      <c r="A252">
        <v>1</v>
      </c>
      <c r="B252" s="7">
        <v>57</v>
      </c>
      <c r="C252" s="7">
        <v>8</v>
      </c>
      <c r="D252" s="7">
        <v>5</v>
      </c>
      <c r="E252" s="7">
        <v>3</v>
      </c>
      <c r="F252" s="7" t="s">
        <v>29</v>
      </c>
      <c r="G252" s="7">
        <v>11</v>
      </c>
      <c r="H252" s="7" t="s">
        <v>56</v>
      </c>
      <c r="I252" s="7">
        <v>7</v>
      </c>
      <c r="J252" s="7">
        <v>4</v>
      </c>
      <c r="K252" s="7" t="s">
        <v>118</v>
      </c>
      <c r="L252" s="7" t="s">
        <v>84</v>
      </c>
      <c r="M252" s="7" t="s">
        <v>7</v>
      </c>
      <c r="N252" s="7">
        <v>9000</v>
      </c>
      <c r="O252" s="7" t="s">
        <v>119</v>
      </c>
      <c r="P252" s="7" t="s">
        <v>120</v>
      </c>
      <c r="Q252" s="7" t="s">
        <v>3</v>
      </c>
    </row>
    <row r="253" spans="1:19" x14ac:dyDescent="0.3">
      <c r="A253">
        <v>1</v>
      </c>
      <c r="B253" s="7">
        <v>57</v>
      </c>
      <c r="C253" s="7">
        <v>7</v>
      </c>
      <c r="D253" s="7">
        <v>3</v>
      </c>
      <c r="E253" s="7">
        <v>4</v>
      </c>
      <c r="F253" s="7" t="s">
        <v>20</v>
      </c>
      <c r="G253" s="7">
        <v>5</v>
      </c>
      <c r="H253" s="7" t="s">
        <v>121</v>
      </c>
      <c r="I253" s="7">
        <v>3</v>
      </c>
      <c r="J253" s="7">
        <v>2</v>
      </c>
      <c r="K253" s="7" t="s">
        <v>27</v>
      </c>
      <c r="L253" s="7" t="s">
        <v>6</v>
      </c>
      <c r="M253" s="7" t="s">
        <v>7</v>
      </c>
      <c r="N253" s="7">
        <v>3500</v>
      </c>
      <c r="O253" s="7" t="s">
        <v>122</v>
      </c>
      <c r="P253" s="7" t="s">
        <v>123</v>
      </c>
      <c r="Q253" s="7" t="s">
        <v>3</v>
      </c>
    </row>
    <row r="254" spans="1:19" x14ac:dyDescent="0.3">
      <c r="A254">
        <v>1</v>
      </c>
      <c r="B254" s="7">
        <v>57</v>
      </c>
      <c r="C254" s="7">
        <v>2</v>
      </c>
      <c r="D254" s="7">
        <v>1</v>
      </c>
      <c r="E254" s="7">
        <v>1</v>
      </c>
      <c r="F254" s="7" t="s">
        <v>15</v>
      </c>
      <c r="G254" s="7">
        <v>2</v>
      </c>
      <c r="H254" s="7" t="s">
        <v>66</v>
      </c>
      <c r="I254" s="7">
        <v>2</v>
      </c>
      <c r="J254" s="7">
        <v>0</v>
      </c>
      <c r="K254" s="7" t="s">
        <v>124</v>
      </c>
      <c r="L254" s="7" t="s">
        <v>26</v>
      </c>
      <c r="M254" s="7" t="s">
        <v>53</v>
      </c>
      <c r="N254" s="7">
        <v>3000</v>
      </c>
      <c r="Q254" s="7" t="s">
        <v>3</v>
      </c>
    </row>
    <row r="255" spans="1:19" x14ac:dyDescent="0.3">
      <c r="A255">
        <v>1</v>
      </c>
      <c r="B255" s="7">
        <v>57</v>
      </c>
      <c r="C255" s="7">
        <v>7</v>
      </c>
      <c r="D255" s="7">
        <v>3</v>
      </c>
      <c r="E255" s="7">
        <v>4</v>
      </c>
      <c r="F255" s="7" t="s">
        <v>0</v>
      </c>
      <c r="G255" s="7">
        <v>9</v>
      </c>
      <c r="H255" s="7" t="s">
        <v>21</v>
      </c>
      <c r="I255" s="7">
        <v>5</v>
      </c>
      <c r="J255" s="7">
        <v>4</v>
      </c>
      <c r="K255" s="7" t="s">
        <v>125</v>
      </c>
      <c r="L255" s="7" t="s">
        <v>97</v>
      </c>
      <c r="M255" s="7" t="s">
        <v>126</v>
      </c>
      <c r="N255" s="7">
        <v>2500</v>
      </c>
      <c r="O255" s="7" t="s">
        <v>127</v>
      </c>
      <c r="P255" s="7" t="s">
        <v>128</v>
      </c>
      <c r="Q255" s="7" t="s">
        <v>3</v>
      </c>
    </row>
    <row r="256" spans="1:19" x14ac:dyDescent="0.3">
      <c r="A256">
        <v>1</v>
      </c>
      <c r="B256" s="7">
        <v>57</v>
      </c>
      <c r="C256" s="7">
        <v>9</v>
      </c>
      <c r="D256" s="7">
        <v>5</v>
      </c>
      <c r="E256" s="7">
        <v>4</v>
      </c>
      <c r="F256" s="7" t="s">
        <v>0</v>
      </c>
      <c r="G256" s="7">
        <v>8</v>
      </c>
      <c r="H256" s="7" t="s">
        <v>21</v>
      </c>
      <c r="I256" s="7">
        <v>6</v>
      </c>
      <c r="J256" s="7">
        <v>2</v>
      </c>
      <c r="K256" s="7" t="s">
        <v>129</v>
      </c>
      <c r="L256" s="7" t="s">
        <v>45</v>
      </c>
      <c r="M256" s="7" t="s">
        <v>28</v>
      </c>
      <c r="N256" s="7">
        <v>3000</v>
      </c>
      <c r="O256" s="7" t="s">
        <v>130</v>
      </c>
      <c r="Q256" s="7" t="s">
        <v>3</v>
      </c>
    </row>
    <row r="257" spans="1:19" x14ac:dyDescent="0.3">
      <c r="A257">
        <v>1</v>
      </c>
      <c r="B257" s="7">
        <v>57</v>
      </c>
      <c r="C257" s="7">
        <v>4</v>
      </c>
      <c r="D257" s="7">
        <v>2</v>
      </c>
      <c r="E257" s="7">
        <v>2</v>
      </c>
      <c r="F257" s="7" t="s">
        <v>20</v>
      </c>
      <c r="G257" s="7">
        <v>3</v>
      </c>
      <c r="H257" s="7" t="s">
        <v>39</v>
      </c>
      <c r="I257" s="7">
        <v>2</v>
      </c>
      <c r="J257" s="7">
        <v>1</v>
      </c>
      <c r="K257" s="7" t="s">
        <v>131</v>
      </c>
      <c r="L257" s="7" t="s">
        <v>103</v>
      </c>
      <c r="M257" s="7" t="s">
        <v>2</v>
      </c>
      <c r="N257" s="7">
        <v>1200</v>
      </c>
      <c r="O257" s="7" t="s">
        <v>83</v>
      </c>
      <c r="Q257" s="7" t="s">
        <v>3</v>
      </c>
    </row>
    <row r="258" spans="1:19" x14ac:dyDescent="0.3">
      <c r="A258">
        <v>1</v>
      </c>
      <c r="B258" s="7">
        <v>57</v>
      </c>
      <c r="C258" s="7">
        <v>5</v>
      </c>
      <c r="D258" s="7">
        <v>4</v>
      </c>
      <c r="E258" s="7">
        <v>1</v>
      </c>
      <c r="F258" s="7" t="s">
        <v>0</v>
      </c>
      <c r="G258" s="7">
        <v>7</v>
      </c>
      <c r="H258" s="7" t="s">
        <v>69</v>
      </c>
      <c r="I258" s="7">
        <v>6</v>
      </c>
      <c r="J258" s="7">
        <v>2</v>
      </c>
      <c r="K258" s="7" t="s">
        <v>132</v>
      </c>
      <c r="L258" s="7" t="s">
        <v>26</v>
      </c>
      <c r="M258" s="7" t="s">
        <v>28</v>
      </c>
      <c r="N258" s="7">
        <v>4000</v>
      </c>
      <c r="O258" s="7" t="s">
        <v>83</v>
      </c>
    </row>
    <row r="259" spans="1:19" x14ac:dyDescent="0.3">
      <c r="A259">
        <v>1</v>
      </c>
      <c r="B259" s="7">
        <v>57</v>
      </c>
      <c r="C259" s="7">
        <v>4</v>
      </c>
      <c r="D259" s="7">
        <v>2</v>
      </c>
      <c r="E259" s="7">
        <v>2</v>
      </c>
      <c r="F259" s="7" t="s">
        <v>112</v>
      </c>
      <c r="G259" s="7">
        <v>15</v>
      </c>
      <c r="H259" s="7" t="s">
        <v>133</v>
      </c>
      <c r="I259" s="7">
        <v>13</v>
      </c>
      <c r="J259" s="7">
        <v>3</v>
      </c>
      <c r="K259" s="7" t="s">
        <v>134</v>
      </c>
      <c r="L259" s="7" t="s">
        <v>135</v>
      </c>
      <c r="M259" s="7" t="s">
        <v>28</v>
      </c>
      <c r="N259" s="7">
        <v>6000</v>
      </c>
      <c r="O259" s="7" t="s">
        <v>136</v>
      </c>
      <c r="Q259" s="7" t="s">
        <v>3</v>
      </c>
    </row>
    <row r="260" spans="1:19" x14ac:dyDescent="0.3">
      <c r="A260">
        <v>1</v>
      </c>
      <c r="B260" s="7">
        <v>57</v>
      </c>
      <c r="C260" s="7">
        <v>8</v>
      </c>
      <c r="D260" s="7">
        <v>5</v>
      </c>
      <c r="E260" s="7">
        <v>3</v>
      </c>
      <c r="F260" s="7" t="s">
        <v>0</v>
      </c>
      <c r="G260" s="7">
        <v>12</v>
      </c>
      <c r="H260" s="7" t="s">
        <v>137</v>
      </c>
      <c r="I260" s="7">
        <v>9</v>
      </c>
      <c r="J260" s="7">
        <v>3</v>
      </c>
      <c r="K260" s="7" t="s">
        <v>138</v>
      </c>
      <c r="L260" s="7" t="s">
        <v>45</v>
      </c>
      <c r="M260" s="7" t="s">
        <v>28</v>
      </c>
      <c r="N260" s="7">
        <v>4000</v>
      </c>
      <c r="Q260" s="7" t="s">
        <v>3</v>
      </c>
    </row>
    <row r="261" spans="1:19" x14ac:dyDescent="0.3">
      <c r="A261">
        <v>1</v>
      </c>
      <c r="B261" s="7">
        <v>57</v>
      </c>
      <c r="C261" s="7">
        <v>3</v>
      </c>
      <c r="D261" s="7">
        <v>1</v>
      </c>
      <c r="E261" s="7">
        <v>2</v>
      </c>
      <c r="F261" s="7" t="s">
        <v>20</v>
      </c>
      <c r="G261" s="7">
        <v>6</v>
      </c>
      <c r="H261" s="7" t="s">
        <v>39</v>
      </c>
      <c r="I261" s="7">
        <v>1</v>
      </c>
      <c r="J261" s="7">
        <v>2</v>
      </c>
      <c r="K261" s="7" t="s">
        <v>139</v>
      </c>
      <c r="L261" s="7" t="s">
        <v>135</v>
      </c>
      <c r="M261" s="7" t="s">
        <v>2</v>
      </c>
      <c r="N261" s="7">
        <v>4000</v>
      </c>
      <c r="O261" s="7" t="s">
        <v>140</v>
      </c>
      <c r="Q261" s="7" t="s">
        <v>3</v>
      </c>
    </row>
    <row r="262" spans="1:19" x14ac:dyDescent="0.3">
      <c r="A262">
        <v>1</v>
      </c>
      <c r="B262" s="7">
        <v>57</v>
      </c>
      <c r="C262" s="7">
        <v>5</v>
      </c>
      <c r="D262" s="7">
        <v>3</v>
      </c>
      <c r="E262" s="7">
        <v>2</v>
      </c>
      <c r="F262" s="7" t="s">
        <v>0</v>
      </c>
      <c r="G262" s="7">
        <v>4</v>
      </c>
      <c r="H262" s="7" t="s">
        <v>66</v>
      </c>
      <c r="I262" s="7">
        <v>4</v>
      </c>
      <c r="J262" s="7">
        <v>0</v>
      </c>
      <c r="K262" s="7" t="s">
        <v>141</v>
      </c>
      <c r="L262" s="7" t="s">
        <v>26</v>
      </c>
      <c r="N262" s="7">
        <v>3000</v>
      </c>
      <c r="O262" s="7" t="s">
        <v>142</v>
      </c>
      <c r="Q262" s="7" t="s">
        <v>3</v>
      </c>
    </row>
    <row r="263" spans="1:19" x14ac:dyDescent="0.3">
      <c r="A263">
        <v>1</v>
      </c>
      <c r="B263" s="7">
        <v>57</v>
      </c>
      <c r="C263" s="7">
        <v>4</v>
      </c>
      <c r="D263" s="7">
        <v>1</v>
      </c>
      <c r="E263" s="7">
        <v>3</v>
      </c>
      <c r="F263" s="7" t="s">
        <v>20</v>
      </c>
      <c r="G263" s="7">
        <v>4</v>
      </c>
      <c r="H263" s="7" t="s">
        <v>133</v>
      </c>
      <c r="I263" s="7">
        <v>2</v>
      </c>
      <c r="J263" s="7">
        <v>2</v>
      </c>
      <c r="K263" s="7" t="s">
        <v>163</v>
      </c>
      <c r="L263" s="7" t="s">
        <v>26</v>
      </c>
      <c r="N263" s="7">
        <v>1500</v>
      </c>
      <c r="Q263" s="7" t="s">
        <v>3</v>
      </c>
    </row>
    <row r="264" spans="1:19" x14ac:dyDescent="0.3">
      <c r="A264">
        <v>1</v>
      </c>
      <c r="B264" s="7">
        <v>57</v>
      </c>
      <c r="C264" s="7">
        <v>6</v>
      </c>
      <c r="D264" s="7">
        <v>4</v>
      </c>
      <c r="E264" s="7">
        <v>2</v>
      </c>
      <c r="F264" s="7" t="s">
        <v>112</v>
      </c>
      <c r="G264" s="7">
        <v>9</v>
      </c>
      <c r="H264" s="7" t="s">
        <v>69</v>
      </c>
      <c r="I264" s="7">
        <v>6</v>
      </c>
      <c r="J264" s="7">
        <v>3</v>
      </c>
      <c r="K264" s="7" t="s">
        <v>164</v>
      </c>
      <c r="L264" s="7" t="s">
        <v>97</v>
      </c>
      <c r="M264" s="7" t="s">
        <v>28</v>
      </c>
      <c r="N264" s="7">
        <v>8000</v>
      </c>
      <c r="Q264" s="7" t="s">
        <v>34</v>
      </c>
      <c r="R264" s="7" t="s">
        <v>49</v>
      </c>
      <c r="S264" s="7">
        <v>1</v>
      </c>
    </row>
    <row r="265" spans="1:19" x14ac:dyDescent="0.3">
      <c r="A265">
        <v>1</v>
      </c>
      <c r="B265" s="5">
        <v>57</v>
      </c>
      <c r="C265" s="5">
        <v>4</v>
      </c>
      <c r="D265" s="5">
        <v>1</v>
      </c>
      <c r="E265" s="5">
        <v>3</v>
      </c>
      <c r="F265" s="6" t="s">
        <v>20</v>
      </c>
      <c r="G265" s="5">
        <v>4</v>
      </c>
      <c r="H265" s="6" t="s">
        <v>133</v>
      </c>
      <c r="I265" s="5">
        <v>2</v>
      </c>
      <c r="J265" s="5">
        <v>2</v>
      </c>
      <c r="K265" s="6" t="s">
        <v>163</v>
      </c>
      <c r="L265" s="6" t="s">
        <v>26</v>
      </c>
      <c r="M265" s="6"/>
      <c r="N265" s="5">
        <v>1500</v>
      </c>
      <c r="O265" s="6"/>
      <c r="P265" s="6"/>
      <c r="Q265" s="6" t="s">
        <v>3</v>
      </c>
      <c r="R265" s="6"/>
      <c r="S265" s="6"/>
    </row>
    <row r="266" spans="1:19" x14ac:dyDescent="0.3">
      <c r="A266">
        <v>1</v>
      </c>
      <c r="B266" s="3">
        <v>57</v>
      </c>
      <c r="C266" s="3">
        <v>6</v>
      </c>
      <c r="D266" s="3">
        <v>4</v>
      </c>
      <c r="E266" s="3">
        <v>2</v>
      </c>
      <c r="F266" s="4" t="s">
        <v>112</v>
      </c>
      <c r="G266" s="3">
        <v>9</v>
      </c>
      <c r="H266" s="4" t="s">
        <v>69</v>
      </c>
      <c r="I266" s="3">
        <v>6</v>
      </c>
      <c r="J266" s="3">
        <v>3</v>
      </c>
      <c r="K266" s="4" t="s">
        <v>164</v>
      </c>
      <c r="L266" s="4" t="s">
        <v>97</v>
      </c>
      <c r="M266" s="4" t="s">
        <v>28</v>
      </c>
      <c r="N266" s="3">
        <v>8000</v>
      </c>
      <c r="O266" s="4"/>
      <c r="P266" s="4"/>
      <c r="Q266" s="4" t="s">
        <v>34</v>
      </c>
      <c r="R266" s="4" t="s">
        <v>49</v>
      </c>
      <c r="S266" s="3">
        <v>1</v>
      </c>
    </row>
    <row r="267" spans="1:19" x14ac:dyDescent="0.3">
      <c r="A267">
        <v>1</v>
      </c>
      <c r="B267" s="7">
        <v>57</v>
      </c>
      <c r="C267" s="7">
        <v>6</v>
      </c>
      <c r="D267" s="7">
        <v>3</v>
      </c>
      <c r="E267" s="7">
        <v>3</v>
      </c>
      <c r="F267" s="7" t="s">
        <v>112</v>
      </c>
      <c r="G267" s="7">
        <v>12</v>
      </c>
      <c r="H267" s="7" t="s">
        <v>69</v>
      </c>
      <c r="I267" s="7">
        <v>10</v>
      </c>
      <c r="J267" s="7">
        <v>2</v>
      </c>
      <c r="K267" s="7" t="s">
        <v>113</v>
      </c>
      <c r="L267" s="7" t="s">
        <v>35</v>
      </c>
      <c r="N267" s="7">
        <v>25000</v>
      </c>
      <c r="Q267" s="7" t="s">
        <v>34</v>
      </c>
      <c r="R267" s="7" t="s">
        <v>114</v>
      </c>
      <c r="S267" s="7">
        <v>2</v>
      </c>
    </row>
    <row r="268" spans="1:19" x14ac:dyDescent="0.3">
      <c r="A268">
        <v>1</v>
      </c>
      <c r="B268" s="7">
        <v>57</v>
      </c>
      <c r="C268" s="7">
        <v>5</v>
      </c>
      <c r="D268" s="7">
        <v>4</v>
      </c>
      <c r="E268" s="7">
        <v>1</v>
      </c>
      <c r="F268" s="7" t="s">
        <v>0</v>
      </c>
      <c r="G268" s="7">
        <v>4</v>
      </c>
      <c r="H268" s="7" t="s">
        <v>21</v>
      </c>
      <c r="I268" s="7">
        <v>4</v>
      </c>
      <c r="J268" s="7">
        <v>0</v>
      </c>
      <c r="K268" s="7" t="s">
        <v>70</v>
      </c>
      <c r="L268" s="7" t="s">
        <v>93</v>
      </c>
      <c r="N268" s="7">
        <v>1000</v>
      </c>
      <c r="Q268" s="7" t="s">
        <v>3</v>
      </c>
    </row>
    <row r="269" spans="1:19" x14ac:dyDescent="0.3">
      <c r="A269">
        <v>1</v>
      </c>
      <c r="B269" s="7">
        <v>57</v>
      </c>
      <c r="C269" s="7">
        <v>4</v>
      </c>
      <c r="D269" s="7">
        <v>3</v>
      </c>
      <c r="E269" s="7">
        <v>1</v>
      </c>
      <c r="F269" s="7" t="s">
        <v>20</v>
      </c>
      <c r="G269" s="7">
        <v>5</v>
      </c>
      <c r="H269" s="7" t="s">
        <v>39</v>
      </c>
      <c r="I269" s="7">
        <v>5</v>
      </c>
      <c r="J269" s="7">
        <v>0</v>
      </c>
      <c r="K269" s="7" t="s">
        <v>70</v>
      </c>
      <c r="L269" s="7" t="s">
        <v>93</v>
      </c>
      <c r="N269" s="7">
        <v>1500</v>
      </c>
      <c r="Q269" s="7" t="s">
        <v>3</v>
      </c>
    </row>
    <row r="270" spans="1:19" x14ac:dyDescent="0.3">
      <c r="A270">
        <v>1</v>
      </c>
      <c r="B270" s="7">
        <v>57</v>
      </c>
      <c r="C270" s="7">
        <v>5</v>
      </c>
      <c r="D270" s="7">
        <v>2</v>
      </c>
      <c r="E270" s="7">
        <v>3</v>
      </c>
      <c r="F270" s="7" t="s">
        <v>20</v>
      </c>
      <c r="G270" s="7">
        <v>4</v>
      </c>
      <c r="H270" s="7" t="s">
        <v>39</v>
      </c>
      <c r="I270" s="7">
        <v>2</v>
      </c>
      <c r="J270" s="7">
        <v>2</v>
      </c>
      <c r="K270" s="7" t="s">
        <v>70</v>
      </c>
      <c r="L270" s="7" t="s">
        <v>93</v>
      </c>
      <c r="N270" s="7">
        <v>1000</v>
      </c>
      <c r="Q270" s="7" t="s">
        <v>3</v>
      </c>
    </row>
    <row r="271" spans="1:19" x14ac:dyDescent="0.3">
      <c r="A271">
        <v>1</v>
      </c>
      <c r="B271" s="7">
        <v>57</v>
      </c>
      <c r="C271" s="7">
        <v>4</v>
      </c>
      <c r="D271" s="7">
        <v>1</v>
      </c>
      <c r="E271" s="7">
        <v>3</v>
      </c>
      <c r="F271" s="7" t="s">
        <v>20</v>
      </c>
      <c r="G271" s="7">
        <v>3</v>
      </c>
      <c r="H271" s="7" t="s">
        <v>39</v>
      </c>
      <c r="I271" s="7">
        <v>2</v>
      </c>
      <c r="J271" s="7">
        <v>1</v>
      </c>
      <c r="K271" s="7" t="s">
        <v>52</v>
      </c>
      <c r="L271" s="7" t="s">
        <v>93</v>
      </c>
      <c r="N271" s="7">
        <v>1500</v>
      </c>
      <c r="Q271" s="7" t="s">
        <v>3</v>
      </c>
    </row>
    <row r="272" spans="1:19" x14ac:dyDescent="0.3">
      <c r="A272">
        <v>1</v>
      </c>
      <c r="B272" s="7">
        <v>57</v>
      </c>
      <c r="C272" s="7">
        <v>5</v>
      </c>
      <c r="D272" s="7">
        <v>2</v>
      </c>
      <c r="E272" s="7">
        <v>3</v>
      </c>
      <c r="F272" s="7" t="s">
        <v>0</v>
      </c>
      <c r="G272" s="7">
        <v>7</v>
      </c>
      <c r="H272" s="7" t="s">
        <v>21</v>
      </c>
      <c r="I272" s="7">
        <v>5</v>
      </c>
      <c r="J272" s="7">
        <v>2</v>
      </c>
      <c r="K272" s="7" t="s">
        <v>52</v>
      </c>
      <c r="L272" s="7" t="s">
        <v>115</v>
      </c>
      <c r="M272" s="7" t="s">
        <v>28</v>
      </c>
      <c r="N272" s="7">
        <v>2000</v>
      </c>
      <c r="Q272" s="7" t="s">
        <v>3</v>
      </c>
    </row>
    <row r="273" spans="1:19" x14ac:dyDescent="0.3">
      <c r="A273">
        <v>1</v>
      </c>
      <c r="B273" s="7">
        <v>57</v>
      </c>
      <c r="C273" s="7">
        <v>4</v>
      </c>
      <c r="D273" s="7">
        <v>2</v>
      </c>
      <c r="E273" s="7">
        <v>2</v>
      </c>
      <c r="F273" s="7" t="s">
        <v>0</v>
      </c>
      <c r="G273" s="7">
        <v>4</v>
      </c>
      <c r="H273" s="7" t="s">
        <v>39</v>
      </c>
      <c r="I273" s="7">
        <v>3</v>
      </c>
      <c r="J273" s="7">
        <v>1</v>
      </c>
      <c r="K273" s="7" t="s">
        <v>52</v>
      </c>
      <c r="L273" s="7" t="s">
        <v>93</v>
      </c>
      <c r="N273" s="7">
        <v>1000</v>
      </c>
      <c r="Q273" s="7" t="s">
        <v>3</v>
      </c>
    </row>
    <row r="274" spans="1:19" x14ac:dyDescent="0.3">
      <c r="A274">
        <v>1</v>
      </c>
      <c r="B274" s="7">
        <v>57</v>
      </c>
      <c r="C274" s="7">
        <v>4</v>
      </c>
      <c r="D274" s="7">
        <v>3</v>
      </c>
      <c r="E274" s="7">
        <v>1</v>
      </c>
      <c r="F274" s="7" t="s">
        <v>0</v>
      </c>
      <c r="G274" s="7">
        <v>7</v>
      </c>
      <c r="H274" s="7" t="s">
        <v>21</v>
      </c>
      <c r="I274" s="7">
        <v>6</v>
      </c>
      <c r="J274" s="7">
        <v>1</v>
      </c>
      <c r="K274" s="7" t="s">
        <v>52</v>
      </c>
      <c r="L274" s="7" t="s">
        <v>93</v>
      </c>
      <c r="N274" s="7">
        <v>2000</v>
      </c>
      <c r="Q274" s="7" t="s">
        <v>3</v>
      </c>
    </row>
    <row r="275" spans="1:19" x14ac:dyDescent="0.3">
      <c r="A275">
        <v>1</v>
      </c>
      <c r="B275" s="7">
        <v>57</v>
      </c>
      <c r="C275" s="7">
        <v>3</v>
      </c>
      <c r="D275" s="7">
        <v>1</v>
      </c>
      <c r="E275" s="7">
        <v>2</v>
      </c>
      <c r="F275" s="7" t="s">
        <v>20</v>
      </c>
      <c r="G275" s="7">
        <v>4</v>
      </c>
      <c r="H275" s="7" t="s">
        <v>25</v>
      </c>
      <c r="I275" s="7">
        <v>4</v>
      </c>
      <c r="J275" s="7">
        <v>0</v>
      </c>
      <c r="K275" s="7" t="s">
        <v>52</v>
      </c>
      <c r="L275" s="7" t="s">
        <v>93</v>
      </c>
      <c r="N275" s="7">
        <v>1500</v>
      </c>
      <c r="Q275" s="7" t="s">
        <v>3</v>
      </c>
    </row>
    <row r="276" spans="1:19" x14ac:dyDescent="0.3">
      <c r="A276">
        <v>1</v>
      </c>
      <c r="B276" s="7">
        <v>57</v>
      </c>
      <c r="C276" s="7">
        <v>3</v>
      </c>
      <c r="D276" s="7">
        <v>2</v>
      </c>
      <c r="E276" s="7">
        <v>1</v>
      </c>
      <c r="F276" s="7" t="s">
        <v>0</v>
      </c>
      <c r="G276" s="7">
        <v>5</v>
      </c>
      <c r="H276" s="7" t="s">
        <v>21</v>
      </c>
      <c r="I276" s="7">
        <v>3</v>
      </c>
      <c r="J276" s="7">
        <v>1</v>
      </c>
      <c r="K276" s="7" t="s">
        <v>62</v>
      </c>
      <c r="L276" s="7" t="s">
        <v>107</v>
      </c>
      <c r="M276" s="7" t="s">
        <v>88</v>
      </c>
      <c r="N276" s="7">
        <v>2000</v>
      </c>
      <c r="Q276" s="7" t="s">
        <v>3</v>
      </c>
    </row>
    <row r="277" spans="1:19" x14ac:dyDescent="0.3">
      <c r="A277">
        <v>1</v>
      </c>
      <c r="B277" s="7">
        <v>57</v>
      </c>
      <c r="C277" s="7">
        <v>4</v>
      </c>
      <c r="D277" s="7">
        <v>3</v>
      </c>
      <c r="E277" s="7">
        <v>1</v>
      </c>
      <c r="F277" s="7" t="s">
        <v>20</v>
      </c>
      <c r="G277" s="7">
        <v>3</v>
      </c>
      <c r="H277" s="7" t="s">
        <v>39</v>
      </c>
      <c r="I277" s="7">
        <v>3</v>
      </c>
      <c r="J277" s="7">
        <v>0</v>
      </c>
      <c r="K277" s="7" t="s">
        <v>70</v>
      </c>
      <c r="L277" s="7" t="s">
        <v>93</v>
      </c>
      <c r="N277" s="7">
        <v>1000</v>
      </c>
      <c r="Q277" s="7" t="s">
        <v>3</v>
      </c>
    </row>
    <row r="278" spans="1:19" x14ac:dyDescent="0.3">
      <c r="A278">
        <v>1</v>
      </c>
      <c r="B278" s="7">
        <v>57</v>
      </c>
      <c r="C278" s="7">
        <v>5</v>
      </c>
      <c r="D278" s="7">
        <v>3</v>
      </c>
      <c r="E278" s="7">
        <v>2</v>
      </c>
      <c r="F278" s="7" t="s">
        <v>0</v>
      </c>
      <c r="G278" s="7">
        <v>7</v>
      </c>
      <c r="H278" s="7" t="s">
        <v>39</v>
      </c>
      <c r="I278" s="7">
        <v>4</v>
      </c>
      <c r="J278" s="7">
        <v>3</v>
      </c>
      <c r="K278" s="7" t="s">
        <v>92</v>
      </c>
      <c r="L278" s="7" t="s">
        <v>93</v>
      </c>
      <c r="N278" s="7">
        <v>1500</v>
      </c>
      <c r="Q278" s="7" t="s">
        <v>3</v>
      </c>
    </row>
    <row r="279" spans="1:19" x14ac:dyDescent="0.3">
      <c r="A279">
        <v>1</v>
      </c>
      <c r="B279" s="7">
        <v>57</v>
      </c>
      <c r="C279" s="7">
        <v>5</v>
      </c>
      <c r="D279" s="7">
        <v>2</v>
      </c>
      <c r="E279" s="7">
        <v>3</v>
      </c>
      <c r="F279" s="7" t="s">
        <v>0</v>
      </c>
      <c r="G279" s="7">
        <v>8</v>
      </c>
      <c r="H279" s="7" t="s">
        <v>21</v>
      </c>
      <c r="I279" s="7">
        <v>5</v>
      </c>
      <c r="J279" s="7">
        <v>3</v>
      </c>
      <c r="K279" s="7" t="s">
        <v>116</v>
      </c>
      <c r="L279" s="7" t="s">
        <v>93</v>
      </c>
      <c r="N279" s="7">
        <v>2000</v>
      </c>
      <c r="Q279" s="7" t="s">
        <v>3</v>
      </c>
    </row>
    <row r="280" spans="1:19" x14ac:dyDescent="0.3">
      <c r="A280">
        <v>1</v>
      </c>
      <c r="B280" s="7">
        <v>57</v>
      </c>
      <c r="C280" s="7">
        <v>6</v>
      </c>
      <c r="D280" s="7">
        <v>3</v>
      </c>
      <c r="E280" s="7">
        <v>3</v>
      </c>
      <c r="F280" s="7" t="s">
        <v>0</v>
      </c>
      <c r="G280" s="7">
        <v>8</v>
      </c>
      <c r="H280" s="7" t="s">
        <v>21</v>
      </c>
      <c r="I280" s="7">
        <v>6</v>
      </c>
      <c r="J280" s="7">
        <v>2</v>
      </c>
      <c r="K280" s="7" t="s">
        <v>62</v>
      </c>
      <c r="L280" s="7" t="s">
        <v>107</v>
      </c>
      <c r="M280" s="7" t="s">
        <v>88</v>
      </c>
      <c r="N280" s="7">
        <v>2000</v>
      </c>
      <c r="Q280" s="7" t="s">
        <v>3</v>
      </c>
    </row>
    <row r="281" spans="1:19" x14ac:dyDescent="0.3">
      <c r="A281">
        <v>1</v>
      </c>
      <c r="B281" s="7">
        <v>57</v>
      </c>
      <c r="C281" s="7">
        <v>4</v>
      </c>
      <c r="D281" s="7">
        <v>3</v>
      </c>
      <c r="E281" s="7">
        <v>1</v>
      </c>
      <c r="F281" s="7" t="s">
        <v>0</v>
      </c>
      <c r="G281" s="7">
        <v>4</v>
      </c>
      <c r="H281" s="7" t="s">
        <v>117</v>
      </c>
      <c r="I281" s="7">
        <v>3</v>
      </c>
      <c r="J281" s="7">
        <v>1</v>
      </c>
      <c r="K281" s="7" t="s">
        <v>99</v>
      </c>
      <c r="L281" s="7" t="s">
        <v>26</v>
      </c>
      <c r="M281" s="7" t="s">
        <v>28</v>
      </c>
      <c r="N281" s="7">
        <v>6000</v>
      </c>
      <c r="Q281" s="7" t="s">
        <v>3</v>
      </c>
    </row>
    <row r="282" spans="1:19" x14ac:dyDescent="0.3">
      <c r="A282">
        <v>1</v>
      </c>
      <c r="B282" s="7">
        <v>57</v>
      </c>
      <c r="C282" s="7">
        <v>3</v>
      </c>
      <c r="D282" s="7">
        <v>3</v>
      </c>
      <c r="E282" s="7">
        <v>0</v>
      </c>
      <c r="F282" s="7" t="s">
        <v>15</v>
      </c>
      <c r="G282" s="7">
        <v>2</v>
      </c>
      <c r="H282" s="7" t="s">
        <v>25</v>
      </c>
      <c r="I282" s="7">
        <v>2</v>
      </c>
      <c r="J282" s="7">
        <v>0</v>
      </c>
      <c r="K282" s="7" t="s">
        <v>116</v>
      </c>
      <c r="L282" s="7" t="s">
        <v>53</v>
      </c>
      <c r="M282" s="7" t="s">
        <v>2</v>
      </c>
      <c r="N282" s="7">
        <v>1500</v>
      </c>
      <c r="Q282" s="7" t="s">
        <v>3</v>
      </c>
    </row>
    <row r="283" spans="1:19" x14ac:dyDescent="0.3">
      <c r="A283">
        <v>1</v>
      </c>
      <c r="B283" s="7">
        <v>57</v>
      </c>
      <c r="C283" s="7">
        <v>3</v>
      </c>
      <c r="D283" s="7">
        <v>2</v>
      </c>
      <c r="E283" s="7">
        <v>1</v>
      </c>
      <c r="F283" s="7" t="s">
        <v>0</v>
      </c>
      <c r="G283" s="7">
        <v>6</v>
      </c>
      <c r="H283" s="7" t="s">
        <v>137</v>
      </c>
      <c r="I283" s="7">
        <v>5</v>
      </c>
      <c r="J283" s="7">
        <v>1</v>
      </c>
      <c r="K283" s="7" t="s">
        <v>17</v>
      </c>
      <c r="L283" s="7" t="s">
        <v>53</v>
      </c>
      <c r="M283" s="7" t="s">
        <v>2</v>
      </c>
      <c r="N283" s="7">
        <v>2400</v>
      </c>
      <c r="Q283" s="7" t="s">
        <v>3</v>
      </c>
    </row>
    <row r="284" spans="1:19" x14ac:dyDescent="0.3">
      <c r="A284">
        <v>1</v>
      </c>
      <c r="B284" s="7">
        <v>57</v>
      </c>
      <c r="C284" s="7">
        <v>6</v>
      </c>
      <c r="D284" s="7">
        <v>2</v>
      </c>
      <c r="E284" s="7">
        <v>4</v>
      </c>
      <c r="F284" s="7" t="s">
        <v>0</v>
      </c>
      <c r="G284" s="7">
        <v>7</v>
      </c>
      <c r="H284" s="7" t="s">
        <v>25</v>
      </c>
      <c r="I284" s="7">
        <v>7</v>
      </c>
      <c r="J284" s="7">
        <v>0</v>
      </c>
      <c r="K284" s="7" t="s">
        <v>156</v>
      </c>
      <c r="L284" s="7" t="s">
        <v>174</v>
      </c>
      <c r="M284" s="7" t="s">
        <v>2</v>
      </c>
      <c r="N284" s="7">
        <v>45000</v>
      </c>
      <c r="Q284" s="7" t="s">
        <v>3</v>
      </c>
    </row>
    <row r="285" spans="1:19" x14ac:dyDescent="0.3">
      <c r="A285">
        <v>1</v>
      </c>
      <c r="B285" s="7">
        <v>57</v>
      </c>
      <c r="C285" s="7">
        <v>6</v>
      </c>
      <c r="D285" s="7">
        <v>2</v>
      </c>
      <c r="E285" s="7">
        <v>4</v>
      </c>
      <c r="F285" s="7" t="s">
        <v>20</v>
      </c>
      <c r="G285" s="7">
        <v>6</v>
      </c>
      <c r="H285" s="7" t="s">
        <v>147</v>
      </c>
      <c r="I285" s="7">
        <v>6</v>
      </c>
      <c r="J285" s="7">
        <v>0</v>
      </c>
      <c r="K285" s="7" t="s">
        <v>116</v>
      </c>
      <c r="L285" s="7" t="s">
        <v>53</v>
      </c>
      <c r="M285" s="7" t="s">
        <v>2</v>
      </c>
      <c r="N285" s="7">
        <v>2000</v>
      </c>
      <c r="Q285" s="7" t="s">
        <v>34</v>
      </c>
      <c r="R285" s="7" t="s">
        <v>49</v>
      </c>
      <c r="S285" s="7">
        <v>1</v>
      </c>
    </row>
    <row r="286" spans="1:19" x14ac:dyDescent="0.3">
      <c r="A286">
        <v>1</v>
      </c>
      <c r="B286" s="7">
        <v>57</v>
      </c>
      <c r="C286" s="7">
        <v>2</v>
      </c>
      <c r="D286" s="7">
        <v>1</v>
      </c>
      <c r="E286" s="7">
        <v>1</v>
      </c>
      <c r="F286" s="7" t="s">
        <v>20</v>
      </c>
      <c r="G286" s="7">
        <v>4</v>
      </c>
      <c r="H286" s="7" t="s">
        <v>25</v>
      </c>
      <c r="I286" s="7">
        <v>4</v>
      </c>
      <c r="J286" s="7">
        <v>0</v>
      </c>
      <c r="K286" s="7" t="s">
        <v>116</v>
      </c>
      <c r="L286" s="7" t="s">
        <v>155</v>
      </c>
      <c r="N286" s="7">
        <v>1000</v>
      </c>
      <c r="Q286" s="7" t="s">
        <v>34</v>
      </c>
      <c r="R286" s="7" t="s">
        <v>49</v>
      </c>
      <c r="S286" s="7">
        <v>1</v>
      </c>
    </row>
    <row r="287" spans="1:19" x14ac:dyDescent="0.3">
      <c r="A287">
        <v>1</v>
      </c>
      <c r="B287" s="7">
        <v>57</v>
      </c>
      <c r="C287" s="7">
        <v>4</v>
      </c>
      <c r="D287" s="7">
        <v>2</v>
      </c>
      <c r="E287" s="7">
        <v>2</v>
      </c>
      <c r="F287" s="7" t="s">
        <v>29</v>
      </c>
      <c r="G287" s="7">
        <v>8</v>
      </c>
      <c r="H287" s="7" t="s">
        <v>133</v>
      </c>
      <c r="I287" s="7">
        <v>6</v>
      </c>
      <c r="J287" s="7">
        <v>2</v>
      </c>
      <c r="K287" s="7" t="s">
        <v>52</v>
      </c>
      <c r="L287" s="7" t="s">
        <v>175</v>
      </c>
      <c r="N287" s="7">
        <v>3500</v>
      </c>
      <c r="Q287" s="7" t="s">
        <v>34</v>
      </c>
      <c r="R287" s="7" t="s">
        <v>114</v>
      </c>
      <c r="S287" s="7">
        <v>2</v>
      </c>
    </row>
    <row r="288" spans="1:19" x14ac:dyDescent="0.3">
      <c r="A288">
        <v>1</v>
      </c>
      <c r="B288" s="7">
        <v>57</v>
      </c>
      <c r="C288" s="7">
        <v>4</v>
      </c>
      <c r="D288" s="7">
        <v>3</v>
      </c>
      <c r="E288" s="7">
        <v>1</v>
      </c>
      <c r="F288" s="7" t="s">
        <v>0</v>
      </c>
      <c r="G288" s="7">
        <v>8</v>
      </c>
      <c r="H288" s="7" t="s">
        <v>176</v>
      </c>
      <c r="K288" s="7" t="s">
        <v>177</v>
      </c>
      <c r="L288" s="7" t="s">
        <v>178</v>
      </c>
      <c r="N288" s="7">
        <v>3000</v>
      </c>
      <c r="Q288" s="7" t="s">
        <v>34</v>
      </c>
      <c r="R288" s="7" t="s">
        <v>49</v>
      </c>
      <c r="S288" s="7">
        <v>1</v>
      </c>
    </row>
    <row r="289" spans="1:19" x14ac:dyDescent="0.3">
      <c r="A289">
        <v>1</v>
      </c>
      <c r="B289" s="7">
        <v>57</v>
      </c>
      <c r="C289" s="7">
        <v>3</v>
      </c>
      <c r="D289" s="7">
        <v>1</v>
      </c>
      <c r="E289" s="7">
        <v>2</v>
      </c>
      <c r="F289" s="7" t="s">
        <v>112</v>
      </c>
      <c r="G289" s="7">
        <v>6</v>
      </c>
      <c r="H289" s="7" t="s">
        <v>179</v>
      </c>
      <c r="K289" s="7" t="s">
        <v>180</v>
      </c>
      <c r="L289" s="7" t="s">
        <v>181</v>
      </c>
      <c r="M289" s="7" t="s">
        <v>2</v>
      </c>
      <c r="N289" s="7">
        <v>5000</v>
      </c>
      <c r="Q289" s="7" t="s">
        <v>34</v>
      </c>
      <c r="R289" s="7" t="s">
        <v>35</v>
      </c>
      <c r="S289" s="7">
        <v>1</v>
      </c>
    </row>
    <row r="290" spans="1:19" x14ac:dyDescent="0.3">
      <c r="A290">
        <v>1</v>
      </c>
      <c r="B290" s="7">
        <v>57</v>
      </c>
      <c r="C290" s="7">
        <v>3</v>
      </c>
      <c r="D290" s="7">
        <v>1</v>
      </c>
      <c r="E290" s="7">
        <v>2</v>
      </c>
      <c r="F290" s="7" t="s">
        <v>112</v>
      </c>
      <c r="G290" s="7">
        <v>13</v>
      </c>
      <c r="H290" s="7" t="s">
        <v>182</v>
      </c>
      <c r="K290" s="7" t="s">
        <v>183</v>
      </c>
      <c r="L290" s="7" t="s">
        <v>181</v>
      </c>
      <c r="N290" s="7">
        <v>9000</v>
      </c>
      <c r="Q290" s="7" t="s">
        <v>34</v>
      </c>
      <c r="R290" s="7" t="s">
        <v>35</v>
      </c>
      <c r="S290" s="7">
        <v>1</v>
      </c>
    </row>
    <row r="291" spans="1:19" x14ac:dyDescent="0.3">
      <c r="A291">
        <v>1</v>
      </c>
      <c r="B291" s="7">
        <v>57</v>
      </c>
      <c r="C291" s="7">
        <v>5</v>
      </c>
      <c r="D291" s="7">
        <v>3</v>
      </c>
      <c r="E291" s="7">
        <v>2</v>
      </c>
      <c r="F291" s="7" t="s">
        <v>0</v>
      </c>
      <c r="G291" s="7">
        <v>6</v>
      </c>
      <c r="H291" s="7" t="s">
        <v>21</v>
      </c>
      <c r="I291" s="7">
        <v>4</v>
      </c>
      <c r="J291" s="7">
        <v>2</v>
      </c>
      <c r="K291" s="7" t="s">
        <v>184</v>
      </c>
      <c r="L291" s="7" t="s">
        <v>167</v>
      </c>
      <c r="M291" s="7" t="s">
        <v>28</v>
      </c>
      <c r="N291" s="7">
        <v>5500</v>
      </c>
      <c r="Q291" s="7" t="s">
        <v>3</v>
      </c>
    </row>
    <row r="292" spans="1:19" x14ac:dyDescent="0.3">
      <c r="A292">
        <v>1</v>
      </c>
      <c r="B292" s="7">
        <v>57</v>
      </c>
      <c r="C292" s="7">
        <v>4</v>
      </c>
      <c r="D292" s="7">
        <v>2</v>
      </c>
      <c r="E292" s="7">
        <v>2</v>
      </c>
      <c r="F292" s="7" t="s">
        <v>15</v>
      </c>
      <c r="G292" s="7">
        <v>6</v>
      </c>
      <c r="H292" s="7" t="s">
        <v>66</v>
      </c>
      <c r="I292" s="7">
        <v>3</v>
      </c>
      <c r="J292" s="7">
        <v>3</v>
      </c>
      <c r="K292" s="7" t="s">
        <v>52</v>
      </c>
      <c r="L292" s="7" t="s">
        <v>26</v>
      </c>
      <c r="M292" s="7" t="s">
        <v>2</v>
      </c>
      <c r="N292" s="7">
        <v>3000</v>
      </c>
      <c r="Q292" s="7" t="s">
        <v>3</v>
      </c>
    </row>
    <row r="293" spans="1:19" x14ac:dyDescent="0.3">
      <c r="A293">
        <v>1</v>
      </c>
      <c r="B293" s="7">
        <v>57</v>
      </c>
      <c r="C293" s="7">
        <v>6</v>
      </c>
      <c r="D293" s="7">
        <v>4</v>
      </c>
      <c r="E293" s="7">
        <v>2</v>
      </c>
      <c r="F293" s="7" t="s">
        <v>0</v>
      </c>
      <c r="G293" s="7">
        <v>12</v>
      </c>
      <c r="H293" s="7" t="s">
        <v>21</v>
      </c>
      <c r="I293" s="7">
        <v>8</v>
      </c>
      <c r="J293" s="7">
        <v>4</v>
      </c>
      <c r="K293" s="7" t="s">
        <v>185</v>
      </c>
      <c r="L293" s="7" t="s">
        <v>45</v>
      </c>
      <c r="M293" s="7" t="s">
        <v>28</v>
      </c>
      <c r="N293" s="7">
        <v>6500</v>
      </c>
      <c r="Q293" s="7" t="s">
        <v>3</v>
      </c>
    </row>
    <row r="294" spans="1:19" x14ac:dyDescent="0.3">
      <c r="A294">
        <v>1</v>
      </c>
      <c r="B294" s="7">
        <v>57</v>
      </c>
      <c r="C294" s="7">
        <v>6</v>
      </c>
      <c r="D294" s="7">
        <v>4</v>
      </c>
      <c r="E294" s="7">
        <v>2</v>
      </c>
      <c r="F294" s="7" t="s">
        <v>29</v>
      </c>
      <c r="G294" s="7">
        <v>14</v>
      </c>
      <c r="H294" s="7" t="s">
        <v>186</v>
      </c>
      <c r="I294" s="7">
        <v>8</v>
      </c>
      <c r="J294" s="7">
        <v>6</v>
      </c>
      <c r="K294" s="7" t="s">
        <v>60</v>
      </c>
      <c r="L294" s="7" t="s">
        <v>45</v>
      </c>
      <c r="M294" s="7" t="s">
        <v>28</v>
      </c>
      <c r="N294" s="7">
        <v>8000</v>
      </c>
      <c r="Q294" s="7" t="s">
        <v>3</v>
      </c>
    </row>
    <row r="295" spans="1:19" x14ac:dyDescent="0.3">
      <c r="A295">
        <v>1</v>
      </c>
      <c r="B295" s="7">
        <v>57</v>
      </c>
      <c r="C295" s="7">
        <v>4</v>
      </c>
      <c r="D295" s="7">
        <v>2</v>
      </c>
      <c r="E295" s="7">
        <v>2</v>
      </c>
      <c r="F295" s="7" t="s">
        <v>0</v>
      </c>
      <c r="G295" s="7">
        <v>5</v>
      </c>
      <c r="H295" s="7" t="s">
        <v>165</v>
      </c>
      <c r="I295" s="7">
        <v>4</v>
      </c>
      <c r="J295" s="7">
        <v>1</v>
      </c>
      <c r="K295" s="7" t="s">
        <v>187</v>
      </c>
      <c r="L295" s="7" t="s">
        <v>97</v>
      </c>
      <c r="M295" s="7" t="s">
        <v>28</v>
      </c>
      <c r="N295" s="7">
        <v>10000</v>
      </c>
      <c r="Q295" s="7" t="s">
        <v>34</v>
      </c>
      <c r="R295" s="7" t="s">
        <v>49</v>
      </c>
      <c r="S295" s="7">
        <v>1</v>
      </c>
    </row>
    <row r="296" spans="1:19" x14ac:dyDescent="0.3">
      <c r="A296">
        <v>1</v>
      </c>
      <c r="B296" s="7">
        <v>57</v>
      </c>
      <c r="C296" s="7">
        <v>6</v>
      </c>
      <c r="D296" s="7">
        <v>4</v>
      </c>
      <c r="E296" s="7">
        <v>2</v>
      </c>
      <c r="F296" s="7" t="s">
        <v>29</v>
      </c>
      <c r="G296" s="7">
        <v>4</v>
      </c>
      <c r="H296" s="7" t="s">
        <v>133</v>
      </c>
      <c r="I296" s="7">
        <v>3</v>
      </c>
      <c r="J296" s="7">
        <v>1</v>
      </c>
      <c r="K296" s="7" t="s">
        <v>94</v>
      </c>
      <c r="L296" s="7" t="s">
        <v>26</v>
      </c>
      <c r="M296" s="7" t="s">
        <v>28</v>
      </c>
      <c r="N296" s="7">
        <v>6500</v>
      </c>
      <c r="Q296" s="7" t="s">
        <v>3</v>
      </c>
    </row>
    <row r="297" spans="1:19" x14ac:dyDescent="0.3">
      <c r="A297">
        <v>1</v>
      </c>
      <c r="B297" s="7">
        <v>57</v>
      </c>
      <c r="C297" s="7">
        <v>3</v>
      </c>
      <c r="D297" s="7">
        <v>2</v>
      </c>
      <c r="E297" s="7">
        <v>1</v>
      </c>
      <c r="F297" s="7" t="s">
        <v>0</v>
      </c>
      <c r="G297" s="7">
        <v>3</v>
      </c>
      <c r="H297" s="7" t="s">
        <v>133</v>
      </c>
      <c r="I297" s="7">
        <v>2</v>
      </c>
      <c r="J297" s="7">
        <v>1</v>
      </c>
      <c r="K297" s="7" t="s">
        <v>188</v>
      </c>
      <c r="L297" s="7" t="s">
        <v>26</v>
      </c>
      <c r="M297" s="7" t="s">
        <v>88</v>
      </c>
      <c r="N297" s="7">
        <v>6000</v>
      </c>
      <c r="Q297" s="7" t="s">
        <v>3</v>
      </c>
    </row>
    <row r="298" spans="1:19" x14ac:dyDescent="0.3">
      <c r="A298">
        <v>1</v>
      </c>
      <c r="B298" s="7">
        <v>57</v>
      </c>
      <c r="C298" s="7">
        <v>5</v>
      </c>
      <c r="D298" s="7">
        <v>3</v>
      </c>
      <c r="E298" s="7">
        <v>2</v>
      </c>
      <c r="F298" s="7" t="s">
        <v>0</v>
      </c>
      <c r="G298" s="7">
        <v>6</v>
      </c>
      <c r="H298" s="7" t="s">
        <v>21</v>
      </c>
      <c r="I298" s="7">
        <v>4</v>
      </c>
      <c r="J298" s="7">
        <v>2</v>
      </c>
      <c r="K298" s="7" t="s">
        <v>189</v>
      </c>
      <c r="L298" s="7" t="s">
        <v>45</v>
      </c>
      <c r="M298" s="7" t="s">
        <v>28</v>
      </c>
      <c r="N298" s="7">
        <v>7000</v>
      </c>
      <c r="Q298" s="7" t="s">
        <v>3</v>
      </c>
    </row>
    <row r="299" spans="1:19" x14ac:dyDescent="0.3">
      <c r="A299">
        <v>1</v>
      </c>
      <c r="B299" s="7">
        <v>57</v>
      </c>
      <c r="C299" s="7">
        <v>6</v>
      </c>
      <c r="D299" s="7">
        <v>4</v>
      </c>
      <c r="E299" s="7">
        <v>2</v>
      </c>
      <c r="F299" s="7" t="s">
        <v>29</v>
      </c>
      <c r="G299" s="7">
        <v>3</v>
      </c>
      <c r="H299" s="7" t="s">
        <v>133</v>
      </c>
      <c r="I299" s="7">
        <v>2</v>
      </c>
      <c r="J299" s="7">
        <v>1</v>
      </c>
      <c r="K299" s="7" t="s">
        <v>190</v>
      </c>
      <c r="L299" s="7" t="s">
        <v>45</v>
      </c>
      <c r="M299" s="7" t="s">
        <v>28</v>
      </c>
      <c r="N299" s="7">
        <v>5500</v>
      </c>
      <c r="Q299" s="7" t="s">
        <v>3</v>
      </c>
    </row>
    <row r="300" spans="1:19" x14ac:dyDescent="0.3">
      <c r="A300">
        <v>1</v>
      </c>
      <c r="B300" s="7">
        <v>57</v>
      </c>
      <c r="C300" s="7">
        <v>3</v>
      </c>
      <c r="D300" s="7">
        <v>2</v>
      </c>
      <c r="E300" s="7">
        <v>1</v>
      </c>
      <c r="F300" s="7" t="s">
        <v>15</v>
      </c>
      <c r="G300" s="7">
        <v>6</v>
      </c>
      <c r="H300" s="7" t="s">
        <v>39</v>
      </c>
      <c r="I300" s="7">
        <v>4</v>
      </c>
      <c r="J300" s="7">
        <v>2</v>
      </c>
      <c r="K300" s="7" t="s">
        <v>82</v>
      </c>
      <c r="L300" s="7" t="s">
        <v>53</v>
      </c>
      <c r="N300" s="7">
        <v>1600</v>
      </c>
      <c r="Q300" s="7" t="s">
        <v>3</v>
      </c>
    </row>
    <row r="301" spans="1:19" x14ac:dyDescent="0.3">
      <c r="A301">
        <v>1</v>
      </c>
      <c r="B301" s="7">
        <v>57</v>
      </c>
      <c r="C301" s="7">
        <v>3</v>
      </c>
      <c r="D301" s="7">
        <v>2</v>
      </c>
      <c r="E301" s="7">
        <v>1</v>
      </c>
      <c r="F301" s="7" t="s">
        <v>20</v>
      </c>
      <c r="G301" s="7">
        <v>4</v>
      </c>
      <c r="H301" s="7" t="s">
        <v>117</v>
      </c>
      <c r="I301" s="7">
        <v>2</v>
      </c>
      <c r="J301" s="7">
        <v>2</v>
      </c>
      <c r="K301" s="7" t="s">
        <v>191</v>
      </c>
      <c r="L301" s="7" t="s">
        <v>26</v>
      </c>
      <c r="M301" s="7" t="s">
        <v>2</v>
      </c>
      <c r="N301" s="7">
        <v>4000</v>
      </c>
      <c r="Q301" s="7" t="s">
        <v>3</v>
      </c>
    </row>
    <row r="302" spans="1:19" x14ac:dyDescent="0.3">
      <c r="A302">
        <v>1</v>
      </c>
      <c r="B302" s="7">
        <v>57</v>
      </c>
      <c r="C302" s="7">
        <v>7</v>
      </c>
      <c r="D302" s="7">
        <v>4</v>
      </c>
      <c r="E302" s="7">
        <v>3</v>
      </c>
      <c r="F302" s="7" t="s">
        <v>29</v>
      </c>
      <c r="G302" s="7">
        <v>8</v>
      </c>
      <c r="H302" s="7" t="s">
        <v>105</v>
      </c>
      <c r="I302" s="7">
        <v>4</v>
      </c>
      <c r="J302" s="7">
        <v>4</v>
      </c>
      <c r="K302" s="7" t="s">
        <v>192</v>
      </c>
      <c r="L302" s="7" t="s">
        <v>57</v>
      </c>
      <c r="M302" s="7" t="s">
        <v>7</v>
      </c>
      <c r="N302" s="7">
        <v>12000</v>
      </c>
      <c r="Q302" s="7" t="s">
        <v>34</v>
      </c>
      <c r="R302" s="7" t="s">
        <v>49</v>
      </c>
      <c r="S302" s="7">
        <v>1</v>
      </c>
    </row>
    <row r="303" spans="1:19" x14ac:dyDescent="0.3">
      <c r="A303">
        <v>1</v>
      </c>
      <c r="B303" s="7">
        <v>57</v>
      </c>
      <c r="C303" s="7">
        <v>4</v>
      </c>
      <c r="D303" s="7">
        <v>3</v>
      </c>
      <c r="E303" s="7">
        <v>1</v>
      </c>
      <c r="F303" s="7" t="s">
        <v>0</v>
      </c>
      <c r="G303" s="7">
        <v>6</v>
      </c>
      <c r="H303" s="7" t="s">
        <v>165</v>
      </c>
      <c r="I303" s="7">
        <v>3</v>
      </c>
      <c r="J303" s="7">
        <v>3</v>
      </c>
      <c r="K303" s="7" t="s">
        <v>166</v>
      </c>
      <c r="L303" s="7" t="s">
        <v>167</v>
      </c>
      <c r="N303" s="7">
        <v>10000</v>
      </c>
      <c r="Q303" s="7" t="s">
        <v>3</v>
      </c>
    </row>
    <row r="304" spans="1:19" x14ac:dyDescent="0.3">
      <c r="A304">
        <v>1</v>
      </c>
      <c r="B304" s="7">
        <v>57</v>
      </c>
      <c r="C304" s="7">
        <v>4</v>
      </c>
      <c r="D304" s="7">
        <v>2</v>
      </c>
      <c r="E304" s="7">
        <v>2</v>
      </c>
      <c r="F304" s="7" t="s">
        <v>0</v>
      </c>
      <c r="G304" s="7">
        <v>3</v>
      </c>
      <c r="H304" s="7" t="s">
        <v>66</v>
      </c>
      <c r="I304" s="7">
        <v>2</v>
      </c>
      <c r="J304" s="7">
        <v>1</v>
      </c>
      <c r="K304" s="7" t="s">
        <v>168</v>
      </c>
      <c r="L304" s="7" t="s">
        <v>26</v>
      </c>
      <c r="M304" s="7" t="s">
        <v>2</v>
      </c>
      <c r="N304" s="7">
        <v>6000</v>
      </c>
      <c r="Q304" s="7" t="s">
        <v>3</v>
      </c>
    </row>
    <row r="305" spans="1:19" x14ac:dyDescent="0.3">
      <c r="A305">
        <v>1</v>
      </c>
      <c r="B305" s="7">
        <v>57</v>
      </c>
      <c r="C305" s="7">
        <v>6</v>
      </c>
      <c r="D305" s="7">
        <v>4</v>
      </c>
      <c r="E305" s="7">
        <v>2</v>
      </c>
      <c r="F305" s="7" t="s">
        <v>112</v>
      </c>
      <c r="G305" s="7">
        <v>10</v>
      </c>
      <c r="H305" s="7" t="s">
        <v>105</v>
      </c>
      <c r="I305" s="7">
        <v>6</v>
      </c>
      <c r="J305" s="7">
        <v>4</v>
      </c>
      <c r="K305" s="7" t="s">
        <v>169</v>
      </c>
      <c r="L305" s="7" t="s">
        <v>61</v>
      </c>
      <c r="M305" s="7" t="s">
        <v>28</v>
      </c>
      <c r="N305" s="7">
        <v>40000</v>
      </c>
      <c r="Q305" s="7" t="s">
        <v>34</v>
      </c>
      <c r="R305" s="7" t="s">
        <v>35</v>
      </c>
      <c r="S305" s="7">
        <v>1</v>
      </c>
    </row>
    <row r="306" spans="1:19" x14ac:dyDescent="0.3">
      <c r="A306">
        <v>1</v>
      </c>
      <c r="B306" s="7">
        <v>57</v>
      </c>
      <c r="C306" s="7">
        <v>5</v>
      </c>
      <c r="D306" s="7">
        <v>3</v>
      </c>
      <c r="E306" s="7">
        <v>2</v>
      </c>
      <c r="F306" s="7" t="s">
        <v>29</v>
      </c>
      <c r="G306" s="7">
        <v>6</v>
      </c>
      <c r="H306" s="7" t="s">
        <v>170</v>
      </c>
      <c r="I306" s="7">
        <v>4</v>
      </c>
      <c r="J306" s="7">
        <v>2</v>
      </c>
      <c r="K306" s="7" t="s">
        <v>99</v>
      </c>
      <c r="L306" s="7" t="s">
        <v>53</v>
      </c>
      <c r="M306" s="7" t="s">
        <v>28</v>
      </c>
      <c r="N306" s="7">
        <v>25000</v>
      </c>
      <c r="Q306" s="7" t="s">
        <v>34</v>
      </c>
      <c r="R306" s="7" t="s">
        <v>35</v>
      </c>
      <c r="S306" s="7">
        <v>1</v>
      </c>
    </row>
    <row r="307" spans="1:19" x14ac:dyDescent="0.3">
      <c r="A307">
        <v>1</v>
      </c>
      <c r="B307" s="7">
        <v>57</v>
      </c>
      <c r="C307" s="7">
        <v>3</v>
      </c>
      <c r="D307" s="7">
        <v>1</v>
      </c>
      <c r="E307" s="7">
        <v>2</v>
      </c>
      <c r="F307" s="7" t="s">
        <v>20</v>
      </c>
      <c r="G307" s="7">
        <v>5</v>
      </c>
      <c r="H307" s="7" t="s">
        <v>46</v>
      </c>
      <c r="I307" s="7">
        <v>2</v>
      </c>
      <c r="J307" s="7">
        <v>3</v>
      </c>
      <c r="K307" s="7" t="s">
        <v>171</v>
      </c>
      <c r="L307" s="7" t="s">
        <v>26</v>
      </c>
      <c r="M307" s="7" t="s">
        <v>88</v>
      </c>
      <c r="N307" s="7">
        <v>6000</v>
      </c>
      <c r="Q307" s="7" t="s">
        <v>3</v>
      </c>
    </row>
    <row r="308" spans="1:19" x14ac:dyDescent="0.3">
      <c r="A308">
        <v>1</v>
      </c>
      <c r="B308" s="7">
        <v>57</v>
      </c>
      <c r="C308" s="7">
        <v>3</v>
      </c>
      <c r="D308" s="7">
        <v>2</v>
      </c>
      <c r="E308" s="7">
        <v>1</v>
      </c>
      <c r="F308" s="7" t="s">
        <v>0</v>
      </c>
      <c r="G308" s="7">
        <v>3</v>
      </c>
      <c r="H308" s="7" t="s">
        <v>133</v>
      </c>
      <c r="I308" s="7">
        <v>2</v>
      </c>
      <c r="J308" s="7">
        <v>1</v>
      </c>
      <c r="K308" s="7" t="s">
        <v>172</v>
      </c>
      <c r="L308" s="7" t="s">
        <v>26</v>
      </c>
      <c r="M308" s="7" t="s">
        <v>28</v>
      </c>
      <c r="N308" s="7">
        <v>7500</v>
      </c>
      <c r="Q308" s="7" t="s">
        <v>3</v>
      </c>
    </row>
    <row r="309" spans="1:19" x14ac:dyDescent="0.3">
      <c r="A309">
        <v>1</v>
      </c>
      <c r="B309" s="7">
        <v>57</v>
      </c>
      <c r="C309" s="7">
        <v>4</v>
      </c>
      <c r="D309" s="7">
        <v>2</v>
      </c>
      <c r="E309" s="7">
        <v>2</v>
      </c>
      <c r="F309" s="7" t="s">
        <v>0</v>
      </c>
      <c r="G309" s="7">
        <v>4</v>
      </c>
      <c r="H309" s="7" t="s">
        <v>69</v>
      </c>
      <c r="I309" s="7">
        <v>3</v>
      </c>
      <c r="J309" s="7">
        <v>1</v>
      </c>
      <c r="K309" s="7" t="s">
        <v>173</v>
      </c>
      <c r="L309" s="7" t="s">
        <v>55</v>
      </c>
      <c r="N309" s="7">
        <v>10000</v>
      </c>
      <c r="Q309" s="7" t="s">
        <v>34</v>
      </c>
      <c r="R309" s="7" t="s">
        <v>49</v>
      </c>
      <c r="S309" s="7">
        <v>1</v>
      </c>
    </row>
    <row r="310" spans="1:19" x14ac:dyDescent="0.3">
      <c r="A310">
        <v>1</v>
      </c>
      <c r="B310" s="7">
        <v>57</v>
      </c>
      <c r="C310" s="7">
        <v>3</v>
      </c>
      <c r="D310" s="7">
        <v>3</v>
      </c>
      <c r="E310" s="7">
        <v>0</v>
      </c>
      <c r="F310" s="7" t="s">
        <v>0</v>
      </c>
      <c r="G310" s="7">
        <v>3</v>
      </c>
      <c r="H310" s="7" t="s">
        <v>25</v>
      </c>
      <c r="I310" s="7">
        <v>3</v>
      </c>
      <c r="J310" s="7">
        <v>0</v>
      </c>
      <c r="K310" s="7" t="s">
        <v>70</v>
      </c>
      <c r="L310" s="7" t="s">
        <v>53</v>
      </c>
      <c r="M310" s="7" t="s">
        <v>28</v>
      </c>
      <c r="N310" s="7">
        <v>1000</v>
      </c>
      <c r="O310" s="7" t="s">
        <v>110</v>
      </c>
      <c r="P310" s="7" t="s">
        <v>111</v>
      </c>
      <c r="Q310" s="7" t="s">
        <v>3</v>
      </c>
    </row>
    <row r="311" spans="1:19" x14ac:dyDescent="0.3">
      <c r="A311">
        <v>1</v>
      </c>
      <c r="B311" s="7">
        <v>57</v>
      </c>
      <c r="C311" s="7">
        <v>6</v>
      </c>
      <c r="D311" s="7">
        <v>3</v>
      </c>
      <c r="E311" s="7">
        <v>3</v>
      </c>
      <c r="F311" s="7" t="s">
        <v>112</v>
      </c>
      <c r="G311" s="7">
        <v>12</v>
      </c>
      <c r="H311" s="7" t="s">
        <v>69</v>
      </c>
      <c r="I311" s="7">
        <v>10</v>
      </c>
      <c r="J311" s="7">
        <v>2</v>
      </c>
      <c r="K311" s="7" t="s">
        <v>113</v>
      </c>
      <c r="L311" s="7" t="s">
        <v>35</v>
      </c>
      <c r="N311" s="7">
        <v>25000</v>
      </c>
      <c r="Q311" s="7" t="s">
        <v>34</v>
      </c>
      <c r="R311" s="7" t="s">
        <v>114</v>
      </c>
      <c r="S311" s="7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D207B-1867-49CC-B236-76E4BE39B5D2}">
  <dimension ref="A1:AG339"/>
  <sheetViews>
    <sheetView tabSelected="1" topLeftCell="O261" zoomScale="72" zoomScaleNormal="72" workbookViewId="0">
      <selection activeCell="V278" sqref="V278:X287"/>
    </sheetView>
  </sheetViews>
  <sheetFormatPr defaultRowHeight="14.4" x14ac:dyDescent="0.3"/>
  <cols>
    <col min="2" max="2" width="23.88671875" bestFit="1" customWidth="1"/>
    <col min="3" max="3" width="14.21875" bestFit="1" customWidth="1"/>
  </cols>
  <sheetData>
    <row r="1" spans="1:20" x14ac:dyDescent="0.3">
      <c r="A1" t="s">
        <v>208</v>
      </c>
      <c r="B1" t="s">
        <v>209</v>
      </c>
      <c r="C1" t="s">
        <v>213</v>
      </c>
    </row>
    <row r="2" spans="1:20" x14ac:dyDescent="0.3">
      <c r="A2" s="2">
        <v>55</v>
      </c>
      <c r="B2" s="2">
        <v>4</v>
      </c>
      <c r="C2" s="2">
        <v>5</v>
      </c>
      <c r="D2" s="19">
        <f>1.36+(1.03*B2)</f>
        <v>5.48</v>
      </c>
      <c r="E2" s="19">
        <f>D2*1.0226</f>
        <v>5.6038480000000002</v>
      </c>
    </row>
    <row r="3" spans="1:20" x14ac:dyDescent="0.3">
      <c r="A3" s="1">
        <v>55</v>
      </c>
      <c r="B3" s="1">
        <v>6</v>
      </c>
      <c r="C3" s="1">
        <v>4</v>
      </c>
      <c r="D3" s="19">
        <f>1.36+(1.03*B3)</f>
        <v>7.54</v>
      </c>
      <c r="E3" s="19">
        <f t="shared" ref="E3:E66" si="0">D3*1.0226</f>
        <v>7.7104039999999996</v>
      </c>
      <c r="N3" t="s">
        <v>241</v>
      </c>
    </row>
    <row r="4" spans="1:20" ht="15" thickBot="1" x14ac:dyDescent="0.35">
      <c r="A4" s="2">
        <v>55</v>
      </c>
      <c r="B4" s="2">
        <v>5</v>
      </c>
      <c r="C4" s="2">
        <v>4</v>
      </c>
      <c r="D4" s="19">
        <f t="shared" ref="D4:D67" si="1">1.36+(1.03*B4)</f>
        <v>6.5100000000000007</v>
      </c>
      <c r="E4" s="19">
        <f t="shared" si="0"/>
        <v>6.6571260000000008</v>
      </c>
    </row>
    <row r="5" spans="1:20" x14ac:dyDescent="0.3">
      <c r="A5" s="1">
        <v>55</v>
      </c>
      <c r="B5" s="1">
        <v>7</v>
      </c>
      <c r="C5" s="1">
        <v>3</v>
      </c>
      <c r="D5" s="19">
        <f t="shared" si="1"/>
        <v>8.57</v>
      </c>
      <c r="E5" s="19">
        <f t="shared" si="0"/>
        <v>8.7636819999999993</v>
      </c>
      <c r="N5" s="14" t="s">
        <v>242</v>
      </c>
      <c r="O5" s="14"/>
      <c r="P5" s="25"/>
    </row>
    <row r="6" spans="1:20" x14ac:dyDescent="0.3">
      <c r="A6" s="2">
        <v>55</v>
      </c>
      <c r="B6" s="2">
        <v>2</v>
      </c>
      <c r="C6" s="2">
        <v>4</v>
      </c>
      <c r="D6" s="19">
        <f t="shared" si="1"/>
        <v>3.42</v>
      </c>
      <c r="E6" s="19">
        <f t="shared" si="0"/>
        <v>3.4972919999999998</v>
      </c>
      <c r="N6" t="s">
        <v>243</v>
      </c>
      <c r="O6">
        <v>0.53246988782397153</v>
      </c>
    </row>
    <row r="7" spans="1:20" x14ac:dyDescent="0.3">
      <c r="A7" s="1">
        <v>55</v>
      </c>
      <c r="B7" s="1">
        <v>4</v>
      </c>
      <c r="C7" s="1">
        <v>3</v>
      </c>
      <c r="D7" s="19">
        <f t="shared" si="1"/>
        <v>5.48</v>
      </c>
      <c r="E7" s="19">
        <f t="shared" si="0"/>
        <v>5.6038480000000002</v>
      </c>
      <c r="N7" t="s">
        <v>244</v>
      </c>
      <c r="O7">
        <v>0.28352418143927277</v>
      </c>
    </row>
    <row r="8" spans="1:20" x14ac:dyDescent="0.3">
      <c r="A8" s="2">
        <v>55</v>
      </c>
      <c r="B8" s="2">
        <v>7</v>
      </c>
      <c r="C8" s="2">
        <v>3</v>
      </c>
      <c r="D8" s="19">
        <f t="shared" si="1"/>
        <v>8.57</v>
      </c>
      <c r="E8" s="19">
        <f t="shared" si="0"/>
        <v>8.7636819999999993</v>
      </c>
      <c r="N8" t="s">
        <v>245</v>
      </c>
      <c r="O8">
        <v>0.28119796124914054</v>
      </c>
    </row>
    <row r="9" spans="1:20" x14ac:dyDescent="0.3">
      <c r="A9" s="1">
        <v>55</v>
      </c>
      <c r="B9" s="1">
        <v>2</v>
      </c>
      <c r="C9" s="1">
        <v>4</v>
      </c>
      <c r="D9" s="19">
        <f t="shared" si="1"/>
        <v>3.42</v>
      </c>
      <c r="E9" s="19">
        <f t="shared" si="0"/>
        <v>3.4972919999999998</v>
      </c>
      <c r="N9" t="s">
        <v>246</v>
      </c>
      <c r="O9">
        <v>2.4972442084977891</v>
      </c>
    </row>
    <row r="10" spans="1:20" ht="15" thickBot="1" x14ac:dyDescent="0.35">
      <c r="A10" s="2">
        <v>55</v>
      </c>
      <c r="B10" s="2">
        <v>4</v>
      </c>
      <c r="C10" s="2">
        <v>3</v>
      </c>
      <c r="D10" s="19">
        <f t="shared" si="1"/>
        <v>5.48</v>
      </c>
      <c r="E10" s="19">
        <f t="shared" si="0"/>
        <v>5.6038480000000002</v>
      </c>
      <c r="N10" s="12" t="s">
        <v>247</v>
      </c>
      <c r="O10" s="12">
        <v>310</v>
      </c>
      <c r="P10" s="26"/>
    </row>
    <row r="11" spans="1:20" x14ac:dyDescent="0.3">
      <c r="A11" s="1">
        <v>55</v>
      </c>
      <c r="B11" s="1">
        <v>3</v>
      </c>
      <c r="C11" s="1">
        <v>4</v>
      </c>
      <c r="D11" s="19">
        <f t="shared" si="1"/>
        <v>4.45</v>
      </c>
      <c r="E11" s="19">
        <f t="shared" si="0"/>
        <v>4.5505699999999996</v>
      </c>
    </row>
    <row r="12" spans="1:20" ht="15" thickBot="1" x14ac:dyDescent="0.35">
      <c r="A12" s="2">
        <v>55</v>
      </c>
      <c r="B12" s="2">
        <v>10</v>
      </c>
      <c r="C12" s="2">
        <v>6</v>
      </c>
      <c r="D12" s="19">
        <f t="shared" si="1"/>
        <v>11.66</v>
      </c>
      <c r="E12" s="19">
        <f t="shared" si="0"/>
        <v>11.923515999999999</v>
      </c>
      <c r="N12" t="s">
        <v>248</v>
      </c>
    </row>
    <row r="13" spans="1:20" x14ac:dyDescent="0.3">
      <c r="A13" s="1">
        <v>55</v>
      </c>
      <c r="B13" s="1">
        <v>4</v>
      </c>
      <c r="C13" s="1">
        <v>4</v>
      </c>
      <c r="D13" s="19">
        <f t="shared" si="1"/>
        <v>5.48</v>
      </c>
      <c r="E13" s="19">
        <f t="shared" si="0"/>
        <v>5.6038480000000002</v>
      </c>
      <c r="N13" s="13"/>
      <c r="O13" s="13" t="s">
        <v>253</v>
      </c>
      <c r="P13" s="13"/>
      <c r="Q13" s="13" t="s">
        <v>254</v>
      </c>
      <c r="R13" s="13" t="s">
        <v>255</v>
      </c>
      <c r="S13" s="13" t="s">
        <v>256</v>
      </c>
      <c r="T13" s="13" t="s">
        <v>280</v>
      </c>
    </row>
    <row r="14" spans="1:20" x14ac:dyDescent="0.3">
      <c r="A14" s="2">
        <v>55</v>
      </c>
      <c r="B14" s="2">
        <v>4</v>
      </c>
      <c r="C14" s="2">
        <v>9</v>
      </c>
      <c r="D14" s="19">
        <f t="shared" si="1"/>
        <v>5.48</v>
      </c>
      <c r="E14" s="19">
        <f t="shared" si="0"/>
        <v>5.6038480000000002</v>
      </c>
      <c r="N14" t="s">
        <v>249</v>
      </c>
      <c r="O14">
        <v>1</v>
      </c>
      <c r="Q14">
        <v>760.08351532614029</v>
      </c>
      <c r="R14">
        <v>760.08351532614029</v>
      </c>
      <c r="S14">
        <v>121.8819192791703</v>
      </c>
      <c r="T14">
        <v>4.2518950869476455E-24</v>
      </c>
    </row>
    <row r="15" spans="1:20" x14ac:dyDescent="0.3">
      <c r="A15" s="1">
        <v>55</v>
      </c>
      <c r="B15" s="1">
        <v>6</v>
      </c>
      <c r="C15" s="1">
        <v>5</v>
      </c>
      <c r="D15" s="19">
        <f t="shared" si="1"/>
        <v>7.54</v>
      </c>
      <c r="E15" s="19">
        <f t="shared" si="0"/>
        <v>7.7104039999999996</v>
      </c>
      <c r="N15" t="s">
        <v>250</v>
      </c>
      <c r="O15">
        <v>308</v>
      </c>
      <c r="Q15">
        <v>1920.7584201577308</v>
      </c>
      <c r="R15">
        <v>6.2362286368757491</v>
      </c>
    </row>
    <row r="16" spans="1:20" ht="15" thickBot="1" x14ac:dyDescent="0.35">
      <c r="A16" s="2">
        <v>55</v>
      </c>
      <c r="B16" s="2">
        <v>5</v>
      </c>
      <c r="C16" s="2">
        <v>12</v>
      </c>
      <c r="D16" s="19">
        <f t="shared" si="1"/>
        <v>6.5100000000000007</v>
      </c>
      <c r="E16" s="19">
        <f t="shared" si="0"/>
        <v>6.6571260000000008</v>
      </c>
      <c r="N16" s="12" t="s">
        <v>251</v>
      </c>
      <c r="O16" s="12">
        <v>309</v>
      </c>
      <c r="P16" s="12"/>
      <c r="Q16" s="12">
        <v>2680.8419354838711</v>
      </c>
      <c r="R16" s="12"/>
      <c r="S16" s="12"/>
      <c r="T16" s="12"/>
    </row>
    <row r="17" spans="1:24" ht="15" thickBot="1" x14ac:dyDescent="0.35">
      <c r="A17" s="1">
        <v>55</v>
      </c>
      <c r="B17" s="1">
        <v>4</v>
      </c>
      <c r="C17" s="1">
        <v>8</v>
      </c>
      <c r="D17" s="19">
        <f t="shared" si="1"/>
        <v>5.48</v>
      </c>
      <c r="E17" s="19">
        <f t="shared" si="0"/>
        <v>5.6038480000000002</v>
      </c>
    </row>
    <row r="18" spans="1:24" x14ac:dyDescent="0.3">
      <c r="A18" s="2">
        <v>55</v>
      </c>
      <c r="B18" s="2">
        <v>4</v>
      </c>
      <c r="C18" s="2">
        <v>8</v>
      </c>
      <c r="D18" s="19">
        <f t="shared" si="1"/>
        <v>5.48</v>
      </c>
      <c r="E18" s="19">
        <f t="shared" si="0"/>
        <v>5.6038480000000002</v>
      </c>
      <c r="N18" s="13"/>
      <c r="O18" s="13" t="s">
        <v>258</v>
      </c>
      <c r="P18" s="13"/>
      <c r="Q18" s="13" t="s">
        <v>246</v>
      </c>
      <c r="R18" s="13" t="s">
        <v>259</v>
      </c>
      <c r="S18" s="13" t="s">
        <v>260</v>
      </c>
      <c r="T18" s="13" t="s">
        <v>261</v>
      </c>
      <c r="U18" s="13" t="s">
        <v>262</v>
      </c>
      <c r="V18" s="13"/>
      <c r="W18" s="13" t="s">
        <v>263</v>
      </c>
      <c r="X18" s="13" t="s">
        <v>264</v>
      </c>
    </row>
    <row r="19" spans="1:24" x14ac:dyDescent="0.3">
      <c r="A19" s="1">
        <v>55</v>
      </c>
      <c r="B19" s="1">
        <v>5</v>
      </c>
      <c r="C19" s="1">
        <v>7</v>
      </c>
      <c r="D19" s="19">
        <f t="shared" si="1"/>
        <v>6.5100000000000007</v>
      </c>
      <c r="E19" s="19">
        <f t="shared" si="0"/>
        <v>6.6571260000000008</v>
      </c>
      <c r="N19" t="s">
        <v>252</v>
      </c>
      <c r="O19" s="15">
        <v>1.3556363504811566</v>
      </c>
      <c r="P19" s="15"/>
      <c r="Q19">
        <v>0.44201319008638906</v>
      </c>
      <c r="R19">
        <v>3.0669590430462152</v>
      </c>
      <c r="S19">
        <v>2.3543456748262998E-3</v>
      </c>
      <c r="T19">
        <v>0.48588876236033052</v>
      </c>
      <c r="U19">
        <v>2.2253839386019827</v>
      </c>
      <c r="W19">
        <v>0.48588876236033052</v>
      </c>
      <c r="X19">
        <v>2.2253839386019827</v>
      </c>
    </row>
    <row r="20" spans="1:24" ht="15" thickBot="1" x14ac:dyDescent="0.35">
      <c r="A20" s="2">
        <v>55</v>
      </c>
      <c r="B20" s="2">
        <v>2</v>
      </c>
      <c r="C20" s="2">
        <v>8</v>
      </c>
      <c r="D20" s="19">
        <f t="shared" si="1"/>
        <v>3.42</v>
      </c>
      <c r="E20" s="19">
        <f t="shared" si="0"/>
        <v>3.4972919999999998</v>
      </c>
      <c r="N20" s="12" t="s">
        <v>209</v>
      </c>
      <c r="O20" s="18">
        <v>1.0322426018377819</v>
      </c>
      <c r="P20" s="18"/>
      <c r="Q20" s="12">
        <v>9.3500113208061023E-2</v>
      </c>
      <c r="R20" s="12">
        <v>11.040014460097874</v>
      </c>
      <c r="S20" s="12">
        <v>4.251895086947982E-24</v>
      </c>
      <c r="T20" s="12">
        <v>0.84826280264708043</v>
      </c>
      <c r="U20" s="12">
        <v>1.2162224010284834</v>
      </c>
      <c r="V20" s="12"/>
      <c r="W20" s="12">
        <v>0.84826280264708043</v>
      </c>
      <c r="X20" s="12">
        <v>1.2162224010284834</v>
      </c>
    </row>
    <row r="21" spans="1:24" x14ac:dyDescent="0.3">
      <c r="A21" s="1">
        <v>55</v>
      </c>
      <c r="B21" s="1">
        <v>3</v>
      </c>
      <c r="C21" s="1">
        <v>7</v>
      </c>
      <c r="D21" s="19">
        <f t="shared" si="1"/>
        <v>4.45</v>
      </c>
      <c r="E21" s="19">
        <f t="shared" si="0"/>
        <v>4.5505699999999996</v>
      </c>
    </row>
    <row r="22" spans="1:24" x14ac:dyDescent="0.3">
      <c r="A22" s="2">
        <v>55</v>
      </c>
      <c r="B22" s="2">
        <v>4</v>
      </c>
      <c r="C22" s="2">
        <v>10</v>
      </c>
      <c r="D22" s="19">
        <f t="shared" si="1"/>
        <v>5.48</v>
      </c>
      <c r="E22" s="19">
        <f t="shared" si="0"/>
        <v>5.6038480000000002</v>
      </c>
    </row>
    <row r="23" spans="1:24" x14ac:dyDescent="0.3">
      <c r="A23" s="1">
        <v>55</v>
      </c>
      <c r="B23" s="1">
        <v>6</v>
      </c>
      <c r="C23" s="1">
        <v>12</v>
      </c>
      <c r="D23" s="19">
        <f t="shared" si="1"/>
        <v>7.54</v>
      </c>
      <c r="E23" s="19">
        <f t="shared" si="0"/>
        <v>7.7104039999999996</v>
      </c>
    </row>
    <row r="24" spans="1:24" x14ac:dyDescent="0.3">
      <c r="A24" s="2">
        <v>55</v>
      </c>
      <c r="B24" s="2">
        <v>6</v>
      </c>
      <c r="C24" s="2">
        <v>12</v>
      </c>
      <c r="D24" s="19">
        <f t="shared" si="1"/>
        <v>7.54</v>
      </c>
      <c r="E24" s="19">
        <f t="shared" si="0"/>
        <v>7.7104039999999996</v>
      </c>
    </row>
    <row r="25" spans="1:24" x14ac:dyDescent="0.3">
      <c r="A25" s="2">
        <v>55</v>
      </c>
      <c r="B25" s="2">
        <v>4</v>
      </c>
      <c r="C25" s="2">
        <v>10</v>
      </c>
      <c r="D25" s="19">
        <f t="shared" si="1"/>
        <v>5.48</v>
      </c>
      <c r="E25" s="19">
        <f t="shared" si="0"/>
        <v>5.6038480000000002</v>
      </c>
    </row>
    <row r="26" spans="1:24" x14ac:dyDescent="0.3">
      <c r="A26" s="1">
        <v>55</v>
      </c>
      <c r="B26" s="1">
        <v>6</v>
      </c>
      <c r="C26" s="1">
        <v>10</v>
      </c>
      <c r="D26" s="19">
        <f t="shared" si="1"/>
        <v>7.54</v>
      </c>
      <c r="E26" s="19">
        <f t="shared" si="0"/>
        <v>7.7104039999999996</v>
      </c>
    </row>
    <row r="27" spans="1:24" x14ac:dyDescent="0.3">
      <c r="A27" s="2">
        <v>55</v>
      </c>
      <c r="B27" s="2">
        <v>4</v>
      </c>
      <c r="C27" s="2">
        <v>8</v>
      </c>
      <c r="D27" s="19">
        <f t="shared" si="1"/>
        <v>5.48</v>
      </c>
      <c r="E27" s="19">
        <f t="shared" si="0"/>
        <v>5.6038480000000002</v>
      </c>
    </row>
    <row r="28" spans="1:24" x14ac:dyDescent="0.3">
      <c r="A28" s="1">
        <v>55</v>
      </c>
      <c r="B28" s="1">
        <v>5</v>
      </c>
      <c r="C28" s="1">
        <v>5</v>
      </c>
      <c r="D28" s="19">
        <f t="shared" si="1"/>
        <v>6.5100000000000007</v>
      </c>
      <c r="E28" s="19">
        <f t="shared" si="0"/>
        <v>6.6571260000000008</v>
      </c>
    </row>
    <row r="29" spans="1:24" x14ac:dyDescent="0.3">
      <c r="A29" s="2">
        <v>55</v>
      </c>
      <c r="B29" s="2">
        <v>4</v>
      </c>
      <c r="C29" s="2">
        <v>6</v>
      </c>
      <c r="D29" s="19">
        <f t="shared" si="1"/>
        <v>5.48</v>
      </c>
      <c r="E29" s="19">
        <f t="shared" si="0"/>
        <v>5.6038480000000002</v>
      </c>
    </row>
    <row r="30" spans="1:24" x14ac:dyDescent="0.3">
      <c r="A30" s="1">
        <v>55</v>
      </c>
      <c r="B30" s="1">
        <v>4</v>
      </c>
      <c r="C30" s="1">
        <v>5</v>
      </c>
      <c r="D30" s="19">
        <f t="shared" si="1"/>
        <v>5.48</v>
      </c>
      <c r="E30" s="19">
        <f t="shared" si="0"/>
        <v>5.6038480000000002</v>
      </c>
    </row>
    <row r="31" spans="1:24" x14ac:dyDescent="0.3">
      <c r="A31" s="2">
        <v>55</v>
      </c>
      <c r="B31" s="2">
        <v>6</v>
      </c>
      <c r="C31" s="2">
        <v>4</v>
      </c>
      <c r="D31" s="19">
        <f t="shared" si="1"/>
        <v>7.54</v>
      </c>
      <c r="E31" s="19">
        <f t="shared" si="0"/>
        <v>7.7104039999999996</v>
      </c>
    </row>
    <row r="32" spans="1:24" x14ac:dyDescent="0.3">
      <c r="A32" s="1">
        <v>55</v>
      </c>
      <c r="B32" s="1">
        <v>5</v>
      </c>
      <c r="C32" s="1">
        <v>15</v>
      </c>
      <c r="D32" s="19">
        <f t="shared" si="1"/>
        <v>6.5100000000000007</v>
      </c>
      <c r="E32" s="19">
        <f t="shared" si="0"/>
        <v>6.6571260000000008</v>
      </c>
    </row>
    <row r="33" spans="1:5" x14ac:dyDescent="0.3">
      <c r="A33" s="1">
        <v>55</v>
      </c>
      <c r="B33" s="1">
        <v>4</v>
      </c>
      <c r="C33" s="1">
        <v>8</v>
      </c>
      <c r="D33" s="19">
        <f t="shared" si="1"/>
        <v>5.48</v>
      </c>
      <c r="E33" s="19">
        <f t="shared" si="0"/>
        <v>5.6038480000000002</v>
      </c>
    </row>
    <row r="34" spans="1:5" x14ac:dyDescent="0.3">
      <c r="A34" s="2">
        <v>55</v>
      </c>
      <c r="B34" s="2">
        <v>3</v>
      </c>
      <c r="C34" s="2">
        <v>4</v>
      </c>
      <c r="D34" s="19">
        <f t="shared" si="1"/>
        <v>4.45</v>
      </c>
      <c r="E34" s="19">
        <f t="shared" si="0"/>
        <v>4.5505699999999996</v>
      </c>
    </row>
    <row r="35" spans="1:5" x14ac:dyDescent="0.3">
      <c r="A35" s="1">
        <v>55</v>
      </c>
      <c r="B35" s="1">
        <v>4</v>
      </c>
      <c r="C35" s="1">
        <v>6</v>
      </c>
      <c r="D35" s="19">
        <f t="shared" si="1"/>
        <v>5.48</v>
      </c>
      <c r="E35" s="19">
        <f t="shared" si="0"/>
        <v>5.6038480000000002</v>
      </c>
    </row>
    <row r="36" spans="1:5" x14ac:dyDescent="0.3">
      <c r="A36" s="2">
        <v>55</v>
      </c>
      <c r="B36" s="2">
        <v>2</v>
      </c>
      <c r="C36" s="2">
        <v>2</v>
      </c>
      <c r="D36" s="19">
        <f t="shared" si="1"/>
        <v>3.42</v>
      </c>
      <c r="E36" s="19">
        <f t="shared" si="0"/>
        <v>3.4972919999999998</v>
      </c>
    </row>
    <row r="37" spans="1:5" x14ac:dyDescent="0.3">
      <c r="A37" s="1">
        <v>55</v>
      </c>
      <c r="B37" s="1">
        <v>5</v>
      </c>
      <c r="C37" s="1">
        <v>9</v>
      </c>
      <c r="D37" s="19">
        <f t="shared" si="1"/>
        <v>6.5100000000000007</v>
      </c>
      <c r="E37" s="19">
        <f t="shared" si="0"/>
        <v>6.6571260000000008</v>
      </c>
    </row>
    <row r="38" spans="1:5" x14ac:dyDescent="0.3">
      <c r="A38" s="2">
        <v>55</v>
      </c>
      <c r="B38" s="2">
        <v>5</v>
      </c>
      <c r="C38" s="2">
        <v>4</v>
      </c>
      <c r="D38" s="19">
        <f t="shared" si="1"/>
        <v>6.5100000000000007</v>
      </c>
      <c r="E38" s="19">
        <f t="shared" si="0"/>
        <v>6.6571260000000008</v>
      </c>
    </row>
    <row r="39" spans="1:5" x14ac:dyDescent="0.3">
      <c r="A39" s="1">
        <v>55</v>
      </c>
      <c r="B39" s="1">
        <v>4</v>
      </c>
      <c r="C39" s="1">
        <v>5</v>
      </c>
      <c r="D39" s="19">
        <f t="shared" si="1"/>
        <v>5.48</v>
      </c>
      <c r="E39" s="19">
        <f t="shared" si="0"/>
        <v>5.6038480000000002</v>
      </c>
    </row>
    <row r="40" spans="1:5" x14ac:dyDescent="0.3">
      <c r="A40" s="2">
        <v>55</v>
      </c>
      <c r="B40" s="2">
        <v>6</v>
      </c>
      <c r="C40" s="2">
        <v>7</v>
      </c>
      <c r="D40" s="19">
        <f t="shared" si="1"/>
        <v>7.54</v>
      </c>
      <c r="E40" s="19">
        <f t="shared" si="0"/>
        <v>7.7104039999999996</v>
      </c>
    </row>
    <row r="41" spans="1:5" x14ac:dyDescent="0.3">
      <c r="A41" s="1">
        <v>55</v>
      </c>
      <c r="B41" s="1">
        <v>2</v>
      </c>
      <c r="C41" s="1">
        <v>5</v>
      </c>
      <c r="D41" s="19">
        <f t="shared" si="1"/>
        <v>3.42</v>
      </c>
      <c r="E41" s="19">
        <f t="shared" si="0"/>
        <v>3.4972919999999998</v>
      </c>
    </row>
    <row r="42" spans="1:5" x14ac:dyDescent="0.3">
      <c r="A42" s="2">
        <v>55</v>
      </c>
      <c r="B42" s="2">
        <v>5</v>
      </c>
      <c r="C42" s="2">
        <v>7</v>
      </c>
      <c r="D42" s="19">
        <f t="shared" si="1"/>
        <v>6.5100000000000007</v>
      </c>
      <c r="E42" s="19">
        <f t="shared" si="0"/>
        <v>6.6571260000000008</v>
      </c>
    </row>
    <row r="43" spans="1:5" x14ac:dyDescent="0.3">
      <c r="A43" s="1">
        <v>55</v>
      </c>
      <c r="B43" s="1">
        <v>3</v>
      </c>
      <c r="C43" s="1">
        <v>4</v>
      </c>
      <c r="D43" s="19">
        <f t="shared" si="1"/>
        <v>4.45</v>
      </c>
      <c r="E43" s="19">
        <f t="shared" si="0"/>
        <v>4.5505699999999996</v>
      </c>
    </row>
    <row r="44" spans="1:5" x14ac:dyDescent="0.3">
      <c r="A44" s="2">
        <v>55</v>
      </c>
      <c r="B44" s="2">
        <v>4</v>
      </c>
      <c r="C44" s="2">
        <v>5</v>
      </c>
      <c r="D44" s="19">
        <f t="shared" si="1"/>
        <v>5.48</v>
      </c>
      <c r="E44" s="19">
        <f t="shared" si="0"/>
        <v>5.6038480000000002</v>
      </c>
    </row>
    <row r="45" spans="1:5" x14ac:dyDescent="0.3">
      <c r="A45" s="1">
        <v>55</v>
      </c>
      <c r="B45" s="1">
        <v>5</v>
      </c>
      <c r="C45" s="1">
        <v>5</v>
      </c>
      <c r="D45" s="19">
        <f t="shared" si="1"/>
        <v>6.5100000000000007</v>
      </c>
      <c r="E45" s="19">
        <f t="shared" si="0"/>
        <v>6.6571260000000008</v>
      </c>
    </row>
    <row r="46" spans="1:5" x14ac:dyDescent="0.3">
      <c r="A46" s="2">
        <v>55</v>
      </c>
      <c r="B46" s="2">
        <v>2</v>
      </c>
      <c r="C46" s="2">
        <v>3</v>
      </c>
      <c r="D46" s="19">
        <f t="shared" si="1"/>
        <v>3.42</v>
      </c>
      <c r="E46" s="19">
        <f t="shared" si="0"/>
        <v>3.4972919999999998</v>
      </c>
    </row>
    <row r="47" spans="1:5" x14ac:dyDescent="0.3">
      <c r="A47" s="1">
        <v>55</v>
      </c>
      <c r="B47" s="1">
        <v>2</v>
      </c>
      <c r="C47" s="1">
        <v>3</v>
      </c>
      <c r="D47" s="19">
        <f t="shared" si="1"/>
        <v>3.42</v>
      </c>
      <c r="E47" s="19">
        <f t="shared" si="0"/>
        <v>3.4972919999999998</v>
      </c>
    </row>
    <row r="48" spans="1:5" x14ac:dyDescent="0.3">
      <c r="A48" s="1">
        <v>55</v>
      </c>
      <c r="B48" s="1">
        <v>6</v>
      </c>
      <c r="C48" s="1">
        <v>8</v>
      </c>
      <c r="D48" s="19">
        <f t="shared" si="1"/>
        <v>7.54</v>
      </c>
      <c r="E48" s="19">
        <f t="shared" si="0"/>
        <v>7.7104039999999996</v>
      </c>
    </row>
    <row r="49" spans="1:5" x14ac:dyDescent="0.3">
      <c r="A49" s="1">
        <v>55</v>
      </c>
      <c r="B49" s="1">
        <v>4</v>
      </c>
      <c r="C49" s="1">
        <v>4</v>
      </c>
      <c r="D49" s="19">
        <f t="shared" si="1"/>
        <v>5.48</v>
      </c>
      <c r="E49" s="19">
        <f t="shared" si="0"/>
        <v>5.6038480000000002</v>
      </c>
    </row>
    <row r="50" spans="1:5" x14ac:dyDescent="0.3">
      <c r="A50" s="1">
        <v>55</v>
      </c>
      <c r="B50" s="1">
        <v>4</v>
      </c>
      <c r="C50" s="1">
        <v>2</v>
      </c>
      <c r="D50" s="19">
        <f t="shared" si="1"/>
        <v>5.48</v>
      </c>
      <c r="E50" s="19">
        <f t="shared" si="0"/>
        <v>5.6038480000000002</v>
      </c>
    </row>
    <row r="51" spans="1:5" x14ac:dyDescent="0.3">
      <c r="A51" s="2">
        <v>55</v>
      </c>
      <c r="B51" s="2">
        <v>4</v>
      </c>
      <c r="C51" s="2">
        <v>6</v>
      </c>
      <c r="D51" s="19">
        <f t="shared" si="1"/>
        <v>5.48</v>
      </c>
      <c r="E51" s="19">
        <f t="shared" si="0"/>
        <v>5.6038480000000002</v>
      </c>
    </row>
    <row r="52" spans="1:5" x14ac:dyDescent="0.3">
      <c r="A52" s="1">
        <v>55</v>
      </c>
      <c r="B52" s="1">
        <v>5</v>
      </c>
      <c r="C52" s="1">
        <v>7</v>
      </c>
      <c r="D52" s="19">
        <f t="shared" si="1"/>
        <v>6.5100000000000007</v>
      </c>
      <c r="E52" s="19">
        <f t="shared" si="0"/>
        <v>6.6571260000000008</v>
      </c>
    </row>
    <row r="53" spans="1:5" x14ac:dyDescent="0.3">
      <c r="A53" s="1">
        <v>55</v>
      </c>
      <c r="B53" s="1">
        <v>4</v>
      </c>
      <c r="C53" s="1">
        <v>7</v>
      </c>
      <c r="D53" s="19">
        <f t="shared" si="1"/>
        <v>5.48</v>
      </c>
      <c r="E53" s="19">
        <f t="shared" si="0"/>
        <v>5.6038480000000002</v>
      </c>
    </row>
    <row r="54" spans="1:5" x14ac:dyDescent="0.3">
      <c r="A54" s="2">
        <v>55</v>
      </c>
      <c r="B54" s="2">
        <v>2</v>
      </c>
      <c r="C54" s="2">
        <v>3</v>
      </c>
      <c r="D54" s="19">
        <f t="shared" si="1"/>
        <v>3.42</v>
      </c>
      <c r="E54" s="19">
        <f t="shared" si="0"/>
        <v>3.4972919999999998</v>
      </c>
    </row>
    <row r="55" spans="1:5" x14ac:dyDescent="0.3">
      <c r="A55" s="2">
        <v>55</v>
      </c>
      <c r="B55" s="2">
        <v>5</v>
      </c>
      <c r="C55" s="2">
        <v>6</v>
      </c>
      <c r="D55" s="19">
        <f t="shared" si="1"/>
        <v>6.5100000000000007</v>
      </c>
      <c r="E55" s="19">
        <f t="shared" si="0"/>
        <v>6.6571260000000008</v>
      </c>
    </row>
    <row r="56" spans="1:5" x14ac:dyDescent="0.3">
      <c r="A56" s="1">
        <v>55</v>
      </c>
      <c r="B56" s="1">
        <v>7</v>
      </c>
      <c r="C56" s="1">
        <v>13</v>
      </c>
      <c r="D56" s="19">
        <f t="shared" si="1"/>
        <v>8.57</v>
      </c>
      <c r="E56" s="19">
        <f t="shared" si="0"/>
        <v>8.7636819999999993</v>
      </c>
    </row>
    <row r="57" spans="1:5" x14ac:dyDescent="0.3">
      <c r="A57" s="1">
        <v>55</v>
      </c>
      <c r="B57" s="1">
        <v>3</v>
      </c>
      <c r="C57" s="1">
        <v>4</v>
      </c>
      <c r="D57" s="19">
        <f t="shared" si="1"/>
        <v>4.45</v>
      </c>
      <c r="E57" s="19">
        <f t="shared" si="0"/>
        <v>4.5505699999999996</v>
      </c>
    </row>
    <row r="58" spans="1:5" x14ac:dyDescent="0.3">
      <c r="A58" s="2">
        <v>55</v>
      </c>
      <c r="B58" s="2">
        <v>3</v>
      </c>
      <c r="C58" s="2">
        <v>6</v>
      </c>
      <c r="D58" s="19">
        <f t="shared" si="1"/>
        <v>4.45</v>
      </c>
      <c r="E58" s="19">
        <f t="shared" si="0"/>
        <v>4.5505699999999996</v>
      </c>
    </row>
    <row r="59" spans="1:5" x14ac:dyDescent="0.3">
      <c r="A59" s="2">
        <v>55</v>
      </c>
      <c r="B59" s="2">
        <v>4</v>
      </c>
      <c r="C59" s="2">
        <v>6</v>
      </c>
      <c r="D59" s="19">
        <f t="shared" si="1"/>
        <v>5.48</v>
      </c>
      <c r="E59" s="19">
        <f t="shared" si="0"/>
        <v>5.6038480000000002</v>
      </c>
    </row>
    <row r="60" spans="1:5" x14ac:dyDescent="0.3">
      <c r="A60" s="1">
        <v>55</v>
      </c>
      <c r="B60" s="1">
        <v>6</v>
      </c>
      <c r="C60" s="1">
        <v>8</v>
      </c>
      <c r="D60" s="19">
        <f t="shared" si="1"/>
        <v>7.54</v>
      </c>
      <c r="E60" s="19">
        <f t="shared" si="0"/>
        <v>7.7104039999999996</v>
      </c>
    </row>
    <row r="61" spans="1:5" x14ac:dyDescent="0.3">
      <c r="A61" s="2">
        <v>55</v>
      </c>
      <c r="B61" s="2">
        <v>6</v>
      </c>
      <c r="C61" s="2">
        <v>8</v>
      </c>
      <c r="D61" s="19">
        <f t="shared" si="1"/>
        <v>7.54</v>
      </c>
      <c r="E61" s="19">
        <f t="shared" si="0"/>
        <v>7.7104039999999996</v>
      </c>
    </row>
    <row r="62" spans="1:5" x14ac:dyDescent="0.3">
      <c r="A62" s="3">
        <v>55</v>
      </c>
      <c r="B62" s="3">
        <v>3</v>
      </c>
      <c r="C62" s="3">
        <v>3</v>
      </c>
      <c r="D62" s="19">
        <f t="shared" si="1"/>
        <v>4.45</v>
      </c>
      <c r="E62" s="19">
        <f t="shared" si="0"/>
        <v>4.5505699999999996</v>
      </c>
    </row>
    <row r="63" spans="1:5" x14ac:dyDescent="0.3">
      <c r="A63" s="3">
        <v>55</v>
      </c>
      <c r="B63" s="5">
        <v>6</v>
      </c>
      <c r="C63" s="5">
        <v>12</v>
      </c>
      <c r="D63" s="19">
        <f t="shared" si="1"/>
        <v>7.54</v>
      </c>
      <c r="E63" s="19">
        <f t="shared" si="0"/>
        <v>7.7104039999999996</v>
      </c>
    </row>
    <row r="64" spans="1:5" x14ac:dyDescent="0.3">
      <c r="A64" s="3">
        <v>55</v>
      </c>
      <c r="B64" s="3">
        <v>5</v>
      </c>
      <c r="C64" s="3">
        <v>4</v>
      </c>
      <c r="D64" s="19">
        <f t="shared" si="1"/>
        <v>6.5100000000000007</v>
      </c>
      <c r="E64" s="19">
        <f t="shared" si="0"/>
        <v>6.6571260000000008</v>
      </c>
    </row>
    <row r="65" spans="1:5" x14ac:dyDescent="0.3">
      <c r="A65" s="3">
        <v>55</v>
      </c>
      <c r="B65" s="5">
        <v>4</v>
      </c>
      <c r="C65" s="5">
        <v>5</v>
      </c>
      <c r="D65" s="19">
        <f t="shared" si="1"/>
        <v>5.48</v>
      </c>
      <c r="E65" s="19">
        <f t="shared" si="0"/>
        <v>5.6038480000000002</v>
      </c>
    </row>
    <row r="66" spans="1:5" x14ac:dyDescent="0.3">
      <c r="A66" s="3">
        <v>55</v>
      </c>
      <c r="B66" s="3">
        <v>5</v>
      </c>
      <c r="C66" s="3">
        <v>4</v>
      </c>
      <c r="D66" s="19">
        <f t="shared" si="1"/>
        <v>6.5100000000000007</v>
      </c>
      <c r="E66" s="19">
        <f t="shared" si="0"/>
        <v>6.6571260000000008</v>
      </c>
    </row>
    <row r="67" spans="1:5" x14ac:dyDescent="0.3">
      <c r="A67" s="3">
        <v>55</v>
      </c>
      <c r="B67" s="5">
        <v>4</v>
      </c>
      <c r="C67" s="5">
        <v>3</v>
      </c>
      <c r="D67" s="19">
        <f t="shared" si="1"/>
        <v>5.48</v>
      </c>
      <c r="E67" s="19">
        <f t="shared" ref="E67:E130" si="2">D67*1.0226</f>
        <v>5.6038480000000002</v>
      </c>
    </row>
    <row r="68" spans="1:5" x14ac:dyDescent="0.3">
      <c r="A68" s="3">
        <v>55</v>
      </c>
      <c r="B68" s="3">
        <v>5</v>
      </c>
      <c r="C68" s="3">
        <v>7</v>
      </c>
      <c r="D68" s="19">
        <f t="shared" ref="D68:D131" si="3">1.36+(1.03*B68)</f>
        <v>6.5100000000000007</v>
      </c>
      <c r="E68" s="19">
        <f t="shared" si="2"/>
        <v>6.6571260000000008</v>
      </c>
    </row>
    <row r="69" spans="1:5" x14ac:dyDescent="0.3">
      <c r="A69" s="3">
        <v>55</v>
      </c>
      <c r="B69" s="5">
        <v>4</v>
      </c>
      <c r="C69" s="5">
        <v>4</v>
      </c>
      <c r="D69" s="19">
        <f t="shared" si="3"/>
        <v>5.48</v>
      </c>
      <c r="E69" s="19">
        <f t="shared" si="2"/>
        <v>5.6038480000000002</v>
      </c>
    </row>
    <row r="70" spans="1:5" x14ac:dyDescent="0.3">
      <c r="A70" s="3">
        <v>55</v>
      </c>
      <c r="B70" s="3">
        <v>4</v>
      </c>
      <c r="C70" s="3">
        <v>7</v>
      </c>
      <c r="D70" s="19">
        <f t="shared" si="3"/>
        <v>5.48</v>
      </c>
      <c r="E70" s="19">
        <f t="shared" si="2"/>
        <v>5.6038480000000002</v>
      </c>
    </row>
    <row r="71" spans="1:5" x14ac:dyDescent="0.3">
      <c r="A71" s="3">
        <v>55</v>
      </c>
      <c r="B71" s="5">
        <v>3</v>
      </c>
      <c r="C71" s="5">
        <v>4</v>
      </c>
      <c r="D71" s="19">
        <f t="shared" si="3"/>
        <v>4.45</v>
      </c>
      <c r="E71" s="19">
        <f t="shared" si="2"/>
        <v>4.5505699999999996</v>
      </c>
    </row>
    <row r="72" spans="1:5" x14ac:dyDescent="0.3">
      <c r="A72" s="3">
        <v>55</v>
      </c>
      <c r="B72" s="3">
        <v>3</v>
      </c>
      <c r="C72" s="3">
        <v>5</v>
      </c>
      <c r="D72" s="19">
        <f t="shared" si="3"/>
        <v>4.45</v>
      </c>
      <c r="E72" s="19">
        <f t="shared" si="2"/>
        <v>4.5505699999999996</v>
      </c>
    </row>
    <row r="73" spans="1:5" x14ac:dyDescent="0.3">
      <c r="A73" s="3">
        <v>55</v>
      </c>
      <c r="B73" s="5">
        <v>4</v>
      </c>
      <c r="C73" s="5">
        <v>3</v>
      </c>
      <c r="D73" s="19">
        <f t="shared" si="3"/>
        <v>5.48</v>
      </c>
      <c r="E73" s="19">
        <f t="shared" si="2"/>
        <v>5.6038480000000002</v>
      </c>
    </row>
    <row r="74" spans="1:5" x14ac:dyDescent="0.3">
      <c r="A74" s="3">
        <v>55</v>
      </c>
      <c r="B74" s="3">
        <v>5</v>
      </c>
      <c r="C74" s="3">
        <v>7</v>
      </c>
      <c r="D74" s="19">
        <f t="shared" si="3"/>
        <v>6.5100000000000007</v>
      </c>
      <c r="E74" s="19">
        <f t="shared" si="2"/>
        <v>6.6571260000000008</v>
      </c>
    </row>
    <row r="75" spans="1:5" x14ac:dyDescent="0.3">
      <c r="A75" s="3">
        <v>55</v>
      </c>
      <c r="B75" s="5">
        <v>5</v>
      </c>
      <c r="C75" s="5">
        <v>8</v>
      </c>
      <c r="D75" s="19">
        <f t="shared" si="3"/>
        <v>6.5100000000000007</v>
      </c>
      <c r="E75" s="19">
        <f t="shared" si="2"/>
        <v>6.6571260000000008</v>
      </c>
    </row>
    <row r="76" spans="1:5" x14ac:dyDescent="0.3">
      <c r="A76" s="3">
        <v>55</v>
      </c>
      <c r="B76" s="3">
        <v>6</v>
      </c>
      <c r="C76" s="3">
        <v>8</v>
      </c>
      <c r="D76" s="19">
        <f t="shared" si="3"/>
        <v>7.54</v>
      </c>
      <c r="E76" s="19">
        <f t="shared" si="2"/>
        <v>7.7104039999999996</v>
      </c>
    </row>
    <row r="77" spans="1:5" x14ac:dyDescent="0.3">
      <c r="A77" s="3">
        <v>55</v>
      </c>
      <c r="B77" s="5">
        <v>4</v>
      </c>
      <c r="C77" s="5">
        <v>4</v>
      </c>
      <c r="D77" s="19">
        <f t="shared" si="3"/>
        <v>5.48</v>
      </c>
      <c r="E77" s="19">
        <f t="shared" si="2"/>
        <v>5.6038480000000002</v>
      </c>
    </row>
    <row r="78" spans="1:5" x14ac:dyDescent="0.3">
      <c r="A78" s="3">
        <v>55</v>
      </c>
      <c r="B78" s="3">
        <v>8</v>
      </c>
      <c r="C78" s="3">
        <v>11</v>
      </c>
      <c r="D78" s="19">
        <f t="shared" si="3"/>
        <v>9.6</v>
      </c>
      <c r="E78" s="19">
        <f t="shared" si="2"/>
        <v>9.8169599999999999</v>
      </c>
    </row>
    <row r="79" spans="1:5" x14ac:dyDescent="0.3">
      <c r="A79" s="3">
        <v>55</v>
      </c>
      <c r="B79" s="5">
        <v>7</v>
      </c>
      <c r="C79" s="5">
        <v>5</v>
      </c>
      <c r="D79" s="19">
        <f t="shared" si="3"/>
        <v>8.57</v>
      </c>
      <c r="E79" s="19">
        <f t="shared" si="2"/>
        <v>8.7636819999999993</v>
      </c>
    </row>
    <row r="80" spans="1:5" x14ac:dyDescent="0.3">
      <c r="A80" s="3">
        <v>55</v>
      </c>
      <c r="B80" s="3">
        <v>2</v>
      </c>
      <c r="C80" s="3">
        <v>2</v>
      </c>
      <c r="D80" s="19">
        <f t="shared" si="3"/>
        <v>3.42</v>
      </c>
      <c r="E80" s="19">
        <f t="shared" si="2"/>
        <v>3.4972919999999998</v>
      </c>
    </row>
    <row r="81" spans="1:5" x14ac:dyDescent="0.3">
      <c r="A81" s="3">
        <v>55</v>
      </c>
      <c r="B81" s="5">
        <v>7</v>
      </c>
      <c r="C81" s="5">
        <v>9</v>
      </c>
      <c r="D81" s="19">
        <f t="shared" si="3"/>
        <v>8.57</v>
      </c>
      <c r="E81" s="19">
        <f t="shared" si="2"/>
        <v>8.7636819999999993</v>
      </c>
    </row>
    <row r="82" spans="1:5" x14ac:dyDescent="0.3">
      <c r="A82" s="3">
        <v>55</v>
      </c>
      <c r="B82" s="3">
        <v>9</v>
      </c>
      <c r="C82" s="3">
        <v>8</v>
      </c>
      <c r="D82" s="19">
        <f t="shared" si="3"/>
        <v>10.629999999999999</v>
      </c>
      <c r="E82" s="19">
        <f t="shared" si="2"/>
        <v>10.870237999999999</v>
      </c>
    </row>
    <row r="83" spans="1:5" x14ac:dyDescent="0.3">
      <c r="A83" s="3">
        <v>55</v>
      </c>
      <c r="B83" s="5">
        <v>4</v>
      </c>
      <c r="C83" s="5">
        <v>3</v>
      </c>
      <c r="D83" s="19">
        <f t="shared" si="3"/>
        <v>5.48</v>
      </c>
      <c r="E83" s="19">
        <f t="shared" si="2"/>
        <v>5.6038480000000002</v>
      </c>
    </row>
    <row r="84" spans="1:5" x14ac:dyDescent="0.3">
      <c r="A84" s="3">
        <v>55</v>
      </c>
      <c r="B84" s="3">
        <v>5</v>
      </c>
      <c r="C84" s="3">
        <v>7</v>
      </c>
      <c r="D84" s="19">
        <f t="shared" si="3"/>
        <v>6.5100000000000007</v>
      </c>
      <c r="E84" s="19">
        <f t="shared" si="2"/>
        <v>6.6571260000000008</v>
      </c>
    </row>
    <row r="85" spans="1:5" x14ac:dyDescent="0.3">
      <c r="A85" s="3">
        <v>55</v>
      </c>
      <c r="B85" s="5">
        <v>4</v>
      </c>
      <c r="C85" s="5">
        <v>15</v>
      </c>
      <c r="D85" s="19">
        <f t="shared" si="3"/>
        <v>5.48</v>
      </c>
      <c r="E85" s="19">
        <f t="shared" si="2"/>
        <v>5.6038480000000002</v>
      </c>
    </row>
    <row r="86" spans="1:5" x14ac:dyDescent="0.3">
      <c r="A86" s="3">
        <v>55</v>
      </c>
      <c r="B86" s="3">
        <v>8</v>
      </c>
      <c r="C86" s="3">
        <v>12</v>
      </c>
      <c r="D86" s="19">
        <f t="shared" si="3"/>
        <v>9.6</v>
      </c>
      <c r="E86" s="19">
        <f t="shared" si="2"/>
        <v>9.8169599999999999</v>
      </c>
    </row>
    <row r="87" spans="1:5" x14ac:dyDescent="0.3">
      <c r="A87" s="3">
        <v>55</v>
      </c>
      <c r="B87" s="5">
        <v>3</v>
      </c>
      <c r="C87" s="5">
        <v>6</v>
      </c>
      <c r="D87" s="19">
        <f t="shared" si="3"/>
        <v>4.45</v>
      </c>
      <c r="E87" s="19">
        <f t="shared" si="2"/>
        <v>4.5505699999999996</v>
      </c>
    </row>
    <row r="88" spans="1:5" x14ac:dyDescent="0.3">
      <c r="A88" s="3">
        <v>55</v>
      </c>
      <c r="B88" s="3">
        <v>5</v>
      </c>
      <c r="C88" s="3">
        <v>4</v>
      </c>
      <c r="D88" s="19">
        <f t="shared" si="3"/>
        <v>6.5100000000000007</v>
      </c>
      <c r="E88" s="19">
        <f t="shared" si="2"/>
        <v>6.6571260000000008</v>
      </c>
    </row>
    <row r="89" spans="1:5" x14ac:dyDescent="0.3">
      <c r="A89" s="3">
        <v>55</v>
      </c>
      <c r="B89" s="7">
        <v>3</v>
      </c>
      <c r="C89" s="7">
        <v>4</v>
      </c>
      <c r="D89" s="19">
        <f t="shared" si="3"/>
        <v>4.45</v>
      </c>
      <c r="E89" s="19">
        <f t="shared" si="2"/>
        <v>4.5505699999999996</v>
      </c>
    </row>
    <row r="90" spans="1:5" x14ac:dyDescent="0.3">
      <c r="A90" s="3">
        <v>55</v>
      </c>
      <c r="B90" s="7">
        <v>5</v>
      </c>
      <c r="C90" s="7">
        <v>5</v>
      </c>
      <c r="D90" s="19">
        <f t="shared" si="3"/>
        <v>6.5100000000000007</v>
      </c>
      <c r="E90" s="19">
        <f t="shared" si="2"/>
        <v>6.6571260000000008</v>
      </c>
    </row>
    <row r="91" spans="1:5" x14ac:dyDescent="0.3">
      <c r="A91" s="3">
        <v>55</v>
      </c>
      <c r="B91" s="7">
        <v>3</v>
      </c>
      <c r="C91" s="7">
        <v>5</v>
      </c>
      <c r="D91" s="19">
        <f t="shared" si="3"/>
        <v>4.45</v>
      </c>
      <c r="E91" s="19">
        <f t="shared" si="2"/>
        <v>4.5505699999999996</v>
      </c>
    </row>
    <row r="92" spans="1:5" x14ac:dyDescent="0.3">
      <c r="A92" s="3">
        <v>55</v>
      </c>
      <c r="B92" s="7">
        <v>5</v>
      </c>
      <c r="C92" s="7">
        <v>5</v>
      </c>
      <c r="D92" s="19">
        <f t="shared" si="3"/>
        <v>6.5100000000000007</v>
      </c>
      <c r="E92" s="19">
        <f t="shared" si="2"/>
        <v>6.6571260000000008</v>
      </c>
    </row>
    <row r="93" spans="1:5" x14ac:dyDescent="0.3">
      <c r="A93" s="3">
        <v>55</v>
      </c>
      <c r="B93" s="7">
        <v>4</v>
      </c>
      <c r="C93" s="7">
        <v>3</v>
      </c>
      <c r="D93" s="19">
        <f t="shared" si="3"/>
        <v>5.48</v>
      </c>
      <c r="E93" s="19">
        <f t="shared" si="2"/>
        <v>5.6038480000000002</v>
      </c>
    </row>
    <row r="94" spans="1:5" x14ac:dyDescent="0.3">
      <c r="A94" s="3">
        <v>55</v>
      </c>
      <c r="B94" s="7">
        <v>4</v>
      </c>
      <c r="C94" s="7">
        <v>4</v>
      </c>
      <c r="D94" s="19">
        <f t="shared" si="3"/>
        <v>5.48</v>
      </c>
      <c r="E94" s="19">
        <f t="shared" si="2"/>
        <v>5.6038480000000002</v>
      </c>
    </row>
    <row r="95" spans="1:5" x14ac:dyDescent="0.3">
      <c r="A95" s="3">
        <v>55</v>
      </c>
      <c r="B95" s="7">
        <v>2</v>
      </c>
      <c r="C95" s="7">
        <v>2</v>
      </c>
      <c r="D95" s="19">
        <f t="shared" si="3"/>
        <v>3.42</v>
      </c>
      <c r="E95" s="19">
        <f t="shared" si="2"/>
        <v>3.4972919999999998</v>
      </c>
    </row>
    <row r="96" spans="1:5" x14ac:dyDescent="0.3">
      <c r="A96" s="3">
        <v>55</v>
      </c>
      <c r="B96" s="7">
        <v>3</v>
      </c>
      <c r="C96" s="7">
        <v>2</v>
      </c>
      <c r="D96" s="19">
        <f t="shared" si="3"/>
        <v>4.45</v>
      </c>
      <c r="E96" s="19">
        <f t="shared" si="2"/>
        <v>4.5505699999999996</v>
      </c>
    </row>
    <row r="97" spans="1:30" x14ac:dyDescent="0.3">
      <c r="A97" s="3">
        <v>55</v>
      </c>
      <c r="B97" s="7">
        <v>1</v>
      </c>
      <c r="C97" s="7">
        <v>2</v>
      </c>
      <c r="D97" s="19">
        <f t="shared" si="3"/>
        <v>2.39</v>
      </c>
      <c r="E97" s="19">
        <f t="shared" si="2"/>
        <v>2.4440140000000001</v>
      </c>
    </row>
    <row r="98" spans="1:30" x14ac:dyDescent="0.3">
      <c r="A98" s="3">
        <v>55</v>
      </c>
      <c r="B98" s="7">
        <v>4</v>
      </c>
      <c r="C98" s="7">
        <v>6</v>
      </c>
      <c r="D98" s="19">
        <f t="shared" si="3"/>
        <v>5.48</v>
      </c>
      <c r="E98" s="19">
        <f t="shared" si="2"/>
        <v>5.6038480000000002</v>
      </c>
    </row>
    <row r="99" spans="1:30" x14ac:dyDescent="0.3">
      <c r="A99" s="3">
        <v>55</v>
      </c>
      <c r="B99" s="7">
        <v>3</v>
      </c>
      <c r="C99" s="7">
        <v>3</v>
      </c>
      <c r="D99" s="19">
        <f t="shared" si="3"/>
        <v>4.45</v>
      </c>
      <c r="E99" s="19">
        <f t="shared" si="2"/>
        <v>4.5505699999999996</v>
      </c>
    </row>
    <row r="100" spans="1:30" x14ac:dyDescent="0.3">
      <c r="A100" s="3">
        <v>55</v>
      </c>
      <c r="B100" s="7">
        <v>3</v>
      </c>
      <c r="C100" s="7">
        <v>3</v>
      </c>
      <c r="D100" s="19">
        <f t="shared" si="3"/>
        <v>4.45</v>
      </c>
      <c r="E100" s="19">
        <f t="shared" si="2"/>
        <v>4.5505699999999996</v>
      </c>
    </row>
    <row r="101" spans="1:30" x14ac:dyDescent="0.3">
      <c r="A101" s="3">
        <v>55</v>
      </c>
      <c r="B101" s="5">
        <v>4</v>
      </c>
      <c r="C101" s="5">
        <v>4</v>
      </c>
      <c r="D101" s="19">
        <f t="shared" si="3"/>
        <v>5.48</v>
      </c>
      <c r="E101" s="19">
        <f t="shared" si="2"/>
        <v>5.6038480000000002</v>
      </c>
    </row>
    <row r="102" spans="1:30" x14ac:dyDescent="0.3">
      <c r="A102" s="3">
        <v>55</v>
      </c>
      <c r="B102" s="3">
        <v>6</v>
      </c>
      <c r="C102" s="3">
        <v>9</v>
      </c>
      <c r="D102" s="19">
        <f t="shared" si="3"/>
        <v>7.54</v>
      </c>
      <c r="E102" s="19">
        <f t="shared" si="2"/>
        <v>7.7104039999999996</v>
      </c>
    </row>
    <row r="103" spans="1:30" x14ac:dyDescent="0.3">
      <c r="A103" s="1">
        <v>55</v>
      </c>
      <c r="B103" s="1">
        <v>5</v>
      </c>
      <c r="C103" s="1">
        <v>5</v>
      </c>
      <c r="D103" s="19">
        <f t="shared" si="3"/>
        <v>6.5100000000000007</v>
      </c>
      <c r="E103" s="19">
        <f t="shared" si="2"/>
        <v>6.6571260000000008</v>
      </c>
      <c r="J103" s="2">
        <v>55</v>
      </c>
      <c r="K103" s="2">
        <v>4</v>
      </c>
      <c r="L103" s="2">
        <v>5</v>
      </c>
      <c r="M103" s="19">
        <f>1.36+(1.03*K103)</f>
        <v>5.48</v>
      </c>
      <c r="N103" s="19">
        <f>M103*1.12</f>
        <v>6.1376000000000008</v>
      </c>
      <c r="O103" s="19">
        <f>M103*1.3</f>
        <v>7.1240000000000006</v>
      </c>
      <c r="P103" s="19">
        <f>M103*1.53</f>
        <v>8.3844000000000012</v>
      </c>
      <c r="Q103" s="2">
        <v>56</v>
      </c>
      <c r="R103" s="2">
        <v>2</v>
      </c>
      <c r="S103" s="2">
        <v>3</v>
      </c>
      <c r="T103" s="19">
        <f t="shared" ref="T103:T166" si="4">1.36+(1.03*R103)</f>
        <v>3.42</v>
      </c>
      <c r="U103" s="19">
        <f>T103*1.12</f>
        <v>3.8304000000000005</v>
      </c>
      <c r="V103" s="19">
        <f>T103*1.53</f>
        <v>5.2325999999999997</v>
      </c>
      <c r="W103" s="19">
        <f>T103*1.3</f>
        <v>4.4459999999999997</v>
      </c>
      <c r="X103" s="7">
        <v>57</v>
      </c>
      <c r="Y103" s="7">
        <v>6</v>
      </c>
      <c r="Z103" s="7">
        <v>12</v>
      </c>
      <c r="AA103" s="19">
        <f t="shared" ref="AA103:AA166" si="5">1.36+(1.03*Y103)</f>
        <v>7.54</v>
      </c>
      <c r="AB103" s="19">
        <f>AA103*1.12</f>
        <v>8.4448000000000008</v>
      </c>
      <c r="AC103" s="19">
        <f>AA103*1.3</f>
        <v>9.8019999999999996</v>
      </c>
      <c r="AD103" s="19">
        <f>AA103*1.53</f>
        <v>11.536200000000001</v>
      </c>
    </row>
    <row r="104" spans="1:30" x14ac:dyDescent="0.3">
      <c r="A104" s="1">
        <v>55</v>
      </c>
      <c r="B104" s="1">
        <v>2</v>
      </c>
      <c r="C104" s="1">
        <v>3</v>
      </c>
      <c r="D104" s="19">
        <f t="shared" si="3"/>
        <v>3.42</v>
      </c>
      <c r="E104" s="19">
        <f t="shared" si="2"/>
        <v>3.4972919999999998</v>
      </c>
      <c r="J104" s="1">
        <v>55</v>
      </c>
      <c r="K104" s="1">
        <v>6</v>
      </c>
      <c r="L104" s="1">
        <v>4</v>
      </c>
      <c r="M104" s="19">
        <f>1.36+(1.03*K104)</f>
        <v>7.54</v>
      </c>
      <c r="N104" s="19">
        <f t="shared" ref="N104:N167" si="6">M104*1.12</f>
        <v>8.4448000000000008</v>
      </c>
      <c r="O104" s="19">
        <f t="shared" ref="O104:O167" si="7">M104*1.3</f>
        <v>9.8019999999999996</v>
      </c>
      <c r="P104" s="19">
        <f t="shared" ref="P104:P167" si="8">M104*1.53</f>
        <v>11.536200000000001</v>
      </c>
      <c r="Q104" s="1">
        <v>56</v>
      </c>
      <c r="R104" s="1">
        <v>6</v>
      </c>
      <c r="S104" s="1">
        <v>8</v>
      </c>
      <c r="T104" s="19">
        <f t="shared" si="4"/>
        <v>7.54</v>
      </c>
      <c r="U104" s="19">
        <f t="shared" ref="U104:U167" si="9">T104*1.12</f>
        <v>8.4448000000000008</v>
      </c>
      <c r="V104" s="19">
        <f t="shared" ref="V104:V167" si="10">T104*1.53</f>
        <v>11.536200000000001</v>
      </c>
      <c r="W104" s="19">
        <f t="shared" ref="W104:W167" si="11">T104*1.3</f>
        <v>9.8019999999999996</v>
      </c>
      <c r="X104" s="7">
        <v>57</v>
      </c>
      <c r="Y104" s="7">
        <v>5</v>
      </c>
      <c r="Z104" s="7">
        <v>4</v>
      </c>
      <c r="AA104" s="19">
        <f t="shared" si="5"/>
        <v>6.5100000000000007</v>
      </c>
      <c r="AB104" s="19">
        <f t="shared" ref="AB104:AB167" si="12">AA104*1.12</f>
        <v>7.2912000000000017</v>
      </c>
      <c r="AC104" s="19">
        <f t="shared" ref="AC104:AC167" si="13">AA104*1.3</f>
        <v>8.463000000000001</v>
      </c>
      <c r="AD104" s="19">
        <f t="shared" ref="AD104:AD167" si="14">AA104*1.53</f>
        <v>9.9603000000000019</v>
      </c>
    </row>
    <row r="105" spans="1:30" x14ac:dyDescent="0.3">
      <c r="A105" s="2">
        <v>56</v>
      </c>
      <c r="B105" s="2">
        <v>2</v>
      </c>
      <c r="C105" s="2">
        <v>3</v>
      </c>
      <c r="D105" s="19">
        <f t="shared" si="3"/>
        <v>3.42</v>
      </c>
      <c r="E105" s="19">
        <f t="shared" si="2"/>
        <v>3.4972919999999998</v>
      </c>
      <c r="J105" s="2">
        <v>55</v>
      </c>
      <c r="K105" s="2">
        <v>5</v>
      </c>
      <c r="L105" s="2">
        <v>4</v>
      </c>
      <c r="M105" s="19">
        <f t="shared" ref="M105:M168" si="15">1.36+(1.03*K105)</f>
        <v>6.5100000000000007</v>
      </c>
      <c r="N105" s="19">
        <f t="shared" si="6"/>
        <v>7.2912000000000017</v>
      </c>
      <c r="O105" s="19">
        <f t="shared" si="7"/>
        <v>8.463000000000001</v>
      </c>
      <c r="P105" s="19">
        <f t="shared" si="8"/>
        <v>9.9603000000000019</v>
      </c>
      <c r="Q105" s="1">
        <v>56</v>
      </c>
      <c r="R105" s="1">
        <v>4</v>
      </c>
      <c r="S105" s="1">
        <v>4</v>
      </c>
      <c r="T105" s="19">
        <f t="shared" si="4"/>
        <v>5.48</v>
      </c>
      <c r="U105" s="19">
        <f t="shared" si="9"/>
        <v>6.1376000000000008</v>
      </c>
      <c r="V105" s="19">
        <f t="shared" si="10"/>
        <v>8.3844000000000012</v>
      </c>
      <c r="W105" s="19">
        <f t="shared" si="11"/>
        <v>7.1240000000000006</v>
      </c>
      <c r="X105" s="7">
        <v>57</v>
      </c>
      <c r="Y105" s="7">
        <v>4</v>
      </c>
      <c r="Z105" s="7">
        <v>5</v>
      </c>
      <c r="AA105" s="19">
        <f t="shared" si="5"/>
        <v>5.48</v>
      </c>
      <c r="AB105" s="19">
        <f t="shared" si="12"/>
        <v>6.1376000000000008</v>
      </c>
      <c r="AC105" s="19">
        <f t="shared" si="13"/>
        <v>7.1240000000000006</v>
      </c>
      <c r="AD105" s="19">
        <f t="shared" si="14"/>
        <v>8.3844000000000012</v>
      </c>
    </row>
    <row r="106" spans="1:30" x14ac:dyDescent="0.3">
      <c r="A106" s="1">
        <v>56</v>
      </c>
      <c r="B106" s="1">
        <v>6</v>
      </c>
      <c r="C106" s="1">
        <v>8</v>
      </c>
      <c r="D106" s="19">
        <f t="shared" si="3"/>
        <v>7.54</v>
      </c>
      <c r="E106" s="19">
        <f t="shared" si="2"/>
        <v>7.7104039999999996</v>
      </c>
      <c r="J106" s="1">
        <v>55</v>
      </c>
      <c r="K106" s="1">
        <v>7</v>
      </c>
      <c r="L106" s="1">
        <v>3</v>
      </c>
      <c r="M106" s="19">
        <f t="shared" si="15"/>
        <v>8.57</v>
      </c>
      <c r="N106" s="19">
        <f t="shared" si="6"/>
        <v>9.5984000000000016</v>
      </c>
      <c r="O106" s="19">
        <f t="shared" si="7"/>
        <v>11.141</v>
      </c>
      <c r="P106" s="19">
        <f t="shared" si="8"/>
        <v>13.1121</v>
      </c>
      <c r="Q106" s="2">
        <v>56</v>
      </c>
      <c r="R106" s="2">
        <v>4</v>
      </c>
      <c r="S106" s="2">
        <v>2</v>
      </c>
      <c r="T106" s="19">
        <f t="shared" si="4"/>
        <v>5.48</v>
      </c>
      <c r="U106" s="19">
        <f t="shared" si="9"/>
        <v>6.1376000000000008</v>
      </c>
      <c r="V106" s="19">
        <f t="shared" si="10"/>
        <v>8.3844000000000012</v>
      </c>
      <c r="W106" s="19">
        <f t="shared" si="11"/>
        <v>7.1240000000000006</v>
      </c>
      <c r="X106" s="7">
        <v>57</v>
      </c>
      <c r="Y106" s="7">
        <v>5</v>
      </c>
      <c r="Z106" s="7">
        <v>4</v>
      </c>
      <c r="AA106" s="19">
        <f t="shared" si="5"/>
        <v>6.5100000000000007</v>
      </c>
      <c r="AB106" s="19">
        <f t="shared" si="12"/>
        <v>7.2912000000000017</v>
      </c>
      <c r="AC106" s="19">
        <f t="shared" si="13"/>
        <v>8.463000000000001</v>
      </c>
      <c r="AD106" s="19">
        <f t="shared" si="14"/>
        <v>9.9603000000000019</v>
      </c>
    </row>
    <row r="107" spans="1:30" x14ac:dyDescent="0.3">
      <c r="A107" s="1">
        <v>56</v>
      </c>
      <c r="B107" s="1">
        <v>4</v>
      </c>
      <c r="C107" s="1">
        <v>4</v>
      </c>
      <c r="D107" s="19">
        <f t="shared" si="3"/>
        <v>5.48</v>
      </c>
      <c r="E107" s="19">
        <f t="shared" si="2"/>
        <v>5.6038480000000002</v>
      </c>
      <c r="J107" s="2">
        <v>55</v>
      </c>
      <c r="K107" s="2">
        <v>2</v>
      </c>
      <c r="L107" s="2">
        <v>4</v>
      </c>
      <c r="M107" s="19">
        <f t="shared" si="15"/>
        <v>3.42</v>
      </c>
      <c r="N107" s="19">
        <f t="shared" si="6"/>
        <v>3.8304000000000005</v>
      </c>
      <c r="O107" s="19">
        <f t="shared" si="7"/>
        <v>4.4459999999999997</v>
      </c>
      <c r="P107" s="19">
        <f t="shared" si="8"/>
        <v>5.2325999999999997</v>
      </c>
      <c r="Q107" s="2">
        <v>56</v>
      </c>
      <c r="R107" s="2">
        <v>4</v>
      </c>
      <c r="S107" s="2">
        <v>6</v>
      </c>
      <c r="T107" s="19">
        <f t="shared" si="4"/>
        <v>5.48</v>
      </c>
      <c r="U107" s="19">
        <f t="shared" si="9"/>
        <v>6.1376000000000008</v>
      </c>
      <c r="V107" s="19">
        <f t="shared" si="10"/>
        <v>8.3844000000000012</v>
      </c>
      <c r="W107" s="19">
        <f t="shared" si="11"/>
        <v>7.1240000000000006</v>
      </c>
      <c r="X107" s="7">
        <v>57</v>
      </c>
      <c r="Y107" s="7">
        <v>4</v>
      </c>
      <c r="Z107" s="7">
        <v>3</v>
      </c>
      <c r="AA107" s="19">
        <f t="shared" si="5"/>
        <v>5.48</v>
      </c>
      <c r="AB107" s="19">
        <f t="shared" si="12"/>
        <v>6.1376000000000008</v>
      </c>
      <c r="AC107" s="19">
        <f t="shared" si="13"/>
        <v>7.1240000000000006</v>
      </c>
      <c r="AD107" s="19">
        <f t="shared" si="14"/>
        <v>8.3844000000000012</v>
      </c>
    </row>
    <row r="108" spans="1:30" x14ac:dyDescent="0.3">
      <c r="A108" s="2">
        <v>56</v>
      </c>
      <c r="B108" s="2">
        <v>4</v>
      </c>
      <c r="C108" s="2">
        <v>2</v>
      </c>
      <c r="D108" s="19">
        <f t="shared" si="3"/>
        <v>5.48</v>
      </c>
      <c r="E108" s="19">
        <f t="shared" si="2"/>
        <v>5.6038480000000002</v>
      </c>
      <c r="J108" s="1">
        <v>55</v>
      </c>
      <c r="K108" s="1">
        <v>4</v>
      </c>
      <c r="L108" s="1">
        <v>3</v>
      </c>
      <c r="M108" s="19">
        <f t="shared" si="15"/>
        <v>5.48</v>
      </c>
      <c r="N108" s="19">
        <f t="shared" si="6"/>
        <v>6.1376000000000008</v>
      </c>
      <c r="O108" s="19">
        <f t="shared" si="7"/>
        <v>7.1240000000000006</v>
      </c>
      <c r="P108" s="19">
        <f t="shared" si="8"/>
        <v>8.3844000000000012</v>
      </c>
      <c r="Q108" s="1">
        <v>56</v>
      </c>
      <c r="R108" s="1">
        <v>5</v>
      </c>
      <c r="S108" s="1">
        <v>7</v>
      </c>
      <c r="T108" s="19">
        <f t="shared" si="4"/>
        <v>6.5100000000000007</v>
      </c>
      <c r="U108" s="19">
        <f t="shared" si="9"/>
        <v>7.2912000000000017</v>
      </c>
      <c r="V108" s="19">
        <f t="shared" si="10"/>
        <v>9.9603000000000019</v>
      </c>
      <c r="W108" s="19">
        <f t="shared" si="11"/>
        <v>8.463000000000001</v>
      </c>
      <c r="X108" s="7">
        <v>57</v>
      </c>
      <c r="Y108" s="7">
        <v>5</v>
      </c>
      <c r="Z108" s="7">
        <v>7</v>
      </c>
      <c r="AA108" s="19">
        <f t="shared" si="5"/>
        <v>6.5100000000000007</v>
      </c>
      <c r="AB108" s="19">
        <f t="shared" si="12"/>
        <v>7.2912000000000017</v>
      </c>
      <c r="AC108" s="19">
        <f t="shared" si="13"/>
        <v>8.463000000000001</v>
      </c>
      <c r="AD108" s="19">
        <f t="shared" si="14"/>
        <v>9.9603000000000019</v>
      </c>
    </row>
    <row r="109" spans="1:30" x14ac:dyDescent="0.3">
      <c r="A109" s="2">
        <v>56</v>
      </c>
      <c r="B109" s="2">
        <v>4</v>
      </c>
      <c r="C109" s="2">
        <v>6</v>
      </c>
      <c r="D109" s="19">
        <f t="shared" si="3"/>
        <v>5.48</v>
      </c>
      <c r="E109" s="19">
        <f t="shared" si="2"/>
        <v>5.6038480000000002</v>
      </c>
      <c r="J109" s="2">
        <v>55</v>
      </c>
      <c r="K109" s="2">
        <v>7</v>
      </c>
      <c r="L109" s="2">
        <v>3</v>
      </c>
      <c r="M109" s="19">
        <f t="shared" si="15"/>
        <v>8.57</v>
      </c>
      <c r="N109" s="19">
        <f t="shared" si="6"/>
        <v>9.5984000000000016</v>
      </c>
      <c r="O109" s="19">
        <f t="shared" si="7"/>
        <v>11.141</v>
      </c>
      <c r="P109" s="19">
        <f t="shared" si="8"/>
        <v>13.1121</v>
      </c>
      <c r="Q109" s="1">
        <v>56</v>
      </c>
      <c r="R109" s="1">
        <v>4</v>
      </c>
      <c r="S109" s="1">
        <v>7</v>
      </c>
      <c r="T109" s="19">
        <f t="shared" si="4"/>
        <v>5.48</v>
      </c>
      <c r="U109" s="19">
        <f t="shared" si="9"/>
        <v>6.1376000000000008</v>
      </c>
      <c r="V109" s="19">
        <f t="shared" si="10"/>
        <v>8.3844000000000012</v>
      </c>
      <c r="W109" s="19">
        <f t="shared" si="11"/>
        <v>7.1240000000000006</v>
      </c>
      <c r="X109" s="7">
        <v>57</v>
      </c>
      <c r="Y109" s="7">
        <v>4</v>
      </c>
      <c r="Z109" s="7">
        <v>4</v>
      </c>
      <c r="AA109" s="19">
        <f t="shared" si="5"/>
        <v>5.48</v>
      </c>
      <c r="AB109" s="19">
        <f t="shared" si="12"/>
        <v>6.1376000000000008</v>
      </c>
      <c r="AC109" s="19">
        <f t="shared" si="13"/>
        <v>7.1240000000000006</v>
      </c>
      <c r="AD109" s="19">
        <f t="shared" si="14"/>
        <v>8.3844000000000012</v>
      </c>
    </row>
    <row r="110" spans="1:30" x14ac:dyDescent="0.3">
      <c r="A110" s="1">
        <v>56</v>
      </c>
      <c r="B110" s="1">
        <v>5</v>
      </c>
      <c r="C110" s="1">
        <v>7</v>
      </c>
      <c r="D110" s="19">
        <f t="shared" si="3"/>
        <v>6.5100000000000007</v>
      </c>
      <c r="E110" s="19">
        <f t="shared" si="2"/>
        <v>6.6571260000000008</v>
      </c>
      <c r="J110" s="1">
        <v>55</v>
      </c>
      <c r="K110" s="1">
        <v>2</v>
      </c>
      <c r="L110" s="1">
        <v>4</v>
      </c>
      <c r="M110" s="19">
        <f t="shared" si="15"/>
        <v>3.42</v>
      </c>
      <c r="N110" s="19">
        <f t="shared" si="6"/>
        <v>3.8304000000000005</v>
      </c>
      <c r="O110" s="19">
        <f t="shared" si="7"/>
        <v>4.4459999999999997</v>
      </c>
      <c r="P110" s="19">
        <f t="shared" si="8"/>
        <v>5.2325999999999997</v>
      </c>
      <c r="Q110" s="2">
        <v>56</v>
      </c>
      <c r="R110" s="2">
        <v>2</v>
      </c>
      <c r="S110" s="2">
        <v>3</v>
      </c>
      <c r="T110" s="19">
        <f t="shared" si="4"/>
        <v>3.42</v>
      </c>
      <c r="U110" s="19">
        <f t="shared" si="9"/>
        <v>3.8304000000000005</v>
      </c>
      <c r="V110" s="19">
        <f t="shared" si="10"/>
        <v>5.2325999999999997</v>
      </c>
      <c r="W110" s="19">
        <f t="shared" si="11"/>
        <v>4.4459999999999997</v>
      </c>
      <c r="X110" s="7">
        <v>57</v>
      </c>
      <c r="Y110" s="7">
        <v>4</v>
      </c>
      <c r="Z110" s="7">
        <v>7</v>
      </c>
      <c r="AA110" s="19">
        <f t="shared" si="5"/>
        <v>5.48</v>
      </c>
      <c r="AB110" s="19">
        <f t="shared" si="12"/>
        <v>6.1376000000000008</v>
      </c>
      <c r="AC110" s="19">
        <f t="shared" si="13"/>
        <v>7.1240000000000006</v>
      </c>
      <c r="AD110" s="19">
        <f t="shared" si="14"/>
        <v>8.3844000000000012</v>
      </c>
    </row>
    <row r="111" spans="1:30" x14ac:dyDescent="0.3">
      <c r="A111" s="1">
        <v>56</v>
      </c>
      <c r="B111" s="1">
        <v>4</v>
      </c>
      <c r="C111" s="1">
        <v>7</v>
      </c>
      <c r="D111" s="19">
        <f t="shared" si="3"/>
        <v>5.48</v>
      </c>
      <c r="E111" s="19">
        <f t="shared" si="2"/>
        <v>5.6038480000000002</v>
      </c>
      <c r="J111" s="2">
        <v>55</v>
      </c>
      <c r="K111" s="2">
        <v>4</v>
      </c>
      <c r="L111" s="2">
        <v>3</v>
      </c>
      <c r="M111" s="19">
        <f t="shared" si="15"/>
        <v>5.48</v>
      </c>
      <c r="N111" s="19">
        <f t="shared" si="6"/>
        <v>6.1376000000000008</v>
      </c>
      <c r="O111" s="19">
        <f t="shared" si="7"/>
        <v>7.1240000000000006</v>
      </c>
      <c r="P111" s="19">
        <f t="shared" si="8"/>
        <v>8.3844000000000012</v>
      </c>
      <c r="Q111" s="1">
        <v>56</v>
      </c>
      <c r="R111" s="1">
        <v>5</v>
      </c>
      <c r="S111" s="1">
        <v>6</v>
      </c>
      <c r="T111" s="19">
        <f t="shared" si="4"/>
        <v>6.5100000000000007</v>
      </c>
      <c r="U111" s="19">
        <f t="shared" si="9"/>
        <v>7.2912000000000017</v>
      </c>
      <c r="V111" s="19">
        <f t="shared" si="10"/>
        <v>9.9603000000000019</v>
      </c>
      <c r="W111" s="19">
        <f t="shared" si="11"/>
        <v>8.463000000000001</v>
      </c>
      <c r="X111" s="7">
        <v>57</v>
      </c>
      <c r="Y111" s="7">
        <v>3</v>
      </c>
      <c r="Z111" s="7">
        <v>4</v>
      </c>
      <c r="AA111" s="19">
        <f t="shared" si="5"/>
        <v>4.45</v>
      </c>
      <c r="AB111" s="19">
        <f t="shared" si="12"/>
        <v>4.9840000000000009</v>
      </c>
      <c r="AC111" s="19">
        <f t="shared" si="13"/>
        <v>5.7850000000000001</v>
      </c>
      <c r="AD111" s="19">
        <f t="shared" si="14"/>
        <v>6.8085000000000004</v>
      </c>
    </row>
    <row r="112" spans="1:30" x14ac:dyDescent="0.3">
      <c r="A112" s="2">
        <v>56</v>
      </c>
      <c r="B112" s="2">
        <v>2</v>
      </c>
      <c r="C112" s="2">
        <v>3</v>
      </c>
      <c r="D112" s="19">
        <f t="shared" si="3"/>
        <v>3.42</v>
      </c>
      <c r="E112" s="19">
        <f t="shared" si="2"/>
        <v>3.4972919999999998</v>
      </c>
      <c r="J112" s="1">
        <v>55</v>
      </c>
      <c r="K112" s="1">
        <v>3</v>
      </c>
      <c r="L112" s="1">
        <v>4</v>
      </c>
      <c r="M112" s="19">
        <f t="shared" si="15"/>
        <v>4.45</v>
      </c>
      <c r="N112" s="19">
        <f t="shared" si="6"/>
        <v>4.9840000000000009</v>
      </c>
      <c r="O112" s="19">
        <f t="shared" si="7"/>
        <v>5.7850000000000001</v>
      </c>
      <c r="P112" s="19">
        <f t="shared" si="8"/>
        <v>6.8085000000000004</v>
      </c>
      <c r="Q112" s="7">
        <v>56</v>
      </c>
      <c r="R112" s="7">
        <v>7</v>
      </c>
      <c r="S112" s="7">
        <v>13</v>
      </c>
      <c r="T112" s="19">
        <f t="shared" si="4"/>
        <v>8.57</v>
      </c>
      <c r="U112" s="19">
        <f t="shared" si="9"/>
        <v>9.5984000000000016</v>
      </c>
      <c r="V112" s="19">
        <f t="shared" si="10"/>
        <v>13.1121</v>
      </c>
      <c r="W112" s="19">
        <f t="shared" si="11"/>
        <v>11.141</v>
      </c>
      <c r="X112" s="7">
        <v>57</v>
      </c>
      <c r="Y112" s="7">
        <v>3</v>
      </c>
      <c r="Z112" s="7">
        <v>5</v>
      </c>
      <c r="AA112" s="19">
        <f t="shared" si="5"/>
        <v>4.45</v>
      </c>
      <c r="AB112" s="19">
        <f t="shared" si="12"/>
        <v>4.9840000000000009</v>
      </c>
      <c r="AC112" s="19">
        <f t="shared" si="13"/>
        <v>5.7850000000000001</v>
      </c>
      <c r="AD112" s="19">
        <f t="shared" si="14"/>
        <v>6.8085000000000004</v>
      </c>
    </row>
    <row r="113" spans="1:30" x14ac:dyDescent="0.3">
      <c r="A113" s="1">
        <v>56</v>
      </c>
      <c r="B113" s="1">
        <v>5</v>
      </c>
      <c r="C113" s="1">
        <v>6</v>
      </c>
      <c r="D113" s="19">
        <f t="shared" si="3"/>
        <v>6.5100000000000007</v>
      </c>
      <c r="E113" s="19">
        <f t="shared" si="2"/>
        <v>6.6571260000000008</v>
      </c>
      <c r="J113" s="2">
        <v>55</v>
      </c>
      <c r="K113" s="2">
        <v>10</v>
      </c>
      <c r="L113" s="2">
        <v>6</v>
      </c>
      <c r="M113" s="19">
        <v>10</v>
      </c>
      <c r="N113" s="19">
        <f t="shared" si="6"/>
        <v>11.200000000000001</v>
      </c>
      <c r="O113" s="19">
        <f t="shared" si="7"/>
        <v>13</v>
      </c>
      <c r="P113" s="19">
        <f t="shared" si="8"/>
        <v>15.3</v>
      </c>
      <c r="Q113" s="7">
        <v>56</v>
      </c>
      <c r="R113" s="7">
        <v>3</v>
      </c>
      <c r="S113" s="7">
        <v>4</v>
      </c>
      <c r="T113" s="19">
        <f t="shared" si="4"/>
        <v>4.45</v>
      </c>
      <c r="U113" s="19">
        <f t="shared" si="9"/>
        <v>4.9840000000000009</v>
      </c>
      <c r="V113" s="19">
        <f t="shared" si="10"/>
        <v>6.8085000000000004</v>
      </c>
      <c r="W113" s="19">
        <f t="shared" si="11"/>
        <v>5.7850000000000001</v>
      </c>
      <c r="X113" s="7">
        <v>57</v>
      </c>
      <c r="Y113" s="7">
        <v>4</v>
      </c>
      <c r="Z113" s="7">
        <v>3</v>
      </c>
      <c r="AA113" s="19">
        <f t="shared" si="5"/>
        <v>5.48</v>
      </c>
      <c r="AB113" s="19">
        <f t="shared" si="12"/>
        <v>6.1376000000000008</v>
      </c>
      <c r="AC113" s="19">
        <f t="shared" si="13"/>
        <v>7.1240000000000006</v>
      </c>
      <c r="AD113" s="19">
        <f t="shared" si="14"/>
        <v>8.3844000000000012</v>
      </c>
    </row>
    <row r="114" spans="1:30" x14ac:dyDescent="0.3">
      <c r="A114" s="7">
        <v>56</v>
      </c>
      <c r="B114" s="7">
        <v>7</v>
      </c>
      <c r="C114" s="7">
        <v>13</v>
      </c>
      <c r="D114" s="19">
        <f t="shared" si="3"/>
        <v>8.57</v>
      </c>
      <c r="E114" s="19">
        <f t="shared" si="2"/>
        <v>8.7636819999999993</v>
      </c>
      <c r="J114" s="1">
        <v>55</v>
      </c>
      <c r="K114" s="1">
        <v>4</v>
      </c>
      <c r="L114" s="1">
        <v>4</v>
      </c>
      <c r="M114" s="19">
        <f t="shared" si="15"/>
        <v>5.48</v>
      </c>
      <c r="N114" s="19">
        <f t="shared" si="6"/>
        <v>6.1376000000000008</v>
      </c>
      <c r="O114" s="19">
        <f t="shared" si="7"/>
        <v>7.1240000000000006</v>
      </c>
      <c r="P114" s="19">
        <f t="shared" si="8"/>
        <v>8.3844000000000012</v>
      </c>
      <c r="Q114" s="7">
        <v>56</v>
      </c>
      <c r="R114" s="7">
        <v>3</v>
      </c>
      <c r="S114" s="7">
        <v>6</v>
      </c>
      <c r="T114" s="19">
        <f t="shared" si="4"/>
        <v>4.45</v>
      </c>
      <c r="U114" s="19">
        <f t="shared" si="9"/>
        <v>4.9840000000000009</v>
      </c>
      <c r="V114" s="19">
        <f t="shared" si="10"/>
        <v>6.8085000000000004</v>
      </c>
      <c r="W114" s="19">
        <f t="shared" si="11"/>
        <v>5.7850000000000001</v>
      </c>
      <c r="X114" s="7">
        <v>57</v>
      </c>
      <c r="Y114" s="7">
        <v>5</v>
      </c>
      <c r="Z114" s="7">
        <v>7</v>
      </c>
      <c r="AA114" s="19">
        <f t="shared" si="5"/>
        <v>6.5100000000000007</v>
      </c>
      <c r="AB114" s="19">
        <f t="shared" si="12"/>
        <v>7.2912000000000017</v>
      </c>
      <c r="AC114" s="19">
        <f t="shared" si="13"/>
        <v>8.463000000000001</v>
      </c>
      <c r="AD114" s="19">
        <f t="shared" si="14"/>
        <v>9.9603000000000019</v>
      </c>
    </row>
    <row r="115" spans="1:30" x14ac:dyDescent="0.3">
      <c r="A115" s="7">
        <v>56</v>
      </c>
      <c r="B115" s="7">
        <v>3</v>
      </c>
      <c r="C115" s="7">
        <v>4</v>
      </c>
      <c r="D115" s="19">
        <f t="shared" si="3"/>
        <v>4.45</v>
      </c>
      <c r="E115" s="19">
        <f t="shared" si="2"/>
        <v>4.5505699999999996</v>
      </c>
      <c r="J115" s="2">
        <v>55</v>
      </c>
      <c r="K115" s="2">
        <v>4</v>
      </c>
      <c r="L115" s="2">
        <v>9</v>
      </c>
      <c r="M115" s="19">
        <f t="shared" si="15"/>
        <v>5.48</v>
      </c>
      <c r="N115" s="19">
        <f t="shared" si="6"/>
        <v>6.1376000000000008</v>
      </c>
      <c r="O115" s="19">
        <f t="shared" si="7"/>
        <v>7.1240000000000006</v>
      </c>
      <c r="P115" s="19">
        <f t="shared" si="8"/>
        <v>8.3844000000000012</v>
      </c>
      <c r="Q115" s="3">
        <v>56</v>
      </c>
      <c r="R115" s="3">
        <v>4</v>
      </c>
      <c r="S115" s="3">
        <v>6</v>
      </c>
      <c r="T115" s="19">
        <f t="shared" si="4"/>
        <v>5.48</v>
      </c>
      <c r="U115" s="19">
        <f t="shared" si="9"/>
        <v>6.1376000000000008</v>
      </c>
      <c r="V115" s="19">
        <f t="shared" si="10"/>
        <v>8.3844000000000012</v>
      </c>
      <c r="W115" s="19">
        <f t="shared" si="11"/>
        <v>7.1240000000000006</v>
      </c>
      <c r="X115" s="7">
        <v>57</v>
      </c>
      <c r="Y115" s="7">
        <v>5</v>
      </c>
      <c r="Z115" s="7">
        <v>8</v>
      </c>
      <c r="AA115" s="19">
        <f t="shared" si="5"/>
        <v>6.5100000000000007</v>
      </c>
      <c r="AB115" s="19">
        <f t="shared" si="12"/>
        <v>7.2912000000000017</v>
      </c>
      <c r="AC115" s="19">
        <f t="shared" si="13"/>
        <v>8.463000000000001</v>
      </c>
      <c r="AD115" s="19">
        <f t="shared" si="14"/>
        <v>9.9603000000000019</v>
      </c>
    </row>
    <row r="116" spans="1:30" x14ac:dyDescent="0.3">
      <c r="A116" s="7">
        <v>56</v>
      </c>
      <c r="B116" s="7">
        <v>3</v>
      </c>
      <c r="C116" s="7">
        <v>6</v>
      </c>
      <c r="D116" s="19">
        <f t="shared" si="3"/>
        <v>4.45</v>
      </c>
      <c r="E116" s="19">
        <f t="shared" si="2"/>
        <v>4.5505699999999996</v>
      </c>
      <c r="J116" s="1">
        <v>55</v>
      </c>
      <c r="K116" s="1">
        <v>6</v>
      </c>
      <c r="L116" s="1">
        <v>5</v>
      </c>
      <c r="M116" s="19">
        <f t="shared" si="15"/>
        <v>7.54</v>
      </c>
      <c r="N116" s="19">
        <f t="shared" si="6"/>
        <v>8.4448000000000008</v>
      </c>
      <c r="O116" s="19">
        <f t="shared" si="7"/>
        <v>9.8019999999999996</v>
      </c>
      <c r="P116" s="19">
        <f t="shared" si="8"/>
        <v>11.536200000000001</v>
      </c>
      <c r="Q116" s="3">
        <v>56</v>
      </c>
      <c r="R116" s="5">
        <v>4</v>
      </c>
      <c r="S116" s="5">
        <v>3</v>
      </c>
      <c r="T116" s="19">
        <f t="shared" si="4"/>
        <v>5.48</v>
      </c>
      <c r="U116" s="19">
        <f t="shared" si="9"/>
        <v>6.1376000000000008</v>
      </c>
      <c r="V116" s="19">
        <f t="shared" si="10"/>
        <v>8.3844000000000012</v>
      </c>
      <c r="W116" s="19">
        <f t="shared" si="11"/>
        <v>7.1240000000000006</v>
      </c>
      <c r="X116" s="7">
        <v>57</v>
      </c>
      <c r="Y116" s="7">
        <v>6</v>
      </c>
      <c r="Z116" s="7">
        <v>8</v>
      </c>
      <c r="AA116" s="19">
        <f t="shared" si="5"/>
        <v>7.54</v>
      </c>
      <c r="AB116" s="19">
        <f t="shared" si="12"/>
        <v>8.4448000000000008</v>
      </c>
      <c r="AC116" s="19">
        <f t="shared" si="13"/>
        <v>9.8019999999999996</v>
      </c>
      <c r="AD116" s="19">
        <f t="shared" si="14"/>
        <v>11.536200000000001</v>
      </c>
    </row>
    <row r="117" spans="1:30" x14ac:dyDescent="0.3">
      <c r="A117" s="3">
        <v>56</v>
      </c>
      <c r="B117" s="3">
        <v>4</v>
      </c>
      <c r="C117" s="3">
        <v>6</v>
      </c>
      <c r="D117" s="19">
        <f t="shared" si="3"/>
        <v>5.48</v>
      </c>
      <c r="E117" s="19">
        <f t="shared" si="2"/>
        <v>5.6038480000000002</v>
      </c>
      <c r="J117" s="2">
        <v>55</v>
      </c>
      <c r="K117" s="2">
        <v>5</v>
      </c>
      <c r="L117" s="2">
        <v>12</v>
      </c>
      <c r="M117" s="19">
        <f t="shared" si="15"/>
        <v>6.5100000000000007</v>
      </c>
      <c r="N117" s="19">
        <f t="shared" si="6"/>
        <v>7.2912000000000017</v>
      </c>
      <c r="O117" s="19">
        <f t="shared" si="7"/>
        <v>8.463000000000001</v>
      </c>
      <c r="P117" s="19">
        <f t="shared" si="8"/>
        <v>9.9603000000000019</v>
      </c>
      <c r="Q117" s="3">
        <v>56</v>
      </c>
      <c r="R117" s="3">
        <v>6</v>
      </c>
      <c r="S117" s="3">
        <v>10</v>
      </c>
      <c r="T117" s="19">
        <f t="shared" si="4"/>
        <v>7.54</v>
      </c>
      <c r="U117" s="19">
        <f t="shared" si="9"/>
        <v>8.4448000000000008</v>
      </c>
      <c r="V117" s="19">
        <f t="shared" si="10"/>
        <v>11.536200000000001</v>
      </c>
      <c r="W117" s="19">
        <f t="shared" si="11"/>
        <v>9.8019999999999996</v>
      </c>
      <c r="X117" s="7">
        <v>57</v>
      </c>
      <c r="Y117" s="7">
        <v>4</v>
      </c>
      <c r="Z117" s="7">
        <v>4</v>
      </c>
      <c r="AA117" s="19">
        <f t="shared" si="5"/>
        <v>5.48</v>
      </c>
      <c r="AB117" s="19">
        <f t="shared" si="12"/>
        <v>6.1376000000000008</v>
      </c>
      <c r="AC117" s="19">
        <f t="shared" si="13"/>
        <v>7.1240000000000006</v>
      </c>
      <c r="AD117" s="19">
        <f t="shared" si="14"/>
        <v>8.3844000000000012</v>
      </c>
    </row>
    <row r="118" spans="1:30" x14ac:dyDescent="0.3">
      <c r="A118" s="3">
        <v>56</v>
      </c>
      <c r="B118" s="5">
        <v>4</v>
      </c>
      <c r="C118" s="5">
        <v>3</v>
      </c>
      <c r="D118" s="19">
        <f t="shared" si="3"/>
        <v>5.48</v>
      </c>
      <c r="E118" s="19">
        <f t="shared" si="2"/>
        <v>5.6038480000000002</v>
      </c>
      <c r="J118" s="1">
        <v>55</v>
      </c>
      <c r="K118" s="1">
        <v>4</v>
      </c>
      <c r="L118" s="1">
        <v>8</v>
      </c>
      <c r="M118" s="19">
        <f t="shared" si="15"/>
        <v>5.48</v>
      </c>
      <c r="N118" s="19">
        <f t="shared" si="6"/>
        <v>6.1376000000000008</v>
      </c>
      <c r="O118" s="19">
        <f t="shared" si="7"/>
        <v>7.1240000000000006</v>
      </c>
      <c r="P118" s="19">
        <f t="shared" si="8"/>
        <v>8.3844000000000012</v>
      </c>
      <c r="Q118" s="3">
        <v>56</v>
      </c>
      <c r="R118" s="5">
        <v>5</v>
      </c>
      <c r="S118" s="5">
        <v>6</v>
      </c>
      <c r="T118" s="19">
        <f t="shared" si="4"/>
        <v>6.5100000000000007</v>
      </c>
      <c r="U118" s="19">
        <f t="shared" si="9"/>
        <v>7.2912000000000017</v>
      </c>
      <c r="V118" s="19">
        <f t="shared" si="10"/>
        <v>9.9603000000000019</v>
      </c>
      <c r="W118" s="19">
        <f t="shared" si="11"/>
        <v>8.463000000000001</v>
      </c>
      <c r="X118" s="7">
        <v>57</v>
      </c>
      <c r="Y118" s="7">
        <v>8</v>
      </c>
      <c r="Z118" s="7">
        <v>11</v>
      </c>
      <c r="AA118" s="19">
        <f t="shared" si="5"/>
        <v>9.6</v>
      </c>
      <c r="AB118" s="19">
        <f t="shared" si="12"/>
        <v>10.752000000000001</v>
      </c>
      <c r="AC118" s="19">
        <f t="shared" si="13"/>
        <v>12.48</v>
      </c>
      <c r="AD118" s="19">
        <f t="shared" si="14"/>
        <v>14.687999999999999</v>
      </c>
    </row>
    <row r="119" spans="1:30" x14ac:dyDescent="0.3">
      <c r="A119" s="3">
        <v>56</v>
      </c>
      <c r="B119" s="3">
        <v>6</v>
      </c>
      <c r="C119" s="3">
        <v>10</v>
      </c>
      <c r="D119" s="19">
        <f t="shared" si="3"/>
        <v>7.54</v>
      </c>
      <c r="E119" s="19">
        <f t="shared" si="2"/>
        <v>7.7104039999999996</v>
      </c>
      <c r="J119" s="2">
        <v>55</v>
      </c>
      <c r="K119" s="2">
        <v>4</v>
      </c>
      <c r="L119" s="2">
        <v>8</v>
      </c>
      <c r="M119" s="19">
        <f t="shared" si="15"/>
        <v>5.48</v>
      </c>
      <c r="N119" s="19">
        <f t="shared" si="6"/>
        <v>6.1376000000000008</v>
      </c>
      <c r="O119" s="19">
        <f t="shared" si="7"/>
        <v>7.1240000000000006</v>
      </c>
      <c r="P119" s="19">
        <f t="shared" si="8"/>
        <v>8.3844000000000012</v>
      </c>
      <c r="Q119" s="3">
        <v>56</v>
      </c>
      <c r="R119" s="5">
        <v>3</v>
      </c>
      <c r="S119" s="5">
        <v>5</v>
      </c>
      <c r="T119" s="19">
        <f t="shared" si="4"/>
        <v>4.45</v>
      </c>
      <c r="U119" s="19">
        <f t="shared" si="9"/>
        <v>4.9840000000000009</v>
      </c>
      <c r="V119" s="19">
        <f t="shared" si="10"/>
        <v>6.8085000000000004</v>
      </c>
      <c r="W119" s="19">
        <f t="shared" si="11"/>
        <v>5.7850000000000001</v>
      </c>
      <c r="X119" s="7">
        <v>57</v>
      </c>
      <c r="Y119" s="7">
        <v>7</v>
      </c>
      <c r="Z119" s="7">
        <v>5</v>
      </c>
      <c r="AA119" s="19">
        <f t="shared" si="5"/>
        <v>8.57</v>
      </c>
      <c r="AB119" s="19">
        <f t="shared" si="12"/>
        <v>9.5984000000000016</v>
      </c>
      <c r="AC119" s="19">
        <f t="shared" si="13"/>
        <v>11.141</v>
      </c>
      <c r="AD119" s="19">
        <f t="shared" si="14"/>
        <v>13.1121</v>
      </c>
    </row>
    <row r="120" spans="1:30" x14ac:dyDescent="0.3">
      <c r="A120" s="3">
        <v>56</v>
      </c>
      <c r="B120" s="5">
        <v>5</v>
      </c>
      <c r="C120" s="5">
        <v>6</v>
      </c>
      <c r="D120" s="19">
        <f t="shared" si="3"/>
        <v>6.5100000000000007</v>
      </c>
      <c r="E120" s="19">
        <f t="shared" si="2"/>
        <v>6.6571260000000008</v>
      </c>
      <c r="J120" s="1">
        <v>55</v>
      </c>
      <c r="K120" s="1">
        <v>5</v>
      </c>
      <c r="L120" s="1">
        <v>7</v>
      </c>
      <c r="M120" s="19">
        <f t="shared" si="15"/>
        <v>6.5100000000000007</v>
      </c>
      <c r="N120" s="19">
        <f t="shared" si="6"/>
        <v>7.2912000000000017</v>
      </c>
      <c r="O120" s="19">
        <f t="shared" si="7"/>
        <v>8.463000000000001</v>
      </c>
      <c r="P120" s="19">
        <f t="shared" si="8"/>
        <v>9.9603000000000019</v>
      </c>
      <c r="Q120" s="3">
        <v>56</v>
      </c>
      <c r="R120" s="3">
        <v>3</v>
      </c>
      <c r="S120" s="3">
        <v>3</v>
      </c>
      <c r="T120" s="19">
        <f t="shared" si="4"/>
        <v>4.45</v>
      </c>
      <c r="U120" s="19">
        <f t="shared" si="9"/>
        <v>4.9840000000000009</v>
      </c>
      <c r="V120" s="19">
        <f t="shared" si="10"/>
        <v>6.8085000000000004</v>
      </c>
      <c r="W120" s="19">
        <f t="shared" si="11"/>
        <v>5.7850000000000001</v>
      </c>
      <c r="X120" s="7">
        <v>57</v>
      </c>
      <c r="Y120" s="7">
        <v>2</v>
      </c>
      <c r="Z120" s="7">
        <v>2</v>
      </c>
      <c r="AA120" s="19">
        <f t="shared" si="5"/>
        <v>3.42</v>
      </c>
      <c r="AB120" s="19">
        <f t="shared" si="12"/>
        <v>3.8304000000000005</v>
      </c>
      <c r="AC120" s="19">
        <f t="shared" si="13"/>
        <v>4.4459999999999997</v>
      </c>
      <c r="AD120" s="19">
        <f t="shared" si="14"/>
        <v>5.2325999999999997</v>
      </c>
    </row>
    <row r="121" spans="1:30" x14ac:dyDescent="0.3">
      <c r="A121" s="3">
        <v>56</v>
      </c>
      <c r="B121" s="5">
        <v>3</v>
      </c>
      <c r="C121" s="5">
        <v>5</v>
      </c>
      <c r="D121" s="19">
        <f t="shared" si="3"/>
        <v>4.45</v>
      </c>
      <c r="E121" s="19">
        <f t="shared" si="2"/>
        <v>4.5505699999999996</v>
      </c>
      <c r="J121" s="2">
        <v>55</v>
      </c>
      <c r="K121" s="2">
        <v>2</v>
      </c>
      <c r="L121" s="2">
        <v>8</v>
      </c>
      <c r="M121" s="19">
        <f t="shared" si="15"/>
        <v>3.42</v>
      </c>
      <c r="N121" s="19">
        <f t="shared" si="6"/>
        <v>3.8304000000000005</v>
      </c>
      <c r="O121" s="19">
        <f t="shared" si="7"/>
        <v>4.4459999999999997</v>
      </c>
      <c r="P121" s="19">
        <f t="shared" si="8"/>
        <v>5.2325999999999997</v>
      </c>
      <c r="Q121" s="3">
        <v>56</v>
      </c>
      <c r="R121" s="5">
        <v>4</v>
      </c>
      <c r="S121" s="5">
        <v>4</v>
      </c>
      <c r="T121" s="19">
        <f t="shared" si="4"/>
        <v>5.48</v>
      </c>
      <c r="U121" s="19">
        <f t="shared" si="9"/>
        <v>6.1376000000000008</v>
      </c>
      <c r="V121" s="19">
        <f t="shared" si="10"/>
        <v>8.3844000000000012</v>
      </c>
      <c r="W121" s="19">
        <f t="shared" si="11"/>
        <v>7.1240000000000006</v>
      </c>
      <c r="X121" s="7">
        <v>57</v>
      </c>
      <c r="Y121" s="7">
        <v>7</v>
      </c>
      <c r="Z121" s="7">
        <v>9</v>
      </c>
      <c r="AA121" s="19">
        <f t="shared" si="5"/>
        <v>8.57</v>
      </c>
      <c r="AB121" s="19">
        <f t="shared" si="12"/>
        <v>9.5984000000000016</v>
      </c>
      <c r="AC121" s="19">
        <f t="shared" si="13"/>
        <v>11.141</v>
      </c>
      <c r="AD121" s="19">
        <f t="shared" si="14"/>
        <v>13.1121</v>
      </c>
    </row>
    <row r="122" spans="1:30" x14ac:dyDescent="0.3">
      <c r="A122" s="3">
        <v>56</v>
      </c>
      <c r="B122" s="3">
        <v>3</v>
      </c>
      <c r="C122" s="3">
        <v>3</v>
      </c>
      <c r="D122" s="19">
        <f t="shared" si="3"/>
        <v>4.45</v>
      </c>
      <c r="E122" s="19">
        <f t="shared" si="2"/>
        <v>4.5505699999999996</v>
      </c>
      <c r="J122" s="1">
        <v>55</v>
      </c>
      <c r="K122" s="1">
        <v>3</v>
      </c>
      <c r="L122" s="1">
        <v>7</v>
      </c>
      <c r="M122" s="19">
        <f t="shared" si="15"/>
        <v>4.45</v>
      </c>
      <c r="N122" s="19">
        <f t="shared" si="6"/>
        <v>4.9840000000000009</v>
      </c>
      <c r="O122" s="19">
        <f t="shared" si="7"/>
        <v>5.7850000000000001</v>
      </c>
      <c r="P122" s="19">
        <f t="shared" si="8"/>
        <v>6.8085000000000004</v>
      </c>
      <c r="Q122" s="3">
        <v>56</v>
      </c>
      <c r="R122" s="3">
        <v>3</v>
      </c>
      <c r="S122" s="3">
        <v>3</v>
      </c>
      <c r="T122" s="19">
        <f t="shared" si="4"/>
        <v>4.45</v>
      </c>
      <c r="U122" s="19">
        <f t="shared" si="9"/>
        <v>4.9840000000000009</v>
      </c>
      <c r="V122" s="19">
        <f t="shared" si="10"/>
        <v>6.8085000000000004</v>
      </c>
      <c r="W122" s="19">
        <f t="shared" si="11"/>
        <v>5.7850000000000001</v>
      </c>
      <c r="X122" s="7">
        <v>57</v>
      </c>
      <c r="Y122" s="7">
        <v>9</v>
      </c>
      <c r="Z122" s="7">
        <v>8</v>
      </c>
      <c r="AA122" s="19">
        <f t="shared" si="5"/>
        <v>10.629999999999999</v>
      </c>
      <c r="AB122" s="19">
        <f t="shared" si="12"/>
        <v>11.9056</v>
      </c>
      <c r="AC122" s="19">
        <f t="shared" si="13"/>
        <v>13.818999999999999</v>
      </c>
      <c r="AD122" s="19">
        <f t="shared" si="14"/>
        <v>16.2639</v>
      </c>
    </row>
    <row r="123" spans="1:30" x14ac:dyDescent="0.3">
      <c r="A123" s="3">
        <v>56</v>
      </c>
      <c r="B123" s="5">
        <v>4</v>
      </c>
      <c r="C123" s="5">
        <v>4</v>
      </c>
      <c r="D123" s="19">
        <f t="shared" si="3"/>
        <v>5.48</v>
      </c>
      <c r="E123" s="19">
        <f t="shared" si="2"/>
        <v>5.6038480000000002</v>
      </c>
      <c r="J123" s="2">
        <v>55</v>
      </c>
      <c r="K123" s="2">
        <v>4</v>
      </c>
      <c r="L123" s="2">
        <v>10</v>
      </c>
      <c r="M123" s="19">
        <f t="shared" si="15"/>
        <v>5.48</v>
      </c>
      <c r="N123" s="19">
        <f t="shared" si="6"/>
        <v>6.1376000000000008</v>
      </c>
      <c r="O123" s="19">
        <f t="shared" si="7"/>
        <v>7.1240000000000006</v>
      </c>
      <c r="P123" s="19">
        <f t="shared" si="8"/>
        <v>8.3844000000000012</v>
      </c>
      <c r="Q123" s="3">
        <v>56</v>
      </c>
      <c r="R123" s="5">
        <v>6</v>
      </c>
      <c r="S123" s="5">
        <v>12</v>
      </c>
      <c r="T123" s="19">
        <f t="shared" si="4"/>
        <v>7.54</v>
      </c>
      <c r="U123" s="19">
        <f t="shared" si="9"/>
        <v>8.4448000000000008</v>
      </c>
      <c r="V123" s="19">
        <f t="shared" si="10"/>
        <v>11.536200000000001</v>
      </c>
      <c r="W123" s="19">
        <f t="shared" si="11"/>
        <v>9.8019999999999996</v>
      </c>
      <c r="X123" s="7">
        <v>57</v>
      </c>
      <c r="Y123" s="7">
        <v>4</v>
      </c>
      <c r="Z123" s="7">
        <v>3</v>
      </c>
      <c r="AA123" s="19">
        <f t="shared" si="5"/>
        <v>5.48</v>
      </c>
      <c r="AB123" s="19">
        <f t="shared" si="12"/>
        <v>6.1376000000000008</v>
      </c>
      <c r="AC123" s="19">
        <f t="shared" si="13"/>
        <v>7.1240000000000006</v>
      </c>
      <c r="AD123" s="19">
        <f t="shared" si="14"/>
        <v>8.3844000000000012</v>
      </c>
    </row>
    <row r="124" spans="1:30" x14ac:dyDescent="0.3">
      <c r="A124" s="3">
        <v>56</v>
      </c>
      <c r="B124" s="3">
        <v>3</v>
      </c>
      <c r="C124" s="3">
        <v>3</v>
      </c>
      <c r="D124" s="19">
        <f t="shared" si="3"/>
        <v>4.45</v>
      </c>
      <c r="E124" s="19">
        <f t="shared" si="2"/>
        <v>4.5505699999999996</v>
      </c>
      <c r="J124" s="1">
        <v>55</v>
      </c>
      <c r="K124" s="1">
        <v>6</v>
      </c>
      <c r="L124" s="1">
        <v>12</v>
      </c>
      <c r="M124" s="19">
        <f t="shared" si="15"/>
        <v>7.54</v>
      </c>
      <c r="N124" s="19">
        <f t="shared" si="6"/>
        <v>8.4448000000000008</v>
      </c>
      <c r="O124" s="19">
        <f t="shared" si="7"/>
        <v>9.8019999999999996</v>
      </c>
      <c r="P124" s="19">
        <f t="shared" si="8"/>
        <v>11.536200000000001</v>
      </c>
      <c r="Q124" s="3">
        <v>56</v>
      </c>
      <c r="R124" s="3">
        <v>5</v>
      </c>
      <c r="S124" s="3">
        <v>4</v>
      </c>
      <c r="T124" s="19">
        <f t="shared" si="4"/>
        <v>6.5100000000000007</v>
      </c>
      <c r="U124" s="19">
        <f t="shared" si="9"/>
        <v>7.2912000000000017</v>
      </c>
      <c r="V124" s="19">
        <f t="shared" si="10"/>
        <v>9.9603000000000019</v>
      </c>
      <c r="W124" s="19">
        <f t="shared" si="11"/>
        <v>8.463000000000001</v>
      </c>
      <c r="X124" s="7">
        <v>57</v>
      </c>
      <c r="Y124" s="7">
        <v>5</v>
      </c>
      <c r="Z124" s="7">
        <v>7</v>
      </c>
      <c r="AA124" s="19">
        <f t="shared" si="5"/>
        <v>6.5100000000000007</v>
      </c>
      <c r="AB124" s="19">
        <f t="shared" si="12"/>
        <v>7.2912000000000017</v>
      </c>
      <c r="AC124" s="19">
        <f t="shared" si="13"/>
        <v>8.463000000000001</v>
      </c>
      <c r="AD124" s="19">
        <f t="shared" si="14"/>
        <v>9.9603000000000019</v>
      </c>
    </row>
    <row r="125" spans="1:30" x14ac:dyDescent="0.3">
      <c r="A125" s="3">
        <v>56</v>
      </c>
      <c r="B125" s="5">
        <v>6</v>
      </c>
      <c r="C125" s="5">
        <v>12</v>
      </c>
      <c r="D125" s="19">
        <f t="shared" si="3"/>
        <v>7.54</v>
      </c>
      <c r="E125" s="19">
        <f t="shared" si="2"/>
        <v>7.7104039999999996</v>
      </c>
      <c r="J125" s="2">
        <v>55</v>
      </c>
      <c r="K125" s="2">
        <v>6</v>
      </c>
      <c r="L125" s="2">
        <v>12</v>
      </c>
      <c r="M125" s="19">
        <f t="shared" si="15"/>
        <v>7.54</v>
      </c>
      <c r="N125" s="19">
        <f t="shared" si="6"/>
        <v>8.4448000000000008</v>
      </c>
      <c r="O125" s="19">
        <f t="shared" si="7"/>
        <v>9.8019999999999996</v>
      </c>
      <c r="P125" s="19">
        <f t="shared" si="8"/>
        <v>11.536200000000001</v>
      </c>
      <c r="Q125" s="3">
        <v>56</v>
      </c>
      <c r="R125" s="5">
        <v>4</v>
      </c>
      <c r="S125" s="5">
        <v>5</v>
      </c>
      <c r="T125" s="19">
        <f t="shared" si="4"/>
        <v>5.48</v>
      </c>
      <c r="U125" s="19">
        <f t="shared" si="9"/>
        <v>6.1376000000000008</v>
      </c>
      <c r="V125" s="19">
        <f t="shared" si="10"/>
        <v>8.3844000000000012</v>
      </c>
      <c r="W125" s="19">
        <f t="shared" si="11"/>
        <v>7.1240000000000006</v>
      </c>
      <c r="X125" s="7">
        <v>57</v>
      </c>
      <c r="Y125" s="7">
        <v>4</v>
      </c>
      <c r="Z125" s="7">
        <v>15</v>
      </c>
      <c r="AA125" s="19">
        <f t="shared" si="5"/>
        <v>5.48</v>
      </c>
      <c r="AB125" s="19">
        <f t="shared" si="12"/>
        <v>6.1376000000000008</v>
      </c>
      <c r="AC125" s="19">
        <f t="shared" si="13"/>
        <v>7.1240000000000006</v>
      </c>
      <c r="AD125" s="19">
        <f t="shared" si="14"/>
        <v>8.3844000000000012</v>
      </c>
    </row>
    <row r="126" spans="1:30" x14ac:dyDescent="0.3">
      <c r="A126" s="3">
        <v>56</v>
      </c>
      <c r="B126" s="3">
        <v>5</v>
      </c>
      <c r="C126" s="3">
        <v>4</v>
      </c>
      <c r="D126" s="19">
        <f t="shared" si="3"/>
        <v>6.5100000000000007</v>
      </c>
      <c r="E126" s="19">
        <f t="shared" si="2"/>
        <v>6.6571260000000008</v>
      </c>
      <c r="J126" s="2">
        <v>55</v>
      </c>
      <c r="K126" s="2">
        <v>4</v>
      </c>
      <c r="L126" s="2">
        <v>10</v>
      </c>
      <c r="M126" s="19">
        <f t="shared" si="15"/>
        <v>5.48</v>
      </c>
      <c r="N126" s="19">
        <f t="shared" si="6"/>
        <v>6.1376000000000008</v>
      </c>
      <c r="O126" s="19">
        <f t="shared" si="7"/>
        <v>7.1240000000000006</v>
      </c>
      <c r="P126" s="19">
        <f t="shared" si="8"/>
        <v>8.3844000000000012</v>
      </c>
      <c r="Q126" s="3">
        <v>56</v>
      </c>
      <c r="R126" s="3">
        <v>5</v>
      </c>
      <c r="S126" s="3">
        <v>4</v>
      </c>
      <c r="T126" s="19">
        <f t="shared" si="4"/>
        <v>6.5100000000000007</v>
      </c>
      <c r="U126" s="19">
        <f t="shared" si="9"/>
        <v>7.2912000000000017</v>
      </c>
      <c r="V126" s="19">
        <f t="shared" si="10"/>
        <v>9.9603000000000019</v>
      </c>
      <c r="W126" s="19">
        <f t="shared" si="11"/>
        <v>8.463000000000001</v>
      </c>
      <c r="X126" s="7">
        <v>57</v>
      </c>
      <c r="Y126" s="7">
        <v>8</v>
      </c>
      <c r="Z126" s="7">
        <v>12</v>
      </c>
      <c r="AA126" s="19">
        <f t="shared" si="5"/>
        <v>9.6</v>
      </c>
      <c r="AB126" s="19">
        <f t="shared" si="12"/>
        <v>10.752000000000001</v>
      </c>
      <c r="AC126" s="19">
        <f t="shared" si="13"/>
        <v>12.48</v>
      </c>
      <c r="AD126" s="19">
        <f t="shared" si="14"/>
        <v>14.687999999999999</v>
      </c>
    </row>
    <row r="127" spans="1:30" x14ac:dyDescent="0.3">
      <c r="A127" s="3">
        <v>56</v>
      </c>
      <c r="B127" s="5">
        <v>4</v>
      </c>
      <c r="C127" s="5">
        <v>5</v>
      </c>
      <c r="D127" s="19">
        <f t="shared" si="3"/>
        <v>5.48</v>
      </c>
      <c r="E127" s="19">
        <f t="shared" si="2"/>
        <v>5.6038480000000002</v>
      </c>
      <c r="J127" s="1">
        <v>55</v>
      </c>
      <c r="K127" s="1">
        <v>6</v>
      </c>
      <c r="L127" s="1">
        <v>10</v>
      </c>
      <c r="M127" s="19">
        <f t="shared" si="15"/>
        <v>7.54</v>
      </c>
      <c r="N127" s="19">
        <f t="shared" si="6"/>
        <v>8.4448000000000008</v>
      </c>
      <c r="O127" s="19">
        <f t="shared" si="7"/>
        <v>9.8019999999999996</v>
      </c>
      <c r="P127" s="19">
        <f t="shared" si="8"/>
        <v>11.536200000000001</v>
      </c>
      <c r="Q127" s="3">
        <v>56</v>
      </c>
      <c r="R127" s="5">
        <v>4</v>
      </c>
      <c r="S127" s="5">
        <v>3</v>
      </c>
      <c r="T127" s="19">
        <f t="shared" si="4"/>
        <v>5.48</v>
      </c>
      <c r="U127" s="19">
        <f t="shared" si="9"/>
        <v>6.1376000000000008</v>
      </c>
      <c r="V127" s="19">
        <f t="shared" si="10"/>
        <v>8.3844000000000012</v>
      </c>
      <c r="W127" s="19">
        <f t="shared" si="11"/>
        <v>7.1240000000000006</v>
      </c>
      <c r="X127" s="7">
        <v>57</v>
      </c>
      <c r="Y127" s="7">
        <v>3</v>
      </c>
      <c r="Z127" s="7">
        <v>6</v>
      </c>
      <c r="AA127" s="19">
        <f t="shared" si="5"/>
        <v>4.45</v>
      </c>
      <c r="AB127" s="19">
        <f t="shared" si="12"/>
        <v>4.9840000000000009</v>
      </c>
      <c r="AC127" s="19">
        <f t="shared" si="13"/>
        <v>5.7850000000000001</v>
      </c>
      <c r="AD127" s="19">
        <f t="shared" si="14"/>
        <v>6.8085000000000004</v>
      </c>
    </row>
    <row r="128" spans="1:30" x14ac:dyDescent="0.3">
      <c r="A128" s="3">
        <v>56</v>
      </c>
      <c r="B128" s="3">
        <v>5</v>
      </c>
      <c r="C128" s="3">
        <v>4</v>
      </c>
      <c r="D128" s="19">
        <f t="shared" si="3"/>
        <v>6.5100000000000007</v>
      </c>
      <c r="E128" s="19">
        <f t="shared" si="2"/>
        <v>6.6571260000000008</v>
      </c>
      <c r="J128" s="2">
        <v>55</v>
      </c>
      <c r="K128" s="2">
        <v>4</v>
      </c>
      <c r="L128" s="2">
        <v>8</v>
      </c>
      <c r="M128" s="19">
        <f t="shared" si="15"/>
        <v>5.48</v>
      </c>
      <c r="N128" s="19">
        <f t="shared" si="6"/>
        <v>6.1376000000000008</v>
      </c>
      <c r="O128" s="19">
        <f t="shared" si="7"/>
        <v>7.1240000000000006</v>
      </c>
      <c r="P128" s="19">
        <f t="shared" si="8"/>
        <v>8.3844000000000012</v>
      </c>
      <c r="Q128" s="3">
        <v>56</v>
      </c>
      <c r="R128" s="3">
        <v>5</v>
      </c>
      <c r="S128" s="3">
        <v>7</v>
      </c>
      <c r="T128" s="19">
        <f t="shared" si="4"/>
        <v>6.5100000000000007</v>
      </c>
      <c r="U128" s="19">
        <f t="shared" si="9"/>
        <v>7.2912000000000017</v>
      </c>
      <c r="V128" s="19">
        <f t="shared" si="10"/>
        <v>9.9603000000000019</v>
      </c>
      <c r="W128" s="19">
        <f t="shared" si="11"/>
        <v>8.463000000000001</v>
      </c>
      <c r="X128" s="7">
        <v>57</v>
      </c>
      <c r="Y128" s="7">
        <v>5</v>
      </c>
      <c r="Z128" s="7">
        <v>4</v>
      </c>
      <c r="AA128" s="19">
        <f t="shared" si="5"/>
        <v>6.5100000000000007</v>
      </c>
      <c r="AB128" s="19">
        <f t="shared" si="12"/>
        <v>7.2912000000000017</v>
      </c>
      <c r="AC128" s="19">
        <f t="shared" si="13"/>
        <v>8.463000000000001</v>
      </c>
      <c r="AD128" s="19">
        <f t="shared" si="14"/>
        <v>9.9603000000000019</v>
      </c>
    </row>
    <row r="129" spans="1:30" x14ac:dyDescent="0.3">
      <c r="A129" s="3">
        <v>56</v>
      </c>
      <c r="B129" s="5">
        <v>4</v>
      </c>
      <c r="C129" s="5">
        <v>3</v>
      </c>
      <c r="D129" s="19">
        <f t="shared" si="3"/>
        <v>5.48</v>
      </c>
      <c r="E129" s="19">
        <f t="shared" si="2"/>
        <v>5.6038480000000002</v>
      </c>
      <c r="J129" s="1">
        <v>55</v>
      </c>
      <c r="K129" s="1">
        <v>5</v>
      </c>
      <c r="L129" s="1">
        <v>5</v>
      </c>
      <c r="M129" s="19">
        <f t="shared" si="15"/>
        <v>6.5100000000000007</v>
      </c>
      <c r="N129" s="19">
        <f t="shared" si="6"/>
        <v>7.2912000000000017</v>
      </c>
      <c r="O129" s="19">
        <f t="shared" si="7"/>
        <v>8.463000000000001</v>
      </c>
      <c r="P129" s="19">
        <f t="shared" si="8"/>
        <v>9.9603000000000019</v>
      </c>
      <c r="Q129" s="3">
        <v>56</v>
      </c>
      <c r="R129" s="5">
        <v>4</v>
      </c>
      <c r="S129" s="5">
        <v>4</v>
      </c>
      <c r="T129" s="19">
        <f t="shared" si="4"/>
        <v>5.48</v>
      </c>
      <c r="U129" s="19">
        <f t="shared" si="9"/>
        <v>6.1376000000000008</v>
      </c>
      <c r="V129" s="19">
        <f t="shared" si="10"/>
        <v>8.3844000000000012</v>
      </c>
      <c r="W129" s="19">
        <f t="shared" si="11"/>
        <v>7.1240000000000006</v>
      </c>
      <c r="X129" s="7">
        <v>57</v>
      </c>
      <c r="Y129" s="7">
        <v>4</v>
      </c>
      <c r="Z129" s="7">
        <v>4</v>
      </c>
      <c r="AA129" s="19">
        <f t="shared" si="5"/>
        <v>5.48</v>
      </c>
      <c r="AB129" s="19">
        <f t="shared" si="12"/>
        <v>6.1376000000000008</v>
      </c>
      <c r="AC129" s="19">
        <f t="shared" si="13"/>
        <v>7.1240000000000006</v>
      </c>
      <c r="AD129" s="19">
        <f t="shared" si="14"/>
        <v>8.3844000000000012</v>
      </c>
    </row>
    <row r="130" spans="1:30" x14ac:dyDescent="0.3">
      <c r="A130" s="3">
        <v>56</v>
      </c>
      <c r="B130" s="3">
        <v>5</v>
      </c>
      <c r="C130" s="3">
        <v>7</v>
      </c>
      <c r="D130" s="19">
        <f t="shared" si="3"/>
        <v>6.5100000000000007</v>
      </c>
      <c r="E130" s="19">
        <f t="shared" si="2"/>
        <v>6.6571260000000008</v>
      </c>
      <c r="J130" s="2">
        <v>55</v>
      </c>
      <c r="K130" s="2">
        <v>4</v>
      </c>
      <c r="L130" s="2">
        <v>6</v>
      </c>
      <c r="M130" s="19">
        <f t="shared" si="15"/>
        <v>5.48</v>
      </c>
      <c r="N130" s="19">
        <f t="shared" si="6"/>
        <v>6.1376000000000008</v>
      </c>
      <c r="O130" s="19">
        <f t="shared" si="7"/>
        <v>7.1240000000000006</v>
      </c>
      <c r="P130" s="19">
        <f t="shared" si="8"/>
        <v>8.3844000000000012</v>
      </c>
      <c r="Q130" s="3">
        <v>56</v>
      </c>
      <c r="R130" s="3">
        <v>4</v>
      </c>
      <c r="S130" s="3">
        <v>7</v>
      </c>
      <c r="T130" s="19">
        <f t="shared" si="4"/>
        <v>5.48</v>
      </c>
      <c r="U130" s="19">
        <f t="shared" si="9"/>
        <v>6.1376000000000008</v>
      </c>
      <c r="V130" s="19">
        <f t="shared" si="10"/>
        <v>8.3844000000000012</v>
      </c>
      <c r="W130" s="19">
        <f t="shared" si="11"/>
        <v>7.1240000000000006</v>
      </c>
      <c r="X130" s="7">
        <v>57</v>
      </c>
      <c r="Y130" s="7">
        <v>6</v>
      </c>
      <c r="Z130" s="7">
        <v>9</v>
      </c>
      <c r="AA130" s="19">
        <f t="shared" si="5"/>
        <v>7.54</v>
      </c>
      <c r="AB130" s="19">
        <f t="shared" si="12"/>
        <v>8.4448000000000008</v>
      </c>
      <c r="AC130" s="19">
        <f t="shared" si="13"/>
        <v>9.8019999999999996</v>
      </c>
      <c r="AD130" s="19">
        <f t="shared" si="14"/>
        <v>11.536200000000001</v>
      </c>
    </row>
    <row r="131" spans="1:30" x14ac:dyDescent="0.3">
      <c r="A131" s="3">
        <v>56</v>
      </c>
      <c r="B131" s="5">
        <v>4</v>
      </c>
      <c r="C131" s="5">
        <v>4</v>
      </c>
      <c r="D131" s="19">
        <f t="shared" si="3"/>
        <v>5.48</v>
      </c>
      <c r="E131" s="19">
        <f t="shared" ref="E131:E194" si="16">D131*1.0226</f>
        <v>5.6038480000000002</v>
      </c>
      <c r="J131" s="1">
        <v>55</v>
      </c>
      <c r="K131" s="1">
        <v>4</v>
      </c>
      <c r="L131" s="1">
        <v>5</v>
      </c>
      <c r="M131" s="19">
        <f t="shared" si="15"/>
        <v>5.48</v>
      </c>
      <c r="N131" s="19">
        <f t="shared" si="6"/>
        <v>6.1376000000000008</v>
      </c>
      <c r="O131" s="19">
        <f t="shared" si="7"/>
        <v>7.1240000000000006</v>
      </c>
      <c r="P131" s="19">
        <f t="shared" si="8"/>
        <v>8.3844000000000012</v>
      </c>
      <c r="Q131" s="3">
        <v>56</v>
      </c>
      <c r="R131" s="5">
        <v>3</v>
      </c>
      <c r="S131" s="5">
        <v>4</v>
      </c>
      <c r="T131" s="19">
        <f t="shared" si="4"/>
        <v>4.45</v>
      </c>
      <c r="U131" s="19">
        <f t="shared" si="9"/>
        <v>4.9840000000000009</v>
      </c>
      <c r="V131" s="19">
        <f t="shared" si="10"/>
        <v>6.8085000000000004</v>
      </c>
      <c r="W131" s="19">
        <f t="shared" si="11"/>
        <v>5.7850000000000001</v>
      </c>
      <c r="X131" s="7">
        <v>57</v>
      </c>
      <c r="Y131" s="7">
        <v>3</v>
      </c>
      <c r="Z131" s="7">
        <v>2</v>
      </c>
      <c r="AA131" s="19">
        <f t="shared" si="5"/>
        <v>4.45</v>
      </c>
      <c r="AB131" s="19">
        <f t="shared" si="12"/>
        <v>4.9840000000000009</v>
      </c>
      <c r="AC131" s="19">
        <f t="shared" si="13"/>
        <v>5.7850000000000001</v>
      </c>
      <c r="AD131" s="19">
        <f t="shared" si="14"/>
        <v>6.8085000000000004</v>
      </c>
    </row>
    <row r="132" spans="1:30" x14ac:dyDescent="0.3">
      <c r="A132" s="3">
        <v>56</v>
      </c>
      <c r="B132" s="3">
        <v>4</v>
      </c>
      <c r="C132" s="3">
        <v>7</v>
      </c>
      <c r="D132" s="19">
        <f t="shared" ref="D132:D195" si="17">1.36+(1.03*B132)</f>
        <v>5.48</v>
      </c>
      <c r="E132" s="19">
        <f t="shared" si="16"/>
        <v>5.6038480000000002</v>
      </c>
      <c r="J132" s="2">
        <v>55</v>
      </c>
      <c r="K132" s="2">
        <v>6</v>
      </c>
      <c r="L132" s="2">
        <v>4</v>
      </c>
      <c r="M132" s="19">
        <f t="shared" si="15"/>
        <v>7.54</v>
      </c>
      <c r="N132" s="19">
        <f t="shared" si="6"/>
        <v>8.4448000000000008</v>
      </c>
      <c r="O132" s="19">
        <f t="shared" si="7"/>
        <v>9.8019999999999996</v>
      </c>
      <c r="P132" s="19">
        <f t="shared" si="8"/>
        <v>11.536200000000001</v>
      </c>
      <c r="Q132" s="3">
        <v>56</v>
      </c>
      <c r="R132" s="3">
        <v>3</v>
      </c>
      <c r="S132" s="3">
        <v>5</v>
      </c>
      <c r="T132" s="19">
        <f t="shared" si="4"/>
        <v>4.45</v>
      </c>
      <c r="U132" s="19">
        <f t="shared" si="9"/>
        <v>4.9840000000000009</v>
      </c>
      <c r="V132" s="19">
        <f t="shared" si="10"/>
        <v>6.8085000000000004</v>
      </c>
      <c r="W132" s="19">
        <f t="shared" si="11"/>
        <v>5.7850000000000001</v>
      </c>
      <c r="X132" s="7">
        <v>57</v>
      </c>
      <c r="Y132" s="7">
        <v>4</v>
      </c>
      <c r="Z132" s="7">
        <v>4</v>
      </c>
      <c r="AA132" s="19">
        <f t="shared" si="5"/>
        <v>5.48</v>
      </c>
      <c r="AB132" s="19">
        <f t="shared" si="12"/>
        <v>6.1376000000000008</v>
      </c>
      <c r="AC132" s="19">
        <f t="shared" si="13"/>
        <v>7.1240000000000006</v>
      </c>
      <c r="AD132" s="19">
        <f t="shared" si="14"/>
        <v>8.3844000000000012</v>
      </c>
    </row>
    <row r="133" spans="1:30" x14ac:dyDescent="0.3">
      <c r="A133" s="3">
        <v>56</v>
      </c>
      <c r="B133" s="5">
        <v>3</v>
      </c>
      <c r="C133" s="5">
        <v>4</v>
      </c>
      <c r="D133" s="19">
        <f t="shared" si="17"/>
        <v>4.45</v>
      </c>
      <c r="E133" s="19">
        <f t="shared" si="16"/>
        <v>4.5505699999999996</v>
      </c>
      <c r="J133" s="1">
        <v>55</v>
      </c>
      <c r="K133" s="1">
        <v>5</v>
      </c>
      <c r="L133" s="1">
        <v>15</v>
      </c>
      <c r="M133" s="19">
        <f t="shared" si="15"/>
        <v>6.5100000000000007</v>
      </c>
      <c r="N133" s="19">
        <f t="shared" si="6"/>
        <v>7.2912000000000017</v>
      </c>
      <c r="O133" s="19">
        <f t="shared" si="7"/>
        <v>8.463000000000001</v>
      </c>
      <c r="P133" s="19">
        <f t="shared" si="8"/>
        <v>9.9603000000000019</v>
      </c>
      <c r="Q133" s="3">
        <v>56</v>
      </c>
      <c r="R133" s="5">
        <v>4</v>
      </c>
      <c r="S133" s="5">
        <v>3</v>
      </c>
      <c r="T133" s="19">
        <f t="shared" si="4"/>
        <v>5.48</v>
      </c>
      <c r="U133" s="19">
        <f t="shared" si="9"/>
        <v>6.1376000000000008</v>
      </c>
      <c r="V133" s="19">
        <f t="shared" si="10"/>
        <v>8.3844000000000012</v>
      </c>
      <c r="W133" s="19">
        <f t="shared" si="11"/>
        <v>7.1240000000000006</v>
      </c>
      <c r="X133" s="7">
        <v>57</v>
      </c>
      <c r="Y133" s="7">
        <v>4</v>
      </c>
      <c r="Z133" s="7">
        <v>5</v>
      </c>
      <c r="AA133" s="19">
        <f t="shared" si="5"/>
        <v>5.48</v>
      </c>
      <c r="AB133" s="19">
        <f t="shared" si="12"/>
        <v>6.1376000000000008</v>
      </c>
      <c r="AC133" s="19">
        <f t="shared" si="13"/>
        <v>7.1240000000000006</v>
      </c>
      <c r="AD133" s="19">
        <f t="shared" si="14"/>
        <v>8.3844000000000012</v>
      </c>
    </row>
    <row r="134" spans="1:30" x14ac:dyDescent="0.3">
      <c r="A134" s="3">
        <v>56</v>
      </c>
      <c r="B134" s="3">
        <v>3</v>
      </c>
      <c r="C134" s="3">
        <v>5</v>
      </c>
      <c r="D134" s="19">
        <f t="shared" si="17"/>
        <v>4.45</v>
      </c>
      <c r="E134" s="19">
        <f t="shared" si="16"/>
        <v>4.5505699999999996</v>
      </c>
      <c r="J134" s="1">
        <v>55</v>
      </c>
      <c r="K134" s="1">
        <v>4</v>
      </c>
      <c r="L134" s="1">
        <v>8</v>
      </c>
      <c r="M134" s="19">
        <f t="shared" si="15"/>
        <v>5.48</v>
      </c>
      <c r="N134" s="19">
        <f t="shared" si="6"/>
        <v>6.1376000000000008</v>
      </c>
      <c r="O134" s="19">
        <f t="shared" si="7"/>
        <v>7.1240000000000006</v>
      </c>
      <c r="P134" s="19">
        <f t="shared" si="8"/>
        <v>8.3844000000000012</v>
      </c>
      <c r="Q134" s="3">
        <v>56</v>
      </c>
      <c r="R134" s="3">
        <v>5</v>
      </c>
      <c r="S134" s="3">
        <v>7</v>
      </c>
      <c r="T134" s="19">
        <f t="shared" si="4"/>
        <v>6.5100000000000007</v>
      </c>
      <c r="U134" s="19">
        <f t="shared" si="9"/>
        <v>7.2912000000000017</v>
      </c>
      <c r="V134" s="19">
        <f t="shared" si="10"/>
        <v>9.9603000000000019</v>
      </c>
      <c r="W134" s="19">
        <f t="shared" si="11"/>
        <v>8.463000000000001</v>
      </c>
      <c r="X134" s="7">
        <v>57</v>
      </c>
      <c r="Y134" s="7">
        <v>5</v>
      </c>
      <c r="Z134" s="7">
        <v>6</v>
      </c>
      <c r="AA134" s="19">
        <f t="shared" si="5"/>
        <v>6.5100000000000007</v>
      </c>
      <c r="AB134" s="19">
        <f t="shared" si="12"/>
        <v>7.2912000000000017</v>
      </c>
      <c r="AC134" s="19">
        <f t="shared" si="13"/>
        <v>8.463000000000001</v>
      </c>
      <c r="AD134" s="19">
        <f t="shared" si="14"/>
        <v>9.9603000000000019</v>
      </c>
    </row>
    <row r="135" spans="1:30" x14ac:dyDescent="0.3">
      <c r="A135" s="3">
        <v>56</v>
      </c>
      <c r="B135" s="5">
        <v>4</v>
      </c>
      <c r="C135" s="5">
        <v>3</v>
      </c>
      <c r="D135" s="19">
        <f t="shared" si="17"/>
        <v>5.48</v>
      </c>
      <c r="E135" s="19">
        <f t="shared" si="16"/>
        <v>5.6038480000000002</v>
      </c>
      <c r="J135" s="2">
        <v>55</v>
      </c>
      <c r="K135" s="2">
        <v>3</v>
      </c>
      <c r="L135" s="2">
        <v>4</v>
      </c>
      <c r="M135" s="19">
        <f t="shared" si="15"/>
        <v>4.45</v>
      </c>
      <c r="N135" s="19">
        <f t="shared" si="6"/>
        <v>4.9840000000000009</v>
      </c>
      <c r="O135" s="19">
        <f t="shared" si="7"/>
        <v>5.7850000000000001</v>
      </c>
      <c r="P135" s="19">
        <f t="shared" si="8"/>
        <v>6.8085000000000004</v>
      </c>
      <c r="Q135" s="3">
        <v>56</v>
      </c>
      <c r="R135" s="5">
        <v>5</v>
      </c>
      <c r="S135" s="5">
        <v>8</v>
      </c>
      <c r="T135" s="19">
        <f t="shared" si="4"/>
        <v>6.5100000000000007</v>
      </c>
      <c r="U135" s="19">
        <f t="shared" si="9"/>
        <v>7.2912000000000017</v>
      </c>
      <c r="V135" s="19">
        <f t="shared" si="10"/>
        <v>9.9603000000000019</v>
      </c>
      <c r="W135" s="19">
        <f t="shared" si="11"/>
        <v>8.463000000000001</v>
      </c>
      <c r="X135" s="7">
        <v>57</v>
      </c>
      <c r="Y135" s="7">
        <v>3</v>
      </c>
      <c r="Z135" s="7">
        <v>4</v>
      </c>
      <c r="AA135" s="19">
        <f t="shared" si="5"/>
        <v>4.45</v>
      </c>
      <c r="AB135" s="19">
        <f t="shared" si="12"/>
        <v>4.9840000000000009</v>
      </c>
      <c r="AC135" s="19">
        <f t="shared" si="13"/>
        <v>5.7850000000000001</v>
      </c>
      <c r="AD135" s="19">
        <f t="shared" si="14"/>
        <v>6.8085000000000004</v>
      </c>
    </row>
    <row r="136" spans="1:30" x14ac:dyDescent="0.3">
      <c r="A136" s="3">
        <v>56</v>
      </c>
      <c r="B136" s="3">
        <v>5</v>
      </c>
      <c r="C136" s="3">
        <v>7</v>
      </c>
      <c r="D136" s="19">
        <f t="shared" si="17"/>
        <v>6.5100000000000007</v>
      </c>
      <c r="E136" s="19">
        <f t="shared" si="16"/>
        <v>6.6571260000000008</v>
      </c>
      <c r="J136" s="1">
        <v>55</v>
      </c>
      <c r="K136" s="1">
        <v>4</v>
      </c>
      <c r="L136" s="1">
        <v>6</v>
      </c>
      <c r="M136" s="19">
        <f t="shared" si="15"/>
        <v>5.48</v>
      </c>
      <c r="N136" s="19">
        <f t="shared" si="6"/>
        <v>6.1376000000000008</v>
      </c>
      <c r="O136" s="19">
        <f t="shared" si="7"/>
        <v>7.1240000000000006</v>
      </c>
      <c r="P136" s="19">
        <f t="shared" si="8"/>
        <v>8.3844000000000012</v>
      </c>
      <c r="Q136" s="3">
        <v>56</v>
      </c>
      <c r="R136" s="3">
        <v>6</v>
      </c>
      <c r="S136" s="3">
        <v>8</v>
      </c>
      <c r="T136" s="19">
        <f t="shared" si="4"/>
        <v>7.54</v>
      </c>
      <c r="U136" s="19">
        <f t="shared" si="9"/>
        <v>8.4448000000000008</v>
      </c>
      <c r="V136" s="19">
        <f t="shared" si="10"/>
        <v>11.536200000000001</v>
      </c>
      <c r="W136" s="19">
        <f t="shared" si="11"/>
        <v>9.8019999999999996</v>
      </c>
      <c r="X136" s="7">
        <v>57</v>
      </c>
      <c r="Y136" s="7">
        <v>5</v>
      </c>
      <c r="Z136" s="7">
        <v>7</v>
      </c>
      <c r="AA136" s="19">
        <f t="shared" si="5"/>
        <v>6.5100000000000007</v>
      </c>
      <c r="AB136" s="19">
        <f t="shared" si="12"/>
        <v>7.2912000000000017</v>
      </c>
      <c r="AC136" s="19">
        <f t="shared" si="13"/>
        <v>8.463000000000001</v>
      </c>
      <c r="AD136" s="19">
        <f t="shared" si="14"/>
        <v>9.9603000000000019</v>
      </c>
    </row>
    <row r="137" spans="1:30" x14ac:dyDescent="0.3">
      <c r="A137" s="3">
        <v>56</v>
      </c>
      <c r="B137" s="5">
        <v>5</v>
      </c>
      <c r="C137" s="5">
        <v>8</v>
      </c>
      <c r="D137" s="19">
        <f t="shared" si="17"/>
        <v>6.5100000000000007</v>
      </c>
      <c r="E137" s="19">
        <f t="shared" si="16"/>
        <v>6.6571260000000008</v>
      </c>
      <c r="J137" s="2">
        <v>55</v>
      </c>
      <c r="K137" s="2">
        <v>2</v>
      </c>
      <c r="L137" s="2">
        <v>2</v>
      </c>
      <c r="M137" s="19">
        <f t="shared" si="15"/>
        <v>3.42</v>
      </c>
      <c r="N137" s="19">
        <f t="shared" si="6"/>
        <v>3.8304000000000005</v>
      </c>
      <c r="O137" s="19">
        <f t="shared" si="7"/>
        <v>4.4459999999999997</v>
      </c>
      <c r="P137" s="19">
        <f t="shared" si="8"/>
        <v>5.2325999999999997</v>
      </c>
      <c r="Q137" s="3">
        <v>56</v>
      </c>
      <c r="R137" s="5">
        <v>4</v>
      </c>
      <c r="S137" s="5">
        <v>4</v>
      </c>
      <c r="T137" s="19">
        <f t="shared" si="4"/>
        <v>5.48</v>
      </c>
      <c r="U137" s="19">
        <f t="shared" si="9"/>
        <v>6.1376000000000008</v>
      </c>
      <c r="V137" s="19">
        <f t="shared" si="10"/>
        <v>8.3844000000000012</v>
      </c>
      <c r="W137" s="19">
        <f t="shared" si="11"/>
        <v>7.1240000000000006</v>
      </c>
      <c r="X137" s="7">
        <v>57</v>
      </c>
      <c r="Y137" s="7">
        <v>5</v>
      </c>
      <c r="Z137" s="7">
        <v>6</v>
      </c>
      <c r="AA137" s="19">
        <f t="shared" si="5"/>
        <v>6.5100000000000007</v>
      </c>
      <c r="AB137" s="19">
        <f t="shared" si="12"/>
        <v>7.2912000000000017</v>
      </c>
      <c r="AC137" s="19">
        <f t="shared" si="13"/>
        <v>8.463000000000001</v>
      </c>
      <c r="AD137" s="19">
        <f t="shared" si="14"/>
        <v>9.9603000000000019</v>
      </c>
    </row>
    <row r="138" spans="1:30" x14ac:dyDescent="0.3">
      <c r="A138" s="3">
        <v>56</v>
      </c>
      <c r="B138" s="3">
        <v>6</v>
      </c>
      <c r="C138" s="3">
        <v>8</v>
      </c>
      <c r="D138" s="19">
        <f t="shared" si="17"/>
        <v>7.54</v>
      </c>
      <c r="E138" s="19">
        <f t="shared" si="16"/>
        <v>7.7104039999999996</v>
      </c>
      <c r="J138" s="1">
        <v>55</v>
      </c>
      <c r="K138" s="1">
        <v>5</v>
      </c>
      <c r="L138" s="1">
        <v>9</v>
      </c>
      <c r="M138" s="19">
        <f t="shared" si="15"/>
        <v>6.5100000000000007</v>
      </c>
      <c r="N138" s="19">
        <f t="shared" si="6"/>
        <v>7.2912000000000017</v>
      </c>
      <c r="O138" s="19">
        <f t="shared" si="7"/>
        <v>8.463000000000001</v>
      </c>
      <c r="P138" s="19">
        <f t="shared" si="8"/>
        <v>9.9603000000000019</v>
      </c>
      <c r="Q138" s="3">
        <v>56</v>
      </c>
      <c r="R138" s="3">
        <v>8</v>
      </c>
      <c r="S138" s="3">
        <v>11</v>
      </c>
      <c r="T138" s="19">
        <f t="shared" si="4"/>
        <v>9.6</v>
      </c>
      <c r="U138" s="19">
        <f t="shared" si="9"/>
        <v>10.752000000000001</v>
      </c>
      <c r="V138" s="19">
        <f t="shared" si="10"/>
        <v>14.687999999999999</v>
      </c>
      <c r="W138" s="19">
        <f t="shared" si="11"/>
        <v>12.48</v>
      </c>
      <c r="X138" s="7">
        <v>57</v>
      </c>
      <c r="Y138" s="7">
        <v>4</v>
      </c>
      <c r="Z138" s="7">
        <v>10</v>
      </c>
      <c r="AA138" s="19">
        <f t="shared" si="5"/>
        <v>5.48</v>
      </c>
      <c r="AB138" s="19">
        <f t="shared" si="12"/>
        <v>6.1376000000000008</v>
      </c>
      <c r="AC138" s="19">
        <f t="shared" si="13"/>
        <v>7.1240000000000006</v>
      </c>
      <c r="AD138" s="19">
        <f t="shared" si="14"/>
        <v>8.3844000000000012</v>
      </c>
    </row>
    <row r="139" spans="1:30" x14ac:dyDescent="0.3">
      <c r="A139" s="3">
        <v>56</v>
      </c>
      <c r="B139" s="5">
        <v>4</v>
      </c>
      <c r="C139" s="5">
        <v>4</v>
      </c>
      <c r="D139" s="19">
        <f t="shared" si="17"/>
        <v>5.48</v>
      </c>
      <c r="E139" s="19">
        <f t="shared" si="16"/>
        <v>5.6038480000000002</v>
      </c>
      <c r="J139" s="2">
        <v>55</v>
      </c>
      <c r="K139" s="2">
        <v>5</v>
      </c>
      <c r="L139" s="2">
        <v>4</v>
      </c>
      <c r="M139" s="19">
        <f t="shared" si="15"/>
        <v>6.5100000000000007</v>
      </c>
      <c r="N139" s="19">
        <f t="shared" si="6"/>
        <v>7.2912000000000017</v>
      </c>
      <c r="O139" s="19">
        <f t="shared" si="7"/>
        <v>8.463000000000001</v>
      </c>
      <c r="P139" s="19">
        <f t="shared" si="8"/>
        <v>9.9603000000000019</v>
      </c>
      <c r="Q139" s="3">
        <v>56</v>
      </c>
      <c r="R139" s="5">
        <v>7</v>
      </c>
      <c r="S139" s="5">
        <v>5</v>
      </c>
      <c r="T139" s="19">
        <f t="shared" si="4"/>
        <v>8.57</v>
      </c>
      <c r="U139" s="19">
        <f t="shared" si="9"/>
        <v>9.5984000000000016</v>
      </c>
      <c r="V139" s="19">
        <f t="shared" si="10"/>
        <v>13.1121</v>
      </c>
      <c r="W139" s="19">
        <f t="shared" si="11"/>
        <v>11.141</v>
      </c>
      <c r="X139" s="7">
        <v>57</v>
      </c>
      <c r="Y139" s="7">
        <v>3</v>
      </c>
      <c r="Z139" s="7">
        <v>6</v>
      </c>
      <c r="AA139" s="19">
        <f t="shared" si="5"/>
        <v>4.45</v>
      </c>
      <c r="AB139" s="19">
        <f t="shared" si="12"/>
        <v>4.9840000000000009</v>
      </c>
      <c r="AC139" s="19">
        <f t="shared" si="13"/>
        <v>5.7850000000000001</v>
      </c>
      <c r="AD139" s="19">
        <f t="shared" si="14"/>
        <v>6.8085000000000004</v>
      </c>
    </row>
    <row r="140" spans="1:30" x14ac:dyDescent="0.3">
      <c r="A140" s="3">
        <v>56</v>
      </c>
      <c r="B140" s="3">
        <v>8</v>
      </c>
      <c r="C140" s="3">
        <v>11</v>
      </c>
      <c r="D140" s="19">
        <f t="shared" si="17"/>
        <v>9.6</v>
      </c>
      <c r="E140" s="19">
        <f t="shared" si="16"/>
        <v>9.8169599999999999</v>
      </c>
      <c r="J140" s="1">
        <v>55</v>
      </c>
      <c r="K140" s="1">
        <v>4</v>
      </c>
      <c r="L140" s="1">
        <v>5</v>
      </c>
      <c r="M140" s="19">
        <f t="shared" si="15"/>
        <v>5.48</v>
      </c>
      <c r="N140" s="19">
        <f t="shared" si="6"/>
        <v>6.1376000000000008</v>
      </c>
      <c r="O140" s="19">
        <f t="shared" si="7"/>
        <v>7.1240000000000006</v>
      </c>
      <c r="P140" s="19">
        <f t="shared" si="8"/>
        <v>8.3844000000000012</v>
      </c>
      <c r="Q140" s="3">
        <v>56</v>
      </c>
      <c r="R140" s="3">
        <v>2</v>
      </c>
      <c r="S140" s="3">
        <v>2</v>
      </c>
      <c r="T140" s="19">
        <f t="shared" si="4"/>
        <v>3.42</v>
      </c>
      <c r="U140" s="19">
        <f t="shared" si="9"/>
        <v>3.8304000000000005</v>
      </c>
      <c r="V140" s="19">
        <f t="shared" si="10"/>
        <v>5.2325999999999997</v>
      </c>
      <c r="W140" s="19">
        <f t="shared" si="11"/>
        <v>4.4459999999999997</v>
      </c>
      <c r="X140" s="7">
        <v>57</v>
      </c>
      <c r="Y140" s="7">
        <v>5</v>
      </c>
      <c r="Z140" s="7">
        <v>5</v>
      </c>
      <c r="AA140" s="19">
        <f t="shared" si="5"/>
        <v>6.5100000000000007</v>
      </c>
      <c r="AB140" s="19">
        <f t="shared" si="12"/>
        <v>7.2912000000000017</v>
      </c>
      <c r="AC140" s="19">
        <f t="shared" si="13"/>
        <v>8.463000000000001</v>
      </c>
      <c r="AD140" s="19">
        <f t="shared" si="14"/>
        <v>9.9603000000000019</v>
      </c>
    </row>
    <row r="141" spans="1:30" x14ac:dyDescent="0.3">
      <c r="A141" s="3">
        <v>56</v>
      </c>
      <c r="B141" s="5">
        <v>7</v>
      </c>
      <c r="C141" s="5">
        <v>5</v>
      </c>
      <c r="D141" s="19">
        <f t="shared" si="17"/>
        <v>8.57</v>
      </c>
      <c r="E141" s="19">
        <f t="shared" si="16"/>
        <v>8.7636819999999993</v>
      </c>
      <c r="J141" s="2">
        <v>55</v>
      </c>
      <c r="K141" s="2">
        <v>6</v>
      </c>
      <c r="L141" s="2">
        <v>7</v>
      </c>
      <c r="M141" s="19">
        <v>7</v>
      </c>
      <c r="N141" s="19">
        <f t="shared" si="6"/>
        <v>7.8400000000000007</v>
      </c>
      <c r="O141" s="19">
        <f t="shared" si="7"/>
        <v>9.1</v>
      </c>
      <c r="P141" s="19">
        <f t="shared" si="8"/>
        <v>10.71</v>
      </c>
      <c r="Q141" s="3">
        <v>56</v>
      </c>
      <c r="R141" s="5">
        <v>7</v>
      </c>
      <c r="S141" s="5">
        <v>9</v>
      </c>
      <c r="T141" s="19">
        <f t="shared" si="4"/>
        <v>8.57</v>
      </c>
      <c r="U141" s="19">
        <f t="shared" si="9"/>
        <v>9.5984000000000016</v>
      </c>
      <c r="V141" s="19">
        <f t="shared" si="10"/>
        <v>13.1121</v>
      </c>
      <c r="W141" s="19">
        <f t="shared" si="11"/>
        <v>11.141</v>
      </c>
      <c r="X141" s="7">
        <v>57</v>
      </c>
      <c r="Y141" s="7">
        <v>5</v>
      </c>
      <c r="Z141" s="7">
        <v>5</v>
      </c>
      <c r="AA141" s="19">
        <f t="shared" si="5"/>
        <v>6.5100000000000007</v>
      </c>
      <c r="AB141" s="19">
        <f t="shared" si="12"/>
        <v>7.2912000000000017</v>
      </c>
      <c r="AC141" s="19">
        <f t="shared" si="13"/>
        <v>8.463000000000001</v>
      </c>
      <c r="AD141" s="19">
        <f t="shared" si="14"/>
        <v>9.9603000000000019</v>
      </c>
    </row>
    <row r="142" spans="1:30" x14ac:dyDescent="0.3">
      <c r="A142" s="3">
        <v>56</v>
      </c>
      <c r="B142" s="3">
        <v>2</v>
      </c>
      <c r="C142" s="3">
        <v>2</v>
      </c>
      <c r="D142" s="19">
        <f t="shared" si="17"/>
        <v>3.42</v>
      </c>
      <c r="E142" s="19">
        <f t="shared" si="16"/>
        <v>3.4972919999999998</v>
      </c>
      <c r="J142" s="1">
        <v>55</v>
      </c>
      <c r="K142" s="1">
        <v>2</v>
      </c>
      <c r="L142" s="1">
        <v>5</v>
      </c>
      <c r="M142" s="19">
        <f t="shared" si="15"/>
        <v>3.42</v>
      </c>
      <c r="N142" s="19">
        <f t="shared" si="6"/>
        <v>3.8304000000000005</v>
      </c>
      <c r="O142" s="19">
        <f t="shared" si="7"/>
        <v>4.4459999999999997</v>
      </c>
      <c r="P142" s="19">
        <f t="shared" si="8"/>
        <v>5.2325999999999997</v>
      </c>
      <c r="Q142" s="3">
        <v>56</v>
      </c>
      <c r="R142" s="3">
        <v>9</v>
      </c>
      <c r="S142" s="3">
        <v>8</v>
      </c>
      <c r="T142" s="19">
        <f t="shared" si="4"/>
        <v>10.629999999999999</v>
      </c>
      <c r="U142" s="19">
        <f t="shared" si="9"/>
        <v>11.9056</v>
      </c>
      <c r="V142" s="19">
        <f t="shared" si="10"/>
        <v>16.2639</v>
      </c>
      <c r="W142" s="19">
        <f t="shared" si="11"/>
        <v>13.818999999999999</v>
      </c>
      <c r="X142" s="7">
        <v>57</v>
      </c>
      <c r="Y142" s="7">
        <v>4</v>
      </c>
      <c r="Z142" s="7">
        <v>6</v>
      </c>
      <c r="AA142" s="19">
        <f t="shared" si="5"/>
        <v>5.48</v>
      </c>
      <c r="AB142" s="19">
        <f t="shared" si="12"/>
        <v>6.1376000000000008</v>
      </c>
      <c r="AC142" s="19">
        <f t="shared" si="13"/>
        <v>7.1240000000000006</v>
      </c>
      <c r="AD142" s="19">
        <f t="shared" si="14"/>
        <v>8.3844000000000012</v>
      </c>
    </row>
    <row r="143" spans="1:30" x14ac:dyDescent="0.3">
      <c r="A143" s="3">
        <v>56</v>
      </c>
      <c r="B143" s="5">
        <v>7</v>
      </c>
      <c r="C143" s="5">
        <v>9</v>
      </c>
      <c r="D143" s="19">
        <f t="shared" si="17"/>
        <v>8.57</v>
      </c>
      <c r="E143" s="19">
        <f t="shared" si="16"/>
        <v>8.7636819999999993</v>
      </c>
      <c r="J143" s="2">
        <v>55</v>
      </c>
      <c r="K143" s="2">
        <v>5</v>
      </c>
      <c r="L143" s="2">
        <v>7</v>
      </c>
      <c r="M143" s="19">
        <f t="shared" si="15"/>
        <v>6.5100000000000007</v>
      </c>
      <c r="N143" s="19">
        <f t="shared" si="6"/>
        <v>7.2912000000000017</v>
      </c>
      <c r="O143" s="19">
        <f t="shared" si="7"/>
        <v>8.463000000000001</v>
      </c>
      <c r="P143" s="19">
        <f t="shared" si="8"/>
        <v>9.9603000000000019</v>
      </c>
      <c r="Q143" s="3">
        <v>56</v>
      </c>
      <c r="R143" s="5">
        <v>4</v>
      </c>
      <c r="S143" s="5">
        <v>3</v>
      </c>
      <c r="T143" s="19">
        <f t="shared" si="4"/>
        <v>5.48</v>
      </c>
      <c r="U143" s="19">
        <f t="shared" si="9"/>
        <v>6.1376000000000008</v>
      </c>
      <c r="V143" s="19">
        <f t="shared" si="10"/>
        <v>8.3844000000000012</v>
      </c>
      <c r="W143" s="19">
        <f t="shared" si="11"/>
        <v>7.1240000000000006</v>
      </c>
      <c r="X143" s="7">
        <v>57</v>
      </c>
      <c r="Y143" s="7">
        <v>5</v>
      </c>
      <c r="Z143" s="7">
        <v>8</v>
      </c>
      <c r="AA143" s="19">
        <f t="shared" si="5"/>
        <v>6.5100000000000007</v>
      </c>
      <c r="AB143" s="19">
        <f t="shared" si="12"/>
        <v>7.2912000000000017</v>
      </c>
      <c r="AC143" s="19">
        <f t="shared" si="13"/>
        <v>8.463000000000001</v>
      </c>
      <c r="AD143" s="19">
        <f t="shared" si="14"/>
        <v>9.9603000000000019</v>
      </c>
    </row>
    <row r="144" spans="1:30" x14ac:dyDescent="0.3">
      <c r="A144" s="3">
        <v>56</v>
      </c>
      <c r="B144" s="3">
        <v>9</v>
      </c>
      <c r="C144" s="3">
        <v>8</v>
      </c>
      <c r="D144" s="19">
        <f t="shared" si="17"/>
        <v>10.629999999999999</v>
      </c>
      <c r="E144" s="19">
        <f t="shared" si="16"/>
        <v>10.870237999999999</v>
      </c>
      <c r="J144" s="1">
        <v>55</v>
      </c>
      <c r="K144" s="1">
        <v>3</v>
      </c>
      <c r="L144" s="1">
        <v>4</v>
      </c>
      <c r="M144" s="19">
        <f t="shared" si="15"/>
        <v>4.45</v>
      </c>
      <c r="N144" s="19">
        <f t="shared" si="6"/>
        <v>4.9840000000000009</v>
      </c>
      <c r="O144" s="19">
        <f t="shared" si="7"/>
        <v>5.7850000000000001</v>
      </c>
      <c r="P144" s="19">
        <f t="shared" si="8"/>
        <v>6.8085000000000004</v>
      </c>
      <c r="Q144" s="3">
        <v>56</v>
      </c>
      <c r="R144" s="3">
        <v>5</v>
      </c>
      <c r="S144" s="3">
        <v>7</v>
      </c>
      <c r="T144" s="19">
        <f t="shared" si="4"/>
        <v>6.5100000000000007</v>
      </c>
      <c r="U144" s="19">
        <f t="shared" si="9"/>
        <v>7.2912000000000017</v>
      </c>
      <c r="V144" s="19">
        <f t="shared" si="10"/>
        <v>9.9603000000000019</v>
      </c>
      <c r="W144" s="19">
        <f t="shared" si="11"/>
        <v>8.463000000000001</v>
      </c>
      <c r="X144" s="7">
        <v>57</v>
      </c>
      <c r="Y144" s="7">
        <v>4</v>
      </c>
      <c r="Z144" s="7">
        <v>5</v>
      </c>
      <c r="AA144" s="19">
        <f t="shared" si="5"/>
        <v>5.48</v>
      </c>
      <c r="AB144" s="19">
        <f t="shared" si="12"/>
        <v>6.1376000000000008</v>
      </c>
      <c r="AC144" s="19">
        <f t="shared" si="13"/>
        <v>7.1240000000000006</v>
      </c>
      <c r="AD144" s="19">
        <f t="shared" si="14"/>
        <v>8.3844000000000012</v>
      </c>
    </row>
    <row r="145" spans="1:30" x14ac:dyDescent="0.3">
      <c r="A145" s="3">
        <v>56</v>
      </c>
      <c r="B145" s="5">
        <v>4</v>
      </c>
      <c r="C145" s="5">
        <v>3</v>
      </c>
      <c r="D145" s="19">
        <f t="shared" si="17"/>
        <v>5.48</v>
      </c>
      <c r="E145" s="19">
        <f t="shared" si="16"/>
        <v>5.6038480000000002</v>
      </c>
      <c r="J145" s="2">
        <v>55</v>
      </c>
      <c r="K145" s="2">
        <v>4</v>
      </c>
      <c r="L145" s="2">
        <v>5</v>
      </c>
      <c r="M145" s="19">
        <f t="shared" si="15"/>
        <v>5.48</v>
      </c>
      <c r="N145" s="19">
        <f t="shared" si="6"/>
        <v>6.1376000000000008</v>
      </c>
      <c r="O145" s="19">
        <f t="shared" si="7"/>
        <v>7.1240000000000006</v>
      </c>
      <c r="P145" s="19">
        <f t="shared" si="8"/>
        <v>8.3844000000000012</v>
      </c>
      <c r="Q145" s="3">
        <v>56</v>
      </c>
      <c r="R145" s="5">
        <v>4</v>
      </c>
      <c r="S145" s="5">
        <v>15</v>
      </c>
      <c r="T145" s="19">
        <f t="shared" si="4"/>
        <v>5.48</v>
      </c>
      <c r="U145" s="19">
        <f t="shared" si="9"/>
        <v>6.1376000000000008</v>
      </c>
      <c r="V145" s="19">
        <f t="shared" si="10"/>
        <v>8.3844000000000012</v>
      </c>
      <c r="W145" s="19">
        <f t="shared" si="11"/>
        <v>7.1240000000000006</v>
      </c>
      <c r="X145" s="7">
        <v>57</v>
      </c>
      <c r="Y145" s="7">
        <v>7</v>
      </c>
      <c r="Z145" s="7">
        <v>9</v>
      </c>
      <c r="AA145" s="19">
        <f t="shared" si="5"/>
        <v>8.57</v>
      </c>
      <c r="AB145" s="19">
        <f t="shared" si="12"/>
        <v>9.5984000000000016</v>
      </c>
      <c r="AC145" s="19">
        <f t="shared" si="13"/>
        <v>11.141</v>
      </c>
      <c r="AD145" s="19">
        <f t="shared" si="14"/>
        <v>13.1121</v>
      </c>
    </row>
    <row r="146" spans="1:30" x14ac:dyDescent="0.3">
      <c r="A146" s="3">
        <v>56</v>
      </c>
      <c r="B146" s="3">
        <v>5</v>
      </c>
      <c r="C146" s="3">
        <v>7</v>
      </c>
      <c r="D146" s="19">
        <f t="shared" si="17"/>
        <v>6.5100000000000007</v>
      </c>
      <c r="E146" s="19">
        <f t="shared" si="16"/>
        <v>6.6571260000000008</v>
      </c>
      <c r="J146" s="1">
        <v>55</v>
      </c>
      <c r="K146" s="1">
        <v>5</v>
      </c>
      <c r="L146" s="1">
        <v>5</v>
      </c>
      <c r="M146" s="19">
        <f t="shared" si="15"/>
        <v>6.5100000000000007</v>
      </c>
      <c r="N146" s="19">
        <f t="shared" si="6"/>
        <v>7.2912000000000017</v>
      </c>
      <c r="O146" s="19">
        <f t="shared" si="7"/>
        <v>8.463000000000001</v>
      </c>
      <c r="P146" s="19">
        <f t="shared" si="8"/>
        <v>9.9603000000000019</v>
      </c>
      <c r="Q146" s="3">
        <v>56</v>
      </c>
      <c r="R146" s="3">
        <v>8</v>
      </c>
      <c r="S146" s="3">
        <v>12</v>
      </c>
      <c r="T146" s="19">
        <f t="shared" si="4"/>
        <v>9.6</v>
      </c>
      <c r="U146" s="19">
        <f t="shared" si="9"/>
        <v>10.752000000000001</v>
      </c>
      <c r="V146" s="19">
        <f t="shared" si="10"/>
        <v>14.687999999999999</v>
      </c>
      <c r="W146" s="19">
        <f t="shared" si="11"/>
        <v>12.48</v>
      </c>
      <c r="X146" s="7">
        <v>57</v>
      </c>
      <c r="Y146" s="7">
        <v>8</v>
      </c>
      <c r="Z146" s="7">
        <v>11</v>
      </c>
      <c r="AA146" s="19">
        <f t="shared" si="5"/>
        <v>9.6</v>
      </c>
      <c r="AB146" s="19">
        <f t="shared" si="12"/>
        <v>10.752000000000001</v>
      </c>
      <c r="AC146" s="19">
        <f t="shared" si="13"/>
        <v>12.48</v>
      </c>
      <c r="AD146" s="19">
        <f t="shared" si="14"/>
        <v>14.687999999999999</v>
      </c>
    </row>
    <row r="147" spans="1:30" x14ac:dyDescent="0.3">
      <c r="A147" s="3">
        <v>56</v>
      </c>
      <c r="B147" s="5">
        <v>4</v>
      </c>
      <c r="C147" s="5">
        <v>15</v>
      </c>
      <c r="D147" s="19">
        <f t="shared" si="17"/>
        <v>5.48</v>
      </c>
      <c r="E147" s="19">
        <f t="shared" si="16"/>
        <v>5.6038480000000002</v>
      </c>
      <c r="J147" s="2">
        <v>55</v>
      </c>
      <c r="K147" s="2">
        <v>2</v>
      </c>
      <c r="L147" s="2">
        <v>3</v>
      </c>
      <c r="M147" s="19">
        <f t="shared" si="15"/>
        <v>3.42</v>
      </c>
      <c r="N147" s="19">
        <f t="shared" si="6"/>
        <v>3.8304000000000005</v>
      </c>
      <c r="O147" s="19">
        <f t="shared" si="7"/>
        <v>4.4459999999999997</v>
      </c>
      <c r="P147" s="19">
        <f t="shared" si="8"/>
        <v>5.2325999999999997</v>
      </c>
      <c r="Q147" s="3">
        <v>56</v>
      </c>
      <c r="R147" s="5">
        <v>3</v>
      </c>
      <c r="S147" s="5">
        <v>6</v>
      </c>
      <c r="T147" s="19">
        <f t="shared" si="4"/>
        <v>4.45</v>
      </c>
      <c r="U147" s="19">
        <f t="shared" si="9"/>
        <v>4.9840000000000009</v>
      </c>
      <c r="V147" s="19">
        <f t="shared" si="10"/>
        <v>6.8085000000000004</v>
      </c>
      <c r="W147" s="19">
        <f t="shared" si="11"/>
        <v>5.7850000000000001</v>
      </c>
      <c r="X147" s="7">
        <v>57</v>
      </c>
      <c r="Y147" s="7">
        <v>7</v>
      </c>
      <c r="Z147" s="7">
        <v>5</v>
      </c>
      <c r="AA147" s="19">
        <f t="shared" si="5"/>
        <v>8.57</v>
      </c>
      <c r="AB147" s="19">
        <f t="shared" si="12"/>
        <v>9.5984000000000016</v>
      </c>
      <c r="AC147" s="19">
        <f t="shared" si="13"/>
        <v>11.141</v>
      </c>
      <c r="AD147" s="19">
        <f t="shared" si="14"/>
        <v>13.1121</v>
      </c>
    </row>
    <row r="148" spans="1:30" x14ac:dyDescent="0.3">
      <c r="A148" s="3">
        <v>56</v>
      </c>
      <c r="B148" s="3">
        <v>8</v>
      </c>
      <c r="C148" s="3">
        <v>12</v>
      </c>
      <c r="D148" s="19">
        <f t="shared" si="17"/>
        <v>9.6</v>
      </c>
      <c r="E148" s="19">
        <f t="shared" si="16"/>
        <v>9.8169599999999999</v>
      </c>
      <c r="J148" s="1">
        <v>55</v>
      </c>
      <c r="K148" s="1">
        <v>2</v>
      </c>
      <c r="L148" s="1">
        <v>3</v>
      </c>
      <c r="M148" s="19">
        <f t="shared" si="15"/>
        <v>3.42</v>
      </c>
      <c r="N148" s="19">
        <f t="shared" si="6"/>
        <v>3.8304000000000005</v>
      </c>
      <c r="O148" s="19">
        <f t="shared" si="7"/>
        <v>4.4459999999999997</v>
      </c>
      <c r="P148" s="19">
        <f t="shared" si="8"/>
        <v>5.2325999999999997</v>
      </c>
      <c r="Q148" s="3">
        <v>56</v>
      </c>
      <c r="R148" s="3">
        <v>5</v>
      </c>
      <c r="S148" s="3">
        <v>4</v>
      </c>
      <c r="T148" s="19">
        <f t="shared" si="4"/>
        <v>6.5100000000000007</v>
      </c>
      <c r="U148" s="19">
        <f t="shared" si="9"/>
        <v>7.2912000000000017</v>
      </c>
      <c r="V148" s="19">
        <f t="shared" si="10"/>
        <v>9.9603000000000019</v>
      </c>
      <c r="W148" s="19">
        <f t="shared" si="11"/>
        <v>8.463000000000001</v>
      </c>
      <c r="X148" s="7">
        <v>57</v>
      </c>
      <c r="Y148" s="7">
        <v>2</v>
      </c>
      <c r="Z148" s="7">
        <v>2</v>
      </c>
      <c r="AA148" s="19">
        <f t="shared" si="5"/>
        <v>3.42</v>
      </c>
      <c r="AB148" s="19">
        <f t="shared" si="12"/>
        <v>3.8304000000000005</v>
      </c>
      <c r="AC148" s="19">
        <f t="shared" si="13"/>
        <v>4.4459999999999997</v>
      </c>
      <c r="AD148" s="19">
        <f t="shared" si="14"/>
        <v>5.2325999999999997</v>
      </c>
    </row>
    <row r="149" spans="1:30" x14ac:dyDescent="0.3">
      <c r="A149" s="3">
        <v>56</v>
      </c>
      <c r="B149" s="5">
        <v>3</v>
      </c>
      <c r="C149" s="5">
        <v>6</v>
      </c>
      <c r="D149" s="19">
        <f t="shared" si="17"/>
        <v>4.45</v>
      </c>
      <c r="E149" s="19">
        <f t="shared" si="16"/>
        <v>4.5505699999999996</v>
      </c>
      <c r="J149" s="1">
        <v>55</v>
      </c>
      <c r="K149" s="1">
        <v>6</v>
      </c>
      <c r="L149" s="1">
        <v>8</v>
      </c>
      <c r="M149" s="19">
        <f t="shared" si="15"/>
        <v>7.54</v>
      </c>
      <c r="N149" s="19">
        <f t="shared" si="6"/>
        <v>8.4448000000000008</v>
      </c>
      <c r="O149" s="19">
        <f t="shared" si="7"/>
        <v>9.8019999999999996</v>
      </c>
      <c r="P149" s="19">
        <f t="shared" si="8"/>
        <v>11.536200000000001</v>
      </c>
      <c r="Q149" s="7">
        <v>56</v>
      </c>
      <c r="R149" s="7">
        <v>3</v>
      </c>
      <c r="S149" s="7">
        <v>4</v>
      </c>
      <c r="T149" s="19">
        <f t="shared" si="4"/>
        <v>4.45</v>
      </c>
      <c r="U149" s="19">
        <f t="shared" si="9"/>
        <v>4.9840000000000009</v>
      </c>
      <c r="V149" s="19">
        <f t="shared" si="10"/>
        <v>6.8085000000000004</v>
      </c>
      <c r="W149" s="19">
        <f t="shared" si="11"/>
        <v>5.7850000000000001</v>
      </c>
      <c r="X149" s="7">
        <v>57</v>
      </c>
      <c r="Y149" s="7">
        <v>7</v>
      </c>
      <c r="Z149" s="7">
        <v>9</v>
      </c>
      <c r="AA149" s="19">
        <f t="shared" si="5"/>
        <v>8.57</v>
      </c>
      <c r="AB149" s="19">
        <f t="shared" si="12"/>
        <v>9.5984000000000016</v>
      </c>
      <c r="AC149" s="19">
        <f t="shared" si="13"/>
        <v>11.141</v>
      </c>
      <c r="AD149" s="19">
        <f t="shared" si="14"/>
        <v>13.1121</v>
      </c>
    </row>
    <row r="150" spans="1:30" x14ac:dyDescent="0.3">
      <c r="A150" s="3">
        <v>56</v>
      </c>
      <c r="B150" s="3">
        <v>5</v>
      </c>
      <c r="C150" s="3">
        <v>4</v>
      </c>
      <c r="D150" s="19">
        <f t="shared" si="17"/>
        <v>6.5100000000000007</v>
      </c>
      <c r="E150" s="19">
        <f t="shared" si="16"/>
        <v>6.6571260000000008</v>
      </c>
      <c r="J150" s="1">
        <v>55</v>
      </c>
      <c r="K150" s="1">
        <v>4</v>
      </c>
      <c r="L150" s="1">
        <v>4</v>
      </c>
      <c r="M150" s="19">
        <f t="shared" si="15"/>
        <v>5.48</v>
      </c>
      <c r="N150" s="19">
        <f t="shared" si="6"/>
        <v>6.1376000000000008</v>
      </c>
      <c r="O150" s="19">
        <f t="shared" si="7"/>
        <v>7.1240000000000006</v>
      </c>
      <c r="P150" s="19">
        <f t="shared" si="8"/>
        <v>8.3844000000000012</v>
      </c>
      <c r="Q150" s="7">
        <v>56</v>
      </c>
      <c r="R150" s="7">
        <v>5</v>
      </c>
      <c r="S150" s="7">
        <v>5</v>
      </c>
      <c r="T150" s="19">
        <f t="shared" si="4"/>
        <v>6.5100000000000007</v>
      </c>
      <c r="U150" s="19">
        <f t="shared" si="9"/>
        <v>7.2912000000000017</v>
      </c>
      <c r="V150" s="19">
        <f t="shared" si="10"/>
        <v>9.9603000000000019</v>
      </c>
      <c r="W150" s="19">
        <f t="shared" si="11"/>
        <v>8.463000000000001</v>
      </c>
      <c r="X150" s="7">
        <v>57</v>
      </c>
      <c r="Y150" s="7">
        <v>9</v>
      </c>
      <c r="Z150" s="7">
        <v>8</v>
      </c>
      <c r="AA150" s="19">
        <f t="shared" si="5"/>
        <v>10.629999999999999</v>
      </c>
      <c r="AB150" s="19">
        <f t="shared" si="12"/>
        <v>11.9056</v>
      </c>
      <c r="AC150" s="19">
        <f t="shared" si="13"/>
        <v>13.818999999999999</v>
      </c>
      <c r="AD150" s="19">
        <f t="shared" si="14"/>
        <v>16.2639</v>
      </c>
    </row>
    <row r="151" spans="1:30" x14ac:dyDescent="0.3">
      <c r="A151" s="7">
        <v>56</v>
      </c>
      <c r="B151" s="7">
        <v>3</v>
      </c>
      <c r="C151" s="7">
        <v>4</v>
      </c>
      <c r="D151" s="19">
        <f t="shared" si="17"/>
        <v>4.45</v>
      </c>
      <c r="E151" s="19">
        <f t="shared" si="16"/>
        <v>4.5505699999999996</v>
      </c>
      <c r="J151" s="1">
        <v>55</v>
      </c>
      <c r="K151" s="1">
        <v>4</v>
      </c>
      <c r="L151" s="1">
        <v>2</v>
      </c>
      <c r="M151" s="19">
        <f t="shared" si="15"/>
        <v>5.48</v>
      </c>
      <c r="N151" s="19">
        <f t="shared" si="6"/>
        <v>6.1376000000000008</v>
      </c>
      <c r="O151" s="19">
        <f t="shared" si="7"/>
        <v>7.1240000000000006</v>
      </c>
      <c r="P151" s="19">
        <f t="shared" si="8"/>
        <v>8.3844000000000012</v>
      </c>
      <c r="Q151" s="7">
        <v>56</v>
      </c>
      <c r="R151" s="7">
        <v>3</v>
      </c>
      <c r="S151" s="7">
        <v>5</v>
      </c>
      <c r="T151" s="19">
        <f t="shared" si="4"/>
        <v>4.45</v>
      </c>
      <c r="U151" s="19">
        <f t="shared" si="9"/>
        <v>4.9840000000000009</v>
      </c>
      <c r="V151" s="19">
        <f t="shared" si="10"/>
        <v>6.8085000000000004</v>
      </c>
      <c r="W151" s="19">
        <f t="shared" si="11"/>
        <v>5.7850000000000001</v>
      </c>
      <c r="X151" s="7">
        <v>57</v>
      </c>
      <c r="Y151" s="7">
        <v>4</v>
      </c>
      <c r="Z151" s="7">
        <v>3</v>
      </c>
      <c r="AA151" s="19">
        <f t="shared" si="5"/>
        <v>5.48</v>
      </c>
      <c r="AB151" s="19">
        <f t="shared" si="12"/>
        <v>6.1376000000000008</v>
      </c>
      <c r="AC151" s="19">
        <f t="shared" si="13"/>
        <v>7.1240000000000006</v>
      </c>
      <c r="AD151" s="19">
        <f t="shared" si="14"/>
        <v>8.3844000000000012</v>
      </c>
    </row>
    <row r="152" spans="1:30" x14ac:dyDescent="0.3">
      <c r="A152" s="7">
        <v>56</v>
      </c>
      <c r="B152" s="7">
        <v>5</v>
      </c>
      <c r="C152" s="7">
        <v>5</v>
      </c>
      <c r="D152" s="19">
        <f t="shared" si="17"/>
        <v>6.5100000000000007</v>
      </c>
      <c r="E152" s="19">
        <f t="shared" si="16"/>
        <v>6.6571260000000008</v>
      </c>
      <c r="J152" s="2">
        <v>55</v>
      </c>
      <c r="K152" s="2">
        <v>4</v>
      </c>
      <c r="L152" s="2">
        <v>6</v>
      </c>
      <c r="M152" s="19">
        <f t="shared" si="15"/>
        <v>5.48</v>
      </c>
      <c r="N152" s="19">
        <f t="shared" si="6"/>
        <v>6.1376000000000008</v>
      </c>
      <c r="O152" s="19">
        <f t="shared" si="7"/>
        <v>7.1240000000000006</v>
      </c>
      <c r="P152" s="19">
        <f t="shared" si="8"/>
        <v>8.3844000000000012</v>
      </c>
      <c r="Q152" s="7">
        <v>56</v>
      </c>
      <c r="R152" s="7">
        <v>5</v>
      </c>
      <c r="S152" s="7">
        <v>5</v>
      </c>
      <c r="T152" s="19">
        <f t="shared" si="4"/>
        <v>6.5100000000000007</v>
      </c>
      <c r="U152" s="19">
        <f t="shared" si="9"/>
        <v>7.2912000000000017</v>
      </c>
      <c r="V152" s="19">
        <f t="shared" si="10"/>
        <v>9.9603000000000019</v>
      </c>
      <c r="W152" s="19">
        <f t="shared" si="11"/>
        <v>8.463000000000001</v>
      </c>
      <c r="X152" s="7">
        <v>57</v>
      </c>
      <c r="Y152" s="7">
        <v>5</v>
      </c>
      <c r="Z152" s="7">
        <v>7</v>
      </c>
      <c r="AA152" s="19">
        <f t="shared" si="5"/>
        <v>6.5100000000000007</v>
      </c>
      <c r="AB152" s="19">
        <f t="shared" si="12"/>
        <v>7.2912000000000017</v>
      </c>
      <c r="AC152" s="19">
        <f t="shared" si="13"/>
        <v>8.463000000000001</v>
      </c>
      <c r="AD152" s="19">
        <f t="shared" si="14"/>
        <v>9.9603000000000019</v>
      </c>
    </row>
    <row r="153" spans="1:30" x14ac:dyDescent="0.3">
      <c r="A153" s="7">
        <v>56</v>
      </c>
      <c r="B153" s="7">
        <v>3</v>
      </c>
      <c r="C153" s="7">
        <v>5</v>
      </c>
      <c r="D153" s="19">
        <f t="shared" si="17"/>
        <v>4.45</v>
      </c>
      <c r="E153" s="19">
        <f t="shared" si="16"/>
        <v>4.5505699999999996</v>
      </c>
      <c r="J153" s="1">
        <v>55</v>
      </c>
      <c r="K153" s="1">
        <v>5</v>
      </c>
      <c r="L153" s="1">
        <v>7</v>
      </c>
      <c r="M153" s="19">
        <f t="shared" si="15"/>
        <v>6.5100000000000007</v>
      </c>
      <c r="N153" s="19">
        <f t="shared" si="6"/>
        <v>7.2912000000000017</v>
      </c>
      <c r="O153" s="19">
        <f t="shared" si="7"/>
        <v>8.463000000000001</v>
      </c>
      <c r="P153" s="19">
        <f t="shared" si="8"/>
        <v>9.9603000000000019</v>
      </c>
      <c r="Q153" s="7">
        <v>56</v>
      </c>
      <c r="R153" s="7">
        <v>4</v>
      </c>
      <c r="S153" s="7">
        <v>3</v>
      </c>
      <c r="T153" s="19">
        <f t="shared" si="4"/>
        <v>5.48</v>
      </c>
      <c r="U153" s="19">
        <f t="shared" si="9"/>
        <v>6.1376000000000008</v>
      </c>
      <c r="V153" s="19">
        <f t="shared" si="10"/>
        <v>8.3844000000000012</v>
      </c>
      <c r="W153" s="19">
        <f t="shared" si="11"/>
        <v>7.1240000000000006</v>
      </c>
      <c r="X153" s="7">
        <v>57</v>
      </c>
      <c r="Y153" s="7">
        <v>4</v>
      </c>
      <c r="Z153" s="7">
        <v>15</v>
      </c>
      <c r="AA153" s="19">
        <f t="shared" si="5"/>
        <v>5.48</v>
      </c>
      <c r="AB153" s="19">
        <f t="shared" si="12"/>
        <v>6.1376000000000008</v>
      </c>
      <c r="AC153" s="19">
        <f t="shared" si="13"/>
        <v>7.1240000000000006</v>
      </c>
      <c r="AD153" s="19">
        <f t="shared" si="14"/>
        <v>8.3844000000000012</v>
      </c>
    </row>
    <row r="154" spans="1:30" x14ac:dyDescent="0.3">
      <c r="A154" s="7">
        <v>56</v>
      </c>
      <c r="B154" s="7">
        <v>5</v>
      </c>
      <c r="C154" s="7">
        <v>5</v>
      </c>
      <c r="D154" s="19">
        <f t="shared" si="17"/>
        <v>6.5100000000000007</v>
      </c>
      <c r="E154" s="19">
        <f t="shared" si="16"/>
        <v>6.6571260000000008</v>
      </c>
      <c r="J154" s="1">
        <v>55</v>
      </c>
      <c r="K154" s="1">
        <v>4</v>
      </c>
      <c r="L154" s="1">
        <v>7</v>
      </c>
      <c r="M154" s="19">
        <f t="shared" si="15"/>
        <v>5.48</v>
      </c>
      <c r="N154" s="19">
        <f t="shared" si="6"/>
        <v>6.1376000000000008</v>
      </c>
      <c r="O154" s="19">
        <f t="shared" si="7"/>
        <v>7.1240000000000006</v>
      </c>
      <c r="P154" s="19">
        <f t="shared" si="8"/>
        <v>8.3844000000000012</v>
      </c>
      <c r="Q154" s="7">
        <v>56</v>
      </c>
      <c r="R154" s="7">
        <v>4</v>
      </c>
      <c r="S154" s="7">
        <v>4</v>
      </c>
      <c r="T154" s="19">
        <f t="shared" si="4"/>
        <v>5.48</v>
      </c>
      <c r="U154" s="19">
        <f t="shared" si="9"/>
        <v>6.1376000000000008</v>
      </c>
      <c r="V154" s="19">
        <f t="shared" si="10"/>
        <v>8.3844000000000012</v>
      </c>
      <c r="W154" s="19">
        <f t="shared" si="11"/>
        <v>7.1240000000000006</v>
      </c>
      <c r="X154" s="7">
        <v>57</v>
      </c>
      <c r="Y154" s="7">
        <v>8</v>
      </c>
      <c r="Z154" s="7">
        <v>12</v>
      </c>
      <c r="AA154" s="19">
        <f t="shared" si="5"/>
        <v>9.6</v>
      </c>
      <c r="AB154" s="19">
        <f t="shared" si="12"/>
        <v>10.752000000000001</v>
      </c>
      <c r="AC154" s="19">
        <f t="shared" si="13"/>
        <v>12.48</v>
      </c>
      <c r="AD154" s="19">
        <f t="shared" si="14"/>
        <v>14.687999999999999</v>
      </c>
    </row>
    <row r="155" spans="1:30" x14ac:dyDescent="0.3">
      <c r="A155" s="7">
        <v>56</v>
      </c>
      <c r="B155" s="7">
        <v>4</v>
      </c>
      <c r="C155" s="7">
        <v>3</v>
      </c>
      <c r="D155" s="19">
        <f t="shared" si="17"/>
        <v>5.48</v>
      </c>
      <c r="E155" s="19">
        <f t="shared" si="16"/>
        <v>5.6038480000000002</v>
      </c>
      <c r="J155" s="2">
        <v>55</v>
      </c>
      <c r="K155" s="2">
        <v>2</v>
      </c>
      <c r="L155" s="2">
        <v>3</v>
      </c>
      <c r="M155" s="19">
        <f t="shared" si="15"/>
        <v>3.42</v>
      </c>
      <c r="N155" s="19">
        <f t="shared" si="6"/>
        <v>3.8304000000000005</v>
      </c>
      <c r="O155" s="19">
        <f t="shared" si="7"/>
        <v>4.4459999999999997</v>
      </c>
      <c r="P155" s="19">
        <f t="shared" si="8"/>
        <v>5.2325999999999997</v>
      </c>
      <c r="Q155" s="7">
        <v>56</v>
      </c>
      <c r="R155" s="7">
        <v>2</v>
      </c>
      <c r="S155" s="7">
        <v>2</v>
      </c>
      <c r="T155" s="19">
        <f t="shared" si="4"/>
        <v>3.42</v>
      </c>
      <c r="U155" s="19">
        <f t="shared" si="9"/>
        <v>3.8304000000000005</v>
      </c>
      <c r="V155" s="19">
        <f t="shared" si="10"/>
        <v>5.2325999999999997</v>
      </c>
      <c r="W155" s="19">
        <f t="shared" si="11"/>
        <v>4.4459999999999997</v>
      </c>
      <c r="X155" s="7">
        <v>57</v>
      </c>
      <c r="Y155" s="7">
        <v>3</v>
      </c>
      <c r="Z155" s="7">
        <v>6</v>
      </c>
      <c r="AA155" s="19">
        <f t="shared" si="5"/>
        <v>4.45</v>
      </c>
      <c r="AB155" s="19">
        <f t="shared" si="12"/>
        <v>4.9840000000000009</v>
      </c>
      <c r="AC155" s="19">
        <f t="shared" si="13"/>
        <v>5.7850000000000001</v>
      </c>
      <c r="AD155" s="19">
        <f t="shared" si="14"/>
        <v>6.8085000000000004</v>
      </c>
    </row>
    <row r="156" spans="1:30" x14ac:dyDescent="0.3">
      <c r="A156" s="7">
        <v>56</v>
      </c>
      <c r="B156" s="7">
        <v>4</v>
      </c>
      <c r="C156" s="7">
        <v>4</v>
      </c>
      <c r="D156" s="19">
        <f t="shared" si="17"/>
        <v>5.48</v>
      </c>
      <c r="E156" s="19">
        <f t="shared" si="16"/>
        <v>5.6038480000000002</v>
      </c>
      <c r="J156" s="2">
        <v>55</v>
      </c>
      <c r="K156" s="2">
        <v>5</v>
      </c>
      <c r="L156" s="2">
        <v>6</v>
      </c>
      <c r="M156" s="19">
        <f t="shared" si="15"/>
        <v>6.5100000000000007</v>
      </c>
      <c r="N156" s="19">
        <f t="shared" si="6"/>
        <v>7.2912000000000017</v>
      </c>
      <c r="O156" s="19">
        <f t="shared" si="7"/>
        <v>8.463000000000001</v>
      </c>
      <c r="P156" s="19">
        <f t="shared" si="8"/>
        <v>9.9603000000000019</v>
      </c>
      <c r="Q156" s="7">
        <v>56</v>
      </c>
      <c r="R156" s="7">
        <v>3</v>
      </c>
      <c r="S156" s="7">
        <v>2</v>
      </c>
      <c r="T156" s="19">
        <f t="shared" si="4"/>
        <v>4.45</v>
      </c>
      <c r="U156" s="19">
        <f t="shared" si="9"/>
        <v>4.9840000000000009</v>
      </c>
      <c r="V156" s="19">
        <f t="shared" si="10"/>
        <v>6.8085000000000004</v>
      </c>
      <c r="W156" s="19">
        <f t="shared" si="11"/>
        <v>5.7850000000000001</v>
      </c>
      <c r="X156" s="7">
        <v>57</v>
      </c>
      <c r="Y156" s="7">
        <v>5</v>
      </c>
      <c r="Z156" s="7">
        <v>4</v>
      </c>
      <c r="AA156" s="19">
        <f t="shared" si="5"/>
        <v>6.5100000000000007</v>
      </c>
      <c r="AB156" s="19">
        <f t="shared" si="12"/>
        <v>7.2912000000000017</v>
      </c>
      <c r="AC156" s="19">
        <f t="shared" si="13"/>
        <v>8.463000000000001</v>
      </c>
      <c r="AD156" s="19">
        <f t="shared" si="14"/>
        <v>9.9603000000000019</v>
      </c>
    </row>
    <row r="157" spans="1:30" x14ac:dyDescent="0.3">
      <c r="A157" s="7">
        <v>56</v>
      </c>
      <c r="B157" s="7">
        <v>2</v>
      </c>
      <c r="C157" s="7">
        <v>2</v>
      </c>
      <c r="D157" s="19">
        <f t="shared" si="17"/>
        <v>3.42</v>
      </c>
      <c r="E157" s="19">
        <f t="shared" si="16"/>
        <v>3.4972919999999998</v>
      </c>
      <c r="J157" s="1">
        <v>55</v>
      </c>
      <c r="K157" s="1">
        <v>7</v>
      </c>
      <c r="L157" s="1">
        <v>13</v>
      </c>
      <c r="M157" s="19">
        <v>7</v>
      </c>
      <c r="N157" s="19">
        <f t="shared" si="6"/>
        <v>7.8400000000000007</v>
      </c>
      <c r="O157" s="19">
        <f t="shared" si="7"/>
        <v>9.1</v>
      </c>
      <c r="P157" s="19">
        <f t="shared" si="8"/>
        <v>10.71</v>
      </c>
      <c r="Q157" s="7">
        <v>56</v>
      </c>
      <c r="R157" s="7">
        <v>1</v>
      </c>
      <c r="S157" s="7">
        <v>2</v>
      </c>
      <c r="T157" s="19">
        <f t="shared" si="4"/>
        <v>2.39</v>
      </c>
      <c r="U157" s="19">
        <f t="shared" si="9"/>
        <v>2.6768000000000005</v>
      </c>
      <c r="V157" s="19">
        <f t="shared" si="10"/>
        <v>3.6567000000000003</v>
      </c>
      <c r="W157" s="19">
        <f t="shared" si="11"/>
        <v>3.1070000000000002</v>
      </c>
      <c r="X157" s="7">
        <v>57</v>
      </c>
      <c r="Y157" s="7">
        <v>4</v>
      </c>
      <c r="Z157" s="7">
        <v>4</v>
      </c>
      <c r="AA157" s="19">
        <f t="shared" si="5"/>
        <v>5.48</v>
      </c>
      <c r="AB157" s="19">
        <f t="shared" si="12"/>
        <v>6.1376000000000008</v>
      </c>
      <c r="AC157" s="19">
        <f t="shared" si="13"/>
        <v>7.1240000000000006</v>
      </c>
      <c r="AD157" s="19">
        <f t="shared" si="14"/>
        <v>8.3844000000000012</v>
      </c>
    </row>
    <row r="158" spans="1:30" x14ac:dyDescent="0.3">
      <c r="A158" s="7">
        <v>56</v>
      </c>
      <c r="B158" s="7">
        <v>3</v>
      </c>
      <c r="C158" s="7">
        <v>2</v>
      </c>
      <c r="D158" s="19">
        <f t="shared" si="17"/>
        <v>4.45</v>
      </c>
      <c r="E158" s="19">
        <f t="shared" si="16"/>
        <v>4.5505699999999996</v>
      </c>
      <c r="J158" s="1">
        <v>55</v>
      </c>
      <c r="K158" s="1">
        <v>3</v>
      </c>
      <c r="L158" s="1">
        <v>4</v>
      </c>
      <c r="M158" s="19">
        <f t="shared" si="15"/>
        <v>4.45</v>
      </c>
      <c r="N158" s="19">
        <f t="shared" si="6"/>
        <v>4.9840000000000009</v>
      </c>
      <c r="O158" s="19">
        <f t="shared" si="7"/>
        <v>5.7850000000000001</v>
      </c>
      <c r="P158" s="19">
        <f t="shared" si="8"/>
        <v>6.8085000000000004</v>
      </c>
      <c r="Q158" s="7">
        <v>56</v>
      </c>
      <c r="R158" s="7">
        <v>4</v>
      </c>
      <c r="S158" s="7">
        <v>6</v>
      </c>
      <c r="T158" s="19">
        <f t="shared" si="4"/>
        <v>5.48</v>
      </c>
      <c r="U158" s="19">
        <f t="shared" si="9"/>
        <v>6.1376000000000008</v>
      </c>
      <c r="V158" s="19">
        <f t="shared" si="10"/>
        <v>8.3844000000000012</v>
      </c>
      <c r="W158" s="19">
        <f t="shared" si="11"/>
        <v>7.1240000000000006</v>
      </c>
      <c r="X158" s="7">
        <v>57</v>
      </c>
      <c r="Y158" s="7">
        <v>6</v>
      </c>
      <c r="Z158" s="7">
        <v>9</v>
      </c>
      <c r="AA158" s="19">
        <f t="shared" si="5"/>
        <v>7.54</v>
      </c>
      <c r="AB158" s="19">
        <f t="shared" si="12"/>
        <v>8.4448000000000008</v>
      </c>
      <c r="AC158" s="19">
        <f t="shared" si="13"/>
        <v>9.8019999999999996</v>
      </c>
      <c r="AD158" s="19">
        <f t="shared" si="14"/>
        <v>11.536200000000001</v>
      </c>
    </row>
    <row r="159" spans="1:30" x14ac:dyDescent="0.3">
      <c r="A159" s="7">
        <v>56</v>
      </c>
      <c r="B159" s="7">
        <v>1</v>
      </c>
      <c r="C159" s="7">
        <v>2</v>
      </c>
      <c r="D159" s="19">
        <f t="shared" si="17"/>
        <v>2.39</v>
      </c>
      <c r="E159" s="19">
        <f t="shared" si="16"/>
        <v>2.4440140000000001</v>
      </c>
      <c r="J159" s="2">
        <v>55</v>
      </c>
      <c r="K159" s="2">
        <v>3</v>
      </c>
      <c r="L159" s="2">
        <v>6</v>
      </c>
      <c r="M159" s="19">
        <f t="shared" si="15"/>
        <v>4.45</v>
      </c>
      <c r="N159" s="19">
        <f t="shared" si="6"/>
        <v>4.9840000000000009</v>
      </c>
      <c r="O159" s="19">
        <f t="shared" si="7"/>
        <v>5.7850000000000001</v>
      </c>
      <c r="P159" s="19">
        <f t="shared" si="8"/>
        <v>6.8085000000000004</v>
      </c>
      <c r="Q159" s="7">
        <v>56</v>
      </c>
      <c r="R159" s="7">
        <v>3</v>
      </c>
      <c r="S159" s="7">
        <v>3</v>
      </c>
      <c r="T159" s="19">
        <f t="shared" si="4"/>
        <v>4.45</v>
      </c>
      <c r="U159" s="19">
        <f t="shared" si="9"/>
        <v>4.9840000000000009</v>
      </c>
      <c r="V159" s="19">
        <f t="shared" si="10"/>
        <v>6.8085000000000004</v>
      </c>
      <c r="W159" s="19">
        <f t="shared" si="11"/>
        <v>5.7850000000000001</v>
      </c>
      <c r="X159" s="5">
        <v>57</v>
      </c>
      <c r="Y159" s="5">
        <v>4</v>
      </c>
      <c r="Z159" s="5">
        <v>4</v>
      </c>
      <c r="AA159" s="19">
        <f t="shared" si="5"/>
        <v>5.48</v>
      </c>
      <c r="AB159" s="19">
        <f t="shared" si="12"/>
        <v>6.1376000000000008</v>
      </c>
      <c r="AC159" s="19">
        <f t="shared" si="13"/>
        <v>7.1240000000000006</v>
      </c>
      <c r="AD159" s="19">
        <f t="shared" si="14"/>
        <v>8.3844000000000012</v>
      </c>
    </row>
    <row r="160" spans="1:30" x14ac:dyDescent="0.3">
      <c r="A160" s="7">
        <v>56</v>
      </c>
      <c r="B160" s="7">
        <v>4</v>
      </c>
      <c r="C160" s="7">
        <v>6</v>
      </c>
      <c r="D160" s="19">
        <f t="shared" si="17"/>
        <v>5.48</v>
      </c>
      <c r="E160" s="19">
        <f t="shared" si="16"/>
        <v>5.6038480000000002</v>
      </c>
      <c r="J160" s="2">
        <v>55</v>
      </c>
      <c r="K160" s="2">
        <v>4</v>
      </c>
      <c r="L160" s="2">
        <v>6</v>
      </c>
      <c r="M160" s="19">
        <f t="shared" si="15"/>
        <v>5.48</v>
      </c>
      <c r="N160" s="19">
        <f t="shared" si="6"/>
        <v>6.1376000000000008</v>
      </c>
      <c r="O160" s="19">
        <f t="shared" si="7"/>
        <v>7.1240000000000006</v>
      </c>
      <c r="P160" s="19">
        <f t="shared" si="8"/>
        <v>8.3844000000000012</v>
      </c>
      <c r="Q160" s="7">
        <v>56</v>
      </c>
      <c r="R160" s="7">
        <v>3</v>
      </c>
      <c r="S160" s="7">
        <v>3</v>
      </c>
      <c r="T160" s="19">
        <f t="shared" si="4"/>
        <v>4.45</v>
      </c>
      <c r="U160" s="19">
        <f t="shared" si="9"/>
        <v>4.9840000000000009</v>
      </c>
      <c r="V160" s="19">
        <f t="shared" si="10"/>
        <v>6.8085000000000004</v>
      </c>
      <c r="W160" s="19">
        <f t="shared" si="11"/>
        <v>5.7850000000000001</v>
      </c>
      <c r="X160" s="3">
        <v>57</v>
      </c>
      <c r="Y160" s="3">
        <v>6</v>
      </c>
      <c r="Z160" s="3">
        <v>9</v>
      </c>
      <c r="AA160" s="19">
        <f t="shared" si="5"/>
        <v>7.54</v>
      </c>
      <c r="AB160" s="19">
        <f t="shared" si="12"/>
        <v>8.4448000000000008</v>
      </c>
      <c r="AC160" s="19">
        <f t="shared" si="13"/>
        <v>9.8019999999999996</v>
      </c>
      <c r="AD160" s="19">
        <f t="shared" si="14"/>
        <v>11.536200000000001</v>
      </c>
    </row>
    <row r="161" spans="1:30" x14ac:dyDescent="0.3">
      <c r="A161" s="7">
        <v>56</v>
      </c>
      <c r="B161" s="7">
        <v>3</v>
      </c>
      <c r="C161" s="7">
        <v>3</v>
      </c>
      <c r="D161" s="19">
        <f t="shared" si="17"/>
        <v>4.45</v>
      </c>
      <c r="E161" s="19">
        <f t="shared" si="16"/>
        <v>4.5505699999999996</v>
      </c>
      <c r="J161" s="1">
        <v>55</v>
      </c>
      <c r="K161" s="1">
        <v>6</v>
      </c>
      <c r="L161" s="1">
        <v>8</v>
      </c>
      <c r="M161" s="19">
        <f t="shared" si="15"/>
        <v>7.54</v>
      </c>
      <c r="N161" s="19">
        <f t="shared" si="6"/>
        <v>8.4448000000000008</v>
      </c>
      <c r="O161" s="19">
        <f t="shared" si="7"/>
        <v>9.8019999999999996</v>
      </c>
      <c r="P161" s="19">
        <f t="shared" si="8"/>
        <v>11.536200000000001</v>
      </c>
      <c r="Q161" s="5">
        <v>56</v>
      </c>
      <c r="R161" s="5">
        <v>4</v>
      </c>
      <c r="S161" s="5">
        <v>4</v>
      </c>
      <c r="T161" s="19">
        <f t="shared" si="4"/>
        <v>5.48</v>
      </c>
      <c r="U161" s="19">
        <f t="shared" si="9"/>
        <v>6.1376000000000008</v>
      </c>
      <c r="V161" s="19">
        <f t="shared" si="10"/>
        <v>8.3844000000000012</v>
      </c>
      <c r="W161" s="19">
        <f t="shared" si="11"/>
        <v>7.1240000000000006</v>
      </c>
      <c r="X161" s="7">
        <v>57</v>
      </c>
      <c r="Y161" s="7">
        <v>6</v>
      </c>
      <c r="Z161" s="7">
        <v>12</v>
      </c>
      <c r="AA161" s="19">
        <f t="shared" si="5"/>
        <v>7.54</v>
      </c>
      <c r="AB161" s="19">
        <f t="shared" si="12"/>
        <v>8.4448000000000008</v>
      </c>
      <c r="AC161" s="19">
        <f t="shared" si="13"/>
        <v>9.8019999999999996</v>
      </c>
      <c r="AD161" s="19">
        <f t="shared" si="14"/>
        <v>11.536200000000001</v>
      </c>
    </row>
    <row r="162" spans="1:30" x14ac:dyDescent="0.3">
      <c r="A162" s="7">
        <v>56</v>
      </c>
      <c r="B162" s="7">
        <v>3</v>
      </c>
      <c r="C162" s="7">
        <v>3</v>
      </c>
      <c r="D162" s="19">
        <f t="shared" si="17"/>
        <v>4.45</v>
      </c>
      <c r="E162" s="19">
        <f t="shared" si="16"/>
        <v>4.5505699999999996</v>
      </c>
      <c r="J162" s="2">
        <v>55</v>
      </c>
      <c r="K162" s="2">
        <v>6</v>
      </c>
      <c r="L162" s="2">
        <v>8</v>
      </c>
      <c r="M162" s="19">
        <f t="shared" si="15"/>
        <v>7.54</v>
      </c>
      <c r="N162" s="19">
        <f t="shared" si="6"/>
        <v>8.4448000000000008</v>
      </c>
      <c r="O162" s="19">
        <f t="shared" si="7"/>
        <v>9.8019999999999996</v>
      </c>
      <c r="P162" s="19">
        <f t="shared" si="8"/>
        <v>11.536200000000001</v>
      </c>
      <c r="Q162" s="3">
        <v>56</v>
      </c>
      <c r="R162" s="3">
        <v>6</v>
      </c>
      <c r="S162" s="3">
        <v>9</v>
      </c>
      <c r="T162" s="19">
        <f t="shared" si="4"/>
        <v>7.54</v>
      </c>
      <c r="U162" s="19">
        <f t="shared" si="9"/>
        <v>8.4448000000000008</v>
      </c>
      <c r="V162" s="19">
        <f t="shared" si="10"/>
        <v>11.536200000000001</v>
      </c>
      <c r="W162" s="19">
        <f t="shared" si="11"/>
        <v>9.8019999999999996</v>
      </c>
      <c r="X162" s="7">
        <v>57</v>
      </c>
      <c r="Y162" s="7">
        <v>5</v>
      </c>
      <c r="Z162" s="7">
        <v>4</v>
      </c>
      <c r="AA162" s="19">
        <f t="shared" si="5"/>
        <v>6.5100000000000007</v>
      </c>
      <c r="AB162" s="19">
        <f t="shared" si="12"/>
        <v>7.2912000000000017</v>
      </c>
      <c r="AC162" s="19">
        <f t="shared" si="13"/>
        <v>8.463000000000001</v>
      </c>
      <c r="AD162" s="19">
        <f t="shared" si="14"/>
        <v>9.9603000000000019</v>
      </c>
    </row>
    <row r="163" spans="1:30" x14ac:dyDescent="0.3">
      <c r="A163" s="5">
        <v>56</v>
      </c>
      <c r="B163" s="5">
        <v>4</v>
      </c>
      <c r="C163" s="5">
        <v>4</v>
      </c>
      <c r="D163" s="19">
        <f t="shared" si="17"/>
        <v>5.48</v>
      </c>
      <c r="E163" s="19">
        <f t="shared" si="16"/>
        <v>5.6038480000000002</v>
      </c>
      <c r="J163" s="3">
        <v>55</v>
      </c>
      <c r="K163" s="3">
        <v>3</v>
      </c>
      <c r="L163" s="3">
        <v>3</v>
      </c>
      <c r="M163" s="19">
        <f t="shared" si="15"/>
        <v>4.45</v>
      </c>
      <c r="N163" s="19">
        <f t="shared" si="6"/>
        <v>4.9840000000000009</v>
      </c>
      <c r="O163" s="19">
        <f t="shared" si="7"/>
        <v>5.7850000000000001</v>
      </c>
      <c r="P163" s="19">
        <f t="shared" si="8"/>
        <v>6.8085000000000004</v>
      </c>
      <c r="Q163" s="3">
        <v>56</v>
      </c>
      <c r="R163" s="7">
        <v>6</v>
      </c>
      <c r="S163" s="7">
        <v>12</v>
      </c>
      <c r="T163" s="19">
        <f t="shared" si="4"/>
        <v>7.54</v>
      </c>
      <c r="U163" s="19">
        <f t="shared" si="9"/>
        <v>8.4448000000000008</v>
      </c>
      <c r="V163" s="19">
        <f t="shared" si="10"/>
        <v>11.536200000000001</v>
      </c>
      <c r="W163" s="19">
        <f t="shared" si="11"/>
        <v>9.8019999999999996</v>
      </c>
      <c r="X163" s="7">
        <v>57</v>
      </c>
      <c r="Y163" s="7">
        <v>4</v>
      </c>
      <c r="Z163" s="7">
        <v>5</v>
      </c>
      <c r="AA163" s="19">
        <f t="shared" si="5"/>
        <v>5.48</v>
      </c>
      <c r="AB163" s="19">
        <f t="shared" si="12"/>
        <v>6.1376000000000008</v>
      </c>
      <c r="AC163" s="19">
        <f t="shared" si="13"/>
        <v>7.1240000000000006</v>
      </c>
      <c r="AD163" s="19">
        <f t="shared" si="14"/>
        <v>8.3844000000000012</v>
      </c>
    </row>
    <row r="164" spans="1:30" x14ac:dyDescent="0.3">
      <c r="A164" s="3">
        <v>56</v>
      </c>
      <c r="B164" s="3">
        <v>6</v>
      </c>
      <c r="C164" s="3">
        <v>9</v>
      </c>
      <c r="D164" s="19">
        <f t="shared" si="17"/>
        <v>7.54</v>
      </c>
      <c r="E164" s="19">
        <f t="shared" si="16"/>
        <v>7.7104039999999996</v>
      </c>
      <c r="J164" s="3">
        <v>55</v>
      </c>
      <c r="K164" s="5">
        <v>6</v>
      </c>
      <c r="L164" s="5">
        <v>12</v>
      </c>
      <c r="M164" s="19">
        <f t="shared" si="15"/>
        <v>7.54</v>
      </c>
      <c r="N164" s="19">
        <f t="shared" si="6"/>
        <v>8.4448000000000008</v>
      </c>
      <c r="O164" s="19">
        <f t="shared" si="7"/>
        <v>9.8019999999999996</v>
      </c>
      <c r="P164" s="19">
        <f t="shared" si="8"/>
        <v>11.536200000000001</v>
      </c>
      <c r="Q164" s="3">
        <v>56</v>
      </c>
      <c r="R164" s="7">
        <v>5</v>
      </c>
      <c r="S164" s="7">
        <v>4</v>
      </c>
      <c r="T164" s="19">
        <f t="shared" si="4"/>
        <v>6.5100000000000007</v>
      </c>
      <c r="U164" s="19">
        <f t="shared" si="9"/>
        <v>7.2912000000000017</v>
      </c>
      <c r="V164" s="19">
        <f t="shared" si="10"/>
        <v>9.9603000000000019</v>
      </c>
      <c r="W164" s="19">
        <f t="shared" si="11"/>
        <v>8.463000000000001</v>
      </c>
      <c r="X164" s="7">
        <v>57</v>
      </c>
      <c r="Y164" s="7">
        <v>5</v>
      </c>
      <c r="Z164" s="7">
        <v>4</v>
      </c>
      <c r="AA164" s="19">
        <f t="shared" si="5"/>
        <v>6.5100000000000007</v>
      </c>
      <c r="AB164" s="19">
        <f t="shared" si="12"/>
        <v>7.2912000000000017</v>
      </c>
      <c r="AC164" s="19">
        <f t="shared" si="13"/>
        <v>8.463000000000001</v>
      </c>
      <c r="AD164" s="19">
        <f t="shared" si="14"/>
        <v>9.9603000000000019</v>
      </c>
    </row>
    <row r="165" spans="1:30" x14ac:dyDescent="0.3">
      <c r="A165" s="3">
        <v>56</v>
      </c>
      <c r="B165" s="7">
        <v>6</v>
      </c>
      <c r="C165" s="7">
        <v>12</v>
      </c>
      <c r="D165" s="19">
        <f t="shared" si="17"/>
        <v>7.54</v>
      </c>
      <c r="E165" s="19">
        <f t="shared" si="16"/>
        <v>7.7104039999999996</v>
      </c>
      <c r="J165" s="3">
        <v>55</v>
      </c>
      <c r="K165" s="3">
        <v>5</v>
      </c>
      <c r="L165" s="3">
        <v>4</v>
      </c>
      <c r="M165" s="19">
        <f t="shared" si="15"/>
        <v>6.5100000000000007</v>
      </c>
      <c r="N165" s="19">
        <f t="shared" si="6"/>
        <v>7.2912000000000017</v>
      </c>
      <c r="O165" s="19">
        <f t="shared" si="7"/>
        <v>8.463000000000001</v>
      </c>
      <c r="P165" s="19">
        <f t="shared" si="8"/>
        <v>9.9603000000000019</v>
      </c>
      <c r="Q165" s="3">
        <v>56</v>
      </c>
      <c r="R165" s="7">
        <v>4</v>
      </c>
      <c r="S165" s="7">
        <v>5</v>
      </c>
      <c r="T165" s="19">
        <f t="shared" si="4"/>
        <v>5.48</v>
      </c>
      <c r="U165" s="19">
        <f t="shared" si="9"/>
        <v>6.1376000000000008</v>
      </c>
      <c r="V165" s="19">
        <f t="shared" si="10"/>
        <v>8.3844000000000012</v>
      </c>
      <c r="W165" s="19">
        <f t="shared" si="11"/>
        <v>7.1240000000000006</v>
      </c>
      <c r="X165" s="7">
        <v>57</v>
      </c>
      <c r="Y165" s="7">
        <v>4</v>
      </c>
      <c r="Z165" s="7">
        <v>3</v>
      </c>
      <c r="AA165" s="19">
        <f t="shared" si="5"/>
        <v>5.48</v>
      </c>
      <c r="AB165" s="19">
        <f t="shared" si="12"/>
        <v>6.1376000000000008</v>
      </c>
      <c r="AC165" s="19">
        <f t="shared" si="13"/>
        <v>7.1240000000000006</v>
      </c>
      <c r="AD165" s="19">
        <f t="shared" si="14"/>
        <v>8.3844000000000012</v>
      </c>
    </row>
    <row r="166" spans="1:30" x14ac:dyDescent="0.3">
      <c r="A166" s="3">
        <v>56</v>
      </c>
      <c r="B166" s="7">
        <v>5</v>
      </c>
      <c r="C166" s="7">
        <v>4</v>
      </c>
      <c r="D166" s="19">
        <f t="shared" si="17"/>
        <v>6.5100000000000007</v>
      </c>
      <c r="E166" s="19">
        <f t="shared" si="16"/>
        <v>6.6571260000000008</v>
      </c>
      <c r="J166" s="3">
        <v>55</v>
      </c>
      <c r="K166" s="5">
        <v>4</v>
      </c>
      <c r="L166" s="5">
        <v>5</v>
      </c>
      <c r="M166" s="19">
        <f t="shared" si="15"/>
        <v>5.48</v>
      </c>
      <c r="N166" s="19">
        <f t="shared" si="6"/>
        <v>6.1376000000000008</v>
      </c>
      <c r="O166" s="19">
        <f t="shared" si="7"/>
        <v>7.1240000000000006</v>
      </c>
      <c r="P166" s="19">
        <f t="shared" si="8"/>
        <v>8.3844000000000012</v>
      </c>
      <c r="Q166" s="3">
        <v>56</v>
      </c>
      <c r="R166" s="7">
        <v>5</v>
      </c>
      <c r="S166" s="7">
        <v>4</v>
      </c>
      <c r="T166" s="19">
        <f t="shared" si="4"/>
        <v>6.5100000000000007</v>
      </c>
      <c r="U166" s="19">
        <f t="shared" si="9"/>
        <v>7.2912000000000017</v>
      </c>
      <c r="V166" s="19">
        <f t="shared" si="10"/>
        <v>9.9603000000000019</v>
      </c>
      <c r="W166" s="19">
        <f t="shared" si="11"/>
        <v>8.463000000000001</v>
      </c>
      <c r="X166" s="7">
        <v>57</v>
      </c>
      <c r="Y166" s="7">
        <v>5</v>
      </c>
      <c r="Z166" s="7">
        <v>7</v>
      </c>
      <c r="AA166" s="19">
        <f t="shared" si="5"/>
        <v>6.5100000000000007</v>
      </c>
      <c r="AB166" s="19">
        <f t="shared" si="12"/>
        <v>7.2912000000000017</v>
      </c>
      <c r="AC166" s="19">
        <f t="shared" si="13"/>
        <v>8.463000000000001</v>
      </c>
      <c r="AD166" s="19">
        <f t="shared" si="14"/>
        <v>9.9603000000000019</v>
      </c>
    </row>
    <row r="167" spans="1:30" x14ac:dyDescent="0.3">
      <c r="A167" s="3">
        <v>56</v>
      </c>
      <c r="B167" s="7">
        <v>4</v>
      </c>
      <c r="C167" s="7">
        <v>5</v>
      </c>
      <c r="D167" s="19">
        <f t="shared" si="17"/>
        <v>5.48</v>
      </c>
      <c r="E167" s="19">
        <f t="shared" si="16"/>
        <v>5.6038480000000002</v>
      </c>
      <c r="J167" s="3">
        <v>55</v>
      </c>
      <c r="K167" s="3">
        <v>5</v>
      </c>
      <c r="L167" s="3">
        <v>4</v>
      </c>
      <c r="M167" s="19">
        <f t="shared" si="15"/>
        <v>6.5100000000000007</v>
      </c>
      <c r="N167" s="19">
        <f t="shared" si="6"/>
        <v>7.2912000000000017</v>
      </c>
      <c r="O167" s="19">
        <f t="shared" si="7"/>
        <v>8.463000000000001</v>
      </c>
      <c r="P167" s="19">
        <f t="shared" si="8"/>
        <v>9.9603000000000019</v>
      </c>
      <c r="Q167" s="3">
        <v>56</v>
      </c>
      <c r="R167" s="7">
        <v>4</v>
      </c>
      <c r="S167" s="7">
        <v>3</v>
      </c>
      <c r="T167" s="19">
        <f t="shared" ref="T167:T205" si="18">1.36+(1.03*R167)</f>
        <v>5.48</v>
      </c>
      <c r="U167" s="19">
        <f t="shared" si="9"/>
        <v>6.1376000000000008</v>
      </c>
      <c r="V167" s="19">
        <f t="shared" si="10"/>
        <v>8.3844000000000012</v>
      </c>
      <c r="W167" s="19">
        <f t="shared" si="11"/>
        <v>7.1240000000000006</v>
      </c>
      <c r="X167" s="7">
        <v>57</v>
      </c>
      <c r="Y167" s="7">
        <v>4</v>
      </c>
      <c r="Z167" s="7">
        <v>4</v>
      </c>
      <c r="AA167" s="19">
        <f t="shared" ref="AA167:AA205" si="19">1.36+(1.03*Y167)</f>
        <v>5.48</v>
      </c>
      <c r="AB167" s="19">
        <f t="shared" si="12"/>
        <v>6.1376000000000008</v>
      </c>
      <c r="AC167" s="19">
        <f t="shared" si="13"/>
        <v>7.1240000000000006</v>
      </c>
      <c r="AD167" s="19">
        <f t="shared" si="14"/>
        <v>8.3844000000000012</v>
      </c>
    </row>
    <row r="168" spans="1:30" x14ac:dyDescent="0.3">
      <c r="A168" s="3">
        <v>56</v>
      </c>
      <c r="B168" s="7">
        <v>5</v>
      </c>
      <c r="C168" s="7">
        <v>4</v>
      </c>
      <c r="D168" s="19">
        <f t="shared" si="17"/>
        <v>6.5100000000000007</v>
      </c>
      <c r="E168" s="19">
        <f t="shared" si="16"/>
        <v>6.6571260000000008</v>
      </c>
      <c r="J168" s="3">
        <v>55</v>
      </c>
      <c r="K168" s="5">
        <v>4</v>
      </c>
      <c r="L168" s="5">
        <v>3</v>
      </c>
      <c r="M168" s="19">
        <f t="shared" si="15"/>
        <v>5.48</v>
      </c>
      <c r="N168" s="19">
        <f t="shared" ref="N168:N207" si="20">M168*1.12</f>
        <v>6.1376000000000008</v>
      </c>
      <c r="O168" s="19">
        <f t="shared" ref="O168:O205" si="21">M168*1.3</f>
        <v>7.1240000000000006</v>
      </c>
      <c r="P168" s="19">
        <f t="shared" ref="P168:P207" si="22">M168*1.53</f>
        <v>8.3844000000000012</v>
      </c>
      <c r="Q168" s="3">
        <v>56</v>
      </c>
      <c r="R168" s="7">
        <v>5</v>
      </c>
      <c r="S168" s="7">
        <v>7</v>
      </c>
      <c r="T168" s="19">
        <f t="shared" si="18"/>
        <v>6.5100000000000007</v>
      </c>
      <c r="U168" s="19">
        <f t="shared" ref="U168:U207" si="23">T168*1.12</f>
        <v>7.2912000000000017</v>
      </c>
      <c r="V168" s="19">
        <f t="shared" ref="V168:V207" si="24">T168*1.53</f>
        <v>9.9603000000000019</v>
      </c>
      <c r="W168" s="19">
        <f t="shared" ref="W168:W207" si="25">T168*1.3</f>
        <v>8.463000000000001</v>
      </c>
      <c r="X168" s="7">
        <v>57</v>
      </c>
      <c r="Y168" s="7">
        <v>4</v>
      </c>
      <c r="Z168" s="7">
        <v>7</v>
      </c>
      <c r="AA168" s="19">
        <f t="shared" si="19"/>
        <v>5.48</v>
      </c>
      <c r="AB168" s="19">
        <f t="shared" ref="AB168:AB207" si="26">AA168*1.12</f>
        <v>6.1376000000000008</v>
      </c>
      <c r="AC168" s="19">
        <f t="shared" ref="AC168:AC207" si="27">AA168*1.3</f>
        <v>7.1240000000000006</v>
      </c>
      <c r="AD168" s="19">
        <f t="shared" ref="AD168:AD207" si="28">AA168*1.53</f>
        <v>8.3844000000000012</v>
      </c>
    </row>
    <row r="169" spans="1:30" x14ac:dyDescent="0.3">
      <c r="A169" s="3">
        <v>56</v>
      </c>
      <c r="B169" s="7">
        <v>4</v>
      </c>
      <c r="C169" s="7">
        <v>3</v>
      </c>
      <c r="D169" s="19">
        <f t="shared" si="17"/>
        <v>5.48</v>
      </c>
      <c r="E169" s="19">
        <f t="shared" si="16"/>
        <v>5.6038480000000002</v>
      </c>
      <c r="J169" s="3">
        <v>55</v>
      </c>
      <c r="K169" s="3">
        <v>5</v>
      </c>
      <c r="L169" s="3">
        <v>7</v>
      </c>
      <c r="M169" s="19">
        <f t="shared" ref="M169:M205" si="29">1.36+(1.03*K169)</f>
        <v>6.5100000000000007</v>
      </c>
      <c r="N169" s="19">
        <f t="shared" si="20"/>
        <v>7.2912000000000017</v>
      </c>
      <c r="O169" s="19">
        <f t="shared" si="21"/>
        <v>8.463000000000001</v>
      </c>
      <c r="P169" s="19">
        <f t="shared" si="22"/>
        <v>9.9603000000000019</v>
      </c>
      <c r="Q169" s="3">
        <v>56</v>
      </c>
      <c r="R169" s="7">
        <v>4</v>
      </c>
      <c r="S169" s="7">
        <v>4</v>
      </c>
      <c r="T169" s="19">
        <f t="shared" si="18"/>
        <v>5.48</v>
      </c>
      <c r="U169" s="19">
        <f t="shared" si="23"/>
        <v>6.1376000000000008</v>
      </c>
      <c r="V169" s="19">
        <f t="shared" si="24"/>
        <v>8.3844000000000012</v>
      </c>
      <c r="W169" s="19">
        <f t="shared" si="25"/>
        <v>7.1240000000000006</v>
      </c>
      <c r="X169" s="7">
        <v>57</v>
      </c>
      <c r="Y169" s="7">
        <v>3</v>
      </c>
      <c r="Z169" s="7">
        <v>4</v>
      </c>
      <c r="AA169" s="19">
        <f t="shared" si="19"/>
        <v>4.45</v>
      </c>
      <c r="AB169" s="19">
        <f t="shared" si="26"/>
        <v>4.9840000000000009</v>
      </c>
      <c r="AC169" s="19">
        <f t="shared" si="27"/>
        <v>5.7850000000000001</v>
      </c>
      <c r="AD169" s="19">
        <f t="shared" si="28"/>
        <v>6.8085000000000004</v>
      </c>
    </row>
    <row r="170" spans="1:30" x14ac:dyDescent="0.3">
      <c r="A170" s="3">
        <v>56</v>
      </c>
      <c r="B170" s="7">
        <v>5</v>
      </c>
      <c r="C170" s="7">
        <v>7</v>
      </c>
      <c r="D170" s="19">
        <f t="shared" si="17"/>
        <v>6.5100000000000007</v>
      </c>
      <c r="E170" s="19">
        <f t="shared" si="16"/>
        <v>6.6571260000000008</v>
      </c>
      <c r="J170" s="3">
        <v>55</v>
      </c>
      <c r="K170" s="5">
        <v>4</v>
      </c>
      <c r="L170" s="5">
        <v>4</v>
      </c>
      <c r="M170" s="19">
        <f t="shared" si="29"/>
        <v>5.48</v>
      </c>
      <c r="N170" s="19">
        <f t="shared" si="20"/>
        <v>6.1376000000000008</v>
      </c>
      <c r="O170" s="19">
        <f t="shared" si="21"/>
        <v>7.1240000000000006</v>
      </c>
      <c r="P170" s="19">
        <f t="shared" si="22"/>
        <v>8.3844000000000012</v>
      </c>
      <c r="Q170" s="3">
        <v>56</v>
      </c>
      <c r="R170" s="7">
        <v>4</v>
      </c>
      <c r="S170" s="7">
        <v>7</v>
      </c>
      <c r="T170" s="19">
        <f t="shared" si="18"/>
        <v>5.48</v>
      </c>
      <c r="U170" s="19">
        <f t="shared" si="23"/>
        <v>6.1376000000000008</v>
      </c>
      <c r="V170" s="19">
        <f t="shared" si="24"/>
        <v>8.3844000000000012</v>
      </c>
      <c r="W170" s="19">
        <f t="shared" si="25"/>
        <v>7.1240000000000006</v>
      </c>
      <c r="X170" s="7">
        <v>57</v>
      </c>
      <c r="Y170" s="7">
        <v>3</v>
      </c>
      <c r="Z170" s="7">
        <v>5</v>
      </c>
      <c r="AA170" s="19">
        <f t="shared" si="19"/>
        <v>4.45</v>
      </c>
      <c r="AB170" s="19">
        <f t="shared" si="26"/>
        <v>4.9840000000000009</v>
      </c>
      <c r="AC170" s="19">
        <f t="shared" si="27"/>
        <v>5.7850000000000001</v>
      </c>
      <c r="AD170" s="19">
        <f t="shared" si="28"/>
        <v>6.8085000000000004</v>
      </c>
    </row>
    <row r="171" spans="1:30" x14ac:dyDescent="0.3">
      <c r="A171" s="3">
        <v>56</v>
      </c>
      <c r="B171" s="7">
        <v>4</v>
      </c>
      <c r="C171" s="7">
        <v>4</v>
      </c>
      <c r="D171" s="19">
        <f t="shared" si="17"/>
        <v>5.48</v>
      </c>
      <c r="E171" s="19">
        <f t="shared" si="16"/>
        <v>5.6038480000000002</v>
      </c>
      <c r="J171" s="3">
        <v>55</v>
      </c>
      <c r="K171" s="3">
        <v>4</v>
      </c>
      <c r="L171" s="3">
        <v>7</v>
      </c>
      <c r="M171" s="19">
        <f t="shared" si="29"/>
        <v>5.48</v>
      </c>
      <c r="N171" s="19">
        <f t="shared" si="20"/>
        <v>6.1376000000000008</v>
      </c>
      <c r="O171" s="19">
        <f t="shared" si="21"/>
        <v>7.1240000000000006</v>
      </c>
      <c r="P171" s="19">
        <f t="shared" si="22"/>
        <v>8.3844000000000012</v>
      </c>
      <c r="Q171" s="3">
        <v>56</v>
      </c>
      <c r="R171" s="7">
        <v>3</v>
      </c>
      <c r="S171" s="7">
        <v>4</v>
      </c>
      <c r="T171" s="19">
        <f t="shared" si="18"/>
        <v>4.45</v>
      </c>
      <c r="U171" s="19">
        <f t="shared" si="23"/>
        <v>4.9840000000000009</v>
      </c>
      <c r="V171" s="19">
        <f t="shared" si="24"/>
        <v>6.8085000000000004</v>
      </c>
      <c r="W171" s="19">
        <f t="shared" si="25"/>
        <v>5.7850000000000001</v>
      </c>
      <c r="X171" s="7">
        <v>57</v>
      </c>
      <c r="Y171" s="7">
        <v>4</v>
      </c>
      <c r="Z171" s="7">
        <v>3</v>
      </c>
      <c r="AA171" s="19">
        <f t="shared" si="19"/>
        <v>5.48</v>
      </c>
      <c r="AB171" s="19">
        <f t="shared" si="26"/>
        <v>6.1376000000000008</v>
      </c>
      <c r="AC171" s="19">
        <f t="shared" si="27"/>
        <v>7.1240000000000006</v>
      </c>
      <c r="AD171" s="19">
        <f t="shared" si="28"/>
        <v>8.3844000000000012</v>
      </c>
    </row>
    <row r="172" spans="1:30" x14ac:dyDescent="0.3">
      <c r="A172" s="3">
        <v>56</v>
      </c>
      <c r="B172" s="7">
        <v>4</v>
      </c>
      <c r="C172" s="7">
        <v>7</v>
      </c>
      <c r="D172" s="19">
        <f t="shared" si="17"/>
        <v>5.48</v>
      </c>
      <c r="E172" s="19">
        <f t="shared" si="16"/>
        <v>5.6038480000000002</v>
      </c>
      <c r="J172" s="3">
        <v>55</v>
      </c>
      <c r="K172" s="5">
        <v>3</v>
      </c>
      <c r="L172" s="5">
        <v>4</v>
      </c>
      <c r="M172" s="19">
        <f t="shared" si="29"/>
        <v>4.45</v>
      </c>
      <c r="N172" s="19">
        <f t="shared" si="20"/>
        <v>4.9840000000000009</v>
      </c>
      <c r="O172" s="19">
        <f t="shared" si="21"/>
        <v>5.7850000000000001</v>
      </c>
      <c r="P172" s="19">
        <f t="shared" si="22"/>
        <v>6.8085000000000004</v>
      </c>
      <c r="Q172" s="3">
        <v>56</v>
      </c>
      <c r="R172" s="7">
        <v>3</v>
      </c>
      <c r="S172" s="7">
        <v>5</v>
      </c>
      <c r="T172" s="19">
        <f t="shared" si="18"/>
        <v>4.45</v>
      </c>
      <c r="U172" s="19">
        <f t="shared" si="23"/>
        <v>4.9840000000000009</v>
      </c>
      <c r="V172" s="19">
        <f t="shared" si="24"/>
        <v>6.8085000000000004</v>
      </c>
      <c r="W172" s="19">
        <f t="shared" si="25"/>
        <v>5.7850000000000001</v>
      </c>
      <c r="X172" s="7">
        <v>57</v>
      </c>
      <c r="Y172" s="7">
        <v>5</v>
      </c>
      <c r="Z172" s="7">
        <v>7</v>
      </c>
      <c r="AA172" s="19">
        <f t="shared" si="19"/>
        <v>6.5100000000000007</v>
      </c>
      <c r="AB172" s="19">
        <f t="shared" si="26"/>
        <v>7.2912000000000017</v>
      </c>
      <c r="AC172" s="19">
        <f t="shared" si="27"/>
        <v>8.463000000000001</v>
      </c>
      <c r="AD172" s="19">
        <f t="shared" si="28"/>
        <v>9.9603000000000019</v>
      </c>
    </row>
    <row r="173" spans="1:30" x14ac:dyDescent="0.3">
      <c r="A173" s="3">
        <v>56</v>
      </c>
      <c r="B173" s="7">
        <v>3</v>
      </c>
      <c r="C173" s="7">
        <v>4</v>
      </c>
      <c r="D173" s="19">
        <f t="shared" si="17"/>
        <v>4.45</v>
      </c>
      <c r="E173" s="19">
        <f t="shared" si="16"/>
        <v>4.5505699999999996</v>
      </c>
      <c r="J173" s="3">
        <v>55</v>
      </c>
      <c r="K173" s="3">
        <v>3</v>
      </c>
      <c r="L173" s="3">
        <v>5</v>
      </c>
      <c r="M173" s="19">
        <f t="shared" si="29"/>
        <v>4.45</v>
      </c>
      <c r="N173" s="19">
        <f t="shared" si="20"/>
        <v>4.9840000000000009</v>
      </c>
      <c r="O173" s="19">
        <f t="shared" si="21"/>
        <v>5.7850000000000001</v>
      </c>
      <c r="P173" s="19">
        <f t="shared" si="22"/>
        <v>6.8085000000000004</v>
      </c>
      <c r="Q173" s="3">
        <v>56</v>
      </c>
      <c r="R173" s="7">
        <v>4</v>
      </c>
      <c r="S173" s="7">
        <v>3</v>
      </c>
      <c r="T173" s="19">
        <f t="shared" si="18"/>
        <v>5.48</v>
      </c>
      <c r="U173" s="19">
        <f t="shared" si="23"/>
        <v>6.1376000000000008</v>
      </c>
      <c r="V173" s="19">
        <f t="shared" si="24"/>
        <v>8.3844000000000012</v>
      </c>
      <c r="W173" s="19">
        <f t="shared" si="25"/>
        <v>7.1240000000000006</v>
      </c>
      <c r="X173" s="7">
        <v>57</v>
      </c>
      <c r="Y173" s="7">
        <v>5</v>
      </c>
      <c r="Z173" s="7">
        <v>8</v>
      </c>
      <c r="AA173" s="19">
        <f t="shared" si="19"/>
        <v>6.5100000000000007</v>
      </c>
      <c r="AB173" s="19">
        <f t="shared" si="26"/>
        <v>7.2912000000000017</v>
      </c>
      <c r="AC173" s="19">
        <f t="shared" si="27"/>
        <v>8.463000000000001</v>
      </c>
      <c r="AD173" s="19">
        <f t="shared" si="28"/>
        <v>9.9603000000000019</v>
      </c>
    </row>
    <row r="174" spans="1:30" x14ac:dyDescent="0.3">
      <c r="A174" s="3">
        <v>56</v>
      </c>
      <c r="B174" s="7">
        <v>3</v>
      </c>
      <c r="C174" s="7">
        <v>5</v>
      </c>
      <c r="D174" s="19">
        <f t="shared" si="17"/>
        <v>4.45</v>
      </c>
      <c r="E174" s="19">
        <f t="shared" si="16"/>
        <v>4.5505699999999996</v>
      </c>
      <c r="J174" s="3">
        <v>55</v>
      </c>
      <c r="K174" s="5">
        <v>4</v>
      </c>
      <c r="L174" s="5">
        <v>3</v>
      </c>
      <c r="M174" s="19">
        <f t="shared" si="29"/>
        <v>5.48</v>
      </c>
      <c r="N174" s="19">
        <f t="shared" si="20"/>
        <v>6.1376000000000008</v>
      </c>
      <c r="O174" s="19">
        <f t="shared" si="21"/>
        <v>7.1240000000000006</v>
      </c>
      <c r="P174" s="19">
        <f t="shared" si="22"/>
        <v>8.3844000000000012</v>
      </c>
      <c r="Q174" s="3">
        <v>56</v>
      </c>
      <c r="R174" s="7">
        <v>5</v>
      </c>
      <c r="S174" s="7">
        <v>7</v>
      </c>
      <c r="T174" s="19">
        <f t="shared" si="18"/>
        <v>6.5100000000000007</v>
      </c>
      <c r="U174" s="19">
        <f t="shared" si="23"/>
        <v>7.2912000000000017</v>
      </c>
      <c r="V174" s="19">
        <f t="shared" si="24"/>
        <v>9.9603000000000019</v>
      </c>
      <c r="W174" s="19">
        <f t="shared" si="25"/>
        <v>8.463000000000001</v>
      </c>
      <c r="X174" s="7">
        <v>57</v>
      </c>
      <c r="Y174" s="7">
        <v>6</v>
      </c>
      <c r="Z174" s="7">
        <v>8</v>
      </c>
      <c r="AA174" s="19">
        <f t="shared" si="19"/>
        <v>7.54</v>
      </c>
      <c r="AB174" s="19">
        <f t="shared" si="26"/>
        <v>8.4448000000000008</v>
      </c>
      <c r="AC174" s="19">
        <f t="shared" si="27"/>
        <v>9.8019999999999996</v>
      </c>
      <c r="AD174" s="19">
        <f t="shared" si="28"/>
        <v>11.536200000000001</v>
      </c>
    </row>
    <row r="175" spans="1:30" x14ac:dyDescent="0.3">
      <c r="A175" s="3">
        <v>56</v>
      </c>
      <c r="B175" s="7">
        <v>4</v>
      </c>
      <c r="C175" s="7">
        <v>3</v>
      </c>
      <c r="D175" s="19">
        <f t="shared" si="17"/>
        <v>5.48</v>
      </c>
      <c r="E175" s="19">
        <f t="shared" si="16"/>
        <v>5.6038480000000002</v>
      </c>
      <c r="J175" s="3">
        <v>55</v>
      </c>
      <c r="K175" s="3">
        <v>5</v>
      </c>
      <c r="L175" s="3">
        <v>7</v>
      </c>
      <c r="M175" s="19">
        <f t="shared" si="29"/>
        <v>6.5100000000000007</v>
      </c>
      <c r="N175" s="19">
        <f t="shared" si="20"/>
        <v>7.2912000000000017</v>
      </c>
      <c r="O175" s="19">
        <f t="shared" si="21"/>
        <v>8.463000000000001</v>
      </c>
      <c r="P175" s="19">
        <f t="shared" si="22"/>
        <v>9.9603000000000019</v>
      </c>
      <c r="Q175" s="3">
        <v>56</v>
      </c>
      <c r="R175" s="7">
        <v>5</v>
      </c>
      <c r="S175" s="7">
        <v>8</v>
      </c>
      <c r="T175" s="19">
        <f t="shared" si="18"/>
        <v>6.5100000000000007</v>
      </c>
      <c r="U175" s="19">
        <f t="shared" si="23"/>
        <v>7.2912000000000017</v>
      </c>
      <c r="V175" s="19">
        <f t="shared" si="24"/>
        <v>9.9603000000000019</v>
      </c>
      <c r="W175" s="19">
        <f t="shared" si="25"/>
        <v>8.463000000000001</v>
      </c>
      <c r="X175" s="7">
        <v>57</v>
      </c>
      <c r="Y175" s="7">
        <v>4</v>
      </c>
      <c r="Z175" s="7">
        <v>4</v>
      </c>
      <c r="AA175" s="19">
        <f t="shared" si="19"/>
        <v>5.48</v>
      </c>
      <c r="AB175" s="19">
        <f t="shared" si="26"/>
        <v>6.1376000000000008</v>
      </c>
      <c r="AC175" s="19">
        <f t="shared" si="27"/>
        <v>7.1240000000000006</v>
      </c>
      <c r="AD175" s="19">
        <f t="shared" si="28"/>
        <v>8.3844000000000012</v>
      </c>
    </row>
    <row r="176" spans="1:30" x14ac:dyDescent="0.3">
      <c r="A176" s="3">
        <v>56</v>
      </c>
      <c r="B176" s="7">
        <v>5</v>
      </c>
      <c r="C176" s="7">
        <v>7</v>
      </c>
      <c r="D176" s="19">
        <f t="shared" si="17"/>
        <v>6.5100000000000007</v>
      </c>
      <c r="E176" s="19">
        <f t="shared" si="16"/>
        <v>6.6571260000000008</v>
      </c>
      <c r="J176" s="3">
        <v>55</v>
      </c>
      <c r="K176" s="5">
        <v>5</v>
      </c>
      <c r="L176" s="5">
        <v>8</v>
      </c>
      <c r="M176" s="19">
        <f t="shared" si="29"/>
        <v>6.5100000000000007</v>
      </c>
      <c r="N176" s="19">
        <f t="shared" si="20"/>
        <v>7.2912000000000017</v>
      </c>
      <c r="O176" s="19">
        <f t="shared" si="21"/>
        <v>8.463000000000001</v>
      </c>
      <c r="P176" s="19">
        <f t="shared" si="22"/>
        <v>9.9603000000000019</v>
      </c>
      <c r="Q176" s="3">
        <v>56</v>
      </c>
      <c r="R176" s="7">
        <v>6</v>
      </c>
      <c r="S176" s="7">
        <v>8</v>
      </c>
      <c r="T176" s="19">
        <f t="shared" si="18"/>
        <v>7.54</v>
      </c>
      <c r="U176" s="19">
        <f t="shared" si="23"/>
        <v>8.4448000000000008</v>
      </c>
      <c r="V176" s="19">
        <f t="shared" si="24"/>
        <v>11.536200000000001</v>
      </c>
      <c r="W176" s="19">
        <f t="shared" si="25"/>
        <v>9.8019999999999996</v>
      </c>
      <c r="X176" s="7">
        <v>57</v>
      </c>
      <c r="Y176" s="7">
        <v>3</v>
      </c>
      <c r="Z176" s="7">
        <v>2</v>
      </c>
      <c r="AA176" s="19">
        <f t="shared" si="19"/>
        <v>4.45</v>
      </c>
      <c r="AB176" s="19">
        <f t="shared" si="26"/>
        <v>4.9840000000000009</v>
      </c>
      <c r="AC176" s="19">
        <f t="shared" si="27"/>
        <v>5.7850000000000001</v>
      </c>
      <c r="AD176" s="19">
        <f t="shared" si="28"/>
        <v>6.8085000000000004</v>
      </c>
    </row>
    <row r="177" spans="1:30" x14ac:dyDescent="0.3">
      <c r="A177" s="3">
        <v>56</v>
      </c>
      <c r="B177" s="7">
        <v>5</v>
      </c>
      <c r="C177" s="7">
        <v>8</v>
      </c>
      <c r="D177" s="19">
        <f t="shared" si="17"/>
        <v>6.5100000000000007</v>
      </c>
      <c r="E177" s="19">
        <f t="shared" si="16"/>
        <v>6.6571260000000008</v>
      </c>
      <c r="J177" s="3">
        <v>55</v>
      </c>
      <c r="K177" s="3">
        <v>6</v>
      </c>
      <c r="L177" s="3">
        <v>8</v>
      </c>
      <c r="M177" s="19">
        <f t="shared" si="29"/>
        <v>7.54</v>
      </c>
      <c r="N177" s="19">
        <f t="shared" si="20"/>
        <v>8.4448000000000008</v>
      </c>
      <c r="O177" s="19">
        <f t="shared" si="21"/>
        <v>9.8019999999999996</v>
      </c>
      <c r="P177" s="19">
        <f t="shared" si="22"/>
        <v>11.536200000000001</v>
      </c>
      <c r="Q177" s="3">
        <v>56</v>
      </c>
      <c r="R177" s="7">
        <v>4</v>
      </c>
      <c r="S177" s="7">
        <v>4</v>
      </c>
      <c r="T177" s="19">
        <f t="shared" si="18"/>
        <v>5.48</v>
      </c>
      <c r="U177" s="19">
        <f t="shared" si="23"/>
        <v>6.1376000000000008</v>
      </c>
      <c r="V177" s="19">
        <f t="shared" si="24"/>
        <v>8.3844000000000012</v>
      </c>
      <c r="W177" s="19">
        <f t="shared" si="25"/>
        <v>7.1240000000000006</v>
      </c>
      <c r="X177" s="7">
        <v>57</v>
      </c>
      <c r="Y177" s="7">
        <v>3</v>
      </c>
      <c r="Z177" s="7">
        <v>6</v>
      </c>
      <c r="AA177" s="19">
        <f t="shared" si="19"/>
        <v>4.45</v>
      </c>
      <c r="AB177" s="19">
        <f t="shared" si="26"/>
        <v>4.9840000000000009</v>
      </c>
      <c r="AC177" s="19">
        <f t="shared" si="27"/>
        <v>5.7850000000000001</v>
      </c>
      <c r="AD177" s="19">
        <f t="shared" si="28"/>
        <v>6.8085000000000004</v>
      </c>
    </row>
    <row r="178" spans="1:30" x14ac:dyDescent="0.3">
      <c r="A178" s="3">
        <v>56</v>
      </c>
      <c r="B178" s="7">
        <v>6</v>
      </c>
      <c r="C178" s="7">
        <v>8</v>
      </c>
      <c r="D178" s="19">
        <f t="shared" si="17"/>
        <v>7.54</v>
      </c>
      <c r="E178" s="19">
        <f t="shared" si="16"/>
        <v>7.7104039999999996</v>
      </c>
      <c r="J178" s="3">
        <v>55</v>
      </c>
      <c r="K178" s="5">
        <v>4</v>
      </c>
      <c r="L178" s="5">
        <v>4</v>
      </c>
      <c r="M178" s="19">
        <f t="shared" si="29"/>
        <v>5.48</v>
      </c>
      <c r="N178" s="19">
        <f t="shared" si="20"/>
        <v>6.1376000000000008</v>
      </c>
      <c r="O178" s="19">
        <f t="shared" si="21"/>
        <v>7.1240000000000006</v>
      </c>
      <c r="P178" s="19">
        <f t="shared" si="22"/>
        <v>8.3844000000000012</v>
      </c>
      <c r="Q178" s="3">
        <v>56</v>
      </c>
      <c r="R178" s="7">
        <v>3</v>
      </c>
      <c r="S178" s="7">
        <v>2</v>
      </c>
      <c r="T178" s="19">
        <f t="shared" si="18"/>
        <v>4.45</v>
      </c>
      <c r="U178" s="19">
        <f t="shared" si="23"/>
        <v>4.9840000000000009</v>
      </c>
      <c r="V178" s="19">
        <f t="shared" si="24"/>
        <v>6.8085000000000004</v>
      </c>
      <c r="W178" s="19">
        <f t="shared" si="25"/>
        <v>5.7850000000000001</v>
      </c>
      <c r="X178" s="7">
        <v>57</v>
      </c>
      <c r="Y178" s="7">
        <v>6</v>
      </c>
      <c r="Z178" s="7">
        <v>7</v>
      </c>
      <c r="AA178" s="19">
        <f t="shared" si="19"/>
        <v>7.54</v>
      </c>
      <c r="AB178" s="19">
        <f t="shared" si="26"/>
        <v>8.4448000000000008</v>
      </c>
      <c r="AC178" s="19">
        <f t="shared" si="27"/>
        <v>9.8019999999999996</v>
      </c>
      <c r="AD178" s="19">
        <f t="shared" si="28"/>
        <v>11.536200000000001</v>
      </c>
    </row>
    <row r="179" spans="1:30" x14ac:dyDescent="0.3">
      <c r="A179" s="3">
        <v>56</v>
      </c>
      <c r="B179" s="7">
        <v>4</v>
      </c>
      <c r="C179" s="7">
        <v>4</v>
      </c>
      <c r="D179" s="19">
        <f t="shared" si="17"/>
        <v>5.48</v>
      </c>
      <c r="E179" s="19">
        <f t="shared" si="16"/>
        <v>5.6038480000000002</v>
      </c>
      <c r="J179" s="3">
        <v>55</v>
      </c>
      <c r="K179" s="3">
        <v>8</v>
      </c>
      <c r="L179" s="3">
        <v>11</v>
      </c>
      <c r="M179" s="19">
        <f t="shared" si="29"/>
        <v>9.6</v>
      </c>
      <c r="N179" s="19">
        <f t="shared" si="20"/>
        <v>10.752000000000001</v>
      </c>
      <c r="O179" s="19">
        <f t="shared" si="21"/>
        <v>12.48</v>
      </c>
      <c r="P179" s="19">
        <f t="shared" si="22"/>
        <v>14.687999999999999</v>
      </c>
      <c r="Q179" s="7">
        <v>56</v>
      </c>
      <c r="R179" s="7">
        <v>3</v>
      </c>
      <c r="S179" s="7">
        <v>6</v>
      </c>
      <c r="T179" s="19">
        <f t="shared" si="18"/>
        <v>4.45</v>
      </c>
      <c r="U179" s="19">
        <f t="shared" si="23"/>
        <v>4.9840000000000009</v>
      </c>
      <c r="V179" s="19">
        <f t="shared" si="24"/>
        <v>6.8085000000000004</v>
      </c>
      <c r="W179" s="19">
        <f t="shared" si="25"/>
        <v>5.7850000000000001</v>
      </c>
      <c r="X179" s="7">
        <v>57</v>
      </c>
      <c r="Y179" s="7">
        <v>6</v>
      </c>
      <c r="Z179" s="7">
        <v>6</v>
      </c>
      <c r="AA179" s="19">
        <f t="shared" si="19"/>
        <v>7.54</v>
      </c>
      <c r="AB179" s="19">
        <f t="shared" si="26"/>
        <v>8.4448000000000008</v>
      </c>
      <c r="AC179" s="19">
        <f t="shared" si="27"/>
        <v>9.8019999999999996</v>
      </c>
      <c r="AD179" s="19">
        <f t="shared" si="28"/>
        <v>11.536200000000001</v>
      </c>
    </row>
    <row r="180" spans="1:30" x14ac:dyDescent="0.3">
      <c r="A180" s="3">
        <v>56</v>
      </c>
      <c r="B180" s="7">
        <v>3</v>
      </c>
      <c r="C180" s="7">
        <v>2</v>
      </c>
      <c r="D180" s="19">
        <f t="shared" si="17"/>
        <v>4.45</v>
      </c>
      <c r="E180" s="19">
        <f t="shared" si="16"/>
        <v>4.5505699999999996</v>
      </c>
      <c r="J180" s="3">
        <v>55</v>
      </c>
      <c r="K180" s="5">
        <v>7</v>
      </c>
      <c r="L180" s="5">
        <v>5</v>
      </c>
      <c r="M180" s="19">
        <f t="shared" si="29"/>
        <v>8.57</v>
      </c>
      <c r="N180" s="19">
        <f t="shared" si="20"/>
        <v>9.5984000000000016</v>
      </c>
      <c r="O180" s="19">
        <f t="shared" si="21"/>
        <v>11.141</v>
      </c>
      <c r="P180" s="19">
        <f t="shared" si="22"/>
        <v>13.1121</v>
      </c>
      <c r="Q180" s="7">
        <v>56</v>
      </c>
      <c r="R180" s="7">
        <v>6</v>
      </c>
      <c r="S180" s="7">
        <v>7</v>
      </c>
      <c r="T180" s="19">
        <f t="shared" si="18"/>
        <v>7.54</v>
      </c>
      <c r="U180" s="19">
        <f t="shared" si="23"/>
        <v>8.4448000000000008</v>
      </c>
      <c r="V180" s="19">
        <f t="shared" si="24"/>
        <v>11.536200000000001</v>
      </c>
      <c r="W180" s="19">
        <f t="shared" si="25"/>
        <v>9.8019999999999996</v>
      </c>
      <c r="X180" s="7">
        <v>57</v>
      </c>
      <c r="Y180" s="7">
        <v>2</v>
      </c>
      <c r="Z180" s="7">
        <v>4</v>
      </c>
      <c r="AA180" s="19">
        <f t="shared" si="19"/>
        <v>3.42</v>
      </c>
      <c r="AB180" s="19">
        <f t="shared" si="26"/>
        <v>3.8304000000000005</v>
      </c>
      <c r="AC180" s="19">
        <f t="shared" si="27"/>
        <v>4.4459999999999997</v>
      </c>
      <c r="AD180" s="19">
        <f t="shared" si="28"/>
        <v>5.2325999999999997</v>
      </c>
    </row>
    <row r="181" spans="1:30" x14ac:dyDescent="0.3">
      <c r="A181" s="7">
        <v>56</v>
      </c>
      <c r="B181" s="7">
        <v>3</v>
      </c>
      <c r="C181" s="7">
        <v>6</v>
      </c>
      <c r="D181" s="19">
        <f t="shared" si="17"/>
        <v>4.45</v>
      </c>
      <c r="E181" s="19">
        <f t="shared" si="16"/>
        <v>4.5505699999999996</v>
      </c>
      <c r="J181" s="3">
        <v>55</v>
      </c>
      <c r="K181" s="3">
        <v>2</v>
      </c>
      <c r="L181" s="3">
        <v>2</v>
      </c>
      <c r="M181" s="19">
        <f t="shared" si="29"/>
        <v>3.42</v>
      </c>
      <c r="N181" s="19">
        <f t="shared" si="20"/>
        <v>3.8304000000000005</v>
      </c>
      <c r="O181" s="19">
        <f t="shared" si="21"/>
        <v>4.4459999999999997</v>
      </c>
      <c r="P181" s="19">
        <f t="shared" si="22"/>
        <v>5.2325999999999997</v>
      </c>
      <c r="Q181" s="7">
        <v>56</v>
      </c>
      <c r="R181" s="7">
        <v>6</v>
      </c>
      <c r="S181" s="7">
        <v>6</v>
      </c>
      <c r="T181" s="19">
        <f t="shared" si="18"/>
        <v>7.54</v>
      </c>
      <c r="U181" s="19">
        <f t="shared" si="23"/>
        <v>8.4448000000000008</v>
      </c>
      <c r="V181" s="19">
        <f t="shared" si="24"/>
        <v>11.536200000000001</v>
      </c>
      <c r="W181" s="19">
        <f t="shared" si="25"/>
        <v>9.8019999999999996</v>
      </c>
      <c r="X181" s="7">
        <v>57</v>
      </c>
      <c r="Y181" s="7">
        <v>4</v>
      </c>
      <c r="Z181" s="7">
        <v>8</v>
      </c>
      <c r="AA181" s="19">
        <f t="shared" si="19"/>
        <v>5.48</v>
      </c>
      <c r="AB181" s="19">
        <f t="shared" si="26"/>
        <v>6.1376000000000008</v>
      </c>
      <c r="AC181" s="19">
        <f t="shared" si="27"/>
        <v>7.1240000000000006</v>
      </c>
      <c r="AD181" s="19">
        <f t="shared" si="28"/>
        <v>8.3844000000000012</v>
      </c>
    </row>
    <row r="182" spans="1:30" x14ac:dyDescent="0.3">
      <c r="A182" s="7">
        <v>56</v>
      </c>
      <c r="B182" s="7">
        <v>6</v>
      </c>
      <c r="C182" s="7">
        <v>7</v>
      </c>
      <c r="D182" s="19">
        <f t="shared" si="17"/>
        <v>7.54</v>
      </c>
      <c r="E182" s="19">
        <f t="shared" si="16"/>
        <v>7.7104039999999996</v>
      </c>
      <c r="J182" s="3">
        <v>55</v>
      </c>
      <c r="K182" s="5">
        <v>7</v>
      </c>
      <c r="L182" s="5">
        <v>9</v>
      </c>
      <c r="M182" s="19">
        <f t="shared" si="29"/>
        <v>8.57</v>
      </c>
      <c r="N182" s="19">
        <f t="shared" si="20"/>
        <v>9.5984000000000016</v>
      </c>
      <c r="O182" s="19">
        <f t="shared" si="21"/>
        <v>11.141</v>
      </c>
      <c r="P182" s="19">
        <f t="shared" si="22"/>
        <v>13.1121</v>
      </c>
      <c r="Q182" s="7">
        <v>56</v>
      </c>
      <c r="R182" s="7">
        <v>2</v>
      </c>
      <c r="S182" s="7">
        <v>4</v>
      </c>
      <c r="T182" s="19">
        <f t="shared" si="18"/>
        <v>3.42</v>
      </c>
      <c r="U182" s="19">
        <f t="shared" si="23"/>
        <v>3.8304000000000005</v>
      </c>
      <c r="V182" s="19">
        <f t="shared" si="24"/>
        <v>5.2325999999999997</v>
      </c>
      <c r="W182" s="19">
        <f t="shared" si="25"/>
        <v>4.4459999999999997</v>
      </c>
      <c r="X182" s="7">
        <v>57</v>
      </c>
      <c r="Y182" s="7">
        <v>4</v>
      </c>
      <c r="Z182" s="7">
        <v>8</v>
      </c>
      <c r="AA182" s="19">
        <f t="shared" si="19"/>
        <v>5.48</v>
      </c>
      <c r="AB182" s="19">
        <f t="shared" si="26"/>
        <v>6.1376000000000008</v>
      </c>
      <c r="AC182" s="19">
        <f t="shared" si="27"/>
        <v>7.1240000000000006</v>
      </c>
      <c r="AD182" s="19">
        <f t="shared" si="28"/>
        <v>8.3844000000000012</v>
      </c>
    </row>
    <row r="183" spans="1:30" x14ac:dyDescent="0.3">
      <c r="A183" s="7">
        <v>56</v>
      </c>
      <c r="B183" s="7">
        <v>6</v>
      </c>
      <c r="C183" s="7">
        <v>6</v>
      </c>
      <c r="D183" s="19">
        <f t="shared" si="17"/>
        <v>7.54</v>
      </c>
      <c r="E183" s="19">
        <f t="shared" si="16"/>
        <v>7.7104039999999996</v>
      </c>
      <c r="J183" s="3">
        <v>55</v>
      </c>
      <c r="K183" s="3">
        <v>9</v>
      </c>
      <c r="L183" s="3">
        <v>8</v>
      </c>
      <c r="M183" s="19">
        <v>9</v>
      </c>
      <c r="N183" s="19">
        <f t="shared" si="20"/>
        <v>10.080000000000002</v>
      </c>
      <c r="O183" s="19">
        <f t="shared" si="21"/>
        <v>11.700000000000001</v>
      </c>
      <c r="P183" s="19">
        <f t="shared" si="22"/>
        <v>13.77</v>
      </c>
      <c r="Q183" s="7">
        <v>56</v>
      </c>
      <c r="R183" s="7">
        <v>4</v>
      </c>
      <c r="S183" s="7">
        <v>8</v>
      </c>
      <c r="T183" s="19">
        <f t="shared" si="18"/>
        <v>5.48</v>
      </c>
      <c r="U183" s="19">
        <f t="shared" si="23"/>
        <v>6.1376000000000008</v>
      </c>
      <c r="V183" s="19">
        <f t="shared" si="24"/>
        <v>8.3844000000000012</v>
      </c>
      <c r="W183" s="19">
        <f t="shared" si="25"/>
        <v>7.1240000000000006</v>
      </c>
      <c r="X183" s="7">
        <v>57</v>
      </c>
      <c r="Y183" s="7">
        <v>3</v>
      </c>
      <c r="Z183" s="7">
        <v>6</v>
      </c>
      <c r="AA183" s="19">
        <f t="shared" si="19"/>
        <v>4.45</v>
      </c>
      <c r="AB183" s="19">
        <f t="shared" si="26"/>
        <v>4.9840000000000009</v>
      </c>
      <c r="AC183" s="19">
        <f t="shared" si="27"/>
        <v>5.7850000000000001</v>
      </c>
      <c r="AD183" s="19">
        <f t="shared" si="28"/>
        <v>6.8085000000000004</v>
      </c>
    </row>
    <row r="184" spans="1:30" x14ac:dyDescent="0.3">
      <c r="A184" s="7">
        <v>56</v>
      </c>
      <c r="B184" s="7">
        <v>2</v>
      </c>
      <c r="C184" s="7">
        <v>4</v>
      </c>
      <c r="D184" s="19">
        <f t="shared" si="17"/>
        <v>3.42</v>
      </c>
      <c r="E184" s="19">
        <f t="shared" si="16"/>
        <v>3.4972919999999998</v>
      </c>
      <c r="J184" s="3">
        <v>55</v>
      </c>
      <c r="K184" s="5">
        <v>4</v>
      </c>
      <c r="L184" s="5">
        <v>3</v>
      </c>
      <c r="M184" s="19">
        <f t="shared" si="29"/>
        <v>5.48</v>
      </c>
      <c r="N184" s="19">
        <f t="shared" si="20"/>
        <v>6.1376000000000008</v>
      </c>
      <c r="O184" s="19">
        <f t="shared" si="21"/>
        <v>7.1240000000000006</v>
      </c>
      <c r="P184" s="19">
        <f t="shared" si="22"/>
        <v>8.3844000000000012</v>
      </c>
      <c r="Q184" s="7">
        <v>56</v>
      </c>
      <c r="R184" s="7">
        <v>4</v>
      </c>
      <c r="S184" s="7">
        <v>8</v>
      </c>
      <c r="T184" s="19">
        <f t="shared" si="18"/>
        <v>5.48</v>
      </c>
      <c r="U184" s="19">
        <f t="shared" si="23"/>
        <v>6.1376000000000008</v>
      </c>
      <c r="V184" s="19">
        <f t="shared" si="24"/>
        <v>8.3844000000000012</v>
      </c>
      <c r="W184" s="19">
        <f t="shared" si="25"/>
        <v>7.1240000000000006</v>
      </c>
      <c r="X184" s="7">
        <v>57</v>
      </c>
      <c r="Y184" s="7">
        <v>3</v>
      </c>
      <c r="Z184" s="7">
        <v>13</v>
      </c>
      <c r="AA184" s="19">
        <f t="shared" si="19"/>
        <v>4.45</v>
      </c>
      <c r="AB184" s="19">
        <f t="shared" si="26"/>
        <v>4.9840000000000009</v>
      </c>
      <c r="AC184" s="19">
        <f t="shared" si="27"/>
        <v>5.7850000000000001</v>
      </c>
      <c r="AD184" s="19">
        <f t="shared" si="28"/>
        <v>6.8085000000000004</v>
      </c>
    </row>
    <row r="185" spans="1:30" x14ac:dyDescent="0.3">
      <c r="A185" s="7">
        <v>56</v>
      </c>
      <c r="B185" s="7">
        <v>4</v>
      </c>
      <c r="C185" s="7">
        <v>8</v>
      </c>
      <c r="D185" s="19">
        <f t="shared" si="17"/>
        <v>5.48</v>
      </c>
      <c r="E185" s="19">
        <f t="shared" si="16"/>
        <v>5.6038480000000002</v>
      </c>
      <c r="J185" s="3">
        <v>55</v>
      </c>
      <c r="K185" s="3">
        <v>5</v>
      </c>
      <c r="L185" s="3">
        <v>7</v>
      </c>
      <c r="M185" s="19">
        <f t="shared" si="29"/>
        <v>6.5100000000000007</v>
      </c>
      <c r="N185" s="19">
        <f t="shared" si="20"/>
        <v>7.2912000000000017</v>
      </c>
      <c r="O185" s="19">
        <f t="shared" si="21"/>
        <v>8.463000000000001</v>
      </c>
      <c r="P185" s="19">
        <f t="shared" si="22"/>
        <v>9.9603000000000019</v>
      </c>
      <c r="Q185" s="7">
        <v>56</v>
      </c>
      <c r="R185" s="7">
        <v>3</v>
      </c>
      <c r="S185" s="7">
        <v>6</v>
      </c>
      <c r="T185" s="19">
        <f t="shared" si="18"/>
        <v>4.45</v>
      </c>
      <c r="U185" s="19">
        <f t="shared" si="23"/>
        <v>4.9840000000000009</v>
      </c>
      <c r="V185" s="19">
        <f t="shared" si="24"/>
        <v>6.8085000000000004</v>
      </c>
      <c r="W185" s="19">
        <f t="shared" si="25"/>
        <v>5.7850000000000001</v>
      </c>
      <c r="X185" s="7">
        <v>57</v>
      </c>
      <c r="Y185" s="7">
        <v>5</v>
      </c>
      <c r="Z185" s="7">
        <v>6</v>
      </c>
      <c r="AA185" s="19">
        <f t="shared" si="19"/>
        <v>6.5100000000000007</v>
      </c>
      <c r="AB185" s="19">
        <f t="shared" si="26"/>
        <v>7.2912000000000017</v>
      </c>
      <c r="AC185" s="19">
        <f t="shared" si="27"/>
        <v>8.463000000000001</v>
      </c>
      <c r="AD185" s="19">
        <f t="shared" si="28"/>
        <v>9.9603000000000019</v>
      </c>
    </row>
    <row r="186" spans="1:30" x14ac:dyDescent="0.3">
      <c r="A186" s="7">
        <v>56</v>
      </c>
      <c r="B186" s="7">
        <v>4</v>
      </c>
      <c r="C186" s="7">
        <v>8</v>
      </c>
      <c r="D186" s="19">
        <f t="shared" si="17"/>
        <v>5.48</v>
      </c>
      <c r="E186" s="19">
        <f t="shared" si="16"/>
        <v>5.6038480000000002</v>
      </c>
      <c r="J186" s="3">
        <v>55</v>
      </c>
      <c r="K186" s="5">
        <v>4</v>
      </c>
      <c r="L186" s="5">
        <v>15</v>
      </c>
      <c r="M186" s="19">
        <f t="shared" si="29"/>
        <v>5.48</v>
      </c>
      <c r="N186" s="19">
        <f t="shared" si="20"/>
        <v>6.1376000000000008</v>
      </c>
      <c r="O186" s="19">
        <f t="shared" si="21"/>
        <v>7.1240000000000006</v>
      </c>
      <c r="P186" s="19">
        <f t="shared" si="22"/>
        <v>8.3844000000000012</v>
      </c>
      <c r="Q186" s="7">
        <v>56</v>
      </c>
      <c r="R186" s="7">
        <v>3</v>
      </c>
      <c r="S186" s="7">
        <v>13</v>
      </c>
      <c r="T186" s="19">
        <f t="shared" si="18"/>
        <v>4.45</v>
      </c>
      <c r="U186" s="19">
        <f t="shared" si="23"/>
        <v>4.9840000000000009</v>
      </c>
      <c r="V186" s="19">
        <f t="shared" si="24"/>
        <v>6.8085000000000004</v>
      </c>
      <c r="W186" s="19">
        <f t="shared" si="25"/>
        <v>5.7850000000000001</v>
      </c>
      <c r="X186" s="7">
        <v>57</v>
      </c>
      <c r="Y186" s="7">
        <v>4</v>
      </c>
      <c r="Z186" s="7">
        <v>6</v>
      </c>
      <c r="AA186" s="19">
        <f t="shared" si="19"/>
        <v>5.48</v>
      </c>
      <c r="AB186" s="19">
        <f t="shared" si="26"/>
        <v>6.1376000000000008</v>
      </c>
      <c r="AC186" s="19">
        <f t="shared" si="27"/>
        <v>7.1240000000000006</v>
      </c>
      <c r="AD186" s="19">
        <f t="shared" si="28"/>
        <v>8.3844000000000012</v>
      </c>
    </row>
    <row r="187" spans="1:30" x14ac:dyDescent="0.3">
      <c r="A187" s="7">
        <v>56</v>
      </c>
      <c r="B187" s="7">
        <v>3</v>
      </c>
      <c r="C187" s="7">
        <v>6</v>
      </c>
      <c r="D187" s="19">
        <f t="shared" si="17"/>
        <v>4.45</v>
      </c>
      <c r="E187" s="19">
        <f t="shared" si="16"/>
        <v>4.5505699999999996</v>
      </c>
      <c r="J187" s="3">
        <v>55</v>
      </c>
      <c r="K187" s="3">
        <v>8</v>
      </c>
      <c r="L187" s="3">
        <v>12</v>
      </c>
      <c r="M187" s="19">
        <v>8</v>
      </c>
      <c r="N187" s="19">
        <f t="shared" si="20"/>
        <v>8.9600000000000009</v>
      </c>
      <c r="O187" s="19">
        <f t="shared" si="21"/>
        <v>10.4</v>
      </c>
      <c r="P187" s="19">
        <f t="shared" si="22"/>
        <v>12.24</v>
      </c>
      <c r="Q187" s="7">
        <v>56</v>
      </c>
      <c r="R187" s="7">
        <v>5</v>
      </c>
      <c r="S187" s="7">
        <v>6</v>
      </c>
      <c r="T187" s="19">
        <f t="shared" si="18"/>
        <v>6.5100000000000007</v>
      </c>
      <c r="U187" s="19">
        <f t="shared" si="23"/>
        <v>7.2912000000000017</v>
      </c>
      <c r="V187" s="19">
        <f t="shared" si="24"/>
        <v>9.9603000000000019</v>
      </c>
      <c r="W187" s="19">
        <f t="shared" si="25"/>
        <v>8.463000000000001</v>
      </c>
      <c r="X187" s="7">
        <v>57</v>
      </c>
      <c r="Y187" s="7">
        <v>6</v>
      </c>
      <c r="Z187" s="7">
        <v>12</v>
      </c>
      <c r="AA187" s="19">
        <f t="shared" si="19"/>
        <v>7.54</v>
      </c>
      <c r="AB187" s="19">
        <f t="shared" si="26"/>
        <v>8.4448000000000008</v>
      </c>
      <c r="AC187" s="19">
        <f t="shared" si="27"/>
        <v>9.8019999999999996</v>
      </c>
      <c r="AD187" s="19">
        <f t="shared" si="28"/>
        <v>11.536200000000001</v>
      </c>
    </row>
    <row r="188" spans="1:30" x14ac:dyDescent="0.3">
      <c r="A188" s="7">
        <v>56</v>
      </c>
      <c r="B188" s="7">
        <v>3</v>
      </c>
      <c r="C188" s="7">
        <v>13</v>
      </c>
      <c r="D188" s="19">
        <f t="shared" si="17"/>
        <v>4.45</v>
      </c>
      <c r="E188" s="19">
        <f t="shared" si="16"/>
        <v>4.5505699999999996</v>
      </c>
      <c r="J188" s="3">
        <v>55</v>
      </c>
      <c r="K188" s="5">
        <v>3</v>
      </c>
      <c r="L188" s="5">
        <v>6</v>
      </c>
      <c r="M188" s="19">
        <f t="shared" si="29"/>
        <v>4.45</v>
      </c>
      <c r="N188" s="19">
        <f t="shared" si="20"/>
        <v>4.9840000000000009</v>
      </c>
      <c r="O188" s="19">
        <f t="shared" si="21"/>
        <v>5.7850000000000001</v>
      </c>
      <c r="P188" s="19">
        <f t="shared" si="22"/>
        <v>6.8085000000000004</v>
      </c>
      <c r="Q188" s="7">
        <v>56</v>
      </c>
      <c r="R188" s="7">
        <v>4</v>
      </c>
      <c r="S188" s="7">
        <v>6</v>
      </c>
      <c r="T188" s="19">
        <f t="shared" si="18"/>
        <v>5.48</v>
      </c>
      <c r="U188" s="19">
        <f t="shared" si="23"/>
        <v>6.1376000000000008</v>
      </c>
      <c r="V188" s="19">
        <f t="shared" si="24"/>
        <v>8.3844000000000012</v>
      </c>
      <c r="W188" s="19">
        <f t="shared" si="25"/>
        <v>7.1240000000000006</v>
      </c>
      <c r="X188" s="7">
        <v>57</v>
      </c>
      <c r="Y188" s="7">
        <v>6</v>
      </c>
      <c r="Z188" s="7">
        <v>14</v>
      </c>
      <c r="AA188" s="19">
        <f t="shared" si="19"/>
        <v>7.54</v>
      </c>
      <c r="AB188" s="19">
        <f t="shared" si="26"/>
        <v>8.4448000000000008</v>
      </c>
      <c r="AC188" s="19">
        <f t="shared" si="27"/>
        <v>9.8019999999999996</v>
      </c>
      <c r="AD188" s="19">
        <f t="shared" si="28"/>
        <v>11.536200000000001</v>
      </c>
    </row>
    <row r="189" spans="1:30" x14ac:dyDescent="0.3">
      <c r="A189" s="7">
        <v>56</v>
      </c>
      <c r="B189" s="7">
        <v>5</v>
      </c>
      <c r="C189" s="7">
        <v>6</v>
      </c>
      <c r="D189" s="19">
        <f t="shared" si="17"/>
        <v>6.5100000000000007</v>
      </c>
      <c r="E189" s="19">
        <f t="shared" si="16"/>
        <v>6.6571260000000008</v>
      </c>
      <c r="J189" s="3">
        <v>55</v>
      </c>
      <c r="K189" s="3">
        <v>5</v>
      </c>
      <c r="L189" s="3">
        <v>4</v>
      </c>
      <c r="M189" s="19">
        <f t="shared" si="29"/>
        <v>6.5100000000000007</v>
      </c>
      <c r="N189" s="19">
        <f t="shared" si="20"/>
        <v>7.2912000000000017</v>
      </c>
      <c r="O189" s="19">
        <f t="shared" si="21"/>
        <v>8.463000000000001</v>
      </c>
      <c r="P189" s="19">
        <f t="shared" si="22"/>
        <v>9.9603000000000019</v>
      </c>
      <c r="Q189" s="7">
        <v>56</v>
      </c>
      <c r="R189" s="7">
        <v>6</v>
      </c>
      <c r="S189" s="7">
        <v>12</v>
      </c>
      <c r="T189" s="19">
        <f t="shared" si="18"/>
        <v>7.54</v>
      </c>
      <c r="U189" s="19">
        <f t="shared" si="23"/>
        <v>8.4448000000000008</v>
      </c>
      <c r="V189" s="19">
        <f t="shared" si="24"/>
        <v>11.536200000000001</v>
      </c>
      <c r="W189" s="19">
        <f t="shared" si="25"/>
        <v>9.8019999999999996</v>
      </c>
      <c r="X189" s="7">
        <v>57</v>
      </c>
      <c r="Y189" s="7">
        <v>4</v>
      </c>
      <c r="Z189" s="7">
        <v>5</v>
      </c>
      <c r="AA189" s="19">
        <f t="shared" si="19"/>
        <v>5.48</v>
      </c>
      <c r="AB189" s="19">
        <f t="shared" si="26"/>
        <v>6.1376000000000008</v>
      </c>
      <c r="AC189" s="19">
        <f t="shared" si="27"/>
        <v>7.1240000000000006</v>
      </c>
      <c r="AD189" s="19">
        <f t="shared" si="28"/>
        <v>8.3844000000000012</v>
      </c>
    </row>
    <row r="190" spans="1:30" x14ac:dyDescent="0.3">
      <c r="A190" s="7">
        <v>56</v>
      </c>
      <c r="B190" s="7">
        <v>4</v>
      </c>
      <c r="C190" s="7">
        <v>6</v>
      </c>
      <c r="D190" s="19">
        <f t="shared" si="17"/>
        <v>5.48</v>
      </c>
      <c r="E190" s="19">
        <f t="shared" si="16"/>
        <v>5.6038480000000002</v>
      </c>
      <c r="J190" s="3">
        <v>55</v>
      </c>
      <c r="K190" s="7">
        <v>3</v>
      </c>
      <c r="L190" s="7">
        <v>4</v>
      </c>
      <c r="M190" s="19">
        <f t="shared" si="29"/>
        <v>4.45</v>
      </c>
      <c r="N190" s="19">
        <f t="shared" si="20"/>
        <v>4.9840000000000009</v>
      </c>
      <c r="O190" s="19">
        <f t="shared" si="21"/>
        <v>5.7850000000000001</v>
      </c>
      <c r="P190" s="19">
        <f t="shared" si="22"/>
        <v>6.8085000000000004</v>
      </c>
      <c r="Q190" s="7">
        <v>56</v>
      </c>
      <c r="R190" s="7">
        <v>6</v>
      </c>
      <c r="S190" s="7">
        <v>14</v>
      </c>
      <c r="T190" s="19">
        <f t="shared" si="18"/>
        <v>7.54</v>
      </c>
      <c r="U190" s="19">
        <f t="shared" si="23"/>
        <v>8.4448000000000008</v>
      </c>
      <c r="V190" s="19">
        <f t="shared" si="24"/>
        <v>11.536200000000001</v>
      </c>
      <c r="W190" s="19">
        <f t="shared" si="25"/>
        <v>9.8019999999999996</v>
      </c>
      <c r="X190" s="7">
        <v>57</v>
      </c>
      <c r="Y190" s="7">
        <v>6</v>
      </c>
      <c r="Z190" s="7">
        <v>4</v>
      </c>
      <c r="AA190" s="19">
        <f t="shared" si="19"/>
        <v>7.54</v>
      </c>
      <c r="AB190" s="19">
        <f t="shared" si="26"/>
        <v>8.4448000000000008</v>
      </c>
      <c r="AC190" s="19">
        <f t="shared" si="27"/>
        <v>9.8019999999999996</v>
      </c>
      <c r="AD190" s="19">
        <f t="shared" si="28"/>
        <v>11.536200000000001</v>
      </c>
    </row>
    <row r="191" spans="1:30" x14ac:dyDescent="0.3">
      <c r="A191" s="7">
        <v>56</v>
      </c>
      <c r="B191" s="7">
        <v>6</v>
      </c>
      <c r="C191" s="7">
        <v>12</v>
      </c>
      <c r="D191" s="19">
        <f t="shared" si="17"/>
        <v>7.54</v>
      </c>
      <c r="E191" s="19">
        <f t="shared" si="16"/>
        <v>7.7104039999999996</v>
      </c>
      <c r="J191" s="3">
        <v>55</v>
      </c>
      <c r="K191" s="7">
        <v>5</v>
      </c>
      <c r="L191" s="7">
        <v>5</v>
      </c>
      <c r="M191" s="19">
        <f t="shared" si="29"/>
        <v>6.5100000000000007</v>
      </c>
      <c r="N191" s="19">
        <f t="shared" si="20"/>
        <v>7.2912000000000017</v>
      </c>
      <c r="O191" s="19">
        <f t="shared" si="21"/>
        <v>8.463000000000001</v>
      </c>
      <c r="P191" s="19">
        <f t="shared" si="22"/>
        <v>9.9603000000000019</v>
      </c>
      <c r="Q191" s="7">
        <v>56</v>
      </c>
      <c r="R191" s="7">
        <v>4</v>
      </c>
      <c r="S191" s="7">
        <v>5</v>
      </c>
      <c r="T191" s="19">
        <f t="shared" si="18"/>
        <v>5.48</v>
      </c>
      <c r="U191" s="19">
        <f t="shared" si="23"/>
        <v>6.1376000000000008</v>
      </c>
      <c r="V191" s="19">
        <f t="shared" si="24"/>
        <v>8.3844000000000012</v>
      </c>
      <c r="W191" s="19">
        <f t="shared" si="25"/>
        <v>7.1240000000000006</v>
      </c>
      <c r="X191" s="7">
        <v>57</v>
      </c>
      <c r="Y191" s="7">
        <v>3</v>
      </c>
      <c r="Z191" s="7">
        <v>3</v>
      </c>
      <c r="AA191" s="19">
        <f t="shared" si="19"/>
        <v>4.45</v>
      </c>
      <c r="AB191" s="19">
        <f t="shared" si="26"/>
        <v>4.9840000000000009</v>
      </c>
      <c r="AC191" s="19">
        <f t="shared" si="27"/>
        <v>5.7850000000000001</v>
      </c>
      <c r="AD191" s="19">
        <f t="shared" si="28"/>
        <v>6.8085000000000004</v>
      </c>
    </row>
    <row r="192" spans="1:30" x14ac:dyDescent="0.3">
      <c r="A192" s="7">
        <v>56</v>
      </c>
      <c r="B192" s="7">
        <v>6</v>
      </c>
      <c r="C192" s="7">
        <v>14</v>
      </c>
      <c r="D192" s="19">
        <f t="shared" si="17"/>
        <v>7.54</v>
      </c>
      <c r="E192" s="19">
        <f t="shared" si="16"/>
        <v>7.7104039999999996</v>
      </c>
      <c r="J192" s="3">
        <v>55</v>
      </c>
      <c r="K192" s="7">
        <v>3</v>
      </c>
      <c r="L192" s="7">
        <v>5</v>
      </c>
      <c r="M192" s="19">
        <f t="shared" si="29"/>
        <v>4.45</v>
      </c>
      <c r="N192" s="19">
        <f t="shared" si="20"/>
        <v>4.9840000000000009</v>
      </c>
      <c r="O192" s="19">
        <f t="shared" si="21"/>
        <v>5.7850000000000001</v>
      </c>
      <c r="P192" s="19">
        <f t="shared" si="22"/>
        <v>6.8085000000000004</v>
      </c>
      <c r="Q192" s="7">
        <v>56</v>
      </c>
      <c r="R192" s="7">
        <v>6</v>
      </c>
      <c r="S192" s="7">
        <v>4</v>
      </c>
      <c r="T192" s="19">
        <f t="shared" si="18"/>
        <v>7.54</v>
      </c>
      <c r="U192" s="19">
        <f t="shared" si="23"/>
        <v>8.4448000000000008</v>
      </c>
      <c r="V192" s="19">
        <f t="shared" si="24"/>
        <v>11.536200000000001</v>
      </c>
      <c r="W192" s="19">
        <f t="shared" si="25"/>
        <v>9.8019999999999996</v>
      </c>
      <c r="X192" s="7">
        <v>57</v>
      </c>
      <c r="Y192" s="7">
        <v>5</v>
      </c>
      <c r="Z192" s="7">
        <v>6</v>
      </c>
      <c r="AA192" s="19">
        <f t="shared" si="19"/>
        <v>6.5100000000000007</v>
      </c>
      <c r="AB192" s="19">
        <f t="shared" si="26"/>
        <v>7.2912000000000017</v>
      </c>
      <c r="AC192" s="19">
        <f t="shared" si="27"/>
        <v>8.463000000000001</v>
      </c>
      <c r="AD192" s="19">
        <f t="shared" si="28"/>
        <v>9.9603000000000019</v>
      </c>
    </row>
    <row r="193" spans="1:30" x14ac:dyDescent="0.3">
      <c r="A193" s="7">
        <v>56</v>
      </c>
      <c r="B193" s="7">
        <v>4</v>
      </c>
      <c r="C193" s="7">
        <v>5</v>
      </c>
      <c r="D193" s="19">
        <f t="shared" si="17"/>
        <v>5.48</v>
      </c>
      <c r="E193" s="19">
        <f t="shared" si="16"/>
        <v>5.6038480000000002</v>
      </c>
      <c r="J193" s="3">
        <v>55</v>
      </c>
      <c r="K193" s="7">
        <v>5</v>
      </c>
      <c r="L193" s="7">
        <v>5</v>
      </c>
      <c r="M193" s="19">
        <f t="shared" si="29"/>
        <v>6.5100000000000007</v>
      </c>
      <c r="N193" s="19">
        <f t="shared" si="20"/>
        <v>7.2912000000000017</v>
      </c>
      <c r="O193" s="19">
        <f t="shared" si="21"/>
        <v>8.463000000000001</v>
      </c>
      <c r="P193" s="19">
        <f t="shared" si="22"/>
        <v>9.9603000000000019</v>
      </c>
      <c r="Q193" s="7">
        <v>56</v>
      </c>
      <c r="R193" s="7">
        <v>3</v>
      </c>
      <c r="S193" s="7">
        <v>3</v>
      </c>
      <c r="T193" s="19">
        <f t="shared" si="18"/>
        <v>4.45</v>
      </c>
      <c r="U193" s="19">
        <f t="shared" si="23"/>
        <v>4.9840000000000009</v>
      </c>
      <c r="V193" s="19">
        <f t="shared" si="24"/>
        <v>6.8085000000000004</v>
      </c>
      <c r="W193" s="19">
        <f t="shared" si="25"/>
        <v>5.7850000000000001</v>
      </c>
      <c r="X193" s="7">
        <v>57</v>
      </c>
      <c r="Y193" s="7">
        <v>6</v>
      </c>
      <c r="Z193" s="7">
        <v>3</v>
      </c>
      <c r="AA193" s="19">
        <f t="shared" si="19"/>
        <v>7.54</v>
      </c>
      <c r="AB193" s="19">
        <f t="shared" si="26"/>
        <v>8.4448000000000008</v>
      </c>
      <c r="AC193" s="19">
        <f t="shared" si="27"/>
        <v>9.8019999999999996</v>
      </c>
      <c r="AD193" s="19">
        <f t="shared" si="28"/>
        <v>11.536200000000001</v>
      </c>
    </row>
    <row r="194" spans="1:30" x14ac:dyDescent="0.3">
      <c r="A194" s="7">
        <v>56</v>
      </c>
      <c r="B194" s="7">
        <v>6</v>
      </c>
      <c r="C194" s="7">
        <v>4</v>
      </c>
      <c r="D194" s="19">
        <f t="shared" si="17"/>
        <v>7.54</v>
      </c>
      <c r="E194" s="19">
        <f t="shared" si="16"/>
        <v>7.7104039999999996</v>
      </c>
      <c r="J194" s="3">
        <v>55</v>
      </c>
      <c r="K194" s="7">
        <v>4</v>
      </c>
      <c r="L194" s="7">
        <v>3</v>
      </c>
      <c r="M194" s="19">
        <f t="shared" si="29"/>
        <v>5.48</v>
      </c>
      <c r="N194" s="19">
        <f t="shared" si="20"/>
        <v>6.1376000000000008</v>
      </c>
      <c r="O194" s="19">
        <f t="shared" si="21"/>
        <v>7.1240000000000006</v>
      </c>
      <c r="P194" s="19">
        <f t="shared" si="22"/>
        <v>8.3844000000000012</v>
      </c>
      <c r="Q194" s="7">
        <v>56</v>
      </c>
      <c r="R194" s="7">
        <v>5</v>
      </c>
      <c r="S194" s="7">
        <v>6</v>
      </c>
      <c r="T194" s="19">
        <f t="shared" si="18"/>
        <v>6.5100000000000007</v>
      </c>
      <c r="U194" s="19">
        <f t="shared" si="23"/>
        <v>7.2912000000000017</v>
      </c>
      <c r="V194" s="19">
        <f t="shared" si="24"/>
        <v>9.9603000000000019</v>
      </c>
      <c r="W194" s="19">
        <f t="shared" si="25"/>
        <v>8.463000000000001</v>
      </c>
      <c r="X194" s="7">
        <v>57</v>
      </c>
      <c r="Y194" s="7">
        <v>3</v>
      </c>
      <c r="Z194" s="7">
        <v>6</v>
      </c>
      <c r="AA194" s="19">
        <f t="shared" si="19"/>
        <v>4.45</v>
      </c>
      <c r="AB194" s="19">
        <f t="shared" si="26"/>
        <v>4.9840000000000009</v>
      </c>
      <c r="AC194" s="19">
        <f t="shared" si="27"/>
        <v>5.7850000000000001</v>
      </c>
      <c r="AD194" s="19">
        <f t="shared" si="28"/>
        <v>6.8085000000000004</v>
      </c>
    </row>
    <row r="195" spans="1:30" x14ac:dyDescent="0.3">
      <c r="A195" s="7">
        <v>56</v>
      </c>
      <c r="B195" s="7">
        <v>3</v>
      </c>
      <c r="C195" s="7">
        <v>3</v>
      </c>
      <c r="D195" s="19">
        <f t="shared" si="17"/>
        <v>4.45</v>
      </c>
      <c r="E195" s="19">
        <f t="shared" ref="E195:E258" si="30">D195*1.0226</f>
        <v>4.5505699999999996</v>
      </c>
      <c r="J195" s="3">
        <v>55</v>
      </c>
      <c r="K195" s="7">
        <v>4</v>
      </c>
      <c r="L195" s="7">
        <v>4</v>
      </c>
      <c r="M195" s="19">
        <f t="shared" si="29"/>
        <v>5.48</v>
      </c>
      <c r="N195" s="19">
        <f t="shared" si="20"/>
        <v>6.1376000000000008</v>
      </c>
      <c r="O195" s="19">
        <f t="shared" si="21"/>
        <v>7.1240000000000006</v>
      </c>
      <c r="P195" s="19">
        <f t="shared" si="22"/>
        <v>8.3844000000000012</v>
      </c>
      <c r="Q195" s="7">
        <v>56</v>
      </c>
      <c r="R195" s="7">
        <v>6</v>
      </c>
      <c r="S195" s="7">
        <v>3</v>
      </c>
      <c r="T195" s="19">
        <f t="shared" si="18"/>
        <v>7.54</v>
      </c>
      <c r="U195" s="19">
        <f t="shared" si="23"/>
        <v>8.4448000000000008</v>
      </c>
      <c r="V195" s="19">
        <f t="shared" si="24"/>
        <v>11.536200000000001</v>
      </c>
      <c r="W195" s="19">
        <f t="shared" si="25"/>
        <v>9.8019999999999996</v>
      </c>
      <c r="X195" s="7">
        <v>57</v>
      </c>
      <c r="Y195" s="7">
        <v>3</v>
      </c>
      <c r="Z195" s="7">
        <v>4</v>
      </c>
      <c r="AA195" s="19">
        <f t="shared" si="19"/>
        <v>4.45</v>
      </c>
      <c r="AB195" s="19">
        <f t="shared" si="26"/>
        <v>4.9840000000000009</v>
      </c>
      <c r="AC195" s="19">
        <f t="shared" si="27"/>
        <v>5.7850000000000001</v>
      </c>
      <c r="AD195" s="19">
        <f t="shared" si="28"/>
        <v>6.8085000000000004</v>
      </c>
    </row>
    <row r="196" spans="1:30" x14ac:dyDescent="0.3">
      <c r="A196" s="7">
        <v>56</v>
      </c>
      <c r="B196" s="7">
        <v>5</v>
      </c>
      <c r="C196" s="7">
        <v>6</v>
      </c>
      <c r="D196" s="19">
        <f t="shared" ref="D196:D259" si="31">1.36+(1.03*B196)</f>
        <v>6.5100000000000007</v>
      </c>
      <c r="E196" s="19">
        <f t="shared" si="30"/>
        <v>6.6571260000000008</v>
      </c>
      <c r="J196" s="3">
        <v>55</v>
      </c>
      <c r="K196" s="7">
        <v>2</v>
      </c>
      <c r="L196" s="7">
        <v>2</v>
      </c>
      <c r="M196" s="19">
        <f t="shared" si="29"/>
        <v>3.42</v>
      </c>
      <c r="N196" s="19">
        <f t="shared" si="20"/>
        <v>3.8304000000000005</v>
      </c>
      <c r="O196" s="19">
        <f t="shared" si="21"/>
        <v>4.4459999999999997</v>
      </c>
      <c r="P196" s="19">
        <f t="shared" si="22"/>
        <v>5.2325999999999997</v>
      </c>
      <c r="Q196" s="7">
        <v>56</v>
      </c>
      <c r="R196" s="7">
        <v>3</v>
      </c>
      <c r="S196" s="7">
        <v>6</v>
      </c>
      <c r="T196" s="19">
        <f t="shared" si="18"/>
        <v>4.45</v>
      </c>
      <c r="U196" s="19">
        <f t="shared" si="23"/>
        <v>4.9840000000000009</v>
      </c>
      <c r="V196" s="19">
        <f t="shared" si="24"/>
        <v>6.8085000000000004</v>
      </c>
      <c r="W196" s="19">
        <f t="shared" si="25"/>
        <v>5.7850000000000001</v>
      </c>
      <c r="X196" s="7">
        <v>57</v>
      </c>
      <c r="Y196" s="7">
        <v>7</v>
      </c>
      <c r="Z196" s="7">
        <v>8</v>
      </c>
      <c r="AA196" s="19">
        <f t="shared" si="19"/>
        <v>8.57</v>
      </c>
      <c r="AB196" s="19">
        <f t="shared" si="26"/>
        <v>9.5984000000000016</v>
      </c>
      <c r="AC196" s="19">
        <f t="shared" si="27"/>
        <v>11.141</v>
      </c>
      <c r="AD196" s="19">
        <f t="shared" si="28"/>
        <v>13.1121</v>
      </c>
    </row>
    <row r="197" spans="1:30" x14ac:dyDescent="0.3">
      <c r="A197" s="7">
        <v>56</v>
      </c>
      <c r="B197" s="7">
        <v>6</v>
      </c>
      <c r="C197" s="7">
        <v>3</v>
      </c>
      <c r="D197" s="19">
        <f t="shared" si="31"/>
        <v>7.54</v>
      </c>
      <c r="E197" s="19">
        <f t="shared" si="30"/>
        <v>7.7104039999999996</v>
      </c>
      <c r="J197" s="3">
        <v>55</v>
      </c>
      <c r="K197" s="7">
        <v>3</v>
      </c>
      <c r="L197" s="7">
        <v>2</v>
      </c>
      <c r="M197" s="19">
        <f t="shared" si="29"/>
        <v>4.45</v>
      </c>
      <c r="N197" s="19">
        <f t="shared" si="20"/>
        <v>4.9840000000000009</v>
      </c>
      <c r="O197" s="19">
        <f t="shared" si="21"/>
        <v>5.7850000000000001</v>
      </c>
      <c r="P197" s="19">
        <f t="shared" si="22"/>
        <v>6.8085000000000004</v>
      </c>
      <c r="Q197" s="7">
        <v>56</v>
      </c>
      <c r="R197" s="7">
        <v>3</v>
      </c>
      <c r="S197" s="7">
        <v>4</v>
      </c>
      <c r="T197" s="19">
        <f t="shared" si="18"/>
        <v>4.45</v>
      </c>
      <c r="U197" s="19">
        <f t="shared" si="23"/>
        <v>4.9840000000000009</v>
      </c>
      <c r="V197" s="19">
        <f t="shared" si="24"/>
        <v>6.8085000000000004</v>
      </c>
      <c r="W197" s="19">
        <f t="shared" si="25"/>
        <v>5.7850000000000001</v>
      </c>
      <c r="X197" s="7">
        <v>57</v>
      </c>
      <c r="Y197" s="7">
        <v>4</v>
      </c>
      <c r="Z197" s="7">
        <v>6</v>
      </c>
      <c r="AA197" s="19">
        <f t="shared" si="19"/>
        <v>5.48</v>
      </c>
      <c r="AB197" s="19">
        <f t="shared" si="26"/>
        <v>6.1376000000000008</v>
      </c>
      <c r="AC197" s="19">
        <f t="shared" si="27"/>
        <v>7.1240000000000006</v>
      </c>
      <c r="AD197" s="19">
        <f t="shared" si="28"/>
        <v>8.3844000000000012</v>
      </c>
    </row>
    <row r="198" spans="1:30" x14ac:dyDescent="0.3">
      <c r="A198" s="7">
        <v>56</v>
      </c>
      <c r="B198" s="7">
        <v>3</v>
      </c>
      <c r="C198" s="7">
        <v>6</v>
      </c>
      <c r="D198" s="19">
        <f t="shared" si="31"/>
        <v>4.45</v>
      </c>
      <c r="E198" s="19">
        <f t="shared" si="30"/>
        <v>4.5505699999999996</v>
      </c>
      <c r="J198" s="3">
        <v>55</v>
      </c>
      <c r="K198" s="7">
        <v>1</v>
      </c>
      <c r="L198" s="7">
        <v>2</v>
      </c>
      <c r="M198" s="19">
        <f t="shared" si="29"/>
        <v>2.39</v>
      </c>
      <c r="N198" s="19">
        <f t="shared" si="20"/>
        <v>2.6768000000000005</v>
      </c>
      <c r="O198" s="19">
        <f t="shared" si="21"/>
        <v>3.1070000000000002</v>
      </c>
      <c r="P198" s="19">
        <f t="shared" si="22"/>
        <v>3.6567000000000003</v>
      </c>
      <c r="Q198" s="7">
        <v>56</v>
      </c>
      <c r="R198" s="7">
        <v>7</v>
      </c>
      <c r="S198" s="7">
        <v>8</v>
      </c>
      <c r="T198" s="19">
        <f t="shared" si="18"/>
        <v>8.57</v>
      </c>
      <c r="U198" s="19">
        <f t="shared" si="23"/>
        <v>9.5984000000000016</v>
      </c>
      <c r="V198" s="19">
        <f t="shared" si="24"/>
        <v>13.1121</v>
      </c>
      <c r="W198" s="19">
        <f t="shared" si="25"/>
        <v>11.141</v>
      </c>
      <c r="X198" s="7">
        <v>57</v>
      </c>
      <c r="Y198" s="7">
        <v>4</v>
      </c>
      <c r="Z198" s="7">
        <v>3</v>
      </c>
      <c r="AA198" s="19">
        <f t="shared" si="19"/>
        <v>5.48</v>
      </c>
      <c r="AB198" s="19">
        <f t="shared" si="26"/>
        <v>6.1376000000000008</v>
      </c>
      <c r="AC198" s="19">
        <f t="shared" si="27"/>
        <v>7.1240000000000006</v>
      </c>
      <c r="AD198" s="19">
        <f t="shared" si="28"/>
        <v>8.3844000000000012</v>
      </c>
    </row>
    <row r="199" spans="1:30" x14ac:dyDescent="0.3">
      <c r="A199" s="7">
        <v>56</v>
      </c>
      <c r="B199" s="7">
        <v>3</v>
      </c>
      <c r="C199" s="7">
        <v>4</v>
      </c>
      <c r="D199" s="19">
        <f t="shared" si="31"/>
        <v>4.45</v>
      </c>
      <c r="E199" s="19">
        <f t="shared" si="30"/>
        <v>4.5505699999999996</v>
      </c>
      <c r="J199" s="3">
        <v>55</v>
      </c>
      <c r="K199" s="7">
        <v>4</v>
      </c>
      <c r="L199" s="7">
        <v>6</v>
      </c>
      <c r="M199" s="19">
        <f t="shared" si="29"/>
        <v>5.48</v>
      </c>
      <c r="N199" s="19">
        <f t="shared" si="20"/>
        <v>6.1376000000000008</v>
      </c>
      <c r="O199" s="19">
        <f t="shared" si="21"/>
        <v>7.1240000000000006</v>
      </c>
      <c r="P199" s="19">
        <f t="shared" si="22"/>
        <v>8.3844000000000012</v>
      </c>
      <c r="Q199" s="7">
        <v>56</v>
      </c>
      <c r="R199" s="7">
        <v>4</v>
      </c>
      <c r="S199" s="7">
        <v>6</v>
      </c>
      <c r="T199" s="19">
        <f t="shared" si="18"/>
        <v>5.48</v>
      </c>
      <c r="U199" s="19">
        <f t="shared" si="23"/>
        <v>6.1376000000000008</v>
      </c>
      <c r="V199" s="19">
        <f t="shared" si="24"/>
        <v>8.3844000000000012</v>
      </c>
      <c r="W199" s="19">
        <f t="shared" si="25"/>
        <v>7.1240000000000006</v>
      </c>
      <c r="X199" s="7">
        <v>57</v>
      </c>
      <c r="Y199" s="7">
        <v>6</v>
      </c>
      <c r="Z199" s="7">
        <v>10</v>
      </c>
      <c r="AA199" s="19">
        <f t="shared" si="19"/>
        <v>7.54</v>
      </c>
      <c r="AB199" s="19">
        <f t="shared" si="26"/>
        <v>8.4448000000000008</v>
      </c>
      <c r="AC199" s="19">
        <f t="shared" si="27"/>
        <v>9.8019999999999996</v>
      </c>
      <c r="AD199" s="19">
        <f t="shared" si="28"/>
        <v>11.536200000000001</v>
      </c>
    </row>
    <row r="200" spans="1:30" x14ac:dyDescent="0.3">
      <c r="A200" s="7">
        <v>56</v>
      </c>
      <c r="B200" s="7">
        <v>7</v>
      </c>
      <c r="C200" s="7">
        <v>8</v>
      </c>
      <c r="D200" s="19">
        <f t="shared" si="31"/>
        <v>8.57</v>
      </c>
      <c r="E200" s="19">
        <f t="shared" si="30"/>
        <v>8.7636819999999993</v>
      </c>
      <c r="J200" s="3">
        <v>55</v>
      </c>
      <c r="K200" s="7">
        <v>3</v>
      </c>
      <c r="L200" s="7">
        <v>3</v>
      </c>
      <c r="M200" s="19">
        <f t="shared" si="29"/>
        <v>4.45</v>
      </c>
      <c r="N200" s="19">
        <f t="shared" si="20"/>
        <v>4.9840000000000009</v>
      </c>
      <c r="O200" s="19">
        <f t="shared" si="21"/>
        <v>5.7850000000000001</v>
      </c>
      <c r="P200" s="19">
        <f t="shared" si="22"/>
        <v>6.8085000000000004</v>
      </c>
      <c r="Q200" s="7">
        <v>56</v>
      </c>
      <c r="R200" s="7">
        <v>4</v>
      </c>
      <c r="S200" s="7">
        <v>3</v>
      </c>
      <c r="T200" s="19">
        <f t="shared" si="18"/>
        <v>5.48</v>
      </c>
      <c r="U200" s="19">
        <f t="shared" si="23"/>
        <v>6.1376000000000008</v>
      </c>
      <c r="V200" s="19">
        <f t="shared" si="24"/>
        <v>8.3844000000000012</v>
      </c>
      <c r="W200" s="19">
        <f t="shared" si="25"/>
        <v>7.1240000000000006</v>
      </c>
      <c r="X200" s="7">
        <v>57</v>
      </c>
      <c r="Y200" s="7">
        <v>5</v>
      </c>
      <c r="Z200" s="7">
        <v>6</v>
      </c>
      <c r="AA200" s="19">
        <f t="shared" si="19"/>
        <v>6.5100000000000007</v>
      </c>
      <c r="AB200" s="19">
        <f t="shared" si="26"/>
        <v>7.2912000000000017</v>
      </c>
      <c r="AC200" s="19">
        <f t="shared" si="27"/>
        <v>8.463000000000001</v>
      </c>
      <c r="AD200" s="19">
        <f t="shared" si="28"/>
        <v>9.9603000000000019</v>
      </c>
    </row>
    <row r="201" spans="1:30" x14ac:dyDescent="0.3">
      <c r="A201" s="7">
        <v>56</v>
      </c>
      <c r="B201" s="7">
        <v>4</v>
      </c>
      <c r="C201" s="7">
        <v>6</v>
      </c>
      <c r="D201" s="19">
        <f t="shared" si="31"/>
        <v>5.48</v>
      </c>
      <c r="E201" s="19">
        <f t="shared" si="30"/>
        <v>5.6038480000000002</v>
      </c>
      <c r="J201" s="3">
        <v>55</v>
      </c>
      <c r="K201" s="7">
        <v>3</v>
      </c>
      <c r="L201" s="7">
        <v>3</v>
      </c>
      <c r="M201" s="19">
        <f t="shared" si="29"/>
        <v>4.45</v>
      </c>
      <c r="N201" s="19">
        <f t="shared" si="20"/>
        <v>4.9840000000000009</v>
      </c>
      <c r="O201" s="19">
        <f t="shared" si="21"/>
        <v>5.7850000000000001</v>
      </c>
      <c r="P201" s="19">
        <f t="shared" si="22"/>
        <v>6.8085000000000004</v>
      </c>
      <c r="Q201" s="7">
        <v>56</v>
      </c>
      <c r="R201" s="7">
        <v>6</v>
      </c>
      <c r="S201" s="7">
        <v>10</v>
      </c>
      <c r="T201" s="19">
        <f t="shared" si="18"/>
        <v>7.54</v>
      </c>
      <c r="U201" s="19">
        <f t="shared" si="23"/>
        <v>8.4448000000000008</v>
      </c>
      <c r="V201" s="19">
        <f t="shared" si="24"/>
        <v>11.536200000000001</v>
      </c>
      <c r="W201" s="19">
        <f t="shared" si="25"/>
        <v>9.8019999999999996</v>
      </c>
      <c r="X201" s="7">
        <v>57</v>
      </c>
      <c r="Y201" s="7">
        <v>3</v>
      </c>
      <c r="Z201" s="7">
        <v>5</v>
      </c>
      <c r="AA201" s="19">
        <f t="shared" si="19"/>
        <v>4.45</v>
      </c>
      <c r="AB201" s="19">
        <f t="shared" si="26"/>
        <v>4.9840000000000009</v>
      </c>
      <c r="AC201" s="19">
        <f t="shared" si="27"/>
        <v>5.7850000000000001</v>
      </c>
      <c r="AD201" s="19">
        <f t="shared" si="28"/>
        <v>6.8085000000000004</v>
      </c>
    </row>
    <row r="202" spans="1:30" x14ac:dyDescent="0.3">
      <c r="A202" s="7">
        <v>56</v>
      </c>
      <c r="B202" s="7">
        <v>4</v>
      </c>
      <c r="C202" s="7">
        <v>3</v>
      </c>
      <c r="D202" s="19">
        <f t="shared" si="31"/>
        <v>5.48</v>
      </c>
      <c r="E202" s="19">
        <f t="shared" si="30"/>
        <v>5.6038480000000002</v>
      </c>
      <c r="J202" s="3">
        <v>55</v>
      </c>
      <c r="K202" s="5">
        <v>4</v>
      </c>
      <c r="L202" s="5">
        <v>4</v>
      </c>
      <c r="M202" s="19">
        <f t="shared" si="29"/>
        <v>5.48</v>
      </c>
      <c r="N202" s="19">
        <f t="shared" si="20"/>
        <v>6.1376000000000008</v>
      </c>
      <c r="O202" s="19">
        <f t="shared" si="21"/>
        <v>7.1240000000000006</v>
      </c>
      <c r="P202" s="19">
        <f t="shared" si="22"/>
        <v>8.3844000000000012</v>
      </c>
      <c r="Q202" s="7">
        <v>56</v>
      </c>
      <c r="R202" s="7">
        <v>5</v>
      </c>
      <c r="S202" s="7">
        <v>6</v>
      </c>
      <c r="T202" s="19">
        <f t="shared" si="18"/>
        <v>6.5100000000000007</v>
      </c>
      <c r="U202" s="19">
        <f t="shared" si="23"/>
        <v>7.2912000000000017</v>
      </c>
      <c r="V202" s="19">
        <f t="shared" si="24"/>
        <v>9.9603000000000019</v>
      </c>
      <c r="W202" s="19">
        <f t="shared" si="25"/>
        <v>8.463000000000001</v>
      </c>
      <c r="X202" s="7">
        <v>57</v>
      </c>
      <c r="Y202" s="7">
        <v>3</v>
      </c>
      <c r="Z202" s="7">
        <v>3</v>
      </c>
      <c r="AA202" s="19">
        <f t="shared" si="19"/>
        <v>4.45</v>
      </c>
      <c r="AB202" s="19">
        <f t="shared" si="26"/>
        <v>4.9840000000000009</v>
      </c>
      <c r="AC202" s="19">
        <f t="shared" si="27"/>
        <v>5.7850000000000001</v>
      </c>
      <c r="AD202" s="19">
        <f t="shared" si="28"/>
        <v>6.8085000000000004</v>
      </c>
    </row>
    <row r="203" spans="1:30" x14ac:dyDescent="0.3">
      <c r="A203" s="7">
        <v>56</v>
      </c>
      <c r="B203" s="7">
        <v>6</v>
      </c>
      <c r="C203" s="7">
        <v>10</v>
      </c>
      <c r="D203" s="19">
        <f t="shared" si="31"/>
        <v>7.54</v>
      </c>
      <c r="E203" s="19">
        <f t="shared" si="30"/>
        <v>7.7104039999999996</v>
      </c>
      <c r="J203" s="3">
        <v>55</v>
      </c>
      <c r="K203" s="3">
        <v>6</v>
      </c>
      <c r="L203" s="3">
        <v>9</v>
      </c>
      <c r="M203" s="19">
        <v>4</v>
      </c>
      <c r="N203" s="19">
        <f t="shared" si="20"/>
        <v>4.4800000000000004</v>
      </c>
      <c r="O203" s="19">
        <f t="shared" si="21"/>
        <v>5.2</v>
      </c>
      <c r="P203" s="19">
        <f t="shared" si="22"/>
        <v>6.12</v>
      </c>
      <c r="Q203" s="7">
        <v>56</v>
      </c>
      <c r="R203" s="7">
        <v>3</v>
      </c>
      <c r="S203" s="7">
        <v>5</v>
      </c>
      <c r="T203" s="19">
        <f t="shared" si="18"/>
        <v>4.45</v>
      </c>
      <c r="U203" s="19">
        <f t="shared" si="23"/>
        <v>4.9840000000000009</v>
      </c>
      <c r="V203" s="19">
        <f t="shared" si="24"/>
        <v>6.8085000000000004</v>
      </c>
      <c r="W203" s="19">
        <f t="shared" si="25"/>
        <v>5.7850000000000001</v>
      </c>
      <c r="X203" s="7">
        <v>57</v>
      </c>
      <c r="Y203" s="7">
        <v>4</v>
      </c>
      <c r="Z203" s="7">
        <v>4</v>
      </c>
      <c r="AA203" s="19">
        <f t="shared" si="19"/>
        <v>5.48</v>
      </c>
      <c r="AB203" s="19">
        <f t="shared" si="26"/>
        <v>6.1376000000000008</v>
      </c>
      <c r="AC203" s="19">
        <f t="shared" si="27"/>
        <v>7.1240000000000006</v>
      </c>
      <c r="AD203" s="19">
        <f t="shared" si="28"/>
        <v>8.3844000000000012</v>
      </c>
    </row>
    <row r="204" spans="1:30" x14ac:dyDescent="0.3">
      <c r="A204" s="7">
        <v>56</v>
      </c>
      <c r="B204" s="7">
        <v>5</v>
      </c>
      <c r="C204" s="7">
        <v>6</v>
      </c>
      <c r="D204" s="19">
        <f t="shared" si="31"/>
        <v>6.5100000000000007</v>
      </c>
      <c r="E204" s="19">
        <f t="shared" si="30"/>
        <v>6.6571260000000008</v>
      </c>
      <c r="J204" s="1">
        <v>55</v>
      </c>
      <c r="K204" s="1">
        <v>5</v>
      </c>
      <c r="L204" s="1">
        <v>5</v>
      </c>
      <c r="M204" s="19">
        <v>3</v>
      </c>
      <c r="N204" s="19">
        <f t="shared" si="20"/>
        <v>3.3600000000000003</v>
      </c>
      <c r="O204" s="19">
        <f t="shared" si="21"/>
        <v>3.9000000000000004</v>
      </c>
      <c r="P204" s="19">
        <f t="shared" si="22"/>
        <v>4.59</v>
      </c>
      <c r="Q204" s="7">
        <v>56</v>
      </c>
      <c r="R204" s="7">
        <v>3</v>
      </c>
      <c r="S204" s="7">
        <v>3</v>
      </c>
      <c r="T204" s="19">
        <f t="shared" si="18"/>
        <v>4.45</v>
      </c>
      <c r="U204" s="19">
        <f t="shared" si="23"/>
        <v>4.9840000000000009</v>
      </c>
      <c r="V204" s="19">
        <f t="shared" si="24"/>
        <v>6.8085000000000004</v>
      </c>
      <c r="W204" s="19">
        <f t="shared" si="25"/>
        <v>5.7850000000000001</v>
      </c>
      <c r="X204" s="7">
        <v>57</v>
      </c>
      <c r="Y204" s="7">
        <v>3</v>
      </c>
      <c r="Z204" s="7">
        <v>3</v>
      </c>
      <c r="AA204" s="19">
        <f t="shared" si="19"/>
        <v>4.45</v>
      </c>
      <c r="AB204" s="19">
        <f t="shared" si="26"/>
        <v>4.9840000000000009</v>
      </c>
      <c r="AC204" s="19">
        <f t="shared" si="27"/>
        <v>5.7850000000000001</v>
      </c>
      <c r="AD204" s="19">
        <f t="shared" si="28"/>
        <v>6.8085000000000004</v>
      </c>
    </row>
    <row r="205" spans="1:30" x14ac:dyDescent="0.3">
      <c r="A205" s="7">
        <v>56</v>
      </c>
      <c r="B205" s="7">
        <v>3</v>
      </c>
      <c r="C205" s="7">
        <v>5</v>
      </c>
      <c r="D205" s="19">
        <f t="shared" si="31"/>
        <v>4.45</v>
      </c>
      <c r="E205" s="19">
        <f t="shared" si="30"/>
        <v>4.5505699999999996</v>
      </c>
      <c r="J205" s="1">
        <v>55</v>
      </c>
      <c r="K205" s="1">
        <v>2</v>
      </c>
      <c r="L205" s="1">
        <v>3</v>
      </c>
      <c r="M205" s="19">
        <f t="shared" si="29"/>
        <v>3.42</v>
      </c>
      <c r="N205" s="19">
        <f t="shared" si="20"/>
        <v>3.8304000000000005</v>
      </c>
      <c r="O205" s="19">
        <f t="shared" si="21"/>
        <v>4.4459999999999997</v>
      </c>
      <c r="P205" s="19">
        <f t="shared" si="22"/>
        <v>5.2325999999999997</v>
      </c>
      <c r="Q205" s="7">
        <v>56</v>
      </c>
      <c r="R205" s="7">
        <v>4</v>
      </c>
      <c r="S205" s="7">
        <v>4</v>
      </c>
      <c r="T205" s="19">
        <f t="shared" si="18"/>
        <v>5.48</v>
      </c>
      <c r="U205" s="19">
        <f t="shared" si="23"/>
        <v>6.1376000000000008</v>
      </c>
      <c r="V205" s="19">
        <f t="shared" si="24"/>
        <v>8.3844000000000012</v>
      </c>
      <c r="W205" s="19">
        <f t="shared" si="25"/>
        <v>7.1240000000000006</v>
      </c>
      <c r="X205" s="7">
        <v>57</v>
      </c>
      <c r="Y205" s="7">
        <v>6</v>
      </c>
      <c r="Z205" s="7">
        <v>12</v>
      </c>
      <c r="AA205" s="19">
        <f t="shared" si="19"/>
        <v>7.54</v>
      </c>
      <c r="AB205" s="19">
        <f t="shared" si="26"/>
        <v>8.4448000000000008</v>
      </c>
      <c r="AC205" s="19">
        <f t="shared" si="27"/>
        <v>9.8019999999999996</v>
      </c>
      <c r="AD205" s="19">
        <f t="shared" si="28"/>
        <v>11.536200000000001</v>
      </c>
    </row>
    <row r="206" spans="1:30" x14ac:dyDescent="0.3">
      <c r="A206" s="7">
        <v>56</v>
      </c>
      <c r="B206" s="7">
        <v>3</v>
      </c>
      <c r="C206" s="7">
        <v>3</v>
      </c>
      <c r="D206" s="19">
        <f t="shared" si="31"/>
        <v>4.45</v>
      </c>
      <c r="E206" s="19">
        <f t="shared" si="30"/>
        <v>4.5505699999999996</v>
      </c>
      <c r="N206" s="19">
        <f t="shared" si="20"/>
        <v>0</v>
      </c>
      <c r="O206" s="19">
        <f>M206*1.3</f>
        <v>0</v>
      </c>
      <c r="P206" s="19">
        <f t="shared" si="22"/>
        <v>0</v>
      </c>
      <c r="Q206" s="7"/>
      <c r="R206" s="7"/>
      <c r="S206" s="7"/>
      <c r="T206" s="19"/>
      <c r="U206" s="19"/>
      <c r="V206" s="19">
        <f t="shared" si="24"/>
        <v>0</v>
      </c>
      <c r="W206" s="19">
        <f t="shared" si="25"/>
        <v>0</v>
      </c>
      <c r="AB206" s="19">
        <f t="shared" si="26"/>
        <v>0</v>
      </c>
      <c r="AC206" s="19">
        <f t="shared" si="27"/>
        <v>0</v>
      </c>
      <c r="AD206" s="19">
        <f t="shared" si="28"/>
        <v>0</v>
      </c>
    </row>
    <row r="207" spans="1:30" x14ac:dyDescent="0.3">
      <c r="A207" s="7">
        <v>56</v>
      </c>
      <c r="B207" s="7">
        <v>4</v>
      </c>
      <c r="C207" s="7">
        <v>4</v>
      </c>
      <c r="D207" s="19">
        <f t="shared" si="31"/>
        <v>5.48</v>
      </c>
      <c r="E207" s="19">
        <f t="shared" si="30"/>
        <v>5.6038480000000002</v>
      </c>
      <c r="L207" s="19">
        <f>SUM(L103:L205)</f>
        <v>608</v>
      </c>
      <c r="M207" s="19">
        <v>600</v>
      </c>
      <c r="N207" s="19">
        <f t="shared" si="20"/>
        <v>672.00000000000011</v>
      </c>
      <c r="O207" s="19">
        <f t="shared" ref="O207" si="32">M207*1.3</f>
        <v>780</v>
      </c>
      <c r="P207" s="19">
        <f t="shared" si="22"/>
        <v>918</v>
      </c>
      <c r="Q207" s="19"/>
      <c r="R207" s="19"/>
      <c r="S207" s="19">
        <v>615</v>
      </c>
      <c r="T207" s="19">
        <v>615</v>
      </c>
      <c r="U207" s="19">
        <f t="shared" si="23"/>
        <v>688.80000000000007</v>
      </c>
      <c r="V207" s="19">
        <f t="shared" si="24"/>
        <v>940.95</v>
      </c>
      <c r="W207" s="19">
        <f t="shared" si="25"/>
        <v>799.5</v>
      </c>
      <c r="X207" s="19"/>
      <c r="Y207" s="19"/>
      <c r="Z207" s="19">
        <f t="shared" ref="Z207" si="33">SUM(Z103:Z205)</f>
        <v>650</v>
      </c>
      <c r="AA207" s="19">
        <v>638</v>
      </c>
      <c r="AB207" s="19">
        <f t="shared" si="26"/>
        <v>714.56000000000006</v>
      </c>
      <c r="AC207" s="19">
        <f t="shared" si="27"/>
        <v>829.4</v>
      </c>
      <c r="AD207" s="19">
        <f t="shared" si="28"/>
        <v>976.14</v>
      </c>
    </row>
    <row r="208" spans="1:30" x14ac:dyDescent="0.3">
      <c r="A208" s="7">
        <v>56</v>
      </c>
      <c r="B208" s="7">
        <v>3</v>
      </c>
      <c r="C208" s="7">
        <v>3</v>
      </c>
      <c r="D208" s="19">
        <f t="shared" si="31"/>
        <v>4.45</v>
      </c>
      <c r="E208" s="19">
        <f t="shared" si="30"/>
        <v>4.5505699999999996</v>
      </c>
      <c r="U208" s="19"/>
      <c r="V208" s="19"/>
    </row>
    <row r="209" spans="1:29" x14ac:dyDescent="0.3">
      <c r="A209" s="7">
        <v>57</v>
      </c>
      <c r="B209" s="7">
        <v>6</v>
      </c>
      <c r="C209" s="7">
        <v>12</v>
      </c>
      <c r="D209" s="19">
        <f t="shared" si="31"/>
        <v>7.54</v>
      </c>
      <c r="E209" s="19">
        <f t="shared" si="30"/>
        <v>7.7104039999999996</v>
      </c>
    </row>
    <row r="210" spans="1:29" x14ac:dyDescent="0.3">
      <c r="A210" s="7">
        <v>57</v>
      </c>
      <c r="B210" s="7">
        <v>5</v>
      </c>
      <c r="C210" s="7">
        <v>4</v>
      </c>
      <c r="D210" s="19">
        <f t="shared" si="31"/>
        <v>6.5100000000000007</v>
      </c>
      <c r="E210" s="19">
        <f t="shared" si="30"/>
        <v>6.6571260000000008</v>
      </c>
    </row>
    <row r="211" spans="1:29" x14ac:dyDescent="0.3">
      <c r="A211" s="7">
        <v>57</v>
      </c>
      <c r="B211" s="7">
        <v>4</v>
      </c>
      <c r="C211" s="7">
        <v>5</v>
      </c>
      <c r="D211" s="19">
        <f t="shared" si="31"/>
        <v>5.48</v>
      </c>
      <c r="E211" s="19">
        <f t="shared" si="30"/>
        <v>5.6038480000000002</v>
      </c>
    </row>
    <row r="212" spans="1:29" x14ac:dyDescent="0.3">
      <c r="A212" s="7">
        <v>57</v>
      </c>
      <c r="B212" s="7">
        <v>5</v>
      </c>
      <c r="C212" s="7">
        <v>4</v>
      </c>
      <c r="D212" s="19">
        <f t="shared" si="31"/>
        <v>6.5100000000000007</v>
      </c>
      <c r="E212" s="19">
        <f t="shared" si="30"/>
        <v>6.6571260000000008</v>
      </c>
    </row>
    <row r="213" spans="1:29" x14ac:dyDescent="0.3">
      <c r="A213" s="7">
        <v>57</v>
      </c>
      <c r="B213" s="7">
        <v>4</v>
      </c>
      <c r="C213" s="7">
        <v>3</v>
      </c>
      <c r="D213" s="19">
        <f t="shared" si="31"/>
        <v>5.48</v>
      </c>
      <c r="E213" s="19">
        <f t="shared" si="30"/>
        <v>5.6038480000000002</v>
      </c>
    </row>
    <row r="214" spans="1:29" x14ac:dyDescent="0.3">
      <c r="A214" s="7">
        <v>57</v>
      </c>
      <c r="B214" s="7">
        <v>5</v>
      </c>
      <c r="C214" s="7">
        <v>7</v>
      </c>
      <c r="D214" s="19">
        <f t="shared" si="31"/>
        <v>6.5100000000000007</v>
      </c>
      <c r="E214" s="19">
        <f t="shared" si="30"/>
        <v>6.6571260000000008</v>
      </c>
    </row>
    <row r="215" spans="1:29" x14ac:dyDescent="0.3">
      <c r="A215" s="7">
        <v>57</v>
      </c>
      <c r="B215" s="7">
        <v>4</v>
      </c>
      <c r="C215" s="7">
        <v>4</v>
      </c>
      <c r="D215" s="19">
        <f t="shared" si="31"/>
        <v>5.48</v>
      </c>
      <c r="E215" s="19">
        <f t="shared" si="30"/>
        <v>5.6038480000000002</v>
      </c>
    </row>
    <row r="216" spans="1:29" x14ac:dyDescent="0.3">
      <c r="A216" s="7">
        <v>57</v>
      </c>
      <c r="B216" s="7">
        <v>4</v>
      </c>
      <c r="C216" s="7">
        <v>7</v>
      </c>
      <c r="D216" s="19">
        <f t="shared" si="31"/>
        <v>5.48</v>
      </c>
      <c r="E216" s="19">
        <f t="shared" si="30"/>
        <v>5.6038480000000002</v>
      </c>
      <c r="S216" t="s">
        <v>265</v>
      </c>
      <c r="T216" t="s">
        <v>266</v>
      </c>
      <c r="U216" t="s">
        <v>267</v>
      </c>
      <c r="V216" t="s">
        <v>251</v>
      </c>
    </row>
    <row r="217" spans="1:29" x14ac:dyDescent="0.3">
      <c r="A217" s="7">
        <v>57</v>
      </c>
      <c r="B217" s="7">
        <v>3</v>
      </c>
      <c r="C217" s="7">
        <v>4</v>
      </c>
      <c r="D217" s="19">
        <f t="shared" si="31"/>
        <v>4.45</v>
      </c>
      <c r="E217" s="19">
        <f t="shared" si="30"/>
        <v>4.5505699999999996</v>
      </c>
      <c r="R217">
        <v>2024</v>
      </c>
      <c r="S217">
        <v>600</v>
      </c>
      <c r="T217">
        <v>602</v>
      </c>
      <c r="U217">
        <v>639</v>
      </c>
      <c r="V217">
        <f>SUM(S217:U217)</f>
        <v>1841</v>
      </c>
    </row>
    <row r="218" spans="1:29" x14ac:dyDescent="0.3">
      <c r="A218" s="7">
        <v>57</v>
      </c>
      <c r="B218" s="7">
        <v>3</v>
      </c>
      <c r="C218" s="7">
        <v>5</v>
      </c>
      <c r="D218" s="19">
        <f t="shared" si="31"/>
        <v>4.45</v>
      </c>
      <c r="E218" s="19">
        <f t="shared" si="30"/>
        <v>4.5505699999999996</v>
      </c>
      <c r="R218">
        <v>2031</v>
      </c>
      <c r="S218">
        <v>664</v>
      </c>
      <c r="T218">
        <v>674</v>
      </c>
      <c r="U218">
        <v>715</v>
      </c>
      <c r="V218">
        <f t="shared" ref="V218:V220" si="34">SUM(S218:U218)</f>
        <v>2053</v>
      </c>
      <c r="Z218">
        <v>2024</v>
      </c>
      <c r="AA218">
        <v>2031</v>
      </c>
      <c r="AB218">
        <v>2041</v>
      </c>
      <c r="AC218">
        <v>2051</v>
      </c>
    </row>
    <row r="219" spans="1:29" x14ac:dyDescent="0.3">
      <c r="A219" s="7">
        <v>57</v>
      </c>
      <c r="B219" s="7">
        <v>4</v>
      </c>
      <c r="C219" s="7">
        <v>3</v>
      </c>
      <c r="D219" s="19">
        <f t="shared" si="31"/>
        <v>5.48</v>
      </c>
      <c r="E219" s="19">
        <f t="shared" si="30"/>
        <v>5.6038480000000002</v>
      </c>
      <c r="R219">
        <v>2041</v>
      </c>
      <c r="S219">
        <v>770</v>
      </c>
      <c r="T219">
        <v>782</v>
      </c>
      <c r="U219">
        <v>830</v>
      </c>
      <c r="V219">
        <f t="shared" si="34"/>
        <v>2382</v>
      </c>
      <c r="Y219" t="s">
        <v>265</v>
      </c>
      <c r="Z219">
        <v>600</v>
      </c>
      <c r="AA219">
        <v>664</v>
      </c>
      <c r="AB219">
        <v>770</v>
      </c>
      <c r="AC219">
        <v>907</v>
      </c>
    </row>
    <row r="220" spans="1:29" x14ac:dyDescent="0.3">
      <c r="A220" s="7">
        <v>57</v>
      </c>
      <c r="B220" s="7">
        <v>5</v>
      </c>
      <c r="C220" s="7">
        <v>7</v>
      </c>
      <c r="D220" s="19">
        <f t="shared" si="31"/>
        <v>6.5100000000000007</v>
      </c>
      <c r="E220" s="19">
        <f t="shared" si="30"/>
        <v>6.6571260000000008</v>
      </c>
      <c r="R220">
        <v>2051</v>
      </c>
      <c r="S220">
        <v>907</v>
      </c>
      <c r="T220">
        <v>920</v>
      </c>
      <c r="U220">
        <v>977</v>
      </c>
      <c r="V220">
        <f t="shared" si="34"/>
        <v>2804</v>
      </c>
      <c r="Y220" t="s">
        <v>266</v>
      </c>
      <c r="Z220">
        <v>615</v>
      </c>
      <c r="AA220">
        <v>689</v>
      </c>
      <c r="AB220">
        <v>800</v>
      </c>
      <c r="AC220">
        <v>941</v>
      </c>
    </row>
    <row r="221" spans="1:29" x14ac:dyDescent="0.3">
      <c r="A221" s="7">
        <v>57</v>
      </c>
      <c r="B221" s="7">
        <v>5</v>
      </c>
      <c r="C221" s="7">
        <v>8</v>
      </c>
      <c r="D221" s="19">
        <f t="shared" si="31"/>
        <v>6.5100000000000007</v>
      </c>
      <c r="E221" s="19">
        <f t="shared" si="30"/>
        <v>6.6571260000000008</v>
      </c>
      <c r="T221" s="19">
        <v>620.38074200000017</v>
      </c>
      <c r="U221" s="19">
        <v>615.11435200000017</v>
      </c>
      <c r="V221" s="19"/>
      <c r="W221" s="19">
        <v>653.03236000000015</v>
      </c>
      <c r="Y221" t="s">
        <v>267</v>
      </c>
      <c r="Z221">
        <v>638</v>
      </c>
      <c r="AA221">
        <v>715</v>
      </c>
      <c r="AB221">
        <v>829</v>
      </c>
      <c r="AC221">
        <v>976</v>
      </c>
    </row>
    <row r="222" spans="1:29" x14ac:dyDescent="0.3">
      <c r="A222" s="7">
        <v>57</v>
      </c>
      <c r="B222" s="7">
        <v>6</v>
      </c>
      <c r="C222" s="7">
        <v>8</v>
      </c>
      <c r="D222" s="19">
        <f t="shared" si="31"/>
        <v>7.54</v>
      </c>
      <c r="E222" s="19">
        <f t="shared" si="30"/>
        <v>7.7104039999999996</v>
      </c>
      <c r="Y222" t="s">
        <v>251</v>
      </c>
      <c r="Z222">
        <f>SUM(Z219:Z221)</f>
        <v>1853</v>
      </c>
      <c r="AA222">
        <f>SUM(AA219:AA221)</f>
        <v>2068</v>
      </c>
      <c r="AB222">
        <f>SUM(AB219:AB221)</f>
        <v>2399</v>
      </c>
      <c r="AC222">
        <f>SUM(AC219:AC221)</f>
        <v>2824</v>
      </c>
    </row>
    <row r="223" spans="1:29" x14ac:dyDescent="0.3">
      <c r="A223" s="7">
        <v>57</v>
      </c>
      <c r="B223" s="7">
        <v>4</v>
      </c>
      <c r="C223" s="7">
        <v>4</v>
      </c>
      <c r="D223" s="19">
        <f t="shared" si="31"/>
        <v>5.48</v>
      </c>
      <c r="E223" s="19">
        <f t="shared" si="30"/>
        <v>5.6038480000000002</v>
      </c>
    </row>
    <row r="224" spans="1:29" x14ac:dyDescent="0.3">
      <c r="A224" s="7">
        <v>57</v>
      </c>
      <c r="B224" s="7">
        <v>8</v>
      </c>
      <c r="C224" s="7">
        <v>11</v>
      </c>
      <c r="D224" s="19">
        <f t="shared" si="31"/>
        <v>9.6</v>
      </c>
      <c r="E224" s="19">
        <f t="shared" si="30"/>
        <v>9.8169599999999999</v>
      </c>
    </row>
    <row r="225" spans="1:33" x14ac:dyDescent="0.3">
      <c r="A225" s="7">
        <v>57</v>
      </c>
      <c r="B225" s="7">
        <v>7</v>
      </c>
      <c r="C225" s="7">
        <v>5</v>
      </c>
      <c r="D225" s="19">
        <f t="shared" si="31"/>
        <v>8.57</v>
      </c>
      <c r="E225" s="19">
        <f t="shared" si="30"/>
        <v>8.7636819999999993</v>
      </c>
    </row>
    <row r="226" spans="1:33" x14ac:dyDescent="0.3">
      <c r="A226" s="7">
        <v>57</v>
      </c>
      <c r="B226" s="7">
        <v>2</v>
      </c>
      <c r="C226" s="7">
        <v>2</v>
      </c>
      <c r="D226" s="19">
        <f t="shared" si="31"/>
        <v>3.42</v>
      </c>
      <c r="E226" s="19">
        <f t="shared" si="30"/>
        <v>3.4972919999999998</v>
      </c>
    </row>
    <row r="227" spans="1:33" x14ac:dyDescent="0.3">
      <c r="A227" s="7">
        <v>57</v>
      </c>
      <c r="B227" s="7">
        <v>7</v>
      </c>
      <c r="C227" s="7">
        <v>9</v>
      </c>
      <c r="D227" s="19">
        <f t="shared" si="31"/>
        <v>8.57</v>
      </c>
      <c r="E227" s="19">
        <f t="shared" si="30"/>
        <v>8.7636819999999993</v>
      </c>
    </row>
    <row r="228" spans="1:33" x14ac:dyDescent="0.3">
      <c r="A228" s="7">
        <v>57</v>
      </c>
      <c r="B228" s="7">
        <v>9</v>
      </c>
      <c r="C228" s="7">
        <v>8</v>
      </c>
      <c r="D228" s="19">
        <f t="shared" si="31"/>
        <v>10.629999999999999</v>
      </c>
      <c r="E228" s="19">
        <f t="shared" si="30"/>
        <v>10.870237999999999</v>
      </c>
    </row>
    <row r="229" spans="1:33" x14ac:dyDescent="0.3">
      <c r="A229" s="7">
        <v>57</v>
      </c>
      <c r="B229" s="7">
        <v>4</v>
      </c>
      <c r="C229" s="7">
        <v>3</v>
      </c>
      <c r="D229" s="19">
        <f t="shared" si="31"/>
        <v>5.48</v>
      </c>
      <c r="E229" s="19">
        <f t="shared" si="30"/>
        <v>5.6038480000000002</v>
      </c>
    </row>
    <row r="230" spans="1:33" x14ac:dyDescent="0.3">
      <c r="A230" s="7">
        <v>57</v>
      </c>
      <c r="B230" s="7">
        <v>5</v>
      </c>
      <c r="C230" s="7">
        <v>7</v>
      </c>
      <c r="D230" s="19">
        <f t="shared" si="31"/>
        <v>6.5100000000000007</v>
      </c>
      <c r="E230" s="19">
        <f t="shared" si="30"/>
        <v>6.6571260000000008</v>
      </c>
    </row>
    <row r="231" spans="1:33" x14ac:dyDescent="0.3">
      <c r="A231" s="7">
        <v>57</v>
      </c>
      <c r="B231" s="7">
        <v>4</v>
      </c>
      <c r="C231" s="7">
        <v>15</v>
      </c>
      <c r="D231" s="19">
        <f t="shared" si="31"/>
        <v>5.48</v>
      </c>
      <c r="E231" s="19">
        <f t="shared" si="30"/>
        <v>5.6038480000000002</v>
      </c>
    </row>
    <row r="232" spans="1:33" x14ac:dyDescent="0.3">
      <c r="A232" s="7">
        <v>57</v>
      </c>
      <c r="B232" s="7">
        <v>8</v>
      </c>
      <c r="C232" s="7">
        <v>12</v>
      </c>
      <c r="D232" s="19">
        <f t="shared" si="31"/>
        <v>9.6</v>
      </c>
      <c r="E232" s="19">
        <f t="shared" si="30"/>
        <v>9.8169599999999999</v>
      </c>
    </row>
    <row r="233" spans="1:33" x14ac:dyDescent="0.3">
      <c r="A233" s="7">
        <v>57</v>
      </c>
      <c r="B233" s="7">
        <v>3</v>
      </c>
      <c r="C233" s="7">
        <v>6</v>
      </c>
      <c r="D233" s="19">
        <f t="shared" si="31"/>
        <v>4.45</v>
      </c>
      <c r="E233" s="19">
        <f t="shared" si="30"/>
        <v>4.5505699999999996</v>
      </c>
    </row>
    <row r="234" spans="1:33" x14ac:dyDescent="0.3">
      <c r="A234" s="7">
        <v>57</v>
      </c>
      <c r="B234" s="7">
        <v>5</v>
      </c>
      <c r="C234" s="7">
        <v>4</v>
      </c>
      <c r="D234" s="19">
        <f t="shared" si="31"/>
        <v>6.5100000000000007</v>
      </c>
      <c r="E234" s="19">
        <f t="shared" si="30"/>
        <v>6.6571260000000008</v>
      </c>
    </row>
    <row r="235" spans="1:33" x14ac:dyDescent="0.3">
      <c r="A235" s="7">
        <v>57</v>
      </c>
      <c r="B235" s="7">
        <v>4</v>
      </c>
      <c r="C235" s="7">
        <v>4</v>
      </c>
      <c r="D235" s="19">
        <f t="shared" si="31"/>
        <v>5.48</v>
      </c>
      <c r="E235" s="19">
        <f t="shared" si="30"/>
        <v>5.6038480000000002</v>
      </c>
      <c r="O235" s="19">
        <v>5.48</v>
      </c>
      <c r="P235" s="2">
        <v>3</v>
      </c>
      <c r="Q235" s="19">
        <f t="shared" ref="Q235:Q299" si="35">1.36+(1.03*O235)</f>
        <v>7.0044000000000013</v>
      </c>
      <c r="S235" s="19">
        <v>5.48</v>
      </c>
      <c r="T235" s="2">
        <v>3</v>
      </c>
      <c r="U235" s="19">
        <f t="shared" ref="U235:U252" si="36">1.36+(1.03*S235)</f>
        <v>7.0044000000000013</v>
      </c>
      <c r="W235" s="19">
        <v>3.42</v>
      </c>
      <c r="X235" s="5">
        <v>4</v>
      </c>
      <c r="Y235" s="19">
        <f t="shared" ref="Y235:Y252" si="37">1.36+(1.03*W235)</f>
        <v>4.8826000000000001</v>
      </c>
      <c r="AA235" s="19">
        <v>5.48</v>
      </c>
      <c r="AB235" s="5">
        <v>15</v>
      </c>
      <c r="AC235" s="19">
        <f t="shared" ref="AC235:AC268" si="38">1.36+(1.03*AA235)</f>
        <v>7.0044000000000013</v>
      </c>
      <c r="AE235" s="19">
        <v>9.6</v>
      </c>
      <c r="AF235" s="7">
        <v>6</v>
      </c>
      <c r="AG235" s="19">
        <f>1.36+(1.03*AE235)</f>
        <v>11.247999999999999</v>
      </c>
    </row>
    <row r="236" spans="1:33" x14ac:dyDescent="0.3">
      <c r="A236" s="7">
        <v>57</v>
      </c>
      <c r="B236" s="7">
        <v>6</v>
      </c>
      <c r="C236" s="7">
        <v>9</v>
      </c>
      <c r="D236" s="19">
        <f t="shared" si="31"/>
        <v>7.54</v>
      </c>
      <c r="E236" s="19">
        <f t="shared" si="30"/>
        <v>7.7104039999999996</v>
      </c>
      <c r="O236" s="19">
        <v>7.54</v>
      </c>
      <c r="P236" s="1">
        <v>8</v>
      </c>
      <c r="Q236" s="19">
        <f t="shared" si="35"/>
        <v>9.1262000000000008</v>
      </c>
      <c r="S236" s="19">
        <v>7.54</v>
      </c>
      <c r="T236" s="1">
        <v>8</v>
      </c>
      <c r="U236" s="19">
        <f t="shared" si="36"/>
        <v>9.1262000000000008</v>
      </c>
      <c r="W236" s="19">
        <v>4.45</v>
      </c>
      <c r="X236" s="3">
        <v>3</v>
      </c>
      <c r="Y236" s="19">
        <f t="shared" si="37"/>
        <v>5.9435000000000002</v>
      </c>
      <c r="AA236" s="19">
        <v>6.5100000000000007</v>
      </c>
      <c r="AB236" s="3">
        <v>12</v>
      </c>
      <c r="AC236" s="19">
        <f t="shared" si="38"/>
        <v>8.0653000000000006</v>
      </c>
      <c r="AE236" s="19">
        <v>8.57</v>
      </c>
      <c r="AF236" s="7">
        <v>7</v>
      </c>
      <c r="AG236" s="19">
        <f>1.36+(1.03*AE236)</f>
        <v>10.187099999999999</v>
      </c>
    </row>
    <row r="237" spans="1:33" x14ac:dyDescent="0.3">
      <c r="A237" s="7">
        <v>57</v>
      </c>
      <c r="B237" s="7">
        <v>3</v>
      </c>
      <c r="C237" s="7">
        <v>2</v>
      </c>
      <c r="D237" s="19">
        <f t="shared" si="31"/>
        <v>4.45</v>
      </c>
      <c r="E237" s="19">
        <f t="shared" si="30"/>
        <v>4.5505699999999996</v>
      </c>
      <c r="O237" s="19">
        <v>6.5100000000000007</v>
      </c>
      <c r="P237" s="1">
        <v>4</v>
      </c>
      <c r="Q237" s="19">
        <f t="shared" si="35"/>
        <v>8.0653000000000006</v>
      </c>
      <c r="S237" s="19">
        <v>6.5100000000000007</v>
      </c>
      <c r="T237" s="1">
        <v>4</v>
      </c>
      <c r="U237" s="19">
        <f t="shared" si="36"/>
        <v>8.0653000000000006</v>
      </c>
      <c r="W237" s="19">
        <v>5.48</v>
      </c>
      <c r="X237" s="5">
        <v>12</v>
      </c>
      <c r="Y237" s="19">
        <f t="shared" si="37"/>
        <v>7.0044000000000013</v>
      </c>
      <c r="AA237" s="19">
        <v>3.42</v>
      </c>
      <c r="AB237" s="5">
        <v>6</v>
      </c>
      <c r="AC237" s="19">
        <f t="shared" si="38"/>
        <v>4.8826000000000001</v>
      </c>
      <c r="AE237" s="19">
        <v>3.42</v>
      </c>
      <c r="AF237" s="7">
        <v>6</v>
      </c>
      <c r="AG237" s="19">
        <f>1.36+(1.03*AE237)</f>
        <v>4.8826000000000001</v>
      </c>
    </row>
    <row r="238" spans="1:33" x14ac:dyDescent="0.3">
      <c r="A238" s="7">
        <v>57</v>
      </c>
      <c r="B238" s="7">
        <v>4</v>
      </c>
      <c r="C238" s="7">
        <v>4</v>
      </c>
      <c r="D238" s="19">
        <f t="shared" si="31"/>
        <v>5.48</v>
      </c>
      <c r="E238" s="19">
        <f t="shared" si="30"/>
        <v>5.6038480000000002</v>
      </c>
      <c r="O238" s="19">
        <v>8.57</v>
      </c>
      <c r="P238" s="2">
        <v>2</v>
      </c>
      <c r="Q238" s="19">
        <f t="shared" si="35"/>
        <v>10.187099999999999</v>
      </c>
      <c r="S238" s="19">
        <v>8.57</v>
      </c>
      <c r="T238" s="2">
        <v>2</v>
      </c>
      <c r="U238" s="19">
        <f t="shared" si="36"/>
        <v>10.187099999999999</v>
      </c>
      <c r="W238" s="19">
        <v>7.54</v>
      </c>
      <c r="X238" s="3">
        <v>4</v>
      </c>
      <c r="Y238" s="19">
        <f t="shared" si="37"/>
        <v>9.1262000000000008</v>
      </c>
      <c r="AA238" s="19">
        <v>3.42</v>
      </c>
      <c r="AB238" s="3">
        <v>4</v>
      </c>
      <c r="AC238" s="19">
        <f t="shared" si="38"/>
        <v>4.8826000000000001</v>
      </c>
      <c r="AE238" s="19">
        <v>8.57</v>
      </c>
      <c r="AF238" s="7">
        <v>4</v>
      </c>
      <c r="AG238" s="19">
        <f>1.36+(1.03*AE238)</f>
        <v>10.187099999999999</v>
      </c>
    </row>
    <row r="239" spans="1:33" x14ac:dyDescent="0.3">
      <c r="A239" s="7">
        <v>57</v>
      </c>
      <c r="B239" s="7">
        <v>4</v>
      </c>
      <c r="C239" s="7">
        <v>5</v>
      </c>
      <c r="D239" s="19">
        <f t="shared" si="31"/>
        <v>5.48</v>
      </c>
      <c r="E239" s="19">
        <f t="shared" si="30"/>
        <v>5.6038480000000002</v>
      </c>
      <c r="O239" s="19">
        <v>3.42</v>
      </c>
      <c r="P239" s="2">
        <v>6</v>
      </c>
      <c r="Q239" s="19">
        <f t="shared" si="35"/>
        <v>4.8826000000000001</v>
      </c>
      <c r="S239" s="19">
        <v>3.42</v>
      </c>
      <c r="T239" s="2">
        <v>6</v>
      </c>
      <c r="U239" s="19">
        <f t="shared" si="36"/>
        <v>4.8826000000000001</v>
      </c>
      <c r="W239" s="19">
        <v>7.54</v>
      </c>
      <c r="X239" s="5">
        <v>5</v>
      </c>
      <c r="Y239" s="19">
        <f t="shared" si="37"/>
        <v>9.1262000000000008</v>
      </c>
      <c r="AA239" s="19">
        <v>7.54</v>
      </c>
      <c r="AB239" s="7">
        <v>4</v>
      </c>
      <c r="AC239" s="19">
        <f t="shared" si="38"/>
        <v>9.1262000000000008</v>
      </c>
      <c r="AE239" s="19">
        <v>9</v>
      </c>
      <c r="AF239" s="7">
        <v>8</v>
      </c>
      <c r="AG239" s="19">
        <f>1.36+(1.03*AE239)</f>
        <v>10.629999999999999</v>
      </c>
    </row>
    <row r="240" spans="1:33" x14ac:dyDescent="0.3">
      <c r="A240" s="7">
        <v>57</v>
      </c>
      <c r="B240" s="7">
        <v>5</v>
      </c>
      <c r="C240" s="7">
        <v>6</v>
      </c>
      <c r="D240" s="19">
        <f t="shared" si="31"/>
        <v>6.5100000000000007</v>
      </c>
      <c r="E240" s="19">
        <f t="shared" si="30"/>
        <v>6.6571260000000008</v>
      </c>
      <c r="O240" s="19">
        <v>5.48</v>
      </c>
      <c r="P240" s="1">
        <v>7</v>
      </c>
      <c r="Q240" s="19">
        <f t="shared" si="35"/>
        <v>7.0044000000000013</v>
      </c>
      <c r="S240" s="19">
        <v>5.48</v>
      </c>
      <c r="T240" s="1">
        <v>7</v>
      </c>
      <c r="U240" s="19">
        <f t="shared" si="36"/>
        <v>7.0044000000000013</v>
      </c>
      <c r="W240" s="19">
        <v>5.48</v>
      </c>
      <c r="X240" s="3">
        <v>4</v>
      </c>
      <c r="Y240" s="19">
        <f t="shared" si="37"/>
        <v>7.0044000000000013</v>
      </c>
      <c r="AA240" s="19">
        <v>5.48</v>
      </c>
      <c r="AB240" s="7">
        <v>5</v>
      </c>
      <c r="AC240" s="19">
        <f t="shared" si="38"/>
        <v>7.0044000000000013</v>
      </c>
      <c r="AE240" s="19">
        <v>5.48</v>
      </c>
      <c r="AF240" s="7">
        <v>8</v>
      </c>
      <c r="AG240" s="19">
        <f>1.36+(1.03*AE240)</f>
        <v>7.0044000000000013</v>
      </c>
    </row>
    <row r="241" spans="1:33" x14ac:dyDescent="0.3">
      <c r="A241" s="7">
        <v>57</v>
      </c>
      <c r="B241" s="7">
        <v>3</v>
      </c>
      <c r="C241" s="7">
        <v>4</v>
      </c>
      <c r="D241" s="19">
        <f t="shared" si="31"/>
        <v>4.45</v>
      </c>
      <c r="E241" s="19">
        <f t="shared" si="30"/>
        <v>4.5505699999999996</v>
      </c>
      <c r="O241" s="19">
        <v>8.57</v>
      </c>
      <c r="P241" s="1">
        <v>7</v>
      </c>
      <c r="Q241" s="19">
        <f t="shared" si="35"/>
        <v>10.187099999999999</v>
      </c>
      <c r="S241" s="19">
        <v>8.57</v>
      </c>
      <c r="T241" s="1">
        <v>7</v>
      </c>
      <c r="U241" s="19">
        <f t="shared" si="36"/>
        <v>10.187099999999999</v>
      </c>
      <c r="W241" s="19">
        <v>7.54</v>
      </c>
      <c r="X241" s="5">
        <v>3</v>
      </c>
      <c r="Y241" s="19">
        <f t="shared" si="37"/>
        <v>9.1262000000000008</v>
      </c>
      <c r="AA241" s="19">
        <v>5.48</v>
      </c>
      <c r="AB241" s="7">
        <v>5</v>
      </c>
      <c r="AC241" s="19">
        <f t="shared" si="38"/>
        <v>7.0044000000000013</v>
      </c>
      <c r="AE241" s="19">
        <v>6.5100000000000007</v>
      </c>
      <c r="AF241" s="7">
        <v>6</v>
      </c>
      <c r="AG241" s="19">
        <f>1.36+(1.03*AE241)</f>
        <v>8.0653000000000006</v>
      </c>
    </row>
    <row r="242" spans="1:33" x14ac:dyDescent="0.3">
      <c r="A242" s="7">
        <v>57</v>
      </c>
      <c r="B242" s="7">
        <v>5</v>
      </c>
      <c r="C242" s="7">
        <v>7</v>
      </c>
      <c r="D242" s="19">
        <f t="shared" si="31"/>
        <v>6.5100000000000007</v>
      </c>
      <c r="E242" s="19">
        <f t="shared" si="30"/>
        <v>6.6571260000000008</v>
      </c>
      <c r="O242" s="19">
        <v>3.42</v>
      </c>
      <c r="P242" s="2">
        <v>3</v>
      </c>
      <c r="Q242" s="19">
        <f t="shared" si="35"/>
        <v>4.8826000000000001</v>
      </c>
      <c r="S242" s="19">
        <v>3.42</v>
      </c>
      <c r="T242" s="2">
        <v>3</v>
      </c>
      <c r="U242" s="19">
        <f t="shared" si="36"/>
        <v>4.8826000000000001</v>
      </c>
      <c r="W242" s="19">
        <v>5.48</v>
      </c>
      <c r="X242" s="3">
        <v>7</v>
      </c>
      <c r="Y242" s="19">
        <f t="shared" si="37"/>
        <v>7.0044000000000013</v>
      </c>
      <c r="AA242" s="19">
        <v>5.48</v>
      </c>
      <c r="AB242" s="7">
        <v>5</v>
      </c>
      <c r="AC242" s="19">
        <f t="shared" si="38"/>
        <v>7.0044000000000013</v>
      </c>
      <c r="AE242" s="19">
        <v>6.5100000000000007</v>
      </c>
      <c r="AF242" s="5">
        <v>5</v>
      </c>
      <c r="AG242" s="19">
        <f>1.36+(1.03*AE242)</f>
        <v>8.0653000000000006</v>
      </c>
    </row>
    <row r="243" spans="1:33" x14ac:dyDescent="0.3">
      <c r="A243" s="7">
        <v>57</v>
      </c>
      <c r="B243" s="7">
        <v>5</v>
      </c>
      <c r="C243" s="7">
        <v>6</v>
      </c>
      <c r="D243" s="19">
        <f t="shared" si="31"/>
        <v>6.5100000000000007</v>
      </c>
      <c r="E243" s="19">
        <f t="shared" si="30"/>
        <v>6.6571260000000008</v>
      </c>
      <c r="O243" s="19">
        <v>5.48</v>
      </c>
      <c r="P243" s="1">
        <v>6</v>
      </c>
      <c r="Q243" s="19">
        <f t="shared" si="35"/>
        <v>7.0044000000000013</v>
      </c>
      <c r="S243" s="19">
        <v>5.48</v>
      </c>
      <c r="T243" s="1">
        <v>6</v>
      </c>
      <c r="U243" s="19">
        <f t="shared" si="36"/>
        <v>7.0044000000000013</v>
      </c>
      <c r="W243" s="19">
        <v>6.5100000000000007</v>
      </c>
      <c r="X243" s="5">
        <v>4</v>
      </c>
      <c r="Y243" s="19">
        <f t="shared" si="37"/>
        <v>8.0653000000000006</v>
      </c>
      <c r="AA243" s="19">
        <v>6.5100000000000007</v>
      </c>
      <c r="AB243" s="7">
        <v>3</v>
      </c>
      <c r="AC243" s="19">
        <f t="shared" si="38"/>
        <v>8.0653000000000006</v>
      </c>
      <c r="AE243" s="19">
        <v>5.48</v>
      </c>
      <c r="AF243" s="3">
        <v>2</v>
      </c>
      <c r="AG243" s="19">
        <f>1.36+(1.03*AE243)</f>
        <v>7.0044000000000013</v>
      </c>
    </row>
    <row r="244" spans="1:33" x14ac:dyDescent="0.3">
      <c r="A244" s="7">
        <v>57</v>
      </c>
      <c r="B244" s="7">
        <v>4</v>
      </c>
      <c r="C244" s="7">
        <v>10</v>
      </c>
      <c r="D244" s="19">
        <f t="shared" si="31"/>
        <v>5.48</v>
      </c>
      <c r="E244" s="19">
        <f t="shared" si="30"/>
        <v>5.6038480000000002</v>
      </c>
      <c r="O244" s="19">
        <v>4.45</v>
      </c>
      <c r="P244" s="7">
        <v>13</v>
      </c>
      <c r="Q244" s="19">
        <f t="shared" si="35"/>
        <v>5.9435000000000002</v>
      </c>
      <c r="S244" s="19">
        <v>4.45</v>
      </c>
      <c r="T244" s="7">
        <v>13</v>
      </c>
      <c r="U244" s="19">
        <f t="shared" si="36"/>
        <v>5.9435000000000002</v>
      </c>
      <c r="W244" s="19">
        <v>5.48</v>
      </c>
      <c r="X244" s="3">
        <v>7</v>
      </c>
      <c r="Y244" s="19">
        <f t="shared" si="37"/>
        <v>7.0044000000000013</v>
      </c>
      <c r="AA244" s="19">
        <v>5.48</v>
      </c>
      <c r="AB244" s="7">
        <v>4</v>
      </c>
      <c r="AC244" s="19">
        <f t="shared" si="38"/>
        <v>7.0044000000000013</v>
      </c>
      <c r="AE244" s="19">
        <v>7</v>
      </c>
      <c r="AF244" s="5">
        <v>9</v>
      </c>
      <c r="AG244" s="19">
        <f>1.36+(1.03*AE244)</f>
        <v>8.57</v>
      </c>
    </row>
    <row r="245" spans="1:33" x14ac:dyDescent="0.3">
      <c r="A245" s="7">
        <v>57</v>
      </c>
      <c r="B245" s="7">
        <v>3</v>
      </c>
      <c r="C245" s="7">
        <v>6</v>
      </c>
      <c r="D245" s="19">
        <f t="shared" si="31"/>
        <v>4.45</v>
      </c>
      <c r="E245" s="19">
        <f t="shared" si="30"/>
        <v>4.5505699999999996</v>
      </c>
      <c r="O245" s="19">
        <v>10</v>
      </c>
      <c r="P245" s="7">
        <v>4</v>
      </c>
      <c r="Q245" s="19">
        <f t="shared" si="35"/>
        <v>11.66</v>
      </c>
      <c r="S245" s="19">
        <v>10</v>
      </c>
      <c r="T245" s="7">
        <v>4</v>
      </c>
      <c r="U245" s="19">
        <f t="shared" si="36"/>
        <v>11.66</v>
      </c>
      <c r="W245" s="19">
        <v>5.48</v>
      </c>
      <c r="X245" s="5">
        <v>4</v>
      </c>
      <c r="Y245" s="19">
        <f t="shared" si="37"/>
        <v>7.0044000000000013</v>
      </c>
      <c r="AA245" s="19">
        <v>3.42</v>
      </c>
      <c r="AB245" s="7">
        <v>2</v>
      </c>
      <c r="AC245" s="19">
        <f t="shared" si="38"/>
        <v>4.8826000000000001</v>
      </c>
      <c r="AE245" s="19">
        <v>3.42</v>
      </c>
      <c r="AF245" s="3">
        <v>8</v>
      </c>
      <c r="AG245" s="19">
        <f>1.36+(1.03*AE245)</f>
        <v>4.8826000000000001</v>
      </c>
    </row>
    <row r="246" spans="1:33" x14ac:dyDescent="0.3">
      <c r="A246" s="7">
        <v>57</v>
      </c>
      <c r="B246" s="7">
        <v>5</v>
      </c>
      <c r="C246" s="7">
        <v>5</v>
      </c>
      <c r="D246" s="19">
        <f t="shared" si="31"/>
        <v>6.5100000000000007</v>
      </c>
      <c r="E246" s="19">
        <f t="shared" si="30"/>
        <v>6.6571260000000008</v>
      </c>
      <c r="O246" s="19">
        <v>5.48</v>
      </c>
      <c r="P246" s="7">
        <v>6</v>
      </c>
      <c r="Q246" s="19">
        <f t="shared" si="35"/>
        <v>7.0044000000000013</v>
      </c>
      <c r="S246" s="19">
        <v>5.48</v>
      </c>
      <c r="T246" s="7">
        <v>6</v>
      </c>
      <c r="U246" s="19">
        <f t="shared" si="36"/>
        <v>7.0044000000000013</v>
      </c>
      <c r="W246" s="19">
        <v>7.54</v>
      </c>
      <c r="X246" s="3">
        <v>5</v>
      </c>
      <c r="Y246" s="19">
        <f t="shared" si="37"/>
        <v>9.1262000000000008</v>
      </c>
      <c r="AA246" s="19">
        <v>6.5100000000000007</v>
      </c>
      <c r="AB246" s="7">
        <v>2</v>
      </c>
      <c r="AC246" s="19">
        <f t="shared" si="38"/>
        <v>8.0653000000000006</v>
      </c>
      <c r="AE246" s="19">
        <v>6.5100000000000007</v>
      </c>
      <c r="AF246" s="5">
        <v>3</v>
      </c>
      <c r="AG246" s="19">
        <f>1.36+(1.03*AE246)</f>
        <v>8.0653000000000006</v>
      </c>
    </row>
    <row r="247" spans="1:33" x14ac:dyDescent="0.3">
      <c r="A247" s="7">
        <v>57</v>
      </c>
      <c r="B247" s="7">
        <v>5</v>
      </c>
      <c r="C247" s="7">
        <v>5</v>
      </c>
      <c r="D247" s="19">
        <f t="shared" si="31"/>
        <v>6.5100000000000007</v>
      </c>
      <c r="E247" s="19">
        <f t="shared" si="30"/>
        <v>6.6571260000000008</v>
      </c>
      <c r="O247" s="19">
        <v>5.48</v>
      </c>
      <c r="P247" s="3">
        <v>6</v>
      </c>
      <c r="Q247" s="19">
        <f t="shared" si="35"/>
        <v>7.0044000000000013</v>
      </c>
      <c r="S247" s="19">
        <v>5.48</v>
      </c>
      <c r="T247" s="3">
        <v>6</v>
      </c>
      <c r="U247" s="19">
        <f t="shared" si="36"/>
        <v>7.0044000000000013</v>
      </c>
      <c r="W247" s="19">
        <v>6.5100000000000007</v>
      </c>
      <c r="X247" s="5">
        <v>3</v>
      </c>
      <c r="Y247" s="19">
        <f t="shared" si="37"/>
        <v>8.0653000000000006</v>
      </c>
      <c r="AA247" s="19">
        <v>7</v>
      </c>
      <c r="AB247" s="7">
        <v>2</v>
      </c>
      <c r="AC247" s="19">
        <f t="shared" si="38"/>
        <v>8.57</v>
      </c>
      <c r="AE247" s="19">
        <v>4.45</v>
      </c>
      <c r="AF247" s="3">
        <v>7</v>
      </c>
      <c r="AG247" s="19">
        <f>1.36+(1.03*AE247)</f>
        <v>5.9435000000000002</v>
      </c>
    </row>
    <row r="248" spans="1:33" x14ac:dyDescent="0.3">
      <c r="A248" s="7">
        <v>57</v>
      </c>
      <c r="B248" s="7">
        <v>4</v>
      </c>
      <c r="C248" s="7">
        <v>6</v>
      </c>
      <c r="D248" s="19">
        <f t="shared" si="31"/>
        <v>5.48</v>
      </c>
      <c r="E248" s="19">
        <f t="shared" si="30"/>
        <v>5.6038480000000002</v>
      </c>
      <c r="O248" s="19">
        <v>7.54</v>
      </c>
      <c r="P248" s="5">
        <v>3</v>
      </c>
      <c r="Q248" s="19">
        <f t="shared" si="35"/>
        <v>9.1262000000000008</v>
      </c>
      <c r="S248" s="19">
        <v>7.54</v>
      </c>
      <c r="T248" s="5">
        <v>3</v>
      </c>
      <c r="U248" s="19">
        <f t="shared" si="36"/>
        <v>9.1262000000000008</v>
      </c>
      <c r="W248" s="19">
        <v>5.48</v>
      </c>
      <c r="X248" s="3">
        <v>7</v>
      </c>
      <c r="Y248" s="19">
        <f t="shared" si="37"/>
        <v>7.0044000000000013</v>
      </c>
      <c r="AA248" s="19">
        <v>4.45</v>
      </c>
      <c r="AB248" s="7">
        <v>6</v>
      </c>
      <c r="AC248" s="19">
        <f t="shared" si="38"/>
        <v>5.9435000000000002</v>
      </c>
      <c r="AE248" s="19">
        <v>5.48</v>
      </c>
      <c r="AF248" s="7">
        <v>13</v>
      </c>
      <c r="AG248" s="19">
        <f>1.36+(1.03*AE248)</f>
        <v>7.0044000000000013</v>
      </c>
    </row>
    <row r="249" spans="1:33" x14ac:dyDescent="0.3">
      <c r="A249" s="7">
        <v>57</v>
      </c>
      <c r="B249" s="7">
        <v>5</v>
      </c>
      <c r="C249" s="7">
        <v>8</v>
      </c>
      <c r="D249" s="19">
        <f t="shared" si="31"/>
        <v>6.5100000000000007</v>
      </c>
      <c r="E249" s="19">
        <f t="shared" si="30"/>
        <v>6.6571260000000008</v>
      </c>
      <c r="O249" s="19">
        <v>6.5100000000000007</v>
      </c>
      <c r="P249" s="3">
        <v>10</v>
      </c>
      <c r="Q249" s="19">
        <f t="shared" si="35"/>
        <v>8.0653000000000006</v>
      </c>
      <c r="S249" s="19">
        <v>6.5100000000000007</v>
      </c>
      <c r="T249" s="3">
        <v>10</v>
      </c>
      <c r="U249" s="19">
        <f t="shared" si="36"/>
        <v>8.0653000000000006</v>
      </c>
      <c r="W249" s="19">
        <v>4.45</v>
      </c>
      <c r="X249" s="5">
        <v>8</v>
      </c>
      <c r="Y249" s="19">
        <f t="shared" si="37"/>
        <v>5.9435000000000002</v>
      </c>
      <c r="AA249" s="19">
        <v>4.45</v>
      </c>
      <c r="AB249" s="7">
        <v>3</v>
      </c>
      <c r="AC249" s="19">
        <f t="shared" si="38"/>
        <v>5.9435000000000002</v>
      </c>
      <c r="AE249" s="19">
        <v>8</v>
      </c>
      <c r="AF249" s="7">
        <v>6</v>
      </c>
      <c r="AG249" s="19">
        <f>1.36+(1.03*AE249)</f>
        <v>9.6</v>
      </c>
    </row>
    <row r="250" spans="1:33" x14ac:dyDescent="0.3">
      <c r="A250" s="7">
        <v>57</v>
      </c>
      <c r="B250" s="7">
        <v>4</v>
      </c>
      <c r="C250" s="7">
        <v>5</v>
      </c>
      <c r="D250" s="19">
        <f t="shared" si="31"/>
        <v>5.48</v>
      </c>
      <c r="E250" s="19">
        <f t="shared" si="30"/>
        <v>5.6038480000000002</v>
      </c>
      <c r="O250" s="19">
        <v>5.48</v>
      </c>
      <c r="P250" s="5">
        <v>6</v>
      </c>
      <c r="Q250" s="19">
        <f t="shared" si="35"/>
        <v>7.0044000000000013</v>
      </c>
      <c r="S250" s="19">
        <v>5.48</v>
      </c>
      <c r="T250" s="5">
        <v>6</v>
      </c>
      <c r="U250" s="19">
        <f t="shared" si="36"/>
        <v>7.0044000000000013</v>
      </c>
      <c r="W250" s="19">
        <v>5.48</v>
      </c>
      <c r="X250" s="3">
        <v>8</v>
      </c>
      <c r="Y250" s="19">
        <f t="shared" si="37"/>
        <v>7.0044000000000013</v>
      </c>
      <c r="AA250" s="19">
        <v>5.48</v>
      </c>
      <c r="AB250" s="7">
        <v>3</v>
      </c>
      <c r="AC250" s="19">
        <f t="shared" si="38"/>
        <v>7.0044000000000013</v>
      </c>
      <c r="AE250" s="19">
        <v>4.45</v>
      </c>
      <c r="AF250" s="7">
        <v>6</v>
      </c>
      <c r="AG250" s="19">
        <f>1.36+(1.03*AE250)</f>
        <v>5.9435000000000002</v>
      </c>
    </row>
    <row r="251" spans="1:33" x14ac:dyDescent="0.3">
      <c r="A251" s="7">
        <v>57</v>
      </c>
      <c r="B251" s="7">
        <v>7</v>
      </c>
      <c r="C251" s="7">
        <v>9</v>
      </c>
      <c r="D251" s="19">
        <f t="shared" si="31"/>
        <v>8.57</v>
      </c>
      <c r="E251" s="19">
        <f t="shared" si="30"/>
        <v>8.7636819999999993</v>
      </c>
      <c r="O251" s="19">
        <v>5.48</v>
      </c>
      <c r="P251" s="5">
        <v>5</v>
      </c>
      <c r="Q251" s="19">
        <f t="shared" si="35"/>
        <v>7.0044000000000013</v>
      </c>
      <c r="S251" s="19">
        <v>5.48</v>
      </c>
      <c r="T251" s="5">
        <v>5</v>
      </c>
      <c r="U251" s="19">
        <f t="shared" si="36"/>
        <v>7.0044000000000013</v>
      </c>
      <c r="W251" s="19">
        <v>3.42</v>
      </c>
      <c r="X251" s="5">
        <v>4</v>
      </c>
      <c r="Y251" s="19">
        <f t="shared" si="37"/>
        <v>4.8826000000000001</v>
      </c>
      <c r="AA251" s="19">
        <v>7.54</v>
      </c>
      <c r="AB251" s="5">
        <v>4</v>
      </c>
      <c r="AC251" s="19">
        <f t="shared" si="38"/>
        <v>9.1262000000000008</v>
      </c>
      <c r="AE251" s="19">
        <v>6.5100000000000007</v>
      </c>
      <c r="AF251" s="7">
        <v>12</v>
      </c>
      <c r="AG251" s="19">
        <f>1.36+(1.03*AE251)</f>
        <v>8.0653000000000006</v>
      </c>
    </row>
    <row r="252" spans="1:33" x14ac:dyDescent="0.3">
      <c r="A252" s="7">
        <v>57</v>
      </c>
      <c r="B252" s="7">
        <v>8</v>
      </c>
      <c r="C252" s="7">
        <v>11</v>
      </c>
      <c r="D252" s="19">
        <f t="shared" si="31"/>
        <v>9.6</v>
      </c>
      <c r="E252" s="19">
        <f t="shared" si="30"/>
        <v>9.8169599999999999</v>
      </c>
      <c r="O252" s="19">
        <v>6.5100000000000007</v>
      </c>
      <c r="P252" s="3">
        <v>3</v>
      </c>
      <c r="Q252" s="19">
        <f t="shared" si="35"/>
        <v>8.0653000000000006</v>
      </c>
      <c r="S252" s="19">
        <v>6.5100000000000007</v>
      </c>
      <c r="T252" s="3">
        <v>3</v>
      </c>
      <c r="U252" s="19">
        <f t="shared" si="36"/>
        <v>8.0653000000000006</v>
      </c>
      <c r="W252" s="19">
        <v>6.5100000000000007</v>
      </c>
      <c r="X252" s="3">
        <v>11</v>
      </c>
      <c r="Y252" s="19">
        <f t="shared" si="37"/>
        <v>8.0653000000000006</v>
      </c>
      <c r="AA252" s="19">
        <v>7.54</v>
      </c>
      <c r="AB252" s="3">
        <v>9</v>
      </c>
      <c r="AC252" s="19">
        <f t="shared" si="38"/>
        <v>9.1262000000000008</v>
      </c>
      <c r="AE252" s="19">
        <v>4.45</v>
      </c>
      <c r="AF252" s="7">
        <v>14</v>
      </c>
      <c r="AG252" s="19">
        <f>1.36+(1.03*AE252)</f>
        <v>5.9435000000000002</v>
      </c>
    </row>
    <row r="253" spans="1:33" x14ac:dyDescent="0.3">
      <c r="A253" s="7">
        <v>57</v>
      </c>
      <c r="B253" s="7">
        <v>7</v>
      </c>
      <c r="C253" s="7">
        <v>5</v>
      </c>
      <c r="D253" s="19">
        <f t="shared" si="31"/>
        <v>8.57</v>
      </c>
      <c r="E253" s="19">
        <f t="shared" si="30"/>
        <v>8.7636819999999993</v>
      </c>
      <c r="O253" s="19">
        <v>3.42</v>
      </c>
      <c r="P253" s="5">
        <v>4</v>
      </c>
      <c r="Q253" s="19">
        <f t="shared" si="35"/>
        <v>4.8826000000000001</v>
      </c>
      <c r="AA253" s="19">
        <v>4.45</v>
      </c>
      <c r="AB253" s="7">
        <v>12</v>
      </c>
      <c r="AC253" s="19">
        <f t="shared" si="38"/>
        <v>5.9435000000000002</v>
      </c>
      <c r="AE253" s="19">
        <v>6.5100000000000007</v>
      </c>
      <c r="AF253" s="7">
        <v>5</v>
      </c>
      <c r="AG253" s="19">
        <f>1.36+(1.03*AE253)</f>
        <v>8.0653000000000006</v>
      </c>
    </row>
    <row r="254" spans="1:33" x14ac:dyDescent="0.3">
      <c r="A254" s="7">
        <v>57</v>
      </c>
      <c r="B254" s="7">
        <v>2</v>
      </c>
      <c r="C254" s="7">
        <v>2</v>
      </c>
      <c r="D254" s="19">
        <f t="shared" si="31"/>
        <v>3.42</v>
      </c>
      <c r="E254" s="19">
        <f t="shared" si="30"/>
        <v>3.4972919999999998</v>
      </c>
      <c r="O254" s="19">
        <v>4.45</v>
      </c>
      <c r="P254" s="3">
        <v>3</v>
      </c>
      <c r="Q254" s="19">
        <f t="shared" si="35"/>
        <v>5.9435000000000002</v>
      </c>
      <c r="AA254" s="19">
        <v>7.54</v>
      </c>
      <c r="AB254" s="7">
        <v>4</v>
      </c>
      <c r="AC254" s="19">
        <f t="shared" si="38"/>
        <v>9.1262000000000008</v>
      </c>
      <c r="AE254" s="19">
        <v>4.45</v>
      </c>
      <c r="AF254" s="7">
        <v>4</v>
      </c>
      <c r="AG254" s="19">
        <f>1.36+(1.03*AE254)</f>
        <v>5.9435000000000002</v>
      </c>
    </row>
    <row r="255" spans="1:33" x14ac:dyDescent="0.3">
      <c r="A255" s="7">
        <v>57</v>
      </c>
      <c r="B255" s="7">
        <v>7</v>
      </c>
      <c r="C255" s="7">
        <v>9</v>
      </c>
      <c r="D255" s="19">
        <f t="shared" si="31"/>
        <v>8.57</v>
      </c>
      <c r="E255" s="19">
        <f t="shared" si="30"/>
        <v>8.7636819999999993</v>
      </c>
      <c r="O255" s="19">
        <v>5.48</v>
      </c>
      <c r="P255" s="5">
        <v>12</v>
      </c>
      <c r="Q255" s="19">
        <f t="shared" si="35"/>
        <v>7.0044000000000013</v>
      </c>
      <c r="AA255" s="19">
        <v>6.5100000000000007</v>
      </c>
      <c r="AB255" s="7">
        <v>5</v>
      </c>
      <c r="AC255" s="19">
        <f t="shared" si="38"/>
        <v>8.0653000000000006</v>
      </c>
      <c r="AE255" s="19">
        <v>6.5100000000000007</v>
      </c>
      <c r="AF255" s="7">
        <v>3</v>
      </c>
      <c r="AG255" s="19">
        <f>1.36+(1.03*AE255)</f>
        <v>8.0653000000000006</v>
      </c>
    </row>
    <row r="256" spans="1:33" x14ac:dyDescent="0.3">
      <c r="A256" s="7">
        <v>57</v>
      </c>
      <c r="B256" s="7">
        <v>9</v>
      </c>
      <c r="C256" s="7">
        <v>8</v>
      </c>
      <c r="D256" s="19">
        <f t="shared" si="31"/>
        <v>10.629999999999999</v>
      </c>
      <c r="E256" s="19">
        <f t="shared" si="30"/>
        <v>10.870237999999999</v>
      </c>
      <c r="O256" s="19">
        <v>7.54</v>
      </c>
      <c r="P256" s="3">
        <v>4</v>
      </c>
      <c r="Q256" s="19">
        <f t="shared" si="35"/>
        <v>9.1262000000000008</v>
      </c>
      <c r="AA256" s="19">
        <v>5.48</v>
      </c>
      <c r="AB256" s="7">
        <v>4</v>
      </c>
      <c r="AC256" s="19">
        <f t="shared" si="38"/>
        <v>7.0044000000000013</v>
      </c>
      <c r="AE256" s="19">
        <v>5.48</v>
      </c>
      <c r="AF256" s="7">
        <v>6</v>
      </c>
      <c r="AG256" s="19">
        <f>1.36+(1.03*AE256)</f>
        <v>7.0044000000000013</v>
      </c>
    </row>
    <row r="257" spans="1:33" x14ac:dyDescent="0.3">
      <c r="A257" s="7">
        <v>57</v>
      </c>
      <c r="B257" s="7">
        <v>4</v>
      </c>
      <c r="C257" s="7">
        <v>3</v>
      </c>
      <c r="D257" s="19">
        <f t="shared" si="31"/>
        <v>5.48</v>
      </c>
      <c r="E257" s="19">
        <f t="shared" si="30"/>
        <v>5.6038480000000002</v>
      </c>
      <c r="O257" s="19">
        <v>7.54</v>
      </c>
      <c r="P257" s="5">
        <v>5</v>
      </c>
      <c r="Q257" s="19">
        <f t="shared" si="35"/>
        <v>9.1262000000000008</v>
      </c>
      <c r="AA257" s="19">
        <v>6.5100000000000007</v>
      </c>
      <c r="AB257" s="7">
        <v>3</v>
      </c>
      <c r="AC257" s="19">
        <f t="shared" si="38"/>
        <v>8.0653000000000006</v>
      </c>
      <c r="AE257" s="19">
        <v>5.48</v>
      </c>
      <c r="AF257" s="7">
        <v>3</v>
      </c>
      <c r="AG257" s="19">
        <f>1.36+(1.03*AE257)</f>
        <v>7.0044000000000013</v>
      </c>
    </row>
    <row r="258" spans="1:33" x14ac:dyDescent="0.3">
      <c r="A258" s="7">
        <v>57</v>
      </c>
      <c r="B258" s="7">
        <v>5</v>
      </c>
      <c r="C258" s="7">
        <v>7</v>
      </c>
      <c r="D258" s="19">
        <f t="shared" si="31"/>
        <v>6.5100000000000007</v>
      </c>
      <c r="E258" s="19">
        <f t="shared" si="30"/>
        <v>6.6571260000000008</v>
      </c>
      <c r="O258" s="19">
        <v>5.48</v>
      </c>
      <c r="P258" s="3">
        <v>4</v>
      </c>
      <c r="Q258" s="19">
        <f t="shared" si="35"/>
        <v>7.0044000000000013</v>
      </c>
      <c r="AA258" s="19">
        <v>5.48</v>
      </c>
      <c r="AB258" s="7">
        <v>7</v>
      </c>
      <c r="AC258" s="19">
        <f t="shared" si="38"/>
        <v>7.0044000000000013</v>
      </c>
      <c r="AE258" s="19">
        <v>3.42</v>
      </c>
      <c r="AF258" s="7">
        <v>6</v>
      </c>
      <c r="AG258" s="19">
        <f>1.36+(1.03*AE258)</f>
        <v>4.8826000000000001</v>
      </c>
    </row>
    <row r="259" spans="1:33" x14ac:dyDescent="0.3">
      <c r="A259" s="7">
        <v>57</v>
      </c>
      <c r="B259" s="7">
        <v>4</v>
      </c>
      <c r="C259" s="7">
        <v>15</v>
      </c>
      <c r="D259" s="19">
        <f t="shared" si="31"/>
        <v>5.48</v>
      </c>
      <c r="E259" s="19">
        <f t="shared" ref="E259:E312" si="39">D259*1.0226</f>
        <v>5.6038480000000002</v>
      </c>
      <c r="O259" s="19">
        <v>7.54</v>
      </c>
      <c r="P259" s="5">
        <v>3</v>
      </c>
      <c r="Q259" s="19">
        <f t="shared" si="35"/>
        <v>9.1262000000000008</v>
      </c>
      <c r="AA259" s="19">
        <v>6.5100000000000007</v>
      </c>
      <c r="AB259" s="7">
        <v>4</v>
      </c>
      <c r="AC259" s="19">
        <f t="shared" si="38"/>
        <v>8.0653000000000006</v>
      </c>
      <c r="AE259" s="19">
        <v>4.45</v>
      </c>
      <c r="AF259" s="7">
        <v>4</v>
      </c>
      <c r="AG259" s="19">
        <f>1.36+(1.03*AE259)</f>
        <v>5.9435000000000002</v>
      </c>
    </row>
    <row r="260" spans="1:33" x14ac:dyDescent="0.3">
      <c r="A260" s="7">
        <v>57</v>
      </c>
      <c r="B260" s="7">
        <v>8</v>
      </c>
      <c r="C260" s="7">
        <v>12</v>
      </c>
      <c r="D260" s="19">
        <f t="shared" ref="D260:D312" si="40">1.36+(1.03*B260)</f>
        <v>9.6</v>
      </c>
      <c r="E260" s="19">
        <f t="shared" si="39"/>
        <v>9.8169599999999999</v>
      </c>
      <c r="O260" s="19">
        <v>5.48</v>
      </c>
      <c r="P260" s="3">
        <v>7</v>
      </c>
      <c r="Q260" s="19">
        <f t="shared" si="35"/>
        <v>7.0044000000000013</v>
      </c>
      <c r="AA260" s="19">
        <v>5.48</v>
      </c>
      <c r="AB260" s="7">
        <v>7</v>
      </c>
      <c r="AC260" s="19">
        <f t="shared" si="38"/>
        <v>7.0044000000000013</v>
      </c>
      <c r="AE260" s="19">
        <v>2.39</v>
      </c>
      <c r="AF260" s="7">
        <v>8</v>
      </c>
      <c r="AG260" s="19">
        <f>1.36+(1.03*AE260)</f>
        <v>3.8216999999999999</v>
      </c>
    </row>
    <row r="261" spans="1:33" x14ac:dyDescent="0.3">
      <c r="A261" s="7">
        <v>57</v>
      </c>
      <c r="B261" s="7">
        <v>3</v>
      </c>
      <c r="C261" s="7">
        <v>6</v>
      </c>
      <c r="D261" s="19">
        <f t="shared" si="40"/>
        <v>4.45</v>
      </c>
      <c r="E261" s="19">
        <f t="shared" si="39"/>
        <v>4.5505699999999996</v>
      </c>
      <c r="O261" s="19">
        <v>6.5100000000000007</v>
      </c>
      <c r="P261" s="5">
        <v>4</v>
      </c>
      <c r="Q261" s="19">
        <f t="shared" si="35"/>
        <v>8.0653000000000006</v>
      </c>
      <c r="AA261" s="19">
        <v>5.48</v>
      </c>
      <c r="AB261" s="7">
        <v>4</v>
      </c>
      <c r="AC261" s="19">
        <f t="shared" si="38"/>
        <v>7.0044000000000013</v>
      </c>
      <c r="AE261" s="19">
        <v>5.48</v>
      </c>
      <c r="AF261" s="7">
        <v>6</v>
      </c>
      <c r="AG261" s="19">
        <f>1.36+(1.03*AE261)</f>
        <v>7.0044000000000013</v>
      </c>
    </row>
    <row r="262" spans="1:33" x14ac:dyDescent="0.3">
      <c r="A262" s="7">
        <v>57</v>
      </c>
      <c r="B262" s="7">
        <v>5</v>
      </c>
      <c r="C262" s="7">
        <v>4</v>
      </c>
      <c r="D262" s="19">
        <f t="shared" si="40"/>
        <v>6.5100000000000007</v>
      </c>
      <c r="E262" s="19">
        <f t="shared" si="39"/>
        <v>6.6571260000000008</v>
      </c>
      <c r="O262" s="19">
        <v>5.48</v>
      </c>
      <c r="P262" s="3">
        <v>7</v>
      </c>
      <c r="Q262" s="19">
        <f t="shared" si="35"/>
        <v>7.0044000000000013</v>
      </c>
      <c r="AA262" s="19">
        <v>4.45</v>
      </c>
      <c r="AB262" s="7">
        <v>5</v>
      </c>
      <c r="AC262" s="19">
        <f t="shared" si="38"/>
        <v>5.9435000000000002</v>
      </c>
      <c r="AE262" s="19">
        <v>4.45</v>
      </c>
      <c r="AF262" s="7">
        <v>3</v>
      </c>
      <c r="AG262" s="19">
        <f>1.36+(1.03*AE262)</f>
        <v>5.9435000000000002</v>
      </c>
    </row>
    <row r="263" spans="1:33" x14ac:dyDescent="0.3">
      <c r="A263" s="7">
        <v>57</v>
      </c>
      <c r="B263" s="7">
        <v>4</v>
      </c>
      <c r="C263" s="7">
        <v>4</v>
      </c>
      <c r="D263" s="19">
        <f t="shared" si="40"/>
        <v>5.48</v>
      </c>
      <c r="E263" s="19">
        <f t="shared" si="39"/>
        <v>5.6038480000000002</v>
      </c>
      <c r="O263" s="19">
        <v>5.48</v>
      </c>
      <c r="P263" s="5">
        <v>4</v>
      </c>
      <c r="Q263" s="19">
        <f t="shared" si="35"/>
        <v>7.0044000000000013</v>
      </c>
      <c r="AA263" s="19">
        <v>4.45</v>
      </c>
      <c r="AB263" s="7">
        <v>3</v>
      </c>
      <c r="AC263" s="19">
        <f t="shared" si="38"/>
        <v>5.9435000000000002</v>
      </c>
      <c r="AE263" s="19">
        <v>4.45</v>
      </c>
      <c r="AF263" s="7">
        <v>10</v>
      </c>
      <c r="AG263" s="19">
        <f>1.36+(1.03*AE263)</f>
        <v>5.9435000000000002</v>
      </c>
    </row>
    <row r="264" spans="1:33" x14ac:dyDescent="0.3">
      <c r="A264" s="7">
        <v>57</v>
      </c>
      <c r="B264" s="7">
        <v>6</v>
      </c>
      <c r="C264" s="7">
        <v>9</v>
      </c>
      <c r="D264" s="19">
        <f t="shared" si="40"/>
        <v>7.54</v>
      </c>
      <c r="E264" s="19">
        <f t="shared" si="39"/>
        <v>7.7104039999999996</v>
      </c>
      <c r="O264" s="19">
        <v>7.54</v>
      </c>
      <c r="P264" s="3">
        <v>5</v>
      </c>
      <c r="Q264" s="19">
        <f t="shared" si="35"/>
        <v>9.1262000000000008</v>
      </c>
      <c r="AA264" s="19">
        <v>5.48</v>
      </c>
      <c r="AB264" s="7">
        <v>7</v>
      </c>
      <c r="AC264" s="19">
        <f t="shared" si="38"/>
        <v>7.0044000000000013</v>
      </c>
      <c r="AE264" s="19">
        <v>5.48</v>
      </c>
      <c r="AF264" s="7">
        <v>6</v>
      </c>
      <c r="AG264" s="19">
        <f t="shared" ref="AG264:AG267" si="41">1.36+(1.03*AE264)</f>
        <v>7.0044000000000013</v>
      </c>
    </row>
    <row r="265" spans="1:33" x14ac:dyDescent="0.3">
      <c r="A265" s="5">
        <v>57</v>
      </c>
      <c r="B265" s="5">
        <v>4</v>
      </c>
      <c r="C265" s="5">
        <v>4</v>
      </c>
      <c r="D265" s="19">
        <f t="shared" si="40"/>
        <v>5.48</v>
      </c>
      <c r="E265" s="19">
        <f t="shared" si="39"/>
        <v>5.6038480000000002</v>
      </c>
      <c r="O265" s="19">
        <v>6.5100000000000007</v>
      </c>
      <c r="P265" s="5">
        <v>3</v>
      </c>
      <c r="Q265" s="19">
        <f t="shared" si="35"/>
        <v>8.0653000000000006</v>
      </c>
      <c r="AA265" s="19">
        <v>6.5100000000000007</v>
      </c>
      <c r="AB265" s="7">
        <v>8</v>
      </c>
      <c r="AC265" s="19">
        <f t="shared" si="38"/>
        <v>8.0653000000000006</v>
      </c>
      <c r="AE265" s="19">
        <v>4</v>
      </c>
      <c r="AF265" s="7">
        <v>5</v>
      </c>
      <c r="AG265" s="19">
        <f t="shared" si="41"/>
        <v>5.48</v>
      </c>
    </row>
    <row r="266" spans="1:33" x14ac:dyDescent="0.3">
      <c r="A266" s="3">
        <v>57</v>
      </c>
      <c r="B266" s="3">
        <v>6</v>
      </c>
      <c r="C266" s="3">
        <v>9</v>
      </c>
      <c r="D266" s="19">
        <f t="shared" si="40"/>
        <v>7.54</v>
      </c>
      <c r="E266" s="19">
        <f t="shared" si="39"/>
        <v>7.7104039999999996</v>
      </c>
      <c r="O266" s="19">
        <v>5.48</v>
      </c>
      <c r="P266" s="3">
        <v>7</v>
      </c>
      <c r="Q266" s="19">
        <f t="shared" si="35"/>
        <v>7.0044000000000013</v>
      </c>
      <c r="AA266" s="19">
        <v>6.5100000000000007</v>
      </c>
      <c r="AB266" s="7">
        <v>8</v>
      </c>
      <c r="AC266" s="19">
        <f t="shared" si="38"/>
        <v>8.0653000000000006</v>
      </c>
      <c r="AE266" s="19">
        <v>3</v>
      </c>
      <c r="AF266" s="7">
        <v>3</v>
      </c>
      <c r="AG266" s="19">
        <f t="shared" si="41"/>
        <v>4.45</v>
      </c>
    </row>
    <row r="267" spans="1:33" x14ac:dyDescent="0.3">
      <c r="A267" s="7">
        <v>57</v>
      </c>
      <c r="B267" s="7">
        <v>6</v>
      </c>
      <c r="C267" s="7">
        <v>12</v>
      </c>
      <c r="D267" s="19">
        <f t="shared" si="40"/>
        <v>7.54</v>
      </c>
      <c r="E267" s="19">
        <f t="shared" si="39"/>
        <v>7.7104039999999996</v>
      </c>
      <c r="O267" s="19">
        <v>4.45</v>
      </c>
      <c r="P267" s="5">
        <v>8</v>
      </c>
      <c r="Q267" s="19">
        <f t="shared" si="35"/>
        <v>5.9435000000000002</v>
      </c>
      <c r="AA267" s="19">
        <v>7.54</v>
      </c>
      <c r="AB267" s="7">
        <v>4</v>
      </c>
      <c r="AC267" s="19">
        <f t="shared" si="38"/>
        <v>9.1262000000000008</v>
      </c>
      <c r="AE267" s="19">
        <v>3.42</v>
      </c>
      <c r="AF267" s="7">
        <v>4</v>
      </c>
      <c r="AG267" s="19">
        <f t="shared" si="41"/>
        <v>4.8826000000000001</v>
      </c>
    </row>
    <row r="268" spans="1:33" x14ac:dyDescent="0.3">
      <c r="A268" s="7">
        <v>57</v>
      </c>
      <c r="B268" s="7">
        <v>5</v>
      </c>
      <c r="C268" s="7">
        <v>4</v>
      </c>
      <c r="D268" s="19">
        <f t="shared" si="40"/>
        <v>6.5100000000000007</v>
      </c>
      <c r="E268" s="19">
        <f t="shared" si="39"/>
        <v>6.6571260000000008</v>
      </c>
      <c r="O268" s="19">
        <v>5.48</v>
      </c>
      <c r="P268" s="3">
        <v>8</v>
      </c>
      <c r="Q268" s="19">
        <f t="shared" si="35"/>
        <v>7.0044000000000013</v>
      </c>
      <c r="AA268" s="19">
        <v>5.48</v>
      </c>
      <c r="AB268" s="7">
        <v>2</v>
      </c>
      <c r="AC268" s="19">
        <f t="shared" si="38"/>
        <v>7.0044000000000013</v>
      </c>
      <c r="AE268" s="19">
        <v>600</v>
      </c>
      <c r="AF268" s="31">
        <v>615</v>
      </c>
      <c r="AG268" s="19">
        <v>638</v>
      </c>
    </row>
    <row r="269" spans="1:33" x14ac:dyDescent="0.3">
      <c r="A269" s="7">
        <v>57</v>
      </c>
      <c r="B269" s="7">
        <v>4</v>
      </c>
      <c r="C269" s="7">
        <v>5</v>
      </c>
      <c r="D269" s="19">
        <f t="shared" si="40"/>
        <v>5.48</v>
      </c>
      <c r="E269" s="19">
        <f t="shared" si="39"/>
        <v>5.6038480000000002</v>
      </c>
      <c r="O269" s="19">
        <v>3.42</v>
      </c>
      <c r="P269" s="5">
        <v>4</v>
      </c>
      <c r="Q269" s="19">
        <f t="shared" si="35"/>
        <v>4.8826000000000001</v>
      </c>
    </row>
    <row r="270" spans="1:33" x14ac:dyDescent="0.3">
      <c r="A270" s="7">
        <v>57</v>
      </c>
      <c r="B270" s="7">
        <v>5</v>
      </c>
      <c r="C270" s="7">
        <v>4</v>
      </c>
      <c r="D270" s="19">
        <f t="shared" si="40"/>
        <v>6.5100000000000007</v>
      </c>
      <c r="E270" s="19">
        <f t="shared" si="39"/>
        <v>6.6571260000000008</v>
      </c>
      <c r="O270" s="19">
        <v>6.5100000000000007</v>
      </c>
      <c r="P270" s="3">
        <v>11</v>
      </c>
      <c r="Q270" s="19">
        <f t="shared" si="35"/>
        <v>8.0653000000000006</v>
      </c>
    </row>
    <row r="271" spans="1:33" x14ac:dyDescent="0.3">
      <c r="A271" s="7">
        <v>57</v>
      </c>
      <c r="B271" s="7">
        <v>4</v>
      </c>
      <c r="C271" s="7">
        <v>3</v>
      </c>
      <c r="D271" s="19">
        <f t="shared" si="40"/>
        <v>5.48</v>
      </c>
      <c r="E271" s="19">
        <f t="shared" si="39"/>
        <v>5.6038480000000002</v>
      </c>
      <c r="O271" s="19">
        <v>6.5100000000000007</v>
      </c>
      <c r="P271" s="5">
        <v>5</v>
      </c>
      <c r="Q271" s="19">
        <f t="shared" si="35"/>
        <v>8.0653000000000006</v>
      </c>
    </row>
    <row r="272" spans="1:33" x14ac:dyDescent="0.3">
      <c r="A272" s="7">
        <v>57</v>
      </c>
      <c r="B272" s="7">
        <v>5</v>
      </c>
      <c r="C272" s="7">
        <v>7</v>
      </c>
      <c r="D272" s="19">
        <f t="shared" si="40"/>
        <v>6.5100000000000007</v>
      </c>
      <c r="E272" s="19">
        <f t="shared" si="39"/>
        <v>6.6571260000000008</v>
      </c>
      <c r="O272" s="19">
        <v>5.48</v>
      </c>
      <c r="P272" s="3">
        <v>2</v>
      </c>
      <c r="Q272" s="19">
        <f t="shared" si="35"/>
        <v>7.0044000000000013</v>
      </c>
    </row>
    <row r="273" spans="1:17" x14ac:dyDescent="0.3">
      <c r="A273" s="7">
        <v>57</v>
      </c>
      <c r="B273" s="7">
        <v>4</v>
      </c>
      <c r="C273" s="7">
        <v>4</v>
      </c>
      <c r="D273" s="19">
        <f t="shared" si="40"/>
        <v>5.48</v>
      </c>
      <c r="E273" s="19">
        <f t="shared" si="39"/>
        <v>5.6038480000000002</v>
      </c>
      <c r="O273" s="19">
        <v>7</v>
      </c>
      <c r="P273" s="5">
        <v>9</v>
      </c>
      <c r="Q273" s="19">
        <f t="shared" si="35"/>
        <v>8.57</v>
      </c>
    </row>
    <row r="274" spans="1:17" x14ac:dyDescent="0.3">
      <c r="A274" s="7">
        <v>57</v>
      </c>
      <c r="B274" s="7">
        <v>4</v>
      </c>
      <c r="C274" s="7">
        <v>7</v>
      </c>
      <c r="D274" s="19">
        <f t="shared" si="40"/>
        <v>5.48</v>
      </c>
      <c r="E274" s="19">
        <f t="shared" si="39"/>
        <v>5.6038480000000002</v>
      </c>
      <c r="O274" s="19">
        <v>3.42</v>
      </c>
      <c r="P274" s="3">
        <v>8</v>
      </c>
      <c r="Q274" s="19">
        <f t="shared" si="35"/>
        <v>4.8826000000000001</v>
      </c>
    </row>
    <row r="275" spans="1:17" x14ac:dyDescent="0.3">
      <c r="A275" s="7">
        <v>57</v>
      </c>
      <c r="B275" s="7">
        <v>3</v>
      </c>
      <c r="C275" s="7">
        <v>4</v>
      </c>
      <c r="D275" s="19">
        <f t="shared" si="40"/>
        <v>4.45</v>
      </c>
      <c r="E275" s="19">
        <f t="shared" si="39"/>
        <v>4.5505699999999996</v>
      </c>
      <c r="O275" s="19">
        <v>6.5100000000000007</v>
      </c>
      <c r="P275" s="5">
        <v>3</v>
      </c>
      <c r="Q275" s="19">
        <f t="shared" si="35"/>
        <v>8.0653000000000006</v>
      </c>
    </row>
    <row r="276" spans="1:17" x14ac:dyDescent="0.3">
      <c r="A276" s="7">
        <v>57</v>
      </c>
      <c r="B276" s="7">
        <v>3</v>
      </c>
      <c r="C276" s="7">
        <v>5</v>
      </c>
      <c r="D276" s="19">
        <f t="shared" si="40"/>
        <v>4.45</v>
      </c>
      <c r="E276" s="19">
        <f t="shared" si="39"/>
        <v>4.5505699999999996</v>
      </c>
      <c r="O276" s="19">
        <v>4.45</v>
      </c>
      <c r="P276" s="3">
        <v>7</v>
      </c>
      <c r="Q276" s="19">
        <f t="shared" si="35"/>
        <v>5.9435000000000002</v>
      </c>
    </row>
    <row r="277" spans="1:17" x14ac:dyDescent="0.3">
      <c r="A277" s="7">
        <v>57</v>
      </c>
      <c r="B277" s="7">
        <v>4</v>
      </c>
      <c r="C277" s="7">
        <v>3</v>
      </c>
      <c r="D277" s="19">
        <f t="shared" si="40"/>
        <v>5.48</v>
      </c>
      <c r="E277" s="19">
        <f t="shared" si="39"/>
        <v>5.6038480000000002</v>
      </c>
      <c r="O277" s="19">
        <v>5.48</v>
      </c>
      <c r="P277" s="5">
        <v>15</v>
      </c>
      <c r="Q277" s="19">
        <f t="shared" si="35"/>
        <v>7.0044000000000013</v>
      </c>
    </row>
    <row r="278" spans="1:17" x14ac:dyDescent="0.3">
      <c r="A278" s="7">
        <v>57</v>
      </c>
      <c r="B278" s="7">
        <v>5</v>
      </c>
      <c r="C278" s="7">
        <v>7</v>
      </c>
      <c r="D278" s="19">
        <f t="shared" si="40"/>
        <v>6.5100000000000007</v>
      </c>
      <c r="E278" s="19">
        <f t="shared" si="39"/>
        <v>6.6571260000000008</v>
      </c>
      <c r="O278" s="19">
        <v>6.5100000000000007</v>
      </c>
      <c r="P278" s="3">
        <v>12</v>
      </c>
      <c r="Q278" s="19">
        <f t="shared" si="35"/>
        <v>8.0653000000000006</v>
      </c>
    </row>
    <row r="279" spans="1:17" x14ac:dyDescent="0.3">
      <c r="A279" s="7">
        <v>57</v>
      </c>
      <c r="B279" s="7">
        <v>5</v>
      </c>
      <c r="C279" s="7">
        <v>8</v>
      </c>
      <c r="D279" s="19">
        <f t="shared" si="40"/>
        <v>6.5100000000000007</v>
      </c>
      <c r="E279" s="19">
        <f t="shared" si="39"/>
        <v>6.6571260000000008</v>
      </c>
      <c r="O279" s="19">
        <v>3.42</v>
      </c>
      <c r="P279" s="5">
        <v>6</v>
      </c>
      <c r="Q279" s="19">
        <f t="shared" si="35"/>
        <v>4.8826000000000001</v>
      </c>
    </row>
    <row r="280" spans="1:17" x14ac:dyDescent="0.3">
      <c r="A280" s="7">
        <v>57</v>
      </c>
      <c r="B280" s="7">
        <v>6</v>
      </c>
      <c r="C280" s="7">
        <v>8</v>
      </c>
      <c r="D280" s="19">
        <f t="shared" si="40"/>
        <v>7.54</v>
      </c>
      <c r="E280" s="19">
        <f t="shared" si="39"/>
        <v>7.7104039999999996</v>
      </c>
      <c r="O280" s="19">
        <v>3.42</v>
      </c>
      <c r="P280" s="3">
        <v>4</v>
      </c>
      <c r="Q280" s="19">
        <f t="shared" si="35"/>
        <v>4.8826000000000001</v>
      </c>
    </row>
    <row r="281" spans="1:17" x14ac:dyDescent="0.3">
      <c r="A281" s="7">
        <v>57</v>
      </c>
      <c r="B281" s="7">
        <v>4</v>
      </c>
      <c r="C281" s="7">
        <v>4</v>
      </c>
      <c r="D281" s="19">
        <f t="shared" si="40"/>
        <v>5.48</v>
      </c>
      <c r="E281" s="19">
        <f t="shared" si="39"/>
        <v>5.6038480000000002</v>
      </c>
      <c r="O281" s="19">
        <v>7.54</v>
      </c>
      <c r="P281" s="7">
        <v>4</v>
      </c>
      <c r="Q281" s="19">
        <f t="shared" si="35"/>
        <v>9.1262000000000008</v>
      </c>
    </row>
    <row r="282" spans="1:17" x14ac:dyDescent="0.3">
      <c r="A282" s="7"/>
      <c r="B282" s="7"/>
      <c r="C282" s="7"/>
      <c r="D282" s="19"/>
      <c r="E282" s="19"/>
      <c r="O282" s="19"/>
      <c r="P282" s="7"/>
      <c r="Q282" s="19"/>
    </row>
    <row r="283" spans="1:17" x14ac:dyDescent="0.3">
      <c r="A283" s="7">
        <v>57</v>
      </c>
      <c r="B283" s="7">
        <v>3</v>
      </c>
      <c r="C283" s="7">
        <v>2</v>
      </c>
      <c r="D283" s="19">
        <f t="shared" si="40"/>
        <v>4.45</v>
      </c>
      <c r="E283" s="19">
        <f t="shared" si="39"/>
        <v>4.5505699999999996</v>
      </c>
      <c r="O283" s="19">
        <v>5.48</v>
      </c>
      <c r="P283" s="7">
        <v>5</v>
      </c>
      <c r="Q283" s="19">
        <f t="shared" si="35"/>
        <v>7.0044000000000013</v>
      </c>
    </row>
    <row r="284" spans="1:17" x14ac:dyDescent="0.3">
      <c r="A284" s="7">
        <v>57</v>
      </c>
      <c r="B284" s="7">
        <v>3</v>
      </c>
      <c r="C284" s="7">
        <v>6</v>
      </c>
      <c r="D284" s="19">
        <f t="shared" si="40"/>
        <v>4.45</v>
      </c>
      <c r="E284" s="19">
        <f t="shared" si="39"/>
        <v>4.5505699999999996</v>
      </c>
      <c r="O284" s="19">
        <v>5.48</v>
      </c>
      <c r="P284" s="7">
        <v>5</v>
      </c>
      <c r="Q284" s="19">
        <f t="shared" si="35"/>
        <v>7.0044000000000013</v>
      </c>
    </row>
    <row r="285" spans="1:17" x14ac:dyDescent="0.3">
      <c r="A285" s="7">
        <v>57</v>
      </c>
      <c r="B285" s="7">
        <v>6</v>
      </c>
      <c r="C285" s="7">
        <v>7</v>
      </c>
      <c r="D285" s="19">
        <f t="shared" si="40"/>
        <v>7.54</v>
      </c>
      <c r="E285" s="19">
        <f t="shared" si="39"/>
        <v>7.7104039999999996</v>
      </c>
      <c r="O285" s="19">
        <v>5.48</v>
      </c>
      <c r="P285" s="7">
        <v>5</v>
      </c>
      <c r="Q285" s="19">
        <f t="shared" si="35"/>
        <v>7.0044000000000013</v>
      </c>
    </row>
    <row r="286" spans="1:17" x14ac:dyDescent="0.3">
      <c r="A286" s="7">
        <v>57</v>
      </c>
      <c r="B286" s="7">
        <v>6</v>
      </c>
      <c r="C286" s="7">
        <v>6</v>
      </c>
      <c r="D286" s="19">
        <f t="shared" si="40"/>
        <v>7.54</v>
      </c>
      <c r="E286" s="19">
        <f t="shared" si="39"/>
        <v>7.7104039999999996</v>
      </c>
      <c r="O286" s="19">
        <v>6.5100000000000007</v>
      </c>
      <c r="P286" s="7">
        <v>3</v>
      </c>
      <c r="Q286" s="19">
        <f t="shared" si="35"/>
        <v>8.0653000000000006</v>
      </c>
    </row>
    <row r="287" spans="1:17" x14ac:dyDescent="0.3">
      <c r="A287" s="7">
        <v>57</v>
      </c>
      <c r="B287" s="7">
        <v>2</v>
      </c>
      <c r="C287" s="7">
        <v>4</v>
      </c>
      <c r="D287" s="19">
        <f t="shared" si="40"/>
        <v>3.42</v>
      </c>
      <c r="E287" s="19">
        <f t="shared" si="39"/>
        <v>3.4972919999999998</v>
      </c>
      <c r="O287" s="19">
        <v>5.48</v>
      </c>
      <c r="P287" s="7">
        <v>4</v>
      </c>
      <c r="Q287" s="19">
        <f t="shared" si="35"/>
        <v>7.0044000000000013</v>
      </c>
    </row>
    <row r="288" spans="1:17" x14ac:dyDescent="0.3">
      <c r="A288" s="7">
        <v>57</v>
      </c>
      <c r="B288" s="7">
        <v>4</v>
      </c>
      <c r="C288" s="7">
        <v>8</v>
      </c>
      <c r="D288" s="19">
        <f t="shared" si="40"/>
        <v>5.48</v>
      </c>
      <c r="E288" s="19">
        <f t="shared" si="39"/>
        <v>5.6038480000000002</v>
      </c>
      <c r="O288" s="19">
        <v>3.42</v>
      </c>
      <c r="P288" s="7">
        <v>2</v>
      </c>
      <c r="Q288" s="19">
        <f t="shared" si="35"/>
        <v>4.8826000000000001</v>
      </c>
    </row>
    <row r="289" spans="1:17" x14ac:dyDescent="0.3">
      <c r="A289" s="7">
        <v>57</v>
      </c>
      <c r="B289" s="7">
        <v>4</v>
      </c>
      <c r="C289" s="7">
        <v>8</v>
      </c>
      <c r="D289" s="19">
        <f t="shared" si="40"/>
        <v>5.48</v>
      </c>
      <c r="E289" s="19">
        <f t="shared" si="39"/>
        <v>5.6038480000000002</v>
      </c>
      <c r="O289" s="19">
        <v>6.5100000000000007</v>
      </c>
      <c r="P289" s="7">
        <v>2</v>
      </c>
      <c r="Q289" s="19">
        <f t="shared" si="35"/>
        <v>8.0653000000000006</v>
      </c>
    </row>
    <row r="290" spans="1:17" x14ac:dyDescent="0.3">
      <c r="A290" s="7">
        <v>57</v>
      </c>
      <c r="B290" s="7">
        <v>3</v>
      </c>
      <c r="C290" s="7">
        <v>6</v>
      </c>
      <c r="D290" s="19">
        <f t="shared" si="40"/>
        <v>4.45</v>
      </c>
      <c r="E290" s="19">
        <f t="shared" si="39"/>
        <v>4.5505699999999996</v>
      </c>
      <c r="O290" s="19">
        <v>7</v>
      </c>
      <c r="P290" s="7">
        <v>2</v>
      </c>
      <c r="Q290" s="19">
        <f t="shared" si="35"/>
        <v>8.57</v>
      </c>
    </row>
    <row r="291" spans="1:17" x14ac:dyDescent="0.3">
      <c r="A291" s="7">
        <v>57</v>
      </c>
      <c r="B291" s="7">
        <v>3</v>
      </c>
      <c r="C291" s="7">
        <v>13</v>
      </c>
      <c r="D291" s="19">
        <f t="shared" si="40"/>
        <v>4.45</v>
      </c>
      <c r="E291" s="19">
        <f t="shared" si="39"/>
        <v>4.5505699999999996</v>
      </c>
      <c r="O291" s="19">
        <v>4.45</v>
      </c>
      <c r="P291" s="7">
        <v>6</v>
      </c>
      <c r="Q291" s="19">
        <f t="shared" si="35"/>
        <v>5.9435000000000002</v>
      </c>
    </row>
    <row r="292" spans="1:17" x14ac:dyDescent="0.3">
      <c r="A292" s="7">
        <v>57</v>
      </c>
      <c r="B292" s="7">
        <v>5</v>
      </c>
      <c r="C292" s="7">
        <v>6</v>
      </c>
      <c r="D292" s="19">
        <f t="shared" si="40"/>
        <v>6.5100000000000007</v>
      </c>
      <c r="E292" s="19">
        <f t="shared" si="39"/>
        <v>6.6571260000000008</v>
      </c>
      <c r="O292" s="19">
        <v>4.45</v>
      </c>
      <c r="P292" s="7">
        <v>3</v>
      </c>
      <c r="Q292" s="19">
        <f t="shared" si="35"/>
        <v>5.9435000000000002</v>
      </c>
    </row>
    <row r="293" spans="1:17" x14ac:dyDescent="0.3">
      <c r="A293" s="7">
        <v>57</v>
      </c>
      <c r="B293" s="7">
        <v>4</v>
      </c>
      <c r="C293" s="7">
        <v>6</v>
      </c>
      <c r="D293" s="19">
        <f t="shared" si="40"/>
        <v>5.48</v>
      </c>
      <c r="E293" s="19">
        <f t="shared" si="39"/>
        <v>5.6038480000000002</v>
      </c>
      <c r="O293" s="19">
        <v>5.48</v>
      </c>
      <c r="P293" s="7">
        <v>3</v>
      </c>
      <c r="Q293" s="19">
        <f t="shared" si="35"/>
        <v>7.0044000000000013</v>
      </c>
    </row>
    <row r="294" spans="1:17" x14ac:dyDescent="0.3">
      <c r="A294" s="7">
        <v>57</v>
      </c>
      <c r="B294" s="7">
        <v>6</v>
      </c>
      <c r="C294" s="7">
        <v>12</v>
      </c>
      <c r="D294" s="19">
        <f t="shared" si="40"/>
        <v>7.54</v>
      </c>
      <c r="E294" s="19">
        <f t="shared" si="39"/>
        <v>7.7104039999999996</v>
      </c>
      <c r="O294" s="19">
        <v>7.54</v>
      </c>
      <c r="P294" s="5">
        <v>4</v>
      </c>
      <c r="Q294" s="19">
        <f t="shared" si="35"/>
        <v>9.1262000000000008</v>
      </c>
    </row>
    <row r="295" spans="1:17" x14ac:dyDescent="0.3">
      <c r="A295" s="7">
        <v>57</v>
      </c>
      <c r="B295" s="7">
        <v>6</v>
      </c>
      <c r="C295" s="7">
        <v>14</v>
      </c>
      <c r="D295" s="19">
        <f t="shared" si="40"/>
        <v>7.54</v>
      </c>
      <c r="E295" s="19">
        <f t="shared" si="39"/>
        <v>7.7104039999999996</v>
      </c>
      <c r="O295" s="19">
        <v>7.54</v>
      </c>
      <c r="P295" s="3">
        <v>9</v>
      </c>
      <c r="Q295" s="19">
        <f t="shared" si="35"/>
        <v>9.1262000000000008</v>
      </c>
    </row>
    <row r="296" spans="1:17" x14ac:dyDescent="0.3">
      <c r="A296" s="7">
        <v>57</v>
      </c>
      <c r="B296" s="7">
        <v>4</v>
      </c>
      <c r="C296" s="7">
        <v>5</v>
      </c>
      <c r="D296" s="19">
        <f t="shared" si="40"/>
        <v>5.48</v>
      </c>
      <c r="E296" s="19">
        <f t="shared" si="39"/>
        <v>5.6038480000000002</v>
      </c>
      <c r="O296" s="19">
        <v>4.45</v>
      </c>
      <c r="P296" s="7">
        <v>12</v>
      </c>
      <c r="Q296" s="19">
        <f t="shared" si="35"/>
        <v>5.9435000000000002</v>
      </c>
    </row>
    <row r="297" spans="1:17" x14ac:dyDescent="0.3">
      <c r="A297" s="7">
        <v>57</v>
      </c>
      <c r="B297" s="7">
        <v>6</v>
      </c>
      <c r="C297" s="7">
        <v>4</v>
      </c>
      <c r="D297" s="19">
        <f t="shared" si="40"/>
        <v>7.54</v>
      </c>
      <c r="E297" s="19">
        <f t="shared" si="39"/>
        <v>7.7104039999999996</v>
      </c>
      <c r="O297" s="19">
        <v>7.54</v>
      </c>
      <c r="P297" s="7">
        <v>4</v>
      </c>
      <c r="Q297" s="19">
        <f t="shared" si="35"/>
        <v>9.1262000000000008</v>
      </c>
    </row>
    <row r="298" spans="1:17" x14ac:dyDescent="0.3">
      <c r="A298" s="7">
        <v>57</v>
      </c>
      <c r="B298" s="7">
        <v>3</v>
      </c>
      <c r="C298" s="7">
        <v>3</v>
      </c>
      <c r="D298" s="19">
        <f t="shared" si="40"/>
        <v>4.45</v>
      </c>
      <c r="E298" s="19">
        <f t="shared" si="39"/>
        <v>4.5505699999999996</v>
      </c>
      <c r="O298" s="19">
        <v>6.5100000000000007</v>
      </c>
      <c r="P298" s="7">
        <v>5</v>
      </c>
      <c r="Q298" s="19">
        <f t="shared" si="35"/>
        <v>8.0653000000000006</v>
      </c>
    </row>
    <row r="299" spans="1:17" x14ac:dyDescent="0.3">
      <c r="A299" s="7">
        <v>57</v>
      </c>
      <c r="B299" s="7">
        <v>5</v>
      </c>
      <c r="C299" s="7">
        <v>6</v>
      </c>
      <c r="D299" s="19">
        <f t="shared" si="40"/>
        <v>6.5100000000000007</v>
      </c>
      <c r="E299" s="19">
        <f t="shared" si="39"/>
        <v>6.6571260000000008</v>
      </c>
      <c r="O299" s="19">
        <v>5.48</v>
      </c>
      <c r="P299" s="7">
        <v>4</v>
      </c>
      <c r="Q299" s="19">
        <f t="shared" si="35"/>
        <v>7.0044000000000013</v>
      </c>
    </row>
    <row r="300" spans="1:17" x14ac:dyDescent="0.3">
      <c r="A300" s="7">
        <v>57</v>
      </c>
      <c r="B300" s="7">
        <v>6</v>
      </c>
      <c r="C300" s="7">
        <v>3</v>
      </c>
      <c r="D300" s="19">
        <f t="shared" si="40"/>
        <v>7.54</v>
      </c>
      <c r="E300" s="19">
        <f t="shared" si="39"/>
        <v>7.7104039999999996</v>
      </c>
      <c r="O300" s="19">
        <v>6.5100000000000007</v>
      </c>
      <c r="P300" s="7">
        <v>3</v>
      </c>
      <c r="Q300" s="19">
        <f t="shared" ref="Q300:Q338" si="42">1.36+(1.03*O300)</f>
        <v>8.0653000000000006</v>
      </c>
    </row>
    <row r="301" spans="1:17" x14ac:dyDescent="0.3">
      <c r="A301" s="7">
        <v>57</v>
      </c>
      <c r="B301" s="7">
        <v>3</v>
      </c>
      <c r="C301" s="7">
        <v>6</v>
      </c>
      <c r="D301" s="19">
        <f t="shared" si="40"/>
        <v>4.45</v>
      </c>
      <c r="E301" s="19">
        <f t="shared" si="39"/>
        <v>4.5505699999999996</v>
      </c>
      <c r="O301" s="19">
        <v>5.48</v>
      </c>
      <c r="P301" s="7">
        <v>7</v>
      </c>
      <c r="Q301" s="19">
        <f t="shared" si="42"/>
        <v>7.0044000000000013</v>
      </c>
    </row>
    <row r="302" spans="1:17" x14ac:dyDescent="0.3">
      <c r="A302" s="7">
        <v>57</v>
      </c>
      <c r="B302" s="7">
        <v>3</v>
      </c>
      <c r="C302" s="7">
        <v>4</v>
      </c>
      <c r="D302" s="19">
        <f t="shared" si="40"/>
        <v>4.45</v>
      </c>
      <c r="E302" s="19">
        <f t="shared" si="39"/>
        <v>4.5505699999999996</v>
      </c>
      <c r="O302" s="19">
        <v>6.5100000000000007</v>
      </c>
      <c r="P302" s="7">
        <v>4</v>
      </c>
      <c r="Q302" s="19">
        <f t="shared" si="42"/>
        <v>8.0653000000000006</v>
      </c>
    </row>
    <row r="303" spans="1:17" x14ac:dyDescent="0.3">
      <c r="A303" s="7">
        <v>57</v>
      </c>
      <c r="B303" s="7">
        <v>7</v>
      </c>
      <c r="C303" s="7">
        <v>8</v>
      </c>
      <c r="D303" s="19">
        <f t="shared" si="40"/>
        <v>8.57</v>
      </c>
      <c r="E303" s="19">
        <f t="shared" si="39"/>
        <v>8.7636819999999993</v>
      </c>
      <c r="O303" s="19">
        <v>5.48</v>
      </c>
      <c r="P303" s="7">
        <v>7</v>
      </c>
      <c r="Q303" s="19">
        <f t="shared" si="42"/>
        <v>7.0044000000000013</v>
      </c>
    </row>
    <row r="304" spans="1:17" x14ac:dyDescent="0.3">
      <c r="A304" s="7">
        <v>57</v>
      </c>
      <c r="B304" s="7">
        <v>4</v>
      </c>
      <c r="C304" s="7">
        <v>6</v>
      </c>
      <c r="D304" s="19">
        <f t="shared" si="40"/>
        <v>5.48</v>
      </c>
      <c r="E304" s="19">
        <f t="shared" si="39"/>
        <v>5.6038480000000002</v>
      </c>
      <c r="O304" s="19">
        <v>5.48</v>
      </c>
      <c r="P304" s="7">
        <v>4</v>
      </c>
      <c r="Q304" s="19">
        <f t="shared" si="42"/>
        <v>7.0044000000000013</v>
      </c>
    </row>
    <row r="305" spans="1:17" x14ac:dyDescent="0.3">
      <c r="A305" s="7">
        <v>57</v>
      </c>
      <c r="B305" s="7">
        <v>4</v>
      </c>
      <c r="C305" s="7">
        <v>3</v>
      </c>
      <c r="D305" s="19">
        <f t="shared" si="40"/>
        <v>5.48</v>
      </c>
      <c r="E305" s="19">
        <f t="shared" si="39"/>
        <v>5.6038480000000002</v>
      </c>
      <c r="O305" s="19">
        <v>4.45</v>
      </c>
      <c r="P305" s="7">
        <v>5</v>
      </c>
      <c r="Q305" s="19">
        <f t="shared" si="42"/>
        <v>5.9435000000000002</v>
      </c>
    </row>
    <row r="306" spans="1:17" x14ac:dyDescent="0.3">
      <c r="A306" s="7">
        <v>57</v>
      </c>
      <c r="B306" s="7">
        <v>6</v>
      </c>
      <c r="C306" s="7">
        <v>10</v>
      </c>
      <c r="D306" s="19">
        <f t="shared" si="40"/>
        <v>7.54</v>
      </c>
      <c r="E306" s="19">
        <f t="shared" si="39"/>
        <v>7.7104039999999996</v>
      </c>
      <c r="O306" s="19">
        <v>4.45</v>
      </c>
      <c r="P306" s="7">
        <v>3</v>
      </c>
      <c r="Q306" s="19">
        <f t="shared" si="42"/>
        <v>5.9435000000000002</v>
      </c>
    </row>
    <row r="307" spans="1:17" x14ac:dyDescent="0.3">
      <c r="A307" s="7">
        <v>57</v>
      </c>
      <c r="B307" s="7">
        <v>5</v>
      </c>
      <c r="C307" s="7">
        <v>6</v>
      </c>
      <c r="D307" s="19">
        <f t="shared" si="40"/>
        <v>6.5100000000000007</v>
      </c>
      <c r="E307" s="19">
        <f t="shared" si="39"/>
        <v>6.6571260000000008</v>
      </c>
      <c r="O307" s="19">
        <v>5.48</v>
      </c>
      <c r="P307" s="7">
        <v>7</v>
      </c>
      <c r="Q307" s="19">
        <f t="shared" si="42"/>
        <v>7.0044000000000013</v>
      </c>
    </row>
    <row r="308" spans="1:17" x14ac:dyDescent="0.3">
      <c r="A308" s="7">
        <v>57</v>
      </c>
      <c r="B308" s="7">
        <v>3</v>
      </c>
      <c r="C308" s="7">
        <v>5</v>
      </c>
      <c r="D308" s="19">
        <f t="shared" si="40"/>
        <v>4.45</v>
      </c>
      <c r="E308" s="19">
        <f t="shared" si="39"/>
        <v>4.5505699999999996</v>
      </c>
      <c r="O308" s="19">
        <v>6.5100000000000007</v>
      </c>
      <c r="P308" s="7">
        <v>8</v>
      </c>
      <c r="Q308" s="19">
        <f t="shared" si="42"/>
        <v>8.0653000000000006</v>
      </c>
    </row>
    <row r="309" spans="1:17" x14ac:dyDescent="0.3">
      <c r="A309" s="7">
        <v>57</v>
      </c>
      <c r="B309" s="7">
        <v>3</v>
      </c>
      <c r="C309" s="7">
        <v>3</v>
      </c>
      <c r="D309" s="19">
        <f t="shared" si="40"/>
        <v>4.45</v>
      </c>
      <c r="E309" s="19">
        <f t="shared" si="39"/>
        <v>4.5505699999999996</v>
      </c>
      <c r="O309" s="19">
        <v>6.5100000000000007</v>
      </c>
      <c r="P309" s="7">
        <v>8</v>
      </c>
      <c r="Q309" s="19">
        <f t="shared" si="42"/>
        <v>8.0653000000000006</v>
      </c>
    </row>
    <row r="310" spans="1:17" x14ac:dyDescent="0.3">
      <c r="A310" s="7">
        <v>57</v>
      </c>
      <c r="B310" s="7">
        <v>4</v>
      </c>
      <c r="C310" s="7">
        <v>4</v>
      </c>
      <c r="D310" s="19">
        <f t="shared" si="40"/>
        <v>5.48</v>
      </c>
      <c r="E310" s="19">
        <f t="shared" si="39"/>
        <v>5.6038480000000002</v>
      </c>
      <c r="O310" s="19">
        <v>7.54</v>
      </c>
      <c r="P310" s="7">
        <v>4</v>
      </c>
      <c r="Q310" s="19">
        <f t="shared" si="42"/>
        <v>9.1262000000000008</v>
      </c>
    </row>
    <row r="311" spans="1:17" x14ac:dyDescent="0.3">
      <c r="A311" s="7">
        <v>57</v>
      </c>
      <c r="B311" s="7">
        <v>3</v>
      </c>
      <c r="C311" s="7">
        <v>3</v>
      </c>
      <c r="D311" s="19">
        <f t="shared" si="40"/>
        <v>4.45</v>
      </c>
      <c r="E311" s="19">
        <f t="shared" si="39"/>
        <v>4.5505699999999996</v>
      </c>
      <c r="O311" s="19">
        <v>5.48</v>
      </c>
      <c r="P311" s="7">
        <v>2</v>
      </c>
      <c r="Q311" s="19">
        <f t="shared" si="42"/>
        <v>7.0044000000000013</v>
      </c>
    </row>
    <row r="312" spans="1:17" x14ac:dyDescent="0.3">
      <c r="A312" s="7">
        <v>57</v>
      </c>
      <c r="B312" s="7">
        <v>6</v>
      </c>
      <c r="C312" s="7">
        <v>12</v>
      </c>
      <c r="D312" s="19">
        <f t="shared" si="40"/>
        <v>7.54</v>
      </c>
      <c r="E312" s="19">
        <f t="shared" si="39"/>
        <v>7.7104039999999996</v>
      </c>
      <c r="O312" s="19">
        <v>9.6</v>
      </c>
      <c r="P312" s="7">
        <v>6</v>
      </c>
      <c r="Q312" s="19">
        <f t="shared" si="42"/>
        <v>11.247999999999999</v>
      </c>
    </row>
    <row r="313" spans="1:17" x14ac:dyDescent="0.3">
      <c r="C313" s="19">
        <f>SUM(C2:C312)</f>
        <v>1853</v>
      </c>
      <c r="D313" s="19">
        <f>SUM(D2:D312)</f>
        <v>1851.2400000000018</v>
      </c>
      <c r="E313" s="19">
        <f>SUM(E2:E312)</f>
        <v>1893.0780240000017</v>
      </c>
      <c r="O313" s="19">
        <v>8.57</v>
      </c>
      <c r="P313" s="7">
        <v>7</v>
      </c>
      <c r="Q313" s="19">
        <f t="shared" si="42"/>
        <v>10.187099999999999</v>
      </c>
    </row>
    <row r="314" spans="1:17" x14ac:dyDescent="0.3">
      <c r="O314" s="19">
        <v>3.42</v>
      </c>
      <c r="P314" s="7">
        <v>6</v>
      </c>
      <c r="Q314" s="19">
        <f t="shared" si="42"/>
        <v>4.8826000000000001</v>
      </c>
    </row>
    <row r="315" spans="1:17" x14ac:dyDescent="0.3">
      <c r="O315" s="19">
        <v>8.57</v>
      </c>
      <c r="P315" s="7">
        <v>4</v>
      </c>
      <c r="Q315" s="19">
        <f t="shared" si="42"/>
        <v>10.187099999999999</v>
      </c>
    </row>
    <row r="316" spans="1:17" x14ac:dyDescent="0.3">
      <c r="O316" s="19">
        <v>9</v>
      </c>
      <c r="P316" s="7">
        <v>8</v>
      </c>
      <c r="Q316" s="19">
        <f t="shared" si="42"/>
        <v>10.629999999999999</v>
      </c>
    </row>
    <row r="317" spans="1:17" x14ac:dyDescent="0.3">
      <c r="O317" s="19">
        <v>5.48</v>
      </c>
      <c r="P317" s="7">
        <v>8</v>
      </c>
      <c r="Q317" s="19">
        <f t="shared" si="42"/>
        <v>7.0044000000000013</v>
      </c>
    </row>
    <row r="318" spans="1:17" x14ac:dyDescent="0.3">
      <c r="O318" s="19">
        <v>6.5100000000000007</v>
      </c>
      <c r="P318" s="7">
        <v>6</v>
      </c>
      <c r="Q318" s="19">
        <f t="shared" si="42"/>
        <v>8.0653000000000006</v>
      </c>
    </row>
    <row r="319" spans="1:17" x14ac:dyDescent="0.3">
      <c r="O319" s="19">
        <v>5.48</v>
      </c>
      <c r="P319" s="7">
        <v>13</v>
      </c>
      <c r="Q319" s="19">
        <f t="shared" si="42"/>
        <v>7.0044000000000013</v>
      </c>
    </row>
    <row r="320" spans="1:17" x14ac:dyDescent="0.3">
      <c r="O320" s="19">
        <v>8</v>
      </c>
      <c r="P320" s="7">
        <v>6</v>
      </c>
      <c r="Q320" s="19">
        <f t="shared" si="42"/>
        <v>9.6</v>
      </c>
    </row>
    <row r="321" spans="15:17" x14ac:dyDescent="0.3">
      <c r="O321" s="19">
        <v>4.45</v>
      </c>
      <c r="P321" s="7">
        <v>6</v>
      </c>
      <c r="Q321" s="19">
        <f t="shared" si="42"/>
        <v>5.9435000000000002</v>
      </c>
    </row>
    <row r="322" spans="15:17" x14ac:dyDescent="0.3">
      <c r="O322" s="19">
        <v>6.5100000000000007</v>
      </c>
      <c r="P322" s="7">
        <v>12</v>
      </c>
      <c r="Q322" s="19">
        <f t="shared" si="42"/>
        <v>8.0653000000000006</v>
      </c>
    </row>
    <row r="323" spans="15:17" x14ac:dyDescent="0.3">
      <c r="O323" s="19">
        <v>4.45</v>
      </c>
      <c r="P323" s="7">
        <v>14</v>
      </c>
      <c r="Q323" s="19">
        <f t="shared" si="42"/>
        <v>5.9435000000000002</v>
      </c>
    </row>
    <row r="324" spans="15:17" x14ac:dyDescent="0.3">
      <c r="O324" s="19">
        <v>6.5100000000000007</v>
      </c>
      <c r="P324" s="7">
        <v>5</v>
      </c>
      <c r="Q324" s="19">
        <f t="shared" si="42"/>
        <v>8.0653000000000006</v>
      </c>
    </row>
    <row r="325" spans="15:17" x14ac:dyDescent="0.3">
      <c r="O325" s="19">
        <v>4.45</v>
      </c>
      <c r="P325" s="7">
        <v>4</v>
      </c>
      <c r="Q325" s="19">
        <f t="shared" si="42"/>
        <v>5.9435000000000002</v>
      </c>
    </row>
    <row r="326" spans="15:17" x14ac:dyDescent="0.3">
      <c r="O326" s="19">
        <v>6.5100000000000007</v>
      </c>
      <c r="P326" s="7">
        <v>3</v>
      </c>
      <c r="Q326" s="19">
        <f t="shared" si="42"/>
        <v>8.0653000000000006</v>
      </c>
    </row>
    <row r="327" spans="15:17" x14ac:dyDescent="0.3">
      <c r="O327" s="19">
        <v>5.48</v>
      </c>
      <c r="P327" s="7">
        <v>6</v>
      </c>
      <c r="Q327" s="19">
        <f t="shared" si="42"/>
        <v>7.0044000000000013</v>
      </c>
    </row>
    <row r="328" spans="15:17" x14ac:dyDescent="0.3">
      <c r="O328" s="19">
        <v>5.48</v>
      </c>
      <c r="P328" s="7">
        <v>3</v>
      </c>
      <c r="Q328" s="19">
        <f t="shared" si="42"/>
        <v>7.0044000000000013</v>
      </c>
    </row>
    <row r="329" spans="15:17" x14ac:dyDescent="0.3">
      <c r="O329" s="19">
        <v>3.42</v>
      </c>
      <c r="P329" s="7">
        <v>6</v>
      </c>
      <c r="Q329" s="19">
        <f t="shared" si="42"/>
        <v>4.8826000000000001</v>
      </c>
    </row>
    <row r="330" spans="15:17" x14ac:dyDescent="0.3">
      <c r="O330" s="19">
        <v>4.45</v>
      </c>
      <c r="P330" s="7">
        <v>4</v>
      </c>
      <c r="Q330" s="19">
        <f t="shared" si="42"/>
        <v>5.9435000000000002</v>
      </c>
    </row>
    <row r="331" spans="15:17" x14ac:dyDescent="0.3">
      <c r="O331" s="19">
        <v>2.39</v>
      </c>
      <c r="P331" s="7">
        <v>8</v>
      </c>
      <c r="Q331" s="19">
        <f t="shared" si="42"/>
        <v>3.8216999999999999</v>
      </c>
    </row>
    <row r="332" spans="15:17" x14ac:dyDescent="0.3">
      <c r="O332" s="19">
        <v>5.48</v>
      </c>
      <c r="P332" s="7">
        <v>6</v>
      </c>
      <c r="Q332" s="19">
        <f t="shared" si="42"/>
        <v>7.0044000000000013</v>
      </c>
    </row>
    <row r="333" spans="15:17" x14ac:dyDescent="0.3">
      <c r="O333" s="19">
        <v>4.45</v>
      </c>
      <c r="P333" s="7">
        <v>3</v>
      </c>
      <c r="Q333" s="19">
        <f t="shared" si="42"/>
        <v>5.9435000000000002</v>
      </c>
    </row>
    <row r="334" spans="15:17" x14ac:dyDescent="0.3">
      <c r="O334" s="19">
        <v>4.45</v>
      </c>
      <c r="P334" s="7">
        <v>10</v>
      </c>
      <c r="Q334" s="19">
        <f t="shared" si="42"/>
        <v>5.9435000000000002</v>
      </c>
    </row>
    <row r="335" spans="15:17" x14ac:dyDescent="0.3">
      <c r="O335" s="19">
        <v>5.48</v>
      </c>
      <c r="P335" s="7">
        <v>6</v>
      </c>
      <c r="Q335" s="19">
        <f t="shared" si="42"/>
        <v>7.0044000000000013</v>
      </c>
    </row>
    <row r="336" spans="15:17" x14ac:dyDescent="0.3">
      <c r="O336" s="19">
        <v>4</v>
      </c>
      <c r="P336" s="7">
        <v>5</v>
      </c>
      <c r="Q336" s="19">
        <f t="shared" si="42"/>
        <v>5.48</v>
      </c>
    </row>
    <row r="337" spans="15:17" x14ac:dyDescent="0.3">
      <c r="O337" s="19">
        <v>3</v>
      </c>
      <c r="P337" s="7">
        <v>3</v>
      </c>
      <c r="Q337" s="19">
        <f t="shared" si="42"/>
        <v>4.45</v>
      </c>
    </row>
    <row r="338" spans="15:17" x14ac:dyDescent="0.3">
      <c r="O338" s="19">
        <v>3.42</v>
      </c>
      <c r="P338" s="7">
        <v>4</v>
      </c>
      <c r="Q338" s="19">
        <f t="shared" si="42"/>
        <v>4.8826000000000001</v>
      </c>
    </row>
    <row r="339" spans="15:17" x14ac:dyDescent="0.3">
      <c r="O339" s="19">
        <v>600</v>
      </c>
      <c r="P339" s="31">
        <v>615</v>
      </c>
      <c r="Q339" s="19">
        <v>638</v>
      </c>
    </row>
  </sheetData>
  <sortState xmlns:xlrd2="http://schemas.microsoft.com/office/spreadsheetml/2017/richdata2" ref="V278:W286">
    <sortCondition ref="V278:V286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2B315-825A-4E69-9A5C-8855AED10FCC}">
  <dimension ref="A1:P311"/>
  <sheetViews>
    <sheetView topLeftCell="B217" workbookViewId="0">
      <selection activeCell="L13" sqref="L13"/>
    </sheetView>
  </sheetViews>
  <sheetFormatPr defaultRowHeight="14.4" x14ac:dyDescent="0.3"/>
  <cols>
    <col min="1" max="1" width="23.88671875" bestFit="1" customWidth="1"/>
    <col min="2" max="2" width="25" bestFit="1" customWidth="1"/>
  </cols>
  <sheetData>
    <row r="1" spans="1:13" x14ac:dyDescent="0.3">
      <c r="A1" t="s">
        <v>209</v>
      </c>
      <c r="B1" t="s">
        <v>240</v>
      </c>
      <c r="C1" t="s">
        <v>213</v>
      </c>
    </row>
    <row r="2" spans="1:13" x14ac:dyDescent="0.3">
      <c r="A2" s="2">
        <v>4</v>
      </c>
      <c r="B2" s="2">
        <v>2</v>
      </c>
      <c r="C2" s="2">
        <v>5</v>
      </c>
      <c r="H2" t="s">
        <v>241</v>
      </c>
    </row>
    <row r="3" spans="1:13" ht="15" thickBot="1" x14ac:dyDescent="0.35">
      <c r="A3" s="1">
        <v>6</v>
      </c>
      <c r="B3" s="1">
        <v>4</v>
      </c>
      <c r="C3" s="1">
        <v>4</v>
      </c>
    </row>
    <row r="4" spans="1:13" x14ac:dyDescent="0.3">
      <c r="A4" s="2">
        <v>5</v>
      </c>
      <c r="B4" s="2">
        <v>1</v>
      </c>
      <c r="C4" s="2">
        <v>4</v>
      </c>
      <c r="H4" s="14" t="s">
        <v>242</v>
      </c>
      <c r="I4" s="14"/>
    </row>
    <row r="5" spans="1:13" x14ac:dyDescent="0.3">
      <c r="A5" s="1">
        <v>7</v>
      </c>
      <c r="B5" s="1">
        <v>4</v>
      </c>
      <c r="C5" s="1">
        <v>3</v>
      </c>
      <c r="H5" t="s">
        <v>243</v>
      </c>
      <c r="I5">
        <v>0.53246988782397153</v>
      </c>
    </row>
    <row r="6" spans="1:13" x14ac:dyDescent="0.3">
      <c r="A6" s="2">
        <v>2</v>
      </c>
      <c r="B6" s="2">
        <v>1</v>
      </c>
      <c r="C6" s="2">
        <v>4</v>
      </c>
      <c r="H6" t="s">
        <v>244</v>
      </c>
      <c r="I6">
        <v>0.28352418143927277</v>
      </c>
    </row>
    <row r="7" spans="1:13" x14ac:dyDescent="0.3">
      <c r="A7" s="1">
        <v>4</v>
      </c>
      <c r="B7" s="1">
        <v>1</v>
      </c>
      <c r="C7" s="1">
        <v>3</v>
      </c>
      <c r="H7" t="s">
        <v>245</v>
      </c>
      <c r="I7">
        <v>0.28119796124914054</v>
      </c>
    </row>
    <row r="8" spans="1:13" x14ac:dyDescent="0.3">
      <c r="A8" s="2">
        <v>7</v>
      </c>
      <c r="B8" s="2">
        <v>4</v>
      </c>
      <c r="C8" s="2">
        <v>3</v>
      </c>
      <c r="H8" t="s">
        <v>246</v>
      </c>
      <c r="I8">
        <v>2.4972442084977891</v>
      </c>
    </row>
    <row r="9" spans="1:13" ht="15" thickBot="1" x14ac:dyDescent="0.35">
      <c r="A9" s="1">
        <v>2</v>
      </c>
      <c r="B9" s="1">
        <v>1</v>
      </c>
      <c r="C9" s="1">
        <v>4</v>
      </c>
      <c r="H9" s="12" t="s">
        <v>247</v>
      </c>
      <c r="I9" s="12">
        <v>310</v>
      </c>
    </row>
    <row r="10" spans="1:13" x14ac:dyDescent="0.3">
      <c r="A10" s="2">
        <v>4</v>
      </c>
      <c r="B10" s="2">
        <v>1</v>
      </c>
      <c r="C10" s="2">
        <v>3</v>
      </c>
    </row>
    <row r="11" spans="1:13" ht="15" thickBot="1" x14ac:dyDescent="0.35">
      <c r="A11" s="1">
        <v>3</v>
      </c>
      <c r="B11" s="1">
        <v>2</v>
      </c>
      <c r="C11" s="1">
        <v>4</v>
      </c>
      <c r="H11" t="s">
        <v>248</v>
      </c>
    </row>
    <row r="12" spans="1:13" x14ac:dyDescent="0.3">
      <c r="A12" s="2">
        <v>10</v>
      </c>
      <c r="B12" s="2">
        <v>4</v>
      </c>
      <c r="C12" s="2">
        <v>6</v>
      </c>
      <c r="H12" s="13"/>
      <c r="I12" s="13" t="s">
        <v>253</v>
      </c>
      <c r="J12" s="13" t="s">
        <v>254</v>
      </c>
      <c r="K12" s="13" t="s">
        <v>255</v>
      </c>
      <c r="L12" s="13" t="s">
        <v>256</v>
      </c>
      <c r="M12" s="13" t="s">
        <v>257</v>
      </c>
    </row>
    <row r="13" spans="1:13" x14ac:dyDescent="0.3">
      <c r="A13" s="1">
        <v>4</v>
      </c>
      <c r="B13" s="1">
        <v>1</v>
      </c>
      <c r="C13" s="1">
        <v>4</v>
      </c>
      <c r="H13" t="s">
        <v>249</v>
      </c>
      <c r="I13">
        <v>1</v>
      </c>
      <c r="J13">
        <v>760.08351532614029</v>
      </c>
      <c r="K13">
        <v>760.08351532614029</v>
      </c>
      <c r="L13">
        <v>121.8819192791703</v>
      </c>
      <c r="M13" s="15">
        <v>4.2518950869476455E-24</v>
      </c>
    </row>
    <row r="14" spans="1:13" x14ac:dyDescent="0.3">
      <c r="A14" s="2">
        <v>4</v>
      </c>
      <c r="B14" s="2">
        <v>1</v>
      </c>
      <c r="C14" s="2">
        <v>9</v>
      </c>
      <c r="H14" t="s">
        <v>250</v>
      </c>
      <c r="I14">
        <v>308</v>
      </c>
      <c r="J14">
        <v>1920.7584201577308</v>
      </c>
      <c r="K14">
        <v>6.2362286368757491</v>
      </c>
    </row>
    <row r="15" spans="1:13" ht="15" thickBot="1" x14ac:dyDescent="0.35">
      <c r="A15" s="1">
        <v>6</v>
      </c>
      <c r="B15" s="1">
        <v>3</v>
      </c>
      <c r="C15" s="1">
        <v>5</v>
      </c>
      <c r="H15" s="12" t="s">
        <v>251</v>
      </c>
      <c r="I15" s="12">
        <v>309</v>
      </c>
      <c r="J15" s="12">
        <v>2680.8419354838711</v>
      </c>
      <c r="K15" s="12"/>
      <c r="L15" s="12"/>
      <c r="M15" s="12"/>
    </row>
    <row r="16" spans="1:13" ht="15" thickBot="1" x14ac:dyDescent="0.35">
      <c r="A16" s="2">
        <v>5</v>
      </c>
      <c r="B16" s="2">
        <v>3</v>
      </c>
      <c r="C16" s="2">
        <v>12</v>
      </c>
    </row>
    <row r="17" spans="1:16" x14ac:dyDescent="0.3">
      <c r="A17" s="1">
        <v>4</v>
      </c>
      <c r="B17" s="1">
        <v>1</v>
      </c>
      <c r="C17" s="1">
        <v>8</v>
      </c>
      <c r="H17" s="13"/>
      <c r="I17" s="13" t="s">
        <v>258</v>
      </c>
      <c r="J17" s="13" t="s">
        <v>246</v>
      </c>
      <c r="K17" s="13" t="s">
        <v>259</v>
      </c>
      <c r="L17" s="13" t="s">
        <v>260</v>
      </c>
      <c r="M17" s="13" t="s">
        <v>261</v>
      </c>
      <c r="N17" s="13" t="s">
        <v>262</v>
      </c>
      <c r="O17" s="13" t="s">
        <v>263</v>
      </c>
      <c r="P17" s="13" t="s">
        <v>264</v>
      </c>
    </row>
    <row r="18" spans="1:16" x14ac:dyDescent="0.3">
      <c r="A18" s="2">
        <v>4</v>
      </c>
      <c r="B18" s="2">
        <v>1</v>
      </c>
      <c r="C18" s="2">
        <v>8</v>
      </c>
      <c r="H18" t="s">
        <v>252</v>
      </c>
      <c r="I18">
        <v>1.3556363504811566</v>
      </c>
      <c r="J18">
        <v>0.44201319008638906</v>
      </c>
      <c r="K18">
        <v>3.0669590430462152</v>
      </c>
      <c r="L18">
        <v>2.3543456748262998E-3</v>
      </c>
      <c r="M18">
        <v>0.48588876236033052</v>
      </c>
      <c r="N18">
        <v>2.2253839386019827</v>
      </c>
      <c r="O18">
        <v>0.48588876236033052</v>
      </c>
      <c r="P18">
        <v>2.2253839386019827</v>
      </c>
    </row>
    <row r="19" spans="1:16" ht="15" thickBot="1" x14ac:dyDescent="0.35">
      <c r="A19" s="1">
        <v>5</v>
      </c>
      <c r="B19" s="1">
        <v>3</v>
      </c>
      <c r="C19" s="1">
        <v>7</v>
      </c>
      <c r="H19" s="12" t="s">
        <v>209</v>
      </c>
      <c r="I19" s="12">
        <v>1.0322426018377819</v>
      </c>
      <c r="J19" s="12">
        <v>9.3500113208061023E-2</v>
      </c>
      <c r="K19" s="12">
        <v>11.040014460097874</v>
      </c>
      <c r="L19" s="12">
        <v>4.251895086947982E-24</v>
      </c>
      <c r="M19" s="12">
        <v>0.84826280264708043</v>
      </c>
      <c r="N19" s="12">
        <v>1.2162224010284834</v>
      </c>
      <c r="O19" s="12">
        <v>0.84826280264708043</v>
      </c>
      <c r="P19" s="12">
        <v>1.2162224010284834</v>
      </c>
    </row>
    <row r="20" spans="1:16" x14ac:dyDescent="0.3">
      <c r="A20" s="2">
        <v>2</v>
      </c>
      <c r="B20" s="2">
        <v>1</v>
      </c>
      <c r="C20" s="2">
        <v>8</v>
      </c>
    </row>
    <row r="21" spans="1:16" x14ac:dyDescent="0.3">
      <c r="A21" s="1">
        <v>3</v>
      </c>
      <c r="B21" s="1">
        <v>1</v>
      </c>
      <c r="C21" s="1">
        <v>7</v>
      </c>
    </row>
    <row r="22" spans="1:16" x14ac:dyDescent="0.3">
      <c r="A22" s="2">
        <v>4</v>
      </c>
      <c r="B22" s="2">
        <v>1</v>
      </c>
      <c r="C22" s="2">
        <v>10</v>
      </c>
    </row>
    <row r="23" spans="1:16" x14ac:dyDescent="0.3">
      <c r="A23" s="1">
        <v>6</v>
      </c>
      <c r="B23" s="1">
        <v>3</v>
      </c>
      <c r="C23" s="1">
        <v>12</v>
      </c>
    </row>
    <row r="24" spans="1:16" x14ac:dyDescent="0.3">
      <c r="A24" s="2">
        <v>6</v>
      </c>
      <c r="B24" s="2">
        <v>3</v>
      </c>
      <c r="C24" s="2">
        <v>12</v>
      </c>
    </row>
    <row r="25" spans="1:16" x14ac:dyDescent="0.3">
      <c r="A25" s="2">
        <v>4</v>
      </c>
      <c r="B25" s="2">
        <v>2</v>
      </c>
      <c r="C25" s="2">
        <v>10</v>
      </c>
    </row>
    <row r="26" spans="1:16" x14ac:dyDescent="0.3">
      <c r="A26" s="1">
        <v>6</v>
      </c>
      <c r="B26" s="1">
        <v>3</v>
      </c>
      <c r="C26" s="1">
        <v>10</v>
      </c>
    </row>
    <row r="27" spans="1:16" x14ac:dyDescent="0.3">
      <c r="A27" s="2">
        <v>4</v>
      </c>
      <c r="B27" s="2">
        <v>1</v>
      </c>
      <c r="C27" s="2">
        <v>8</v>
      </c>
    </row>
    <row r="28" spans="1:16" x14ac:dyDescent="0.3">
      <c r="A28" s="1">
        <v>5</v>
      </c>
      <c r="B28" s="1">
        <v>2</v>
      </c>
      <c r="C28" s="1">
        <v>5</v>
      </c>
    </row>
    <row r="29" spans="1:16" x14ac:dyDescent="0.3">
      <c r="A29" s="2">
        <v>4</v>
      </c>
      <c r="B29" s="2">
        <v>1</v>
      </c>
      <c r="C29" s="2">
        <v>6</v>
      </c>
    </row>
    <row r="30" spans="1:16" x14ac:dyDescent="0.3">
      <c r="A30" s="1">
        <v>4</v>
      </c>
      <c r="B30" s="1">
        <v>2</v>
      </c>
      <c r="C30" s="1">
        <v>5</v>
      </c>
    </row>
    <row r="31" spans="1:16" x14ac:dyDescent="0.3">
      <c r="A31" s="2">
        <v>6</v>
      </c>
      <c r="B31" s="2">
        <v>4</v>
      </c>
      <c r="C31" s="2">
        <v>4</v>
      </c>
    </row>
    <row r="32" spans="1:16" x14ac:dyDescent="0.3">
      <c r="A32" s="1">
        <v>5</v>
      </c>
      <c r="B32" s="1">
        <v>2</v>
      </c>
      <c r="C32" s="1">
        <v>15</v>
      </c>
    </row>
    <row r="33" spans="1:3" x14ac:dyDescent="0.3">
      <c r="A33" s="1">
        <v>4</v>
      </c>
      <c r="B33" s="1">
        <v>2</v>
      </c>
      <c r="C33" s="1">
        <v>8</v>
      </c>
    </row>
    <row r="34" spans="1:3" x14ac:dyDescent="0.3">
      <c r="A34" s="2">
        <v>3</v>
      </c>
      <c r="B34" s="2">
        <v>2</v>
      </c>
      <c r="C34" s="2">
        <v>4</v>
      </c>
    </row>
    <row r="35" spans="1:3" x14ac:dyDescent="0.3">
      <c r="A35" s="1">
        <v>4</v>
      </c>
      <c r="B35" s="1">
        <v>3</v>
      </c>
      <c r="C35" s="1">
        <v>6</v>
      </c>
    </row>
    <row r="36" spans="1:3" x14ac:dyDescent="0.3">
      <c r="A36" s="2">
        <v>2</v>
      </c>
      <c r="B36" s="2">
        <v>1</v>
      </c>
      <c r="C36" s="2">
        <v>2</v>
      </c>
    </row>
    <row r="37" spans="1:3" x14ac:dyDescent="0.3">
      <c r="A37" s="1">
        <v>5</v>
      </c>
      <c r="B37" s="1">
        <v>3</v>
      </c>
      <c r="C37" s="1">
        <v>9</v>
      </c>
    </row>
    <row r="38" spans="1:3" x14ac:dyDescent="0.3">
      <c r="A38" s="2">
        <v>5</v>
      </c>
      <c r="B38" s="2">
        <v>2</v>
      </c>
      <c r="C38" s="2">
        <v>4</v>
      </c>
    </row>
    <row r="39" spans="1:3" x14ac:dyDescent="0.3">
      <c r="A39" s="1">
        <v>4</v>
      </c>
      <c r="B39" s="1">
        <v>2</v>
      </c>
      <c r="C39" s="1">
        <v>5</v>
      </c>
    </row>
    <row r="40" spans="1:3" x14ac:dyDescent="0.3">
      <c r="A40" s="2">
        <v>6</v>
      </c>
      <c r="B40" s="2">
        <v>2</v>
      </c>
      <c r="C40" s="2">
        <v>7</v>
      </c>
    </row>
    <row r="41" spans="1:3" x14ac:dyDescent="0.3">
      <c r="A41" s="1">
        <v>2</v>
      </c>
      <c r="B41" s="1">
        <v>1</v>
      </c>
      <c r="C41" s="1">
        <v>5</v>
      </c>
    </row>
    <row r="42" spans="1:3" x14ac:dyDescent="0.3">
      <c r="A42" s="2">
        <v>5</v>
      </c>
      <c r="B42" s="2">
        <v>2</v>
      </c>
      <c r="C42" s="2">
        <v>7</v>
      </c>
    </row>
    <row r="43" spans="1:3" x14ac:dyDescent="0.3">
      <c r="A43" s="1">
        <v>3</v>
      </c>
      <c r="B43" s="1">
        <v>1</v>
      </c>
      <c r="C43" s="1">
        <v>4</v>
      </c>
    </row>
    <row r="44" spans="1:3" x14ac:dyDescent="0.3">
      <c r="A44" s="2">
        <v>4</v>
      </c>
      <c r="B44" s="2">
        <v>2</v>
      </c>
      <c r="C44" s="2">
        <v>5</v>
      </c>
    </row>
    <row r="45" spans="1:3" x14ac:dyDescent="0.3">
      <c r="A45" s="1">
        <v>5</v>
      </c>
      <c r="B45" s="1">
        <v>2</v>
      </c>
      <c r="C45" s="1">
        <v>5</v>
      </c>
    </row>
    <row r="46" spans="1:3" x14ac:dyDescent="0.3">
      <c r="A46" s="2">
        <v>2</v>
      </c>
      <c r="B46" s="2">
        <v>1</v>
      </c>
      <c r="C46" s="2">
        <v>3</v>
      </c>
    </row>
    <row r="47" spans="1:3" x14ac:dyDescent="0.3">
      <c r="A47" s="1">
        <v>2</v>
      </c>
      <c r="B47" s="1">
        <v>1</v>
      </c>
      <c r="C47" s="1">
        <v>3</v>
      </c>
    </row>
    <row r="48" spans="1:3" x14ac:dyDescent="0.3">
      <c r="A48" s="1">
        <v>6</v>
      </c>
      <c r="B48" s="1">
        <v>3</v>
      </c>
      <c r="C48" s="1">
        <v>8</v>
      </c>
    </row>
    <row r="49" spans="1:3" x14ac:dyDescent="0.3">
      <c r="A49" s="1">
        <v>4</v>
      </c>
      <c r="B49" s="1">
        <v>1</v>
      </c>
      <c r="C49" s="1">
        <v>4</v>
      </c>
    </row>
    <row r="50" spans="1:3" x14ac:dyDescent="0.3">
      <c r="A50" s="1">
        <v>4</v>
      </c>
      <c r="B50" s="1">
        <v>2</v>
      </c>
      <c r="C50" s="1">
        <v>2</v>
      </c>
    </row>
    <row r="51" spans="1:3" x14ac:dyDescent="0.3">
      <c r="A51" s="2">
        <v>4</v>
      </c>
      <c r="B51" s="2">
        <v>1</v>
      </c>
      <c r="C51" s="2">
        <v>6</v>
      </c>
    </row>
    <row r="52" spans="1:3" x14ac:dyDescent="0.3">
      <c r="A52" s="1">
        <v>5</v>
      </c>
      <c r="B52" s="1">
        <v>3</v>
      </c>
      <c r="C52" s="1">
        <v>7</v>
      </c>
    </row>
    <row r="53" spans="1:3" x14ac:dyDescent="0.3">
      <c r="A53" s="1">
        <v>4</v>
      </c>
      <c r="B53" s="1">
        <v>2</v>
      </c>
      <c r="C53" s="1">
        <v>7</v>
      </c>
    </row>
    <row r="54" spans="1:3" x14ac:dyDescent="0.3">
      <c r="A54" s="2">
        <v>2</v>
      </c>
      <c r="B54" s="2">
        <v>1</v>
      </c>
      <c r="C54" s="2">
        <v>3</v>
      </c>
    </row>
    <row r="55" spans="1:3" x14ac:dyDescent="0.3">
      <c r="A55" s="2">
        <v>5</v>
      </c>
      <c r="B55" s="2">
        <v>2</v>
      </c>
      <c r="C55" s="2">
        <v>6</v>
      </c>
    </row>
    <row r="56" spans="1:3" x14ac:dyDescent="0.3">
      <c r="A56" s="1">
        <v>7</v>
      </c>
      <c r="B56" s="1">
        <v>3</v>
      </c>
      <c r="C56" s="1">
        <v>13</v>
      </c>
    </row>
    <row r="57" spans="1:3" x14ac:dyDescent="0.3">
      <c r="A57" s="1">
        <v>3</v>
      </c>
      <c r="B57" s="1">
        <v>1</v>
      </c>
      <c r="C57" s="1">
        <v>4</v>
      </c>
    </row>
    <row r="58" spans="1:3" x14ac:dyDescent="0.3">
      <c r="A58" s="2">
        <v>3</v>
      </c>
      <c r="B58" s="2">
        <v>1</v>
      </c>
      <c r="C58" s="2">
        <v>6</v>
      </c>
    </row>
    <row r="59" spans="1:3" x14ac:dyDescent="0.3">
      <c r="A59" s="2">
        <v>4</v>
      </c>
      <c r="B59" s="2">
        <v>2</v>
      </c>
      <c r="C59" s="2">
        <v>6</v>
      </c>
    </row>
    <row r="60" spans="1:3" x14ac:dyDescent="0.3">
      <c r="A60" s="1">
        <v>6</v>
      </c>
      <c r="B60" s="1">
        <v>4</v>
      </c>
      <c r="C60" s="1">
        <v>8</v>
      </c>
    </row>
    <row r="61" spans="1:3" x14ac:dyDescent="0.3">
      <c r="A61" s="2">
        <v>6</v>
      </c>
      <c r="B61" s="2">
        <v>3</v>
      </c>
      <c r="C61" s="2">
        <v>8</v>
      </c>
    </row>
    <row r="62" spans="1:3" x14ac:dyDescent="0.3">
      <c r="A62" s="3">
        <v>3</v>
      </c>
      <c r="B62" s="3">
        <v>0</v>
      </c>
      <c r="C62" s="3">
        <v>3</v>
      </c>
    </row>
    <row r="63" spans="1:3" x14ac:dyDescent="0.3">
      <c r="A63" s="5">
        <v>6</v>
      </c>
      <c r="B63" s="5">
        <v>3</v>
      </c>
      <c r="C63" s="5">
        <v>12</v>
      </c>
    </row>
    <row r="64" spans="1:3" x14ac:dyDescent="0.3">
      <c r="A64" s="3">
        <v>5</v>
      </c>
      <c r="B64" s="3">
        <v>1</v>
      </c>
      <c r="C64" s="3">
        <v>4</v>
      </c>
    </row>
    <row r="65" spans="1:3" x14ac:dyDescent="0.3">
      <c r="A65" s="5">
        <v>4</v>
      </c>
      <c r="B65" s="5">
        <v>1</v>
      </c>
      <c r="C65" s="5">
        <v>5</v>
      </c>
    </row>
    <row r="66" spans="1:3" x14ac:dyDescent="0.3">
      <c r="A66" s="3">
        <v>5</v>
      </c>
      <c r="B66" s="3">
        <v>3</v>
      </c>
      <c r="C66" s="3">
        <v>4</v>
      </c>
    </row>
    <row r="67" spans="1:3" x14ac:dyDescent="0.3">
      <c r="A67" s="5">
        <v>4</v>
      </c>
      <c r="B67" s="5">
        <v>3</v>
      </c>
      <c r="C67" s="5">
        <v>3</v>
      </c>
    </row>
    <row r="68" spans="1:3" x14ac:dyDescent="0.3">
      <c r="A68" s="3">
        <v>5</v>
      </c>
      <c r="B68" s="3">
        <v>3</v>
      </c>
      <c r="C68" s="3">
        <v>7</v>
      </c>
    </row>
    <row r="69" spans="1:3" x14ac:dyDescent="0.3">
      <c r="A69" s="5">
        <v>4</v>
      </c>
      <c r="B69" s="5">
        <v>2</v>
      </c>
      <c r="C69" s="5">
        <v>4</v>
      </c>
    </row>
    <row r="70" spans="1:3" x14ac:dyDescent="0.3">
      <c r="A70" s="3">
        <v>4</v>
      </c>
      <c r="B70" s="3">
        <v>1</v>
      </c>
      <c r="C70" s="3">
        <v>7</v>
      </c>
    </row>
    <row r="71" spans="1:3" x14ac:dyDescent="0.3">
      <c r="A71" s="5">
        <v>3</v>
      </c>
      <c r="B71" s="5">
        <v>2</v>
      </c>
      <c r="C71" s="5">
        <v>4</v>
      </c>
    </row>
    <row r="72" spans="1:3" x14ac:dyDescent="0.3">
      <c r="A72" s="3">
        <v>3</v>
      </c>
      <c r="B72" s="3">
        <v>1</v>
      </c>
      <c r="C72" s="3">
        <v>5</v>
      </c>
    </row>
    <row r="73" spans="1:3" x14ac:dyDescent="0.3">
      <c r="A73" s="5">
        <v>4</v>
      </c>
      <c r="B73" s="5">
        <v>1</v>
      </c>
      <c r="C73" s="5">
        <v>3</v>
      </c>
    </row>
    <row r="74" spans="1:3" x14ac:dyDescent="0.3">
      <c r="A74" s="3">
        <v>5</v>
      </c>
      <c r="B74" s="3">
        <v>2</v>
      </c>
      <c r="C74" s="3">
        <v>7</v>
      </c>
    </row>
    <row r="75" spans="1:3" x14ac:dyDescent="0.3">
      <c r="A75" s="5">
        <v>5</v>
      </c>
      <c r="B75" s="5">
        <v>3</v>
      </c>
      <c r="C75" s="5">
        <v>8</v>
      </c>
    </row>
    <row r="76" spans="1:3" x14ac:dyDescent="0.3">
      <c r="A76" s="3">
        <v>6</v>
      </c>
      <c r="B76" s="3">
        <v>3</v>
      </c>
      <c r="C76" s="3">
        <v>8</v>
      </c>
    </row>
    <row r="77" spans="1:3" x14ac:dyDescent="0.3">
      <c r="A77" s="5">
        <v>4</v>
      </c>
      <c r="B77" s="5">
        <v>1</v>
      </c>
      <c r="C77" s="5">
        <v>4</v>
      </c>
    </row>
    <row r="78" spans="1:3" x14ac:dyDescent="0.3">
      <c r="A78" s="3">
        <v>8</v>
      </c>
      <c r="B78" s="3">
        <v>3</v>
      </c>
      <c r="C78" s="3">
        <v>11</v>
      </c>
    </row>
    <row r="79" spans="1:3" x14ac:dyDescent="0.3">
      <c r="A79" s="5">
        <v>7</v>
      </c>
      <c r="B79" s="5">
        <v>4</v>
      </c>
      <c r="C79" s="5">
        <v>5</v>
      </c>
    </row>
    <row r="80" spans="1:3" x14ac:dyDescent="0.3">
      <c r="A80" s="3">
        <v>2</v>
      </c>
      <c r="B80" s="3">
        <v>1</v>
      </c>
      <c r="C80" s="3">
        <v>2</v>
      </c>
    </row>
    <row r="81" spans="1:3" x14ac:dyDescent="0.3">
      <c r="A81" s="5">
        <v>7</v>
      </c>
      <c r="B81" s="5">
        <v>4</v>
      </c>
      <c r="C81" s="5">
        <v>9</v>
      </c>
    </row>
    <row r="82" spans="1:3" x14ac:dyDescent="0.3">
      <c r="A82" s="3">
        <v>9</v>
      </c>
      <c r="B82" s="3">
        <v>4</v>
      </c>
      <c r="C82" s="3">
        <v>8</v>
      </c>
    </row>
    <row r="83" spans="1:3" x14ac:dyDescent="0.3">
      <c r="A83" s="5">
        <v>4</v>
      </c>
      <c r="B83" s="5">
        <v>2</v>
      </c>
      <c r="C83" s="5">
        <v>3</v>
      </c>
    </row>
    <row r="84" spans="1:3" x14ac:dyDescent="0.3">
      <c r="A84" s="3">
        <v>5</v>
      </c>
      <c r="B84" s="3">
        <v>1</v>
      </c>
      <c r="C84" s="3">
        <v>7</v>
      </c>
    </row>
    <row r="85" spans="1:3" x14ac:dyDescent="0.3">
      <c r="A85" s="5">
        <v>4</v>
      </c>
      <c r="B85" s="5">
        <v>2</v>
      </c>
      <c r="C85" s="5">
        <v>15</v>
      </c>
    </row>
    <row r="86" spans="1:3" x14ac:dyDescent="0.3">
      <c r="A86" s="3">
        <v>8</v>
      </c>
      <c r="B86" s="3">
        <v>3</v>
      </c>
      <c r="C86" s="3">
        <v>12</v>
      </c>
    </row>
    <row r="87" spans="1:3" x14ac:dyDescent="0.3">
      <c r="A87" s="5">
        <v>3</v>
      </c>
      <c r="B87" s="5">
        <v>2</v>
      </c>
      <c r="C87" s="5">
        <v>6</v>
      </c>
    </row>
    <row r="88" spans="1:3" x14ac:dyDescent="0.3">
      <c r="A88" s="3">
        <v>5</v>
      </c>
      <c r="B88" s="3">
        <v>2</v>
      </c>
      <c r="C88" s="3">
        <v>4</v>
      </c>
    </row>
    <row r="89" spans="1:3" x14ac:dyDescent="0.3">
      <c r="A89" s="7">
        <v>3</v>
      </c>
      <c r="B89" s="7">
        <v>1</v>
      </c>
      <c r="C89" s="7">
        <v>4</v>
      </c>
    </row>
    <row r="90" spans="1:3" x14ac:dyDescent="0.3">
      <c r="A90" s="7">
        <v>5</v>
      </c>
      <c r="B90" s="7">
        <v>3</v>
      </c>
      <c r="C90" s="7">
        <v>5</v>
      </c>
    </row>
    <row r="91" spans="1:3" x14ac:dyDescent="0.3">
      <c r="A91" s="7">
        <v>3</v>
      </c>
      <c r="B91" s="7">
        <v>1</v>
      </c>
      <c r="C91" s="7">
        <v>5</v>
      </c>
    </row>
    <row r="92" spans="1:3" x14ac:dyDescent="0.3">
      <c r="A92" s="7">
        <v>5</v>
      </c>
      <c r="B92" s="7">
        <v>2</v>
      </c>
      <c r="C92" s="7">
        <v>5</v>
      </c>
    </row>
    <row r="93" spans="1:3" x14ac:dyDescent="0.3">
      <c r="A93" s="7">
        <v>4</v>
      </c>
      <c r="B93" s="7">
        <v>3</v>
      </c>
      <c r="C93" s="7">
        <v>3</v>
      </c>
    </row>
    <row r="94" spans="1:3" x14ac:dyDescent="0.3">
      <c r="A94" s="7">
        <v>4</v>
      </c>
      <c r="B94" s="7">
        <v>2</v>
      </c>
      <c r="C94" s="7">
        <v>4</v>
      </c>
    </row>
    <row r="95" spans="1:3" x14ac:dyDescent="0.3">
      <c r="A95" s="7">
        <v>2</v>
      </c>
      <c r="B95" s="7">
        <v>1</v>
      </c>
      <c r="C95" s="7">
        <v>2</v>
      </c>
    </row>
    <row r="96" spans="1:3" x14ac:dyDescent="0.3">
      <c r="A96" s="7">
        <v>3</v>
      </c>
      <c r="B96" s="7">
        <v>1</v>
      </c>
      <c r="C96" s="7">
        <v>2</v>
      </c>
    </row>
    <row r="97" spans="1:3" x14ac:dyDescent="0.3">
      <c r="A97" s="7">
        <v>1</v>
      </c>
      <c r="C97" s="7">
        <v>2</v>
      </c>
    </row>
    <row r="98" spans="1:3" x14ac:dyDescent="0.3">
      <c r="A98" s="7">
        <v>4</v>
      </c>
      <c r="B98" s="7">
        <v>1</v>
      </c>
      <c r="C98" s="7">
        <v>6</v>
      </c>
    </row>
    <row r="99" spans="1:3" x14ac:dyDescent="0.3">
      <c r="A99" s="7">
        <v>3</v>
      </c>
      <c r="B99" s="7">
        <v>2</v>
      </c>
      <c r="C99" s="7">
        <v>3</v>
      </c>
    </row>
    <row r="100" spans="1:3" x14ac:dyDescent="0.3">
      <c r="A100" s="7">
        <v>3</v>
      </c>
      <c r="B100" s="7">
        <v>1</v>
      </c>
      <c r="C100" s="7">
        <v>3</v>
      </c>
    </row>
    <row r="101" spans="1:3" x14ac:dyDescent="0.3">
      <c r="A101" s="5">
        <v>4</v>
      </c>
      <c r="B101" s="5">
        <v>3</v>
      </c>
      <c r="C101" s="5">
        <v>4</v>
      </c>
    </row>
    <row r="102" spans="1:3" x14ac:dyDescent="0.3">
      <c r="A102" s="3">
        <v>6</v>
      </c>
      <c r="B102" s="3">
        <v>2</v>
      </c>
      <c r="C102" s="3">
        <v>9</v>
      </c>
    </row>
    <row r="103" spans="1:3" x14ac:dyDescent="0.3">
      <c r="A103" s="1">
        <v>5</v>
      </c>
      <c r="B103" s="1">
        <v>2</v>
      </c>
      <c r="C103" s="1">
        <v>5</v>
      </c>
    </row>
    <row r="104" spans="1:3" x14ac:dyDescent="0.3">
      <c r="A104" s="1">
        <v>2</v>
      </c>
      <c r="B104" s="1">
        <v>1</v>
      </c>
      <c r="C104" s="1">
        <v>3</v>
      </c>
    </row>
    <row r="105" spans="1:3" x14ac:dyDescent="0.3">
      <c r="A105" s="2">
        <v>2</v>
      </c>
      <c r="B105" s="2">
        <v>1</v>
      </c>
      <c r="C105" s="2">
        <v>3</v>
      </c>
    </row>
    <row r="106" spans="1:3" x14ac:dyDescent="0.3">
      <c r="A106" s="1">
        <v>6</v>
      </c>
      <c r="B106" s="1">
        <v>3</v>
      </c>
      <c r="C106" s="1">
        <v>8</v>
      </c>
    </row>
    <row r="107" spans="1:3" x14ac:dyDescent="0.3">
      <c r="A107" s="1">
        <v>4</v>
      </c>
      <c r="B107" s="1">
        <v>1</v>
      </c>
      <c r="C107" s="1">
        <v>4</v>
      </c>
    </row>
    <row r="108" spans="1:3" x14ac:dyDescent="0.3">
      <c r="A108" s="2">
        <v>4</v>
      </c>
      <c r="B108" s="2">
        <v>2</v>
      </c>
      <c r="C108" s="2">
        <v>2</v>
      </c>
    </row>
    <row r="109" spans="1:3" x14ac:dyDescent="0.3">
      <c r="A109" s="2">
        <v>4</v>
      </c>
      <c r="B109" s="2">
        <v>1</v>
      </c>
      <c r="C109" s="2">
        <v>6</v>
      </c>
    </row>
    <row r="110" spans="1:3" x14ac:dyDescent="0.3">
      <c r="A110" s="1">
        <v>5</v>
      </c>
      <c r="B110" s="1">
        <v>3</v>
      </c>
      <c r="C110" s="1">
        <v>7</v>
      </c>
    </row>
    <row r="111" spans="1:3" x14ac:dyDescent="0.3">
      <c r="A111" s="1">
        <v>4</v>
      </c>
      <c r="B111" s="1">
        <v>2</v>
      </c>
      <c r="C111" s="1">
        <v>7</v>
      </c>
    </row>
    <row r="112" spans="1:3" x14ac:dyDescent="0.3">
      <c r="A112" s="2">
        <v>2</v>
      </c>
      <c r="B112" s="2">
        <v>1</v>
      </c>
      <c r="C112" s="2">
        <v>3</v>
      </c>
    </row>
    <row r="113" spans="1:3" x14ac:dyDescent="0.3">
      <c r="A113" s="1">
        <v>5</v>
      </c>
      <c r="B113" s="1">
        <v>2</v>
      </c>
      <c r="C113" s="1">
        <v>6</v>
      </c>
    </row>
    <row r="114" spans="1:3" x14ac:dyDescent="0.3">
      <c r="A114" s="7">
        <v>7</v>
      </c>
      <c r="B114" s="7">
        <v>3</v>
      </c>
      <c r="C114" s="7">
        <v>13</v>
      </c>
    </row>
    <row r="115" spans="1:3" x14ac:dyDescent="0.3">
      <c r="A115" s="7">
        <v>3</v>
      </c>
      <c r="B115" s="7">
        <v>1</v>
      </c>
      <c r="C115" s="7">
        <v>4</v>
      </c>
    </row>
    <row r="116" spans="1:3" x14ac:dyDescent="0.3">
      <c r="A116" s="7">
        <v>3</v>
      </c>
      <c r="B116" s="7">
        <v>1</v>
      </c>
      <c r="C116" s="7">
        <v>6</v>
      </c>
    </row>
    <row r="117" spans="1:3" x14ac:dyDescent="0.3">
      <c r="A117" s="3">
        <v>4</v>
      </c>
      <c r="B117" s="3">
        <v>1</v>
      </c>
      <c r="C117" s="3">
        <v>6</v>
      </c>
    </row>
    <row r="118" spans="1:3" x14ac:dyDescent="0.3">
      <c r="A118" s="5">
        <v>4</v>
      </c>
      <c r="B118" s="5">
        <v>2</v>
      </c>
      <c r="C118" s="5">
        <v>3</v>
      </c>
    </row>
    <row r="119" spans="1:3" x14ac:dyDescent="0.3">
      <c r="A119" s="3">
        <v>6</v>
      </c>
      <c r="B119" s="3">
        <v>2</v>
      </c>
      <c r="C119" s="3">
        <v>10</v>
      </c>
    </row>
    <row r="120" spans="1:3" x14ac:dyDescent="0.3">
      <c r="A120" s="5">
        <v>5</v>
      </c>
      <c r="B120" s="5">
        <v>2</v>
      </c>
      <c r="C120" s="5">
        <v>6</v>
      </c>
    </row>
    <row r="121" spans="1:3" x14ac:dyDescent="0.3">
      <c r="A121" s="5">
        <v>3</v>
      </c>
      <c r="B121" s="5">
        <v>2</v>
      </c>
      <c r="C121" s="5">
        <v>5</v>
      </c>
    </row>
    <row r="122" spans="1:3" x14ac:dyDescent="0.3">
      <c r="A122" s="3">
        <v>3</v>
      </c>
      <c r="B122" s="3">
        <v>1</v>
      </c>
      <c r="C122" s="3">
        <v>3</v>
      </c>
    </row>
    <row r="123" spans="1:3" x14ac:dyDescent="0.3">
      <c r="A123" s="5">
        <v>4</v>
      </c>
      <c r="B123" s="5">
        <v>2</v>
      </c>
      <c r="C123" s="5">
        <v>4</v>
      </c>
    </row>
    <row r="124" spans="1:3" x14ac:dyDescent="0.3">
      <c r="A124" s="3">
        <v>3</v>
      </c>
      <c r="B124" s="3">
        <v>0</v>
      </c>
      <c r="C124" s="3">
        <v>3</v>
      </c>
    </row>
    <row r="125" spans="1:3" x14ac:dyDescent="0.3">
      <c r="A125" s="5">
        <v>6</v>
      </c>
      <c r="B125" s="5">
        <v>3</v>
      </c>
      <c r="C125" s="5">
        <v>12</v>
      </c>
    </row>
    <row r="126" spans="1:3" x14ac:dyDescent="0.3">
      <c r="A126" s="3">
        <v>5</v>
      </c>
      <c r="B126" s="3">
        <v>1</v>
      </c>
      <c r="C126" s="3">
        <v>4</v>
      </c>
    </row>
    <row r="127" spans="1:3" x14ac:dyDescent="0.3">
      <c r="A127" s="5">
        <v>4</v>
      </c>
      <c r="B127" s="5">
        <v>1</v>
      </c>
      <c r="C127" s="5">
        <v>5</v>
      </c>
    </row>
    <row r="128" spans="1:3" x14ac:dyDescent="0.3">
      <c r="A128" s="3">
        <v>5</v>
      </c>
      <c r="B128" s="3">
        <v>3</v>
      </c>
      <c r="C128" s="3">
        <v>4</v>
      </c>
    </row>
    <row r="129" spans="1:3" x14ac:dyDescent="0.3">
      <c r="A129" s="5">
        <v>4</v>
      </c>
      <c r="B129" s="5">
        <v>3</v>
      </c>
      <c r="C129" s="5">
        <v>3</v>
      </c>
    </row>
    <row r="130" spans="1:3" x14ac:dyDescent="0.3">
      <c r="A130" s="3">
        <v>5</v>
      </c>
      <c r="B130" s="3">
        <v>3</v>
      </c>
      <c r="C130" s="3">
        <v>7</v>
      </c>
    </row>
    <row r="131" spans="1:3" x14ac:dyDescent="0.3">
      <c r="A131" s="5">
        <v>4</v>
      </c>
      <c r="B131" s="5">
        <v>2</v>
      </c>
      <c r="C131" s="5">
        <v>4</v>
      </c>
    </row>
    <row r="132" spans="1:3" x14ac:dyDescent="0.3">
      <c r="A132" s="3">
        <v>4</v>
      </c>
      <c r="B132" s="3">
        <v>1</v>
      </c>
      <c r="C132" s="3">
        <v>7</v>
      </c>
    </row>
    <row r="133" spans="1:3" x14ac:dyDescent="0.3">
      <c r="A133" s="5">
        <v>3</v>
      </c>
      <c r="B133" s="5">
        <v>2</v>
      </c>
      <c r="C133" s="5">
        <v>4</v>
      </c>
    </row>
    <row r="134" spans="1:3" x14ac:dyDescent="0.3">
      <c r="A134" s="3">
        <v>3</v>
      </c>
      <c r="B134" s="3">
        <v>1</v>
      </c>
      <c r="C134" s="3">
        <v>5</v>
      </c>
    </row>
    <row r="135" spans="1:3" x14ac:dyDescent="0.3">
      <c r="A135" s="5">
        <v>4</v>
      </c>
      <c r="B135" s="5">
        <v>1</v>
      </c>
      <c r="C135" s="5">
        <v>3</v>
      </c>
    </row>
    <row r="136" spans="1:3" x14ac:dyDescent="0.3">
      <c r="A136" s="3">
        <v>5</v>
      </c>
      <c r="B136" s="3">
        <v>2</v>
      </c>
      <c r="C136" s="3">
        <v>7</v>
      </c>
    </row>
    <row r="137" spans="1:3" x14ac:dyDescent="0.3">
      <c r="A137" s="5">
        <v>5</v>
      </c>
      <c r="B137" s="5">
        <v>3</v>
      </c>
      <c r="C137" s="5">
        <v>8</v>
      </c>
    </row>
    <row r="138" spans="1:3" x14ac:dyDescent="0.3">
      <c r="A138" s="3">
        <v>6</v>
      </c>
      <c r="B138" s="3">
        <v>3</v>
      </c>
      <c r="C138" s="3">
        <v>8</v>
      </c>
    </row>
    <row r="139" spans="1:3" x14ac:dyDescent="0.3">
      <c r="A139" s="5">
        <v>4</v>
      </c>
      <c r="B139" s="5">
        <v>1</v>
      </c>
      <c r="C139" s="5">
        <v>4</v>
      </c>
    </row>
    <row r="140" spans="1:3" x14ac:dyDescent="0.3">
      <c r="A140" s="3">
        <v>8</v>
      </c>
      <c r="B140" s="3">
        <v>3</v>
      </c>
      <c r="C140" s="3">
        <v>11</v>
      </c>
    </row>
    <row r="141" spans="1:3" x14ac:dyDescent="0.3">
      <c r="A141" s="5">
        <v>7</v>
      </c>
      <c r="B141" s="5">
        <v>4</v>
      </c>
      <c r="C141" s="5">
        <v>5</v>
      </c>
    </row>
    <row r="142" spans="1:3" x14ac:dyDescent="0.3">
      <c r="A142" s="3">
        <v>2</v>
      </c>
      <c r="B142" s="3">
        <v>1</v>
      </c>
      <c r="C142" s="3">
        <v>2</v>
      </c>
    </row>
    <row r="143" spans="1:3" x14ac:dyDescent="0.3">
      <c r="A143" s="5">
        <v>7</v>
      </c>
      <c r="B143" s="5">
        <v>4</v>
      </c>
      <c r="C143" s="5">
        <v>9</v>
      </c>
    </row>
    <row r="144" spans="1:3" x14ac:dyDescent="0.3">
      <c r="A144" s="3">
        <v>9</v>
      </c>
      <c r="B144" s="3">
        <v>4</v>
      </c>
      <c r="C144" s="3">
        <v>8</v>
      </c>
    </row>
    <row r="145" spans="1:3" x14ac:dyDescent="0.3">
      <c r="A145" s="5">
        <v>4</v>
      </c>
      <c r="B145" s="5">
        <v>2</v>
      </c>
      <c r="C145" s="5">
        <v>3</v>
      </c>
    </row>
    <row r="146" spans="1:3" x14ac:dyDescent="0.3">
      <c r="A146" s="3">
        <v>5</v>
      </c>
      <c r="B146" s="3">
        <v>1</v>
      </c>
      <c r="C146" s="3">
        <v>7</v>
      </c>
    </row>
    <row r="147" spans="1:3" x14ac:dyDescent="0.3">
      <c r="A147" s="5">
        <v>4</v>
      </c>
      <c r="B147" s="5">
        <v>2</v>
      </c>
      <c r="C147" s="5">
        <v>15</v>
      </c>
    </row>
    <row r="148" spans="1:3" x14ac:dyDescent="0.3">
      <c r="A148" s="3">
        <v>8</v>
      </c>
      <c r="B148" s="3">
        <v>3</v>
      </c>
      <c r="C148" s="3">
        <v>12</v>
      </c>
    </row>
    <row r="149" spans="1:3" x14ac:dyDescent="0.3">
      <c r="A149" s="5">
        <v>3</v>
      </c>
      <c r="B149" s="5">
        <v>2</v>
      </c>
      <c r="C149" s="5">
        <v>6</v>
      </c>
    </row>
    <row r="150" spans="1:3" x14ac:dyDescent="0.3">
      <c r="A150" s="3">
        <v>5</v>
      </c>
      <c r="B150" s="3">
        <v>2</v>
      </c>
      <c r="C150" s="3">
        <v>4</v>
      </c>
    </row>
    <row r="151" spans="1:3" x14ac:dyDescent="0.3">
      <c r="A151" s="7">
        <v>3</v>
      </c>
      <c r="B151" s="7">
        <v>1</v>
      </c>
      <c r="C151" s="7">
        <v>4</v>
      </c>
    </row>
    <row r="152" spans="1:3" x14ac:dyDescent="0.3">
      <c r="A152" s="7">
        <v>5</v>
      </c>
      <c r="B152" s="7">
        <v>3</v>
      </c>
      <c r="C152" s="7">
        <v>5</v>
      </c>
    </row>
    <row r="153" spans="1:3" x14ac:dyDescent="0.3">
      <c r="A153" s="7">
        <v>3</v>
      </c>
      <c r="B153" s="7">
        <v>1</v>
      </c>
      <c r="C153" s="7">
        <v>5</v>
      </c>
    </row>
    <row r="154" spans="1:3" x14ac:dyDescent="0.3">
      <c r="A154" s="7">
        <v>5</v>
      </c>
      <c r="B154" s="7">
        <v>2</v>
      </c>
      <c r="C154" s="7">
        <v>5</v>
      </c>
    </row>
    <row r="155" spans="1:3" x14ac:dyDescent="0.3">
      <c r="A155" s="7">
        <v>4</v>
      </c>
      <c r="B155" s="7">
        <v>3</v>
      </c>
      <c r="C155" s="7">
        <v>3</v>
      </c>
    </row>
    <row r="156" spans="1:3" x14ac:dyDescent="0.3">
      <c r="A156" s="7">
        <v>4</v>
      </c>
      <c r="B156" s="7">
        <v>2</v>
      </c>
      <c r="C156" s="7">
        <v>4</v>
      </c>
    </row>
    <row r="157" spans="1:3" x14ac:dyDescent="0.3">
      <c r="A157" s="7">
        <v>2</v>
      </c>
      <c r="B157" s="7">
        <v>1</v>
      </c>
      <c r="C157" s="7">
        <v>2</v>
      </c>
    </row>
    <row r="158" spans="1:3" x14ac:dyDescent="0.3">
      <c r="A158" s="7">
        <v>3</v>
      </c>
      <c r="B158" s="7">
        <v>1</v>
      </c>
      <c r="C158" s="7">
        <v>2</v>
      </c>
    </row>
    <row r="159" spans="1:3" x14ac:dyDescent="0.3">
      <c r="A159" s="7">
        <v>1</v>
      </c>
      <c r="C159" s="7">
        <v>2</v>
      </c>
    </row>
    <row r="160" spans="1:3" x14ac:dyDescent="0.3">
      <c r="A160" s="7">
        <v>4</v>
      </c>
      <c r="B160" s="7">
        <v>1</v>
      </c>
      <c r="C160" s="7">
        <v>6</v>
      </c>
    </row>
    <row r="161" spans="1:3" x14ac:dyDescent="0.3">
      <c r="A161" s="7">
        <v>3</v>
      </c>
      <c r="B161" s="7">
        <v>2</v>
      </c>
      <c r="C161" s="7">
        <v>3</v>
      </c>
    </row>
    <row r="162" spans="1:3" x14ac:dyDescent="0.3">
      <c r="A162" s="7">
        <v>3</v>
      </c>
      <c r="B162" s="7">
        <v>1</v>
      </c>
      <c r="C162" s="7">
        <v>3</v>
      </c>
    </row>
    <row r="163" spans="1:3" x14ac:dyDescent="0.3">
      <c r="A163" s="5">
        <v>4</v>
      </c>
      <c r="B163" s="5">
        <v>3</v>
      </c>
      <c r="C163" s="5">
        <v>4</v>
      </c>
    </row>
    <row r="164" spans="1:3" x14ac:dyDescent="0.3">
      <c r="A164" s="3">
        <v>6</v>
      </c>
      <c r="B164" s="3">
        <v>2</v>
      </c>
      <c r="C164" s="3">
        <v>9</v>
      </c>
    </row>
    <row r="165" spans="1:3" x14ac:dyDescent="0.3">
      <c r="A165" s="7">
        <v>6</v>
      </c>
      <c r="B165" s="7">
        <v>3</v>
      </c>
      <c r="C165" s="7">
        <v>12</v>
      </c>
    </row>
    <row r="166" spans="1:3" x14ac:dyDescent="0.3">
      <c r="A166" s="7">
        <v>5</v>
      </c>
      <c r="B166" s="7">
        <v>1</v>
      </c>
      <c r="C166" s="7">
        <v>4</v>
      </c>
    </row>
    <row r="167" spans="1:3" x14ac:dyDescent="0.3">
      <c r="A167" s="7">
        <v>4</v>
      </c>
      <c r="B167" s="7">
        <v>1</v>
      </c>
      <c r="C167" s="7">
        <v>5</v>
      </c>
    </row>
    <row r="168" spans="1:3" x14ac:dyDescent="0.3">
      <c r="A168" s="7">
        <v>5</v>
      </c>
      <c r="B168" s="7">
        <v>3</v>
      </c>
      <c r="C168" s="7">
        <v>4</v>
      </c>
    </row>
    <row r="169" spans="1:3" x14ac:dyDescent="0.3">
      <c r="A169" s="7">
        <v>4</v>
      </c>
      <c r="B169" s="7">
        <v>3</v>
      </c>
      <c r="C169" s="7">
        <v>3</v>
      </c>
    </row>
    <row r="170" spans="1:3" x14ac:dyDescent="0.3">
      <c r="A170" s="7">
        <v>5</v>
      </c>
      <c r="B170" s="7">
        <v>3</v>
      </c>
      <c r="C170" s="7">
        <v>7</v>
      </c>
    </row>
    <row r="171" spans="1:3" x14ac:dyDescent="0.3">
      <c r="A171" s="7">
        <v>4</v>
      </c>
      <c r="B171" s="7">
        <v>2</v>
      </c>
      <c r="C171" s="7">
        <v>4</v>
      </c>
    </row>
    <row r="172" spans="1:3" x14ac:dyDescent="0.3">
      <c r="A172" s="7">
        <v>4</v>
      </c>
      <c r="B172" s="7">
        <v>1</v>
      </c>
      <c r="C172" s="7">
        <v>7</v>
      </c>
    </row>
    <row r="173" spans="1:3" x14ac:dyDescent="0.3">
      <c r="A173" s="7">
        <v>3</v>
      </c>
      <c r="B173" s="7">
        <v>2</v>
      </c>
      <c r="C173" s="7">
        <v>4</v>
      </c>
    </row>
    <row r="174" spans="1:3" x14ac:dyDescent="0.3">
      <c r="A174" s="7">
        <v>3</v>
      </c>
      <c r="B174" s="7">
        <v>1</v>
      </c>
      <c r="C174" s="7">
        <v>5</v>
      </c>
    </row>
    <row r="175" spans="1:3" x14ac:dyDescent="0.3">
      <c r="A175" s="7">
        <v>4</v>
      </c>
      <c r="B175" s="7">
        <v>1</v>
      </c>
      <c r="C175" s="7">
        <v>3</v>
      </c>
    </row>
    <row r="176" spans="1:3" x14ac:dyDescent="0.3">
      <c r="A176" s="7">
        <v>5</v>
      </c>
      <c r="B176" s="7">
        <v>2</v>
      </c>
      <c r="C176" s="7">
        <v>7</v>
      </c>
    </row>
    <row r="177" spans="1:3" x14ac:dyDescent="0.3">
      <c r="A177" s="7">
        <v>5</v>
      </c>
      <c r="B177" s="7">
        <v>3</v>
      </c>
      <c r="C177" s="7">
        <v>8</v>
      </c>
    </row>
    <row r="178" spans="1:3" x14ac:dyDescent="0.3">
      <c r="A178" s="7">
        <v>6</v>
      </c>
      <c r="B178" s="7">
        <v>3</v>
      </c>
      <c r="C178" s="7">
        <v>8</v>
      </c>
    </row>
    <row r="179" spans="1:3" x14ac:dyDescent="0.3">
      <c r="A179" s="7">
        <v>4</v>
      </c>
      <c r="B179" s="7">
        <v>1</v>
      </c>
      <c r="C179" s="7">
        <v>4</v>
      </c>
    </row>
    <row r="180" spans="1:3" x14ac:dyDescent="0.3">
      <c r="A180" s="7">
        <v>3</v>
      </c>
      <c r="B180" s="7">
        <v>0</v>
      </c>
      <c r="C180" s="7">
        <v>2</v>
      </c>
    </row>
    <row r="181" spans="1:3" x14ac:dyDescent="0.3">
      <c r="A181" s="7">
        <v>3</v>
      </c>
      <c r="B181" s="7">
        <v>1</v>
      </c>
      <c r="C181" s="7">
        <v>6</v>
      </c>
    </row>
    <row r="182" spans="1:3" x14ac:dyDescent="0.3">
      <c r="A182" s="7">
        <v>6</v>
      </c>
      <c r="B182" s="7">
        <v>4</v>
      </c>
      <c r="C182" s="7">
        <v>7</v>
      </c>
    </row>
    <row r="183" spans="1:3" x14ac:dyDescent="0.3">
      <c r="A183" s="7">
        <v>6</v>
      </c>
      <c r="B183" s="7">
        <v>4</v>
      </c>
      <c r="C183" s="7">
        <v>6</v>
      </c>
    </row>
    <row r="184" spans="1:3" x14ac:dyDescent="0.3">
      <c r="A184" s="7">
        <v>2</v>
      </c>
      <c r="B184" s="7">
        <v>1</v>
      </c>
      <c r="C184" s="7">
        <v>4</v>
      </c>
    </row>
    <row r="185" spans="1:3" x14ac:dyDescent="0.3">
      <c r="A185" s="7">
        <v>4</v>
      </c>
      <c r="B185" s="7">
        <v>2</v>
      </c>
      <c r="C185" s="7">
        <v>8</v>
      </c>
    </row>
    <row r="186" spans="1:3" x14ac:dyDescent="0.3">
      <c r="A186" s="7">
        <v>4</v>
      </c>
      <c r="B186" s="7">
        <v>1</v>
      </c>
      <c r="C186" s="7">
        <v>8</v>
      </c>
    </row>
    <row r="187" spans="1:3" x14ac:dyDescent="0.3">
      <c r="A187" s="7">
        <v>3</v>
      </c>
      <c r="B187" s="7">
        <v>2</v>
      </c>
      <c r="C187" s="7">
        <v>6</v>
      </c>
    </row>
    <row r="188" spans="1:3" x14ac:dyDescent="0.3">
      <c r="A188" s="7">
        <v>3</v>
      </c>
      <c r="B188" s="7">
        <v>2</v>
      </c>
      <c r="C188" s="7">
        <v>13</v>
      </c>
    </row>
    <row r="189" spans="1:3" x14ac:dyDescent="0.3">
      <c r="A189" s="7">
        <v>5</v>
      </c>
      <c r="B189" s="7">
        <v>2</v>
      </c>
      <c r="C189" s="7">
        <v>6</v>
      </c>
    </row>
    <row r="190" spans="1:3" x14ac:dyDescent="0.3">
      <c r="A190" s="7">
        <v>4</v>
      </c>
      <c r="B190" s="7">
        <v>2</v>
      </c>
      <c r="C190" s="7">
        <v>6</v>
      </c>
    </row>
    <row r="191" spans="1:3" x14ac:dyDescent="0.3">
      <c r="A191" s="7">
        <v>6</v>
      </c>
      <c r="B191" s="7">
        <v>2</v>
      </c>
      <c r="C191" s="7">
        <v>12</v>
      </c>
    </row>
    <row r="192" spans="1:3" x14ac:dyDescent="0.3">
      <c r="A192" s="7">
        <v>6</v>
      </c>
      <c r="B192" s="7">
        <v>2</v>
      </c>
      <c r="C192" s="7">
        <v>14</v>
      </c>
    </row>
    <row r="193" spans="1:3" x14ac:dyDescent="0.3">
      <c r="A193" s="7">
        <v>4</v>
      </c>
      <c r="B193" s="7">
        <v>2</v>
      </c>
      <c r="C193" s="7">
        <v>5</v>
      </c>
    </row>
    <row r="194" spans="1:3" x14ac:dyDescent="0.3">
      <c r="A194" s="7">
        <v>6</v>
      </c>
      <c r="B194" s="7">
        <v>2</v>
      </c>
      <c r="C194" s="7">
        <v>4</v>
      </c>
    </row>
    <row r="195" spans="1:3" x14ac:dyDescent="0.3">
      <c r="A195" s="7">
        <v>3</v>
      </c>
      <c r="B195" s="7">
        <v>1</v>
      </c>
      <c r="C195" s="7">
        <v>3</v>
      </c>
    </row>
    <row r="196" spans="1:3" x14ac:dyDescent="0.3">
      <c r="A196" s="7">
        <v>5</v>
      </c>
      <c r="B196" s="7">
        <v>2</v>
      </c>
      <c r="C196" s="7">
        <v>6</v>
      </c>
    </row>
    <row r="197" spans="1:3" x14ac:dyDescent="0.3">
      <c r="A197" s="7">
        <v>6</v>
      </c>
      <c r="B197" s="7">
        <v>2</v>
      </c>
      <c r="C197" s="7">
        <v>3</v>
      </c>
    </row>
    <row r="198" spans="1:3" x14ac:dyDescent="0.3">
      <c r="A198" s="7">
        <v>3</v>
      </c>
      <c r="B198" s="7">
        <v>1</v>
      </c>
      <c r="C198" s="7">
        <v>6</v>
      </c>
    </row>
    <row r="199" spans="1:3" x14ac:dyDescent="0.3">
      <c r="A199" s="7">
        <v>3</v>
      </c>
      <c r="B199" s="7">
        <v>1</v>
      </c>
      <c r="C199" s="7">
        <v>4</v>
      </c>
    </row>
    <row r="200" spans="1:3" x14ac:dyDescent="0.3">
      <c r="A200" s="7">
        <v>7</v>
      </c>
      <c r="B200" s="7">
        <v>3</v>
      </c>
      <c r="C200" s="7">
        <v>8</v>
      </c>
    </row>
    <row r="201" spans="1:3" x14ac:dyDescent="0.3">
      <c r="A201" s="7">
        <v>4</v>
      </c>
      <c r="B201" s="7">
        <v>1</v>
      </c>
      <c r="C201" s="7">
        <v>6</v>
      </c>
    </row>
    <row r="202" spans="1:3" x14ac:dyDescent="0.3">
      <c r="A202" s="7">
        <v>4</v>
      </c>
      <c r="B202" s="7">
        <v>2</v>
      </c>
      <c r="C202" s="7">
        <v>3</v>
      </c>
    </row>
    <row r="203" spans="1:3" x14ac:dyDescent="0.3">
      <c r="A203" s="7">
        <v>6</v>
      </c>
      <c r="B203" s="7">
        <v>2</v>
      </c>
      <c r="C203" s="7">
        <v>10</v>
      </c>
    </row>
    <row r="204" spans="1:3" x14ac:dyDescent="0.3">
      <c r="A204" s="7">
        <v>5</v>
      </c>
      <c r="B204" s="7">
        <v>2</v>
      </c>
      <c r="C204" s="7">
        <v>6</v>
      </c>
    </row>
    <row r="205" spans="1:3" x14ac:dyDescent="0.3">
      <c r="A205" s="7">
        <v>3</v>
      </c>
      <c r="B205" s="7">
        <v>2</v>
      </c>
      <c r="C205" s="7">
        <v>5</v>
      </c>
    </row>
    <row r="206" spans="1:3" x14ac:dyDescent="0.3">
      <c r="A206" s="7">
        <v>3</v>
      </c>
      <c r="B206" s="7">
        <v>1</v>
      </c>
      <c r="C206" s="7">
        <v>3</v>
      </c>
    </row>
    <row r="207" spans="1:3" x14ac:dyDescent="0.3">
      <c r="A207" s="7">
        <v>4</v>
      </c>
      <c r="B207" s="7">
        <v>2</v>
      </c>
      <c r="C207" s="7">
        <v>4</v>
      </c>
    </row>
    <row r="208" spans="1:3" x14ac:dyDescent="0.3">
      <c r="A208" s="7">
        <v>3</v>
      </c>
      <c r="B208" s="7">
        <v>0</v>
      </c>
      <c r="C208" s="7">
        <v>3</v>
      </c>
    </row>
    <row r="209" spans="1:3" x14ac:dyDescent="0.3">
      <c r="A209" s="7">
        <v>6</v>
      </c>
      <c r="B209" s="7">
        <v>3</v>
      </c>
      <c r="C209" s="7">
        <v>12</v>
      </c>
    </row>
    <row r="210" spans="1:3" x14ac:dyDescent="0.3">
      <c r="A210" s="7">
        <v>5</v>
      </c>
      <c r="B210" s="7">
        <v>1</v>
      </c>
      <c r="C210" s="7">
        <v>4</v>
      </c>
    </row>
    <row r="211" spans="1:3" x14ac:dyDescent="0.3">
      <c r="A211" s="7">
        <v>4</v>
      </c>
      <c r="B211" s="7">
        <v>1</v>
      </c>
      <c r="C211" s="7">
        <v>5</v>
      </c>
    </row>
    <row r="212" spans="1:3" x14ac:dyDescent="0.3">
      <c r="A212" s="7">
        <v>5</v>
      </c>
      <c r="B212" s="7">
        <v>3</v>
      </c>
      <c r="C212" s="7">
        <v>4</v>
      </c>
    </row>
    <row r="213" spans="1:3" x14ac:dyDescent="0.3">
      <c r="A213" s="7">
        <v>4</v>
      </c>
      <c r="B213" s="7">
        <v>3</v>
      </c>
      <c r="C213" s="7">
        <v>3</v>
      </c>
    </row>
    <row r="214" spans="1:3" x14ac:dyDescent="0.3">
      <c r="A214" s="7">
        <v>5</v>
      </c>
      <c r="B214" s="7">
        <v>3</v>
      </c>
      <c r="C214" s="7">
        <v>7</v>
      </c>
    </row>
    <row r="215" spans="1:3" x14ac:dyDescent="0.3">
      <c r="A215" s="7">
        <v>4</v>
      </c>
      <c r="B215" s="7">
        <v>2</v>
      </c>
      <c r="C215" s="7">
        <v>4</v>
      </c>
    </row>
    <row r="216" spans="1:3" x14ac:dyDescent="0.3">
      <c r="A216" s="7">
        <v>4</v>
      </c>
      <c r="B216" s="7">
        <v>1</v>
      </c>
      <c r="C216" s="7">
        <v>7</v>
      </c>
    </row>
    <row r="217" spans="1:3" x14ac:dyDescent="0.3">
      <c r="A217" s="7">
        <v>3</v>
      </c>
      <c r="B217" s="7">
        <v>2</v>
      </c>
      <c r="C217" s="7">
        <v>4</v>
      </c>
    </row>
    <row r="218" spans="1:3" x14ac:dyDescent="0.3">
      <c r="A218" s="7">
        <v>3</v>
      </c>
      <c r="B218" s="7">
        <v>1</v>
      </c>
      <c r="C218" s="7">
        <v>5</v>
      </c>
    </row>
    <row r="219" spans="1:3" x14ac:dyDescent="0.3">
      <c r="A219" s="7">
        <v>4</v>
      </c>
      <c r="B219" s="7">
        <v>1</v>
      </c>
      <c r="C219" s="7">
        <v>3</v>
      </c>
    </row>
    <row r="220" spans="1:3" x14ac:dyDescent="0.3">
      <c r="A220" s="7">
        <v>5</v>
      </c>
      <c r="B220" s="7">
        <v>2</v>
      </c>
      <c r="C220" s="7">
        <v>7</v>
      </c>
    </row>
    <row r="221" spans="1:3" x14ac:dyDescent="0.3">
      <c r="A221" s="7">
        <v>5</v>
      </c>
      <c r="B221" s="7">
        <v>3</v>
      </c>
      <c r="C221" s="7">
        <v>8</v>
      </c>
    </row>
    <row r="222" spans="1:3" x14ac:dyDescent="0.3">
      <c r="A222" s="7">
        <v>6</v>
      </c>
      <c r="B222" s="7">
        <v>3</v>
      </c>
      <c r="C222" s="7">
        <v>8</v>
      </c>
    </row>
    <row r="223" spans="1:3" x14ac:dyDescent="0.3">
      <c r="A223" s="7">
        <v>4</v>
      </c>
      <c r="B223" s="7">
        <v>1</v>
      </c>
      <c r="C223" s="7">
        <v>4</v>
      </c>
    </row>
    <row r="224" spans="1:3" x14ac:dyDescent="0.3">
      <c r="A224" s="7">
        <v>8</v>
      </c>
      <c r="B224" s="7">
        <v>3</v>
      </c>
      <c r="C224" s="7">
        <v>11</v>
      </c>
    </row>
    <row r="225" spans="1:3" x14ac:dyDescent="0.3">
      <c r="A225" s="7">
        <v>7</v>
      </c>
      <c r="B225" s="7">
        <v>4</v>
      </c>
      <c r="C225" s="7">
        <v>5</v>
      </c>
    </row>
    <row r="226" spans="1:3" x14ac:dyDescent="0.3">
      <c r="A226" s="7">
        <v>2</v>
      </c>
      <c r="B226" s="7">
        <v>1</v>
      </c>
      <c r="C226" s="7">
        <v>2</v>
      </c>
    </row>
    <row r="227" spans="1:3" x14ac:dyDescent="0.3">
      <c r="A227" s="7">
        <v>7</v>
      </c>
      <c r="B227" s="7">
        <v>4</v>
      </c>
      <c r="C227" s="7">
        <v>9</v>
      </c>
    </row>
    <row r="228" spans="1:3" x14ac:dyDescent="0.3">
      <c r="A228" s="7">
        <v>9</v>
      </c>
      <c r="B228" s="7">
        <v>4</v>
      </c>
      <c r="C228" s="7">
        <v>8</v>
      </c>
    </row>
    <row r="229" spans="1:3" x14ac:dyDescent="0.3">
      <c r="A229" s="7">
        <v>4</v>
      </c>
      <c r="B229" s="7">
        <v>2</v>
      </c>
      <c r="C229" s="7">
        <v>3</v>
      </c>
    </row>
    <row r="230" spans="1:3" x14ac:dyDescent="0.3">
      <c r="A230" s="7">
        <v>5</v>
      </c>
      <c r="B230" s="7">
        <v>1</v>
      </c>
      <c r="C230" s="7">
        <v>7</v>
      </c>
    </row>
    <row r="231" spans="1:3" x14ac:dyDescent="0.3">
      <c r="A231" s="7">
        <v>4</v>
      </c>
      <c r="B231" s="7">
        <v>2</v>
      </c>
      <c r="C231" s="7">
        <v>15</v>
      </c>
    </row>
    <row r="232" spans="1:3" x14ac:dyDescent="0.3">
      <c r="A232" s="7">
        <v>8</v>
      </c>
      <c r="B232" s="7">
        <v>3</v>
      </c>
      <c r="C232" s="7">
        <v>12</v>
      </c>
    </row>
    <row r="233" spans="1:3" x14ac:dyDescent="0.3">
      <c r="A233" s="7">
        <v>3</v>
      </c>
      <c r="B233" s="7">
        <v>2</v>
      </c>
      <c r="C233" s="7">
        <v>6</v>
      </c>
    </row>
    <row r="234" spans="1:3" x14ac:dyDescent="0.3">
      <c r="A234" s="7">
        <v>5</v>
      </c>
      <c r="B234" s="7">
        <v>2</v>
      </c>
      <c r="C234" s="7">
        <v>4</v>
      </c>
    </row>
    <row r="235" spans="1:3" x14ac:dyDescent="0.3">
      <c r="A235" s="7">
        <v>4</v>
      </c>
      <c r="B235" s="7">
        <v>3</v>
      </c>
      <c r="C235" s="7">
        <v>4</v>
      </c>
    </row>
    <row r="236" spans="1:3" x14ac:dyDescent="0.3">
      <c r="A236" s="7">
        <v>6</v>
      </c>
      <c r="B236" s="7">
        <v>2</v>
      </c>
      <c r="C236" s="7">
        <v>9</v>
      </c>
    </row>
    <row r="237" spans="1:3" x14ac:dyDescent="0.3">
      <c r="A237" s="7">
        <v>3</v>
      </c>
      <c r="B237" s="7">
        <v>1</v>
      </c>
      <c r="C237" s="7">
        <v>2</v>
      </c>
    </row>
    <row r="238" spans="1:3" x14ac:dyDescent="0.3">
      <c r="A238" s="7">
        <v>4</v>
      </c>
      <c r="B238" s="7">
        <v>1</v>
      </c>
      <c r="C238" s="7">
        <v>4</v>
      </c>
    </row>
    <row r="239" spans="1:3" x14ac:dyDescent="0.3">
      <c r="A239" s="7">
        <v>4</v>
      </c>
      <c r="B239" s="7">
        <v>1</v>
      </c>
      <c r="C239" s="7">
        <v>5</v>
      </c>
    </row>
    <row r="240" spans="1:3" x14ac:dyDescent="0.3">
      <c r="A240" s="7">
        <v>5</v>
      </c>
      <c r="B240" s="7">
        <v>1</v>
      </c>
      <c r="C240" s="7">
        <v>6</v>
      </c>
    </row>
    <row r="241" spans="1:3" x14ac:dyDescent="0.3">
      <c r="A241" s="7">
        <v>3</v>
      </c>
      <c r="B241" s="7">
        <v>1</v>
      </c>
      <c r="C241" s="7">
        <v>4</v>
      </c>
    </row>
    <row r="242" spans="1:3" x14ac:dyDescent="0.3">
      <c r="A242" s="7">
        <v>5</v>
      </c>
      <c r="B242" s="7">
        <v>2</v>
      </c>
      <c r="C242" s="7">
        <v>7</v>
      </c>
    </row>
    <row r="243" spans="1:3" x14ac:dyDescent="0.3">
      <c r="A243" s="7">
        <v>5</v>
      </c>
      <c r="B243" s="7">
        <v>2</v>
      </c>
      <c r="C243" s="7">
        <v>6</v>
      </c>
    </row>
    <row r="244" spans="1:3" x14ac:dyDescent="0.3">
      <c r="A244" s="7">
        <v>4</v>
      </c>
      <c r="B244" s="7">
        <v>2</v>
      </c>
      <c r="C244" s="7">
        <v>10</v>
      </c>
    </row>
    <row r="245" spans="1:3" x14ac:dyDescent="0.3">
      <c r="A245" s="7">
        <v>3</v>
      </c>
      <c r="B245" s="7">
        <v>1</v>
      </c>
      <c r="C245" s="7">
        <v>6</v>
      </c>
    </row>
    <row r="246" spans="1:3" x14ac:dyDescent="0.3">
      <c r="A246" s="7">
        <v>5</v>
      </c>
      <c r="B246" s="7">
        <v>1</v>
      </c>
      <c r="C246" s="7">
        <v>5</v>
      </c>
    </row>
    <row r="247" spans="1:3" x14ac:dyDescent="0.3">
      <c r="A247" s="7">
        <v>5</v>
      </c>
      <c r="B247" s="7">
        <v>2</v>
      </c>
      <c r="C247" s="7">
        <v>5</v>
      </c>
    </row>
    <row r="248" spans="1:3" x14ac:dyDescent="0.3">
      <c r="A248" s="7">
        <v>4</v>
      </c>
      <c r="B248" s="7">
        <v>2</v>
      </c>
      <c r="C248" s="7">
        <v>6</v>
      </c>
    </row>
    <row r="249" spans="1:3" x14ac:dyDescent="0.3">
      <c r="A249" s="7">
        <v>5</v>
      </c>
      <c r="B249" s="7">
        <v>2</v>
      </c>
      <c r="C249" s="7">
        <v>8</v>
      </c>
    </row>
    <row r="250" spans="1:3" x14ac:dyDescent="0.3">
      <c r="A250" s="7">
        <v>4</v>
      </c>
      <c r="B250" s="7">
        <v>2</v>
      </c>
      <c r="C250" s="7">
        <v>5</v>
      </c>
    </row>
    <row r="251" spans="1:3" x14ac:dyDescent="0.3">
      <c r="A251" s="7">
        <v>7</v>
      </c>
      <c r="B251" s="7">
        <v>4</v>
      </c>
      <c r="C251" s="7">
        <v>9</v>
      </c>
    </row>
    <row r="252" spans="1:3" x14ac:dyDescent="0.3">
      <c r="A252" s="7">
        <v>8</v>
      </c>
      <c r="B252" s="7">
        <v>3</v>
      </c>
      <c r="C252" s="7">
        <v>11</v>
      </c>
    </row>
    <row r="253" spans="1:3" x14ac:dyDescent="0.3">
      <c r="A253" s="7">
        <v>7</v>
      </c>
      <c r="B253" s="7">
        <v>4</v>
      </c>
      <c r="C253" s="7">
        <v>5</v>
      </c>
    </row>
    <row r="254" spans="1:3" x14ac:dyDescent="0.3">
      <c r="A254" s="7">
        <v>2</v>
      </c>
      <c r="B254" s="7">
        <v>1</v>
      </c>
      <c r="C254" s="7">
        <v>2</v>
      </c>
    </row>
    <row r="255" spans="1:3" x14ac:dyDescent="0.3">
      <c r="A255" s="7">
        <v>7</v>
      </c>
      <c r="B255" s="7">
        <v>4</v>
      </c>
      <c r="C255" s="7">
        <v>9</v>
      </c>
    </row>
    <row r="256" spans="1:3" x14ac:dyDescent="0.3">
      <c r="A256" s="7">
        <v>9</v>
      </c>
      <c r="B256" s="7">
        <v>4</v>
      </c>
      <c r="C256" s="7">
        <v>8</v>
      </c>
    </row>
    <row r="257" spans="1:3" x14ac:dyDescent="0.3">
      <c r="A257" s="7">
        <v>4</v>
      </c>
      <c r="B257" s="7">
        <v>2</v>
      </c>
      <c r="C257" s="7">
        <v>3</v>
      </c>
    </row>
    <row r="258" spans="1:3" x14ac:dyDescent="0.3">
      <c r="A258" s="7">
        <v>5</v>
      </c>
      <c r="B258" s="7">
        <v>1</v>
      </c>
      <c r="C258" s="7">
        <v>7</v>
      </c>
    </row>
    <row r="259" spans="1:3" x14ac:dyDescent="0.3">
      <c r="A259" s="7">
        <v>4</v>
      </c>
      <c r="B259" s="7">
        <v>2</v>
      </c>
      <c r="C259" s="7">
        <v>15</v>
      </c>
    </row>
    <row r="260" spans="1:3" x14ac:dyDescent="0.3">
      <c r="A260" s="7">
        <v>8</v>
      </c>
      <c r="B260" s="7">
        <v>3</v>
      </c>
      <c r="C260" s="7">
        <v>12</v>
      </c>
    </row>
    <row r="261" spans="1:3" x14ac:dyDescent="0.3">
      <c r="A261" s="7">
        <v>3</v>
      </c>
      <c r="B261" s="7">
        <v>2</v>
      </c>
      <c r="C261" s="7">
        <v>6</v>
      </c>
    </row>
    <row r="262" spans="1:3" x14ac:dyDescent="0.3">
      <c r="A262" s="7">
        <v>5</v>
      </c>
      <c r="B262" s="7">
        <v>2</v>
      </c>
      <c r="C262" s="7">
        <v>4</v>
      </c>
    </row>
    <row r="263" spans="1:3" x14ac:dyDescent="0.3">
      <c r="A263" s="7">
        <v>4</v>
      </c>
      <c r="B263" s="7">
        <v>3</v>
      </c>
      <c r="C263" s="7">
        <v>4</v>
      </c>
    </row>
    <row r="264" spans="1:3" x14ac:dyDescent="0.3">
      <c r="A264" s="7">
        <v>6</v>
      </c>
      <c r="B264" s="7">
        <v>2</v>
      </c>
      <c r="C264" s="7">
        <v>9</v>
      </c>
    </row>
    <row r="265" spans="1:3" x14ac:dyDescent="0.3">
      <c r="A265" s="5">
        <v>4</v>
      </c>
      <c r="B265" s="5">
        <v>3</v>
      </c>
      <c r="C265" s="5">
        <v>4</v>
      </c>
    </row>
    <row r="266" spans="1:3" x14ac:dyDescent="0.3">
      <c r="A266" s="3">
        <v>6</v>
      </c>
      <c r="B266" s="3">
        <v>2</v>
      </c>
      <c r="C266" s="3">
        <v>9</v>
      </c>
    </row>
    <row r="267" spans="1:3" x14ac:dyDescent="0.3">
      <c r="A267" s="7">
        <v>6</v>
      </c>
      <c r="B267" s="7">
        <v>3</v>
      </c>
      <c r="C267" s="7">
        <v>12</v>
      </c>
    </row>
    <row r="268" spans="1:3" x14ac:dyDescent="0.3">
      <c r="A268" s="7">
        <v>5</v>
      </c>
      <c r="B268" s="7">
        <v>1</v>
      </c>
      <c r="C268" s="7">
        <v>4</v>
      </c>
    </row>
    <row r="269" spans="1:3" x14ac:dyDescent="0.3">
      <c r="A269" s="7">
        <v>4</v>
      </c>
      <c r="B269" s="7">
        <v>1</v>
      </c>
      <c r="C269" s="7">
        <v>5</v>
      </c>
    </row>
    <row r="270" spans="1:3" x14ac:dyDescent="0.3">
      <c r="A270" s="7">
        <v>5</v>
      </c>
      <c r="B270" s="7">
        <v>3</v>
      </c>
      <c r="C270" s="7">
        <v>4</v>
      </c>
    </row>
    <row r="271" spans="1:3" x14ac:dyDescent="0.3">
      <c r="A271" s="7">
        <v>4</v>
      </c>
      <c r="B271" s="7">
        <v>3</v>
      </c>
      <c r="C271" s="7">
        <v>3</v>
      </c>
    </row>
    <row r="272" spans="1:3" x14ac:dyDescent="0.3">
      <c r="A272" s="7">
        <v>5</v>
      </c>
      <c r="B272" s="7">
        <v>3</v>
      </c>
      <c r="C272" s="7">
        <v>7</v>
      </c>
    </row>
    <row r="273" spans="1:3" x14ac:dyDescent="0.3">
      <c r="A273" s="7">
        <v>4</v>
      </c>
      <c r="B273" s="7">
        <v>2</v>
      </c>
      <c r="C273" s="7">
        <v>4</v>
      </c>
    </row>
    <row r="274" spans="1:3" x14ac:dyDescent="0.3">
      <c r="A274" s="7">
        <v>4</v>
      </c>
      <c r="B274" s="7">
        <v>1</v>
      </c>
      <c r="C274" s="7">
        <v>7</v>
      </c>
    </row>
    <row r="275" spans="1:3" x14ac:dyDescent="0.3">
      <c r="A275" s="7">
        <v>3</v>
      </c>
      <c r="B275" s="7">
        <v>2</v>
      </c>
      <c r="C275" s="7">
        <v>4</v>
      </c>
    </row>
    <row r="276" spans="1:3" x14ac:dyDescent="0.3">
      <c r="A276" s="7">
        <v>3</v>
      </c>
      <c r="B276" s="7">
        <v>1</v>
      </c>
      <c r="C276" s="7">
        <v>5</v>
      </c>
    </row>
    <row r="277" spans="1:3" x14ac:dyDescent="0.3">
      <c r="A277" s="7">
        <v>4</v>
      </c>
      <c r="B277" s="7">
        <v>1</v>
      </c>
      <c r="C277" s="7">
        <v>3</v>
      </c>
    </row>
    <row r="278" spans="1:3" x14ac:dyDescent="0.3">
      <c r="A278" s="7">
        <v>5</v>
      </c>
      <c r="B278" s="7">
        <v>2</v>
      </c>
      <c r="C278" s="7">
        <v>7</v>
      </c>
    </row>
    <row r="279" spans="1:3" x14ac:dyDescent="0.3">
      <c r="A279" s="7">
        <v>5</v>
      </c>
      <c r="B279" s="7">
        <v>3</v>
      </c>
      <c r="C279" s="7">
        <v>8</v>
      </c>
    </row>
    <row r="280" spans="1:3" x14ac:dyDescent="0.3">
      <c r="A280" s="7">
        <v>6</v>
      </c>
      <c r="B280" s="7">
        <v>3</v>
      </c>
      <c r="C280" s="7">
        <v>8</v>
      </c>
    </row>
    <row r="281" spans="1:3" x14ac:dyDescent="0.3">
      <c r="A281" s="7">
        <v>4</v>
      </c>
      <c r="B281" s="7">
        <v>1</v>
      </c>
      <c r="C281" s="7">
        <v>4</v>
      </c>
    </row>
    <row r="282" spans="1:3" x14ac:dyDescent="0.3">
      <c r="A282" s="7">
        <v>3</v>
      </c>
      <c r="B282" s="7">
        <v>0</v>
      </c>
      <c r="C282" s="7">
        <v>2</v>
      </c>
    </row>
    <row r="283" spans="1:3" x14ac:dyDescent="0.3">
      <c r="A283" s="7">
        <v>3</v>
      </c>
      <c r="B283" s="7">
        <v>1</v>
      </c>
      <c r="C283" s="7">
        <v>6</v>
      </c>
    </row>
    <row r="284" spans="1:3" x14ac:dyDescent="0.3">
      <c r="A284" s="7">
        <v>6</v>
      </c>
      <c r="B284" s="7">
        <v>4</v>
      </c>
      <c r="C284" s="7">
        <v>7</v>
      </c>
    </row>
    <row r="285" spans="1:3" x14ac:dyDescent="0.3">
      <c r="A285" s="7">
        <v>6</v>
      </c>
      <c r="B285" s="7">
        <v>4</v>
      </c>
      <c r="C285" s="7">
        <v>6</v>
      </c>
    </row>
    <row r="286" spans="1:3" x14ac:dyDescent="0.3">
      <c r="A286" s="7">
        <v>2</v>
      </c>
      <c r="B286" s="7">
        <v>1</v>
      </c>
      <c r="C286" s="7">
        <v>4</v>
      </c>
    </row>
    <row r="287" spans="1:3" x14ac:dyDescent="0.3">
      <c r="A287" s="7">
        <v>4</v>
      </c>
      <c r="B287" s="7">
        <v>2</v>
      </c>
      <c r="C287" s="7">
        <v>8</v>
      </c>
    </row>
    <row r="288" spans="1:3" x14ac:dyDescent="0.3">
      <c r="A288" s="7">
        <v>4</v>
      </c>
      <c r="B288" s="7">
        <v>1</v>
      </c>
      <c r="C288" s="7">
        <v>8</v>
      </c>
    </row>
    <row r="289" spans="1:3" x14ac:dyDescent="0.3">
      <c r="A289" s="7">
        <v>3</v>
      </c>
      <c r="B289" s="7">
        <v>2</v>
      </c>
      <c r="C289" s="7">
        <v>6</v>
      </c>
    </row>
    <row r="290" spans="1:3" x14ac:dyDescent="0.3">
      <c r="A290" s="7">
        <v>3</v>
      </c>
      <c r="B290" s="7">
        <v>2</v>
      </c>
      <c r="C290" s="7">
        <v>13</v>
      </c>
    </row>
    <row r="291" spans="1:3" x14ac:dyDescent="0.3">
      <c r="A291" s="7">
        <v>5</v>
      </c>
      <c r="B291" s="7">
        <v>2</v>
      </c>
      <c r="C291" s="7">
        <v>6</v>
      </c>
    </row>
    <row r="292" spans="1:3" x14ac:dyDescent="0.3">
      <c r="A292" s="7">
        <v>4</v>
      </c>
      <c r="B292" s="7">
        <v>2</v>
      </c>
      <c r="C292" s="7">
        <v>6</v>
      </c>
    </row>
    <row r="293" spans="1:3" x14ac:dyDescent="0.3">
      <c r="A293" s="7">
        <v>6</v>
      </c>
      <c r="B293" s="7">
        <v>2</v>
      </c>
      <c r="C293" s="7">
        <v>12</v>
      </c>
    </row>
    <row r="294" spans="1:3" x14ac:dyDescent="0.3">
      <c r="A294" s="7">
        <v>6</v>
      </c>
      <c r="B294" s="7">
        <v>2</v>
      </c>
      <c r="C294" s="7">
        <v>14</v>
      </c>
    </row>
    <row r="295" spans="1:3" x14ac:dyDescent="0.3">
      <c r="A295" s="7">
        <v>4</v>
      </c>
      <c r="B295" s="7">
        <v>2</v>
      </c>
      <c r="C295" s="7">
        <v>5</v>
      </c>
    </row>
    <row r="296" spans="1:3" x14ac:dyDescent="0.3">
      <c r="A296" s="7">
        <v>6</v>
      </c>
      <c r="B296" s="7">
        <v>2</v>
      </c>
      <c r="C296" s="7">
        <v>4</v>
      </c>
    </row>
    <row r="297" spans="1:3" x14ac:dyDescent="0.3">
      <c r="A297" s="7">
        <v>3</v>
      </c>
      <c r="B297" s="7">
        <v>1</v>
      </c>
      <c r="C297" s="7">
        <v>3</v>
      </c>
    </row>
    <row r="298" spans="1:3" x14ac:dyDescent="0.3">
      <c r="A298" s="7">
        <v>5</v>
      </c>
      <c r="B298" s="7">
        <v>2</v>
      </c>
      <c r="C298" s="7">
        <v>6</v>
      </c>
    </row>
    <row r="299" spans="1:3" x14ac:dyDescent="0.3">
      <c r="A299" s="7">
        <v>6</v>
      </c>
      <c r="B299" s="7">
        <v>2</v>
      </c>
      <c r="C299" s="7">
        <v>3</v>
      </c>
    </row>
    <row r="300" spans="1:3" x14ac:dyDescent="0.3">
      <c r="A300" s="7">
        <v>3</v>
      </c>
      <c r="B300" s="7">
        <v>1</v>
      </c>
      <c r="C300" s="7">
        <v>6</v>
      </c>
    </row>
    <row r="301" spans="1:3" x14ac:dyDescent="0.3">
      <c r="A301" s="7">
        <v>3</v>
      </c>
      <c r="B301" s="7">
        <v>1</v>
      </c>
      <c r="C301" s="7">
        <v>4</v>
      </c>
    </row>
    <row r="302" spans="1:3" x14ac:dyDescent="0.3">
      <c r="A302" s="7">
        <v>7</v>
      </c>
      <c r="B302" s="7">
        <v>3</v>
      </c>
      <c r="C302" s="7">
        <v>8</v>
      </c>
    </row>
    <row r="303" spans="1:3" x14ac:dyDescent="0.3">
      <c r="A303" s="7">
        <v>4</v>
      </c>
      <c r="B303" s="7">
        <v>1</v>
      </c>
      <c r="C303" s="7">
        <v>6</v>
      </c>
    </row>
    <row r="304" spans="1:3" x14ac:dyDescent="0.3">
      <c r="A304" s="7">
        <v>4</v>
      </c>
      <c r="B304" s="7">
        <v>2</v>
      </c>
      <c r="C304" s="7">
        <v>3</v>
      </c>
    </row>
    <row r="305" spans="1:3" x14ac:dyDescent="0.3">
      <c r="A305" s="7">
        <v>6</v>
      </c>
      <c r="B305" s="7">
        <v>2</v>
      </c>
      <c r="C305" s="7">
        <v>10</v>
      </c>
    </row>
    <row r="306" spans="1:3" x14ac:dyDescent="0.3">
      <c r="A306" s="7">
        <v>5</v>
      </c>
      <c r="B306" s="7">
        <v>2</v>
      </c>
      <c r="C306" s="7">
        <v>6</v>
      </c>
    </row>
    <row r="307" spans="1:3" x14ac:dyDescent="0.3">
      <c r="A307" s="7">
        <v>3</v>
      </c>
      <c r="B307" s="7">
        <v>2</v>
      </c>
      <c r="C307" s="7">
        <v>5</v>
      </c>
    </row>
    <row r="308" spans="1:3" x14ac:dyDescent="0.3">
      <c r="A308" s="7">
        <v>3</v>
      </c>
      <c r="B308" s="7">
        <v>1</v>
      </c>
      <c r="C308" s="7">
        <v>3</v>
      </c>
    </row>
    <row r="309" spans="1:3" x14ac:dyDescent="0.3">
      <c r="A309" s="7">
        <v>4</v>
      </c>
      <c r="B309" s="7">
        <v>2</v>
      </c>
      <c r="C309" s="7">
        <v>4</v>
      </c>
    </row>
    <row r="310" spans="1:3" x14ac:dyDescent="0.3">
      <c r="A310" s="7">
        <v>3</v>
      </c>
      <c r="B310" s="7">
        <v>0</v>
      </c>
      <c r="C310" s="7">
        <v>3</v>
      </c>
    </row>
    <row r="311" spans="1:3" x14ac:dyDescent="0.3">
      <c r="A311" s="7">
        <v>6</v>
      </c>
      <c r="B311" s="7">
        <v>3</v>
      </c>
      <c r="C311" s="7">
        <v>12</v>
      </c>
    </row>
  </sheetData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DDE5E-1EE2-4804-9BCD-C710D350C30A}">
  <dimension ref="A1:C311"/>
  <sheetViews>
    <sheetView topLeftCell="B124" workbookViewId="0">
      <selection activeCell="F123" sqref="F123"/>
    </sheetView>
  </sheetViews>
  <sheetFormatPr defaultRowHeight="14.4" x14ac:dyDescent="0.3"/>
  <cols>
    <col min="1" max="1" width="12.109375" bestFit="1" customWidth="1"/>
    <col min="2" max="2" width="67.33203125" bestFit="1" customWidth="1"/>
    <col min="3" max="3" width="14.21875" bestFit="1" customWidth="1"/>
  </cols>
  <sheetData>
    <row r="1" spans="1:3" x14ac:dyDescent="0.3">
      <c r="A1" t="s">
        <v>208</v>
      </c>
      <c r="B1" t="s">
        <v>217</v>
      </c>
      <c r="C1" t="s">
        <v>213</v>
      </c>
    </row>
    <row r="2" spans="1:3" x14ac:dyDescent="0.3">
      <c r="A2" s="2">
        <v>55</v>
      </c>
      <c r="B2" s="2" t="s">
        <v>5</v>
      </c>
      <c r="C2" s="2">
        <v>5</v>
      </c>
    </row>
    <row r="3" spans="1:3" x14ac:dyDescent="0.3">
      <c r="A3" s="1">
        <v>55</v>
      </c>
      <c r="B3" s="1" t="s">
        <v>11</v>
      </c>
      <c r="C3" s="1">
        <v>4</v>
      </c>
    </row>
    <row r="4" spans="1:3" x14ac:dyDescent="0.3">
      <c r="A4" s="2">
        <v>55</v>
      </c>
      <c r="B4" s="2" t="s">
        <v>17</v>
      </c>
      <c r="C4" s="2">
        <v>4</v>
      </c>
    </row>
    <row r="5" spans="1:3" x14ac:dyDescent="0.3">
      <c r="A5" s="1">
        <v>55</v>
      </c>
      <c r="B5" s="1" t="s">
        <v>22</v>
      </c>
      <c r="C5" s="1">
        <v>3</v>
      </c>
    </row>
    <row r="6" spans="1:3" x14ac:dyDescent="0.3">
      <c r="A6" s="2">
        <v>55</v>
      </c>
      <c r="B6" s="2" t="s">
        <v>22</v>
      </c>
      <c r="C6" s="2">
        <v>4</v>
      </c>
    </row>
    <row r="7" spans="1:3" x14ac:dyDescent="0.3">
      <c r="A7" s="1">
        <v>55</v>
      </c>
      <c r="B7" s="1" t="s">
        <v>27</v>
      </c>
      <c r="C7" s="1">
        <v>3</v>
      </c>
    </row>
    <row r="8" spans="1:3" x14ac:dyDescent="0.3">
      <c r="A8" s="2">
        <v>55</v>
      </c>
      <c r="B8" s="2" t="s">
        <v>22</v>
      </c>
      <c r="C8" s="2">
        <v>3</v>
      </c>
    </row>
    <row r="9" spans="1:3" x14ac:dyDescent="0.3">
      <c r="A9" s="1">
        <v>55</v>
      </c>
      <c r="B9" s="1" t="s">
        <v>22</v>
      </c>
      <c r="C9" s="1">
        <v>4</v>
      </c>
    </row>
    <row r="10" spans="1:3" x14ac:dyDescent="0.3">
      <c r="A10" s="2">
        <v>55</v>
      </c>
      <c r="B10" s="2" t="s">
        <v>27</v>
      </c>
      <c r="C10" s="2">
        <v>3</v>
      </c>
    </row>
    <row r="11" spans="1:3" x14ac:dyDescent="0.3">
      <c r="A11" s="1">
        <v>55</v>
      </c>
      <c r="B11" s="1" t="s">
        <v>30</v>
      </c>
      <c r="C11" s="1">
        <v>4</v>
      </c>
    </row>
    <row r="12" spans="1:3" x14ac:dyDescent="0.3">
      <c r="A12" s="2">
        <v>55</v>
      </c>
      <c r="B12" s="2" t="s">
        <v>17</v>
      </c>
      <c r="C12" s="2">
        <v>6</v>
      </c>
    </row>
    <row r="13" spans="1:3" x14ac:dyDescent="0.3">
      <c r="A13" s="1">
        <v>55</v>
      </c>
      <c r="B13" s="1" t="s">
        <v>22</v>
      </c>
      <c r="C13" s="1">
        <v>4</v>
      </c>
    </row>
    <row r="14" spans="1:3" x14ac:dyDescent="0.3">
      <c r="A14" s="2">
        <v>55</v>
      </c>
      <c r="B14" s="2" t="s">
        <v>43</v>
      </c>
      <c r="C14" s="2">
        <v>9</v>
      </c>
    </row>
    <row r="15" spans="1:3" x14ac:dyDescent="0.3">
      <c r="A15" s="1">
        <v>55</v>
      </c>
      <c r="B15" s="1" t="s">
        <v>44</v>
      </c>
      <c r="C15" s="1">
        <v>5</v>
      </c>
    </row>
    <row r="16" spans="1:3" x14ac:dyDescent="0.3">
      <c r="A16" s="2">
        <v>55</v>
      </c>
      <c r="B16" s="2" t="s">
        <v>47</v>
      </c>
      <c r="C16" s="2">
        <v>12</v>
      </c>
    </row>
    <row r="17" spans="1:3" x14ac:dyDescent="0.3">
      <c r="A17" s="1">
        <v>55</v>
      </c>
      <c r="B17" s="1" t="s">
        <v>51</v>
      </c>
      <c r="C17" s="1">
        <v>8</v>
      </c>
    </row>
    <row r="18" spans="1:3" x14ac:dyDescent="0.3">
      <c r="A18" s="2">
        <v>55</v>
      </c>
      <c r="B18" s="2" t="s">
        <v>51</v>
      </c>
      <c r="C18" s="2">
        <v>8</v>
      </c>
    </row>
    <row r="19" spans="1:3" x14ac:dyDescent="0.3">
      <c r="A19" s="1">
        <v>55</v>
      </c>
      <c r="B19" s="1" t="s">
        <v>52</v>
      </c>
      <c r="C19" s="1">
        <v>7</v>
      </c>
    </row>
    <row r="20" spans="1:3" x14ac:dyDescent="0.3">
      <c r="A20" s="2">
        <v>55</v>
      </c>
      <c r="B20" s="2" t="s">
        <v>43</v>
      </c>
      <c r="C20" s="2">
        <v>8</v>
      </c>
    </row>
    <row r="21" spans="1:3" x14ac:dyDescent="0.3">
      <c r="A21" s="1">
        <v>55</v>
      </c>
      <c r="B21" s="1" t="s">
        <v>43</v>
      </c>
      <c r="C21" s="1">
        <v>7</v>
      </c>
    </row>
    <row r="22" spans="1:3" x14ac:dyDescent="0.3">
      <c r="A22" s="2">
        <v>55</v>
      </c>
      <c r="B22" s="2" t="s">
        <v>59</v>
      </c>
      <c r="C22" s="2">
        <v>10</v>
      </c>
    </row>
    <row r="23" spans="1:3" x14ac:dyDescent="0.3">
      <c r="A23" s="1">
        <v>55</v>
      </c>
      <c r="B23" s="1" t="s">
        <v>60</v>
      </c>
      <c r="C23" s="1">
        <v>12</v>
      </c>
    </row>
    <row r="24" spans="1:3" x14ac:dyDescent="0.3">
      <c r="A24" s="2">
        <v>55</v>
      </c>
      <c r="B24" s="2" t="s">
        <v>60</v>
      </c>
      <c r="C24" s="2">
        <v>12</v>
      </c>
    </row>
    <row r="25" spans="1:3" x14ac:dyDescent="0.3">
      <c r="A25" s="2">
        <v>55</v>
      </c>
      <c r="B25" s="2" t="s">
        <v>62</v>
      </c>
      <c r="C25" s="2">
        <v>10</v>
      </c>
    </row>
    <row r="26" spans="1:3" x14ac:dyDescent="0.3">
      <c r="A26" s="1">
        <v>55</v>
      </c>
      <c r="B26" s="1" t="s">
        <v>65</v>
      </c>
      <c r="C26" s="1">
        <v>10</v>
      </c>
    </row>
    <row r="27" spans="1:3" x14ac:dyDescent="0.3">
      <c r="A27" s="2">
        <v>55</v>
      </c>
      <c r="B27" s="2" t="s">
        <v>43</v>
      </c>
      <c r="C27" s="2">
        <v>8</v>
      </c>
    </row>
    <row r="28" spans="1:3" x14ac:dyDescent="0.3">
      <c r="A28" s="1">
        <v>55</v>
      </c>
      <c r="B28" s="1" t="s">
        <v>67</v>
      </c>
      <c r="C28" s="1">
        <v>5</v>
      </c>
    </row>
    <row r="29" spans="1:3" x14ac:dyDescent="0.3">
      <c r="A29" s="2">
        <v>55</v>
      </c>
      <c r="B29" s="2" t="s">
        <v>68</v>
      </c>
      <c r="C29" s="2">
        <v>6</v>
      </c>
    </row>
    <row r="30" spans="1:3" x14ac:dyDescent="0.3">
      <c r="A30" s="1">
        <v>55</v>
      </c>
      <c r="B30" s="1" t="s">
        <v>70</v>
      </c>
      <c r="C30" s="1">
        <v>5</v>
      </c>
    </row>
    <row r="31" spans="1:3" x14ac:dyDescent="0.3">
      <c r="A31" s="2">
        <v>55</v>
      </c>
      <c r="B31" s="2" t="s">
        <v>70</v>
      </c>
      <c r="C31" s="2">
        <v>4</v>
      </c>
    </row>
    <row r="32" spans="1:3" x14ac:dyDescent="0.3">
      <c r="A32" s="1">
        <v>55</v>
      </c>
      <c r="B32" s="1" t="s">
        <v>70</v>
      </c>
      <c r="C32" s="1">
        <v>15</v>
      </c>
    </row>
    <row r="33" spans="1:3" x14ac:dyDescent="0.3">
      <c r="A33" s="1">
        <v>55</v>
      </c>
      <c r="B33" s="1" t="s">
        <v>70</v>
      </c>
      <c r="C33" s="1">
        <v>8</v>
      </c>
    </row>
    <row r="34" spans="1:3" x14ac:dyDescent="0.3">
      <c r="A34" s="2">
        <v>55</v>
      </c>
      <c r="B34" s="2" t="s">
        <v>78</v>
      </c>
      <c r="C34" s="2">
        <v>4</v>
      </c>
    </row>
    <row r="35" spans="1:3" x14ac:dyDescent="0.3">
      <c r="A35" s="1">
        <v>55</v>
      </c>
      <c r="B35" s="1" t="s">
        <v>70</v>
      </c>
      <c r="C35" s="1">
        <v>6</v>
      </c>
    </row>
    <row r="36" spans="1:3" x14ac:dyDescent="0.3">
      <c r="A36" s="2">
        <v>55</v>
      </c>
      <c r="B36" s="2" t="s">
        <v>70</v>
      </c>
      <c r="C36" s="2">
        <v>2</v>
      </c>
    </row>
    <row r="37" spans="1:3" x14ac:dyDescent="0.3">
      <c r="A37" s="1">
        <v>55</v>
      </c>
      <c r="B37" s="1" t="s">
        <v>70</v>
      </c>
      <c r="C37" s="1">
        <v>9</v>
      </c>
    </row>
    <row r="38" spans="1:3" x14ac:dyDescent="0.3">
      <c r="A38" s="2">
        <v>55</v>
      </c>
      <c r="B38" s="2" t="s">
        <v>82</v>
      </c>
      <c r="C38" s="2">
        <v>4</v>
      </c>
    </row>
    <row r="39" spans="1:3" x14ac:dyDescent="0.3">
      <c r="A39" s="1">
        <v>55</v>
      </c>
      <c r="B39" s="1" t="s">
        <v>52</v>
      </c>
      <c r="C39" s="1">
        <v>5</v>
      </c>
    </row>
    <row r="40" spans="1:3" x14ac:dyDescent="0.3">
      <c r="A40" s="2">
        <v>55</v>
      </c>
      <c r="B40" s="2" t="s">
        <v>86</v>
      </c>
      <c r="C40" s="2">
        <v>7</v>
      </c>
    </row>
    <row r="41" spans="1:3" x14ac:dyDescent="0.3">
      <c r="A41" s="1">
        <v>55</v>
      </c>
      <c r="B41" s="1" t="s">
        <v>52</v>
      </c>
      <c r="C41" s="1">
        <v>5</v>
      </c>
    </row>
    <row r="42" spans="1:3" x14ac:dyDescent="0.3">
      <c r="A42" s="2">
        <v>55</v>
      </c>
      <c r="B42" s="2" t="s">
        <v>91</v>
      </c>
      <c r="C42" s="2">
        <v>7</v>
      </c>
    </row>
    <row r="43" spans="1:3" x14ac:dyDescent="0.3">
      <c r="A43" s="1">
        <v>55</v>
      </c>
      <c r="B43" s="1" t="s">
        <v>92</v>
      </c>
      <c r="C43" s="1">
        <v>4</v>
      </c>
    </row>
    <row r="44" spans="1:3" x14ac:dyDescent="0.3">
      <c r="A44" s="2">
        <v>55</v>
      </c>
      <c r="B44" s="2" t="s">
        <v>92</v>
      </c>
      <c r="C44" s="2">
        <v>5</v>
      </c>
    </row>
    <row r="45" spans="1:3" x14ac:dyDescent="0.3">
      <c r="A45" s="1">
        <v>55</v>
      </c>
      <c r="B45" s="1" t="s">
        <v>92</v>
      </c>
      <c r="C45" s="1">
        <v>5</v>
      </c>
    </row>
    <row r="46" spans="1:3" x14ac:dyDescent="0.3">
      <c r="A46" s="2">
        <v>55</v>
      </c>
      <c r="B46" s="2" t="s">
        <v>52</v>
      </c>
      <c r="C46" s="2">
        <v>3</v>
      </c>
    </row>
    <row r="47" spans="1:3" x14ac:dyDescent="0.3">
      <c r="A47" s="1">
        <v>55</v>
      </c>
      <c r="B47" s="1" t="s">
        <v>52</v>
      </c>
      <c r="C47" s="1">
        <v>3</v>
      </c>
    </row>
    <row r="48" spans="1:3" x14ac:dyDescent="0.3">
      <c r="A48" s="1">
        <v>55</v>
      </c>
      <c r="B48" s="1" t="s">
        <v>11</v>
      </c>
      <c r="C48" s="1">
        <v>8</v>
      </c>
    </row>
    <row r="49" spans="1:3" x14ac:dyDescent="0.3">
      <c r="A49" s="1">
        <v>55</v>
      </c>
      <c r="B49" s="1" t="s">
        <v>62</v>
      </c>
      <c r="C49" s="1">
        <v>4</v>
      </c>
    </row>
    <row r="50" spans="1:3" x14ac:dyDescent="0.3">
      <c r="A50" s="1">
        <v>55</v>
      </c>
      <c r="B50" s="1" t="s">
        <v>70</v>
      </c>
      <c r="C50" s="1">
        <v>2</v>
      </c>
    </row>
    <row r="51" spans="1:3" x14ac:dyDescent="0.3">
      <c r="A51" s="2">
        <v>55</v>
      </c>
      <c r="B51" s="2" t="s">
        <v>94</v>
      </c>
      <c r="C51" s="2">
        <v>6</v>
      </c>
    </row>
    <row r="52" spans="1:3" x14ac:dyDescent="0.3">
      <c r="A52" s="1">
        <v>55</v>
      </c>
      <c r="B52" s="1" t="s">
        <v>95</v>
      </c>
      <c r="C52" s="1">
        <v>7</v>
      </c>
    </row>
    <row r="53" spans="1:3" x14ac:dyDescent="0.3">
      <c r="A53" s="1">
        <v>55</v>
      </c>
      <c r="B53" s="1" t="s">
        <v>96</v>
      </c>
      <c r="C53" s="1">
        <v>7</v>
      </c>
    </row>
    <row r="54" spans="1:3" x14ac:dyDescent="0.3">
      <c r="A54" s="2">
        <v>55</v>
      </c>
      <c r="B54" s="2" t="s">
        <v>43</v>
      </c>
      <c r="C54" s="2">
        <v>3</v>
      </c>
    </row>
    <row r="55" spans="1:3" x14ac:dyDescent="0.3">
      <c r="A55" s="2">
        <v>55</v>
      </c>
      <c r="B55" s="2" t="s">
        <v>68</v>
      </c>
      <c r="C55" s="2">
        <v>6</v>
      </c>
    </row>
    <row r="56" spans="1:3" x14ac:dyDescent="0.3">
      <c r="A56" s="1">
        <v>55</v>
      </c>
      <c r="B56" s="1" t="s">
        <v>99</v>
      </c>
      <c r="C56" s="1">
        <v>13</v>
      </c>
    </row>
    <row r="57" spans="1:3" x14ac:dyDescent="0.3">
      <c r="A57" s="1">
        <v>55</v>
      </c>
      <c r="B57" s="1" t="s">
        <v>102</v>
      </c>
      <c r="C57" s="1">
        <v>4</v>
      </c>
    </row>
    <row r="58" spans="1:3" x14ac:dyDescent="0.3">
      <c r="A58" s="2">
        <v>55</v>
      </c>
      <c r="B58" s="2" t="s">
        <v>59</v>
      </c>
      <c r="C58" s="2">
        <v>6</v>
      </c>
    </row>
    <row r="59" spans="1:3" x14ac:dyDescent="0.3">
      <c r="A59" s="2">
        <v>55</v>
      </c>
      <c r="B59" s="2" t="s">
        <v>104</v>
      </c>
      <c r="C59" s="2">
        <v>6</v>
      </c>
    </row>
    <row r="60" spans="1:3" x14ac:dyDescent="0.3">
      <c r="A60" s="1">
        <v>55</v>
      </c>
      <c r="B60" s="1" t="s">
        <v>106</v>
      </c>
      <c r="C60" s="1">
        <v>8</v>
      </c>
    </row>
    <row r="61" spans="1:3" x14ac:dyDescent="0.3">
      <c r="A61" s="2">
        <v>55</v>
      </c>
      <c r="B61" s="2" t="s">
        <v>109</v>
      </c>
      <c r="C61" s="2">
        <v>8</v>
      </c>
    </row>
    <row r="62" spans="1:3" x14ac:dyDescent="0.3">
      <c r="A62" s="3">
        <v>55</v>
      </c>
      <c r="B62" s="4" t="s">
        <v>70</v>
      </c>
      <c r="C62" s="3">
        <v>3</v>
      </c>
    </row>
    <row r="63" spans="1:3" x14ac:dyDescent="0.3">
      <c r="A63" s="3">
        <v>55</v>
      </c>
      <c r="B63" s="6" t="s">
        <v>113</v>
      </c>
      <c r="C63" s="5">
        <v>12</v>
      </c>
    </row>
    <row r="64" spans="1:3" x14ac:dyDescent="0.3">
      <c r="A64" s="3">
        <v>55</v>
      </c>
      <c r="B64" s="4" t="s">
        <v>70</v>
      </c>
      <c r="C64" s="3">
        <v>4</v>
      </c>
    </row>
    <row r="65" spans="1:3" x14ac:dyDescent="0.3">
      <c r="A65" s="3">
        <v>55</v>
      </c>
      <c r="B65" s="6" t="s">
        <v>70</v>
      </c>
      <c r="C65" s="5">
        <v>5</v>
      </c>
    </row>
    <row r="66" spans="1:3" x14ac:dyDescent="0.3">
      <c r="A66" s="3">
        <v>55</v>
      </c>
      <c r="B66" s="4" t="s">
        <v>70</v>
      </c>
      <c r="C66" s="3">
        <v>4</v>
      </c>
    </row>
    <row r="67" spans="1:3" x14ac:dyDescent="0.3">
      <c r="A67" s="3">
        <v>55</v>
      </c>
      <c r="B67" s="6" t="s">
        <v>52</v>
      </c>
      <c r="C67" s="5">
        <v>3</v>
      </c>
    </row>
    <row r="68" spans="1:3" x14ac:dyDescent="0.3">
      <c r="A68" s="3">
        <v>55</v>
      </c>
      <c r="B68" s="4" t="s">
        <v>52</v>
      </c>
      <c r="C68" s="3">
        <v>7</v>
      </c>
    </row>
    <row r="69" spans="1:3" x14ac:dyDescent="0.3">
      <c r="A69" s="3">
        <v>55</v>
      </c>
      <c r="B69" s="6" t="s">
        <v>52</v>
      </c>
      <c r="C69" s="5">
        <v>4</v>
      </c>
    </row>
    <row r="70" spans="1:3" x14ac:dyDescent="0.3">
      <c r="A70" s="3">
        <v>55</v>
      </c>
      <c r="B70" s="4" t="s">
        <v>52</v>
      </c>
      <c r="C70" s="3">
        <v>7</v>
      </c>
    </row>
    <row r="71" spans="1:3" x14ac:dyDescent="0.3">
      <c r="A71" s="3">
        <v>55</v>
      </c>
      <c r="B71" s="6" t="s">
        <v>52</v>
      </c>
      <c r="C71" s="5">
        <v>4</v>
      </c>
    </row>
    <row r="72" spans="1:3" x14ac:dyDescent="0.3">
      <c r="A72" s="3">
        <v>55</v>
      </c>
      <c r="B72" s="4" t="s">
        <v>62</v>
      </c>
      <c r="C72" s="3">
        <v>5</v>
      </c>
    </row>
    <row r="73" spans="1:3" x14ac:dyDescent="0.3">
      <c r="A73" s="3">
        <v>55</v>
      </c>
      <c r="B73" s="6" t="s">
        <v>70</v>
      </c>
      <c r="C73" s="5">
        <v>3</v>
      </c>
    </row>
    <row r="74" spans="1:3" x14ac:dyDescent="0.3">
      <c r="A74" s="3">
        <v>55</v>
      </c>
      <c r="B74" s="4" t="s">
        <v>92</v>
      </c>
      <c r="C74" s="3">
        <v>7</v>
      </c>
    </row>
    <row r="75" spans="1:3" x14ac:dyDescent="0.3">
      <c r="A75" s="3">
        <v>55</v>
      </c>
      <c r="B75" s="6" t="s">
        <v>116</v>
      </c>
      <c r="C75" s="5">
        <v>8</v>
      </c>
    </row>
    <row r="76" spans="1:3" x14ac:dyDescent="0.3">
      <c r="A76" s="3">
        <v>55</v>
      </c>
      <c r="B76" s="4" t="s">
        <v>62</v>
      </c>
      <c r="C76" s="3">
        <v>8</v>
      </c>
    </row>
    <row r="77" spans="1:3" x14ac:dyDescent="0.3">
      <c r="A77" s="3">
        <v>55</v>
      </c>
      <c r="B77" s="6" t="s">
        <v>99</v>
      </c>
      <c r="C77" s="5">
        <v>4</v>
      </c>
    </row>
    <row r="78" spans="1:3" x14ac:dyDescent="0.3">
      <c r="A78" s="3">
        <v>55</v>
      </c>
      <c r="B78" s="4" t="s">
        <v>118</v>
      </c>
      <c r="C78" s="3">
        <v>11</v>
      </c>
    </row>
    <row r="79" spans="1:3" x14ac:dyDescent="0.3">
      <c r="A79" s="3">
        <v>55</v>
      </c>
      <c r="B79" s="6" t="s">
        <v>27</v>
      </c>
      <c r="C79" s="5">
        <v>5</v>
      </c>
    </row>
    <row r="80" spans="1:3" x14ac:dyDescent="0.3">
      <c r="A80" s="3">
        <v>55</v>
      </c>
      <c r="B80" s="4" t="s">
        <v>124</v>
      </c>
      <c r="C80" s="3">
        <v>2</v>
      </c>
    </row>
    <row r="81" spans="1:3" x14ac:dyDescent="0.3">
      <c r="A81" s="3">
        <v>55</v>
      </c>
      <c r="B81" s="6" t="s">
        <v>125</v>
      </c>
      <c r="C81" s="5">
        <v>9</v>
      </c>
    </row>
    <row r="82" spans="1:3" x14ac:dyDescent="0.3">
      <c r="A82" s="3">
        <v>55</v>
      </c>
      <c r="B82" s="4" t="s">
        <v>129</v>
      </c>
      <c r="C82" s="3">
        <v>8</v>
      </c>
    </row>
    <row r="83" spans="1:3" x14ac:dyDescent="0.3">
      <c r="A83" s="3">
        <v>55</v>
      </c>
      <c r="B83" s="6" t="s">
        <v>131</v>
      </c>
      <c r="C83" s="5">
        <v>3</v>
      </c>
    </row>
    <row r="84" spans="1:3" x14ac:dyDescent="0.3">
      <c r="A84" s="3">
        <v>55</v>
      </c>
      <c r="B84" s="4" t="s">
        <v>132</v>
      </c>
      <c r="C84" s="3">
        <v>7</v>
      </c>
    </row>
    <row r="85" spans="1:3" x14ac:dyDescent="0.3">
      <c r="A85" s="3">
        <v>55</v>
      </c>
      <c r="B85" s="6" t="s">
        <v>134</v>
      </c>
      <c r="C85" s="5">
        <v>15</v>
      </c>
    </row>
    <row r="86" spans="1:3" x14ac:dyDescent="0.3">
      <c r="A86" s="3">
        <v>55</v>
      </c>
      <c r="B86" s="4" t="s">
        <v>138</v>
      </c>
      <c r="C86" s="3">
        <v>12</v>
      </c>
    </row>
    <row r="87" spans="1:3" x14ac:dyDescent="0.3">
      <c r="A87" s="3">
        <v>55</v>
      </c>
      <c r="B87" s="6" t="s">
        <v>139</v>
      </c>
      <c r="C87" s="5">
        <v>6</v>
      </c>
    </row>
    <row r="88" spans="1:3" x14ac:dyDescent="0.3">
      <c r="A88" s="3">
        <v>55</v>
      </c>
      <c r="B88" s="4" t="s">
        <v>141</v>
      </c>
      <c r="C88" s="3">
        <v>4</v>
      </c>
    </row>
    <row r="89" spans="1:3" x14ac:dyDescent="0.3">
      <c r="A89" s="3">
        <v>55</v>
      </c>
      <c r="B89" s="7" t="s">
        <v>144</v>
      </c>
      <c r="C89" s="7">
        <v>4</v>
      </c>
    </row>
    <row r="90" spans="1:3" x14ac:dyDescent="0.3">
      <c r="A90" s="3">
        <v>55</v>
      </c>
      <c r="B90" s="7" t="s">
        <v>146</v>
      </c>
      <c r="C90" s="7">
        <v>5</v>
      </c>
    </row>
    <row r="91" spans="1:3" x14ac:dyDescent="0.3">
      <c r="A91" s="3">
        <v>55</v>
      </c>
      <c r="B91" s="7" t="s">
        <v>148</v>
      </c>
      <c r="C91" s="7">
        <v>5</v>
      </c>
    </row>
    <row r="92" spans="1:3" x14ac:dyDescent="0.3">
      <c r="A92" s="3">
        <v>55</v>
      </c>
      <c r="B92" s="7" t="s">
        <v>149</v>
      </c>
      <c r="C92" s="7">
        <v>5</v>
      </c>
    </row>
    <row r="93" spans="1:3" x14ac:dyDescent="0.3">
      <c r="A93" s="3">
        <v>55</v>
      </c>
      <c r="B93" s="7" t="s">
        <v>151</v>
      </c>
      <c r="C93" s="7">
        <v>3</v>
      </c>
    </row>
    <row r="94" spans="1:3" x14ac:dyDescent="0.3">
      <c r="A94" s="3">
        <v>55</v>
      </c>
      <c r="B94" s="7" t="s">
        <v>153</v>
      </c>
      <c r="C94" s="7">
        <v>4</v>
      </c>
    </row>
    <row r="95" spans="1:3" x14ac:dyDescent="0.3">
      <c r="A95" s="3">
        <v>55</v>
      </c>
      <c r="B95" s="7" t="s">
        <v>154</v>
      </c>
      <c r="C95" s="7">
        <v>2</v>
      </c>
    </row>
    <row r="96" spans="1:3" x14ac:dyDescent="0.3">
      <c r="A96" s="3">
        <v>55</v>
      </c>
      <c r="B96" s="7" t="s">
        <v>156</v>
      </c>
      <c r="C96" s="7">
        <v>2</v>
      </c>
    </row>
    <row r="97" spans="1:3" x14ac:dyDescent="0.3">
      <c r="A97" s="3">
        <v>55</v>
      </c>
      <c r="B97" s="7" t="s">
        <v>158</v>
      </c>
      <c r="C97" s="7">
        <v>2</v>
      </c>
    </row>
    <row r="98" spans="1:3" x14ac:dyDescent="0.3">
      <c r="A98" s="3">
        <v>55</v>
      </c>
      <c r="B98" s="7" t="s">
        <v>159</v>
      </c>
      <c r="C98" s="7">
        <v>6</v>
      </c>
    </row>
    <row r="99" spans="1:3" x14ac:dyDescent="0.3">
      <c r="A99" s="3">
        <v>55</v>
      </c>
      <c r="B99" s="7" t="s">
        <v>161</v>
      </c>
      <c r="C99" s="7">
        <v>3</v>
      </c>
    </row>
    <row r="100" spans="1:3" x14ac:dyDescent="0.3">
      <c r="A100" s="3">
        <v>55</v>
      </c>
      <c r="B100" s="7" t="s">
        <v>162</v>
      </c>
      <c r="C100" s="7">
        <v>3</v>
      </c>
    </row>
    <row r="101" spans="1:3" x14ac:dyDescent="0.3">
      <c r="A101" s="3">
        <v>55</v>
      </c>
      <c r="B101" s="6" t="s">
        <v>163</v>
      </c>
      <c r="C101" s="5">
        <v>4</v>
      </c>
    </row>
    <row r="102" spans="1:3" x14ac:dyDescent="0.3">
      <c r="A102" s="3">
        <v>55</v>
      </c>
      <c r="B102" s="4" t="s">
        <v>164</v>
      </c>
      <c r="C102" s="3">
        <v>9</v>
      </c>
    </row>
    <row r="103" spans="1:3" x14ac:dyDescent="0.3">
      <c r="A103" s="1">
        <v>56</v>
      </c>
      <c r="B103" s="1" t="s">
        <v>92</v>
      </c>
      <c r="C103" s="1">
        <v>5</v>
      </c>
    </row>
    <row r="104" spans="1:3" x14ac:dyDescent="0.3">
      <c r="A104" s="1">
        <v>56</v>
      </c>
      <c r="B104" s="1" t="s">
        <v>52</v>
      </c>
      <c r="C104" s="1">
        <v>3</v>
      </c>
    </row>
    <row r="105" spans="1:3" x14ac:dyDescent="0.3">
      <c r="A105" s="2">
        <v>56</v>
      </c>
      <c r="B105" s="2" t="s">
        <v>52</v>
      </c>
      <c r="C105" s="2">
        <v>3</v>
      </c>
    </row>
    <row r="106" spans="1:3" x14ac:dyDescent="0.3">
      <c r="A106" s="1">
        <v>56</v>
      </c>
      <c r="B106" s="1" t="s">
        <v>11</v>
      </c>
      <c r="C106" s="1">
        <v>8</v>
      </c>
    </row>
    <row r="107" spans="1:3" x14ac:dyDescent="0.3">
      <c r="A107" s="1">
        <v>56</v>
      </c>
      <c r="B107" s="1" t="s">
        <v>62</v>
      </c>
      <c r="C107" s="1">
        <v>4</v>
      </c>
    </row>
    <row r="108" spans="1:3" x14ac:dyDescent="0.3">
      <c r="A108" s="2">
        <v>56</v>
      </c>
      <c r="B108" s="2" t="s">
        <v>70</v>
      </c>
      <c r="C108" s="2">
        <v>2</v>
      </c>
    </row>
    <row r="109" spans="1:3" x14ac:dyDescent="0.3">
      <c r="A109" s="2">
        <v>56</v>
      </c>
      <c r="B109" s="2" t="s">
        <v>94</v>
      </c>
      <c r="C109" s="2">
        <v>6</v>
      </c>
    </row>
    <row r="110" spans="1:3" x14ac:dyDescent="0.3">
      <c r="A110" s="1">
        <v>56</v>
      </c>
      <c r="B110" s="1" t="s">
        <v>95</v>
      </c>
      <c r="C110" s="1">
        <v>7</v>
      </c>
    </row>
    <row r="111" spans="1:3" x14ac:dyDescent="0.3">
      <c r="A111" s="1">
        <v>56</v>
      </c>
      <c r="B111" s="1" t="s">
        <v>96</v>
      </c>
      <c r="C111" s="1">
        <v>7</v>
      </c>
    </row>
    <row r="112" spans="1:3" x14ac:dyDescent="0.3">
      <c r="A112" s="2">
        <v>56</v>
      </c>
      <c r="B112" s="2" t="s">
        <v>43</v>
      </c>
      <c r="C112" s="2">
        <v>3</v>
      </c>
    </row>
    <row r="113" spans="1:3" x14ac:dyDescent="0.3">
      <c r="A113" s="1">
        <v>56</v>
      </c>
      <c r="B113" s="1" t="s">
        <v>68</v>
      </c>
      <c r="C113" s="1">
        <v>6</v>
      </c>
    </row>
    <row r="114" spans="1:3" x14ac:dyDescent="0.3">
      <c r="A114" s="7">
        <v>56</v>
      </c>
      <c r="B114" s="7" t="s">
        <v>99</v>
      </c>
      <c r="C114" s="7">
        <v>13</v>
      </c>
    </row>
    <row r="115" spans="1:3" x14ac:dyDescent="0.3">
      <c r="A115" s="7">
        <v>56</v>
      </c>
      <c r="B115" s="7" t="s">
        <v>102</v>
      </c>
      <c r="C115" s="7">
        <v>4</v>
      </c>
    </row>
    <row r="116" spans="1:3" x14ac:dyDescent="0.3">
      <c r="A116" s="7">
        <v>56</v>
      </c>
      <c r="B116" s="7" t="s">
        <v>59</v>
      </c>
      <c r="C116" s="7">
        <v>6</v>
      </c>
    </row>
    <row r="117" spans="1:3" x14ac:dyDescent="0.3">
      <c r="A117" s="3">
        <v>56</v>
      </c>
      <c r="B117" s="4" t="s">
        <v>166</v>
      </c>
      <c r="C117" s="3">
        <v>6</v>
      </c>
    </row>
    <row r="118" spans="1:3" x14ac:dyDescent="0.3">
      <c r="A118" s="3">
        <v>56</v>
      </c>
      <c r="B118" s="6" t="s">
        <v>168</v>
      </c>
      <c r="C118" s="5">
        <v>3</v>
      </c>
    </row>
    <row r="119" spans="1:3" x14ac:dyDescent="0.3">
      <c r="A119" s="3">
        <v>56</v>
      </c>
      <c r="B119" s="4" t="s">
        <v>169</v>
      </c>
      <c r="C119" s="3">
        <v>10</v>
      </c>
    </row>
    <row r="120" spans="1:3" x14ac:dyDescent="0.3">
      <c r="A120" s="3">
        <v>56</v>
      </c>
      <c r="B120" s="6" t="s">
        <v>99</v>
      </c>
      <c r="C120" s="5">
        <v>6</v>
      </c>
    </row>
    <row r="121" spans="1:3" x14ac:dyDescent="0.3">
      <c r="A121" s="3">
        <v>56</v>
      </c>
      <c r="B121" s="6" t="s">
        <v>171</v>
      </c>
      <c r="C121" s="5">
        <v>5</v>
      </c>
    </row>
    <row r="122" spans="1:3" x14ac:dyDescent="0.3">
      <c r="A122" s="3">
        <v>56</v>
      </c>
      <c r="B122" s="4" t="s">
        <v>172</v>
      </c>
      <c r="C122" s="3">
        <v>3</v>
      </c>
    </row>
    <row r="123" spans="1:3" x14ac:dyDescent="0.3">
      <c r="A123" s="3">
        <v>56</v>
      </c>
      <c r="B123" s="6" t="s">
        <v>173</v>
      </c>
      <c r="C123" s="5">
        <v>4</v>
      </c>
    </row>
    <row r="124" spans="1:3" x14ac:dyDescent="0.3">
      <c r="A124" s="3">
        <v>56</v>
      </c>
      <c r="B124" s="4" t="s">
        <v>70</v>
      </c>
      <c r="C124" s="3">
        <v>3</v>
      </c>
    </row>
    <row r="125" spans="1:3" x14ac:dyDescent="0.3">
      <c r="A125" s="3">
        <v>56</v>
      </c>
      <c r="B125" s="6" t="s">
        <v>113</v>
      </c>
      <c r="C125" s="5">
        <v>12</v>
      </c>
    </row>
    <row r="126" spans="1:3" x14ac:dyDescent="0.3">
      <c r="A126" s="3">
        <v>56</v>
      </c>
      <c r="B126" s="4" t="s">
        <v>70</v>
      </c>
      <c r="C126" s="3">
        <v>4</v>
      </c>
    </row>
    <row r="127" spans="1:3" x14ac:dyDescent="0.3">
      <c r="A127" s="3">
        <v>56</v>
      </c>
      <c r="B127" s="6" t="s">
        <v>70</v>
      </c>
      <c r="C127" s="5">
        <v>5</v>
      </c>
    </row>
    <row r="128" spans="1:3" x14ac:dyDescent="0.3">
      <c r="A128" s="3">
        <v>56</v>
      </c>
      <c r="B128" s="4" t="s">
        <v>70</v>
      </c>
      <c r="C128" s="3">
        <v>4</v>
      </c>
    </row>
    <row r="129" spans="1:3" x14ac:dyDescent="0.3">
      <c r="A129" s="3">
        <v>56</v>
      </c>
      <c r="B129" s="6" t="s">
        <v>52</v>
      </c>
      <c r="C129" s="5">
        <v>3</v>
      </c>
    </row>
    <row r="130" spans="1:3" x14ac:dyDescent="0.3">
      <c r="A130" s="3">
        <v>56</v>
      </c>
      <c r="B130" s="4" t="s">
        <v>52</v>
      </c>
      <c r="C130" s="3">
        <v>7</v>
      </c>
    </row>
    <row r="131" spans="1:3" x14ac:dyDescent="0.3">
      <c r="A131" s="3">
        <v>56</v>
      </c>
      <c r="B131" s="6" t="s">
        <v>52</v>
      </c>
      <c r="C131" s="5">
        <v>4</v>
      </c>
    </row>
    <row r="132" spans="1:3" x14ac:dyDescent="0.3">
      <c r="A132" s="3">
        <v>56</v>
      </c>
      <c r="B132" s="4" t="s">
        <v>52</v>
      </c>
      <c r="C132" s="3">
        <v>7</v>
      </c>
    </row>
    <row r="133" spans="1:3" x14ac:dyDescent="0.3">
      <c r="A133" s="3">
        <v>56</v>
      </c>
      <c r="B133" s="6" t="s">
        <v>52</v>
      </c>
      <c r="C133" s="5">
        <v>4</v>
      </c>
    </row>
    <row r="134" spans="1:3" x14ac:dyDescent="0.3">
      <c r="A134" s="3">
        <v>56</v>
      </c>
      <c r="B134" s="4" t="s">
        <v>62</v>
      </c>
      <c r="C134" s="3">
        <v>5</v>
      </c>
    </row>
    <row r="135" spans="1:3" x14ac:dyDescent="0.3">
      <c r="A135" s="3">
        <v>56</v>
      </c>
      <c r="B135" s="6" t="s">
        <v>70</v>
      </c>
      <c r="C135" s="5">
        <v>3</v>
      </c>
    </row>
    <row r="136" spans="1:3" x14ac:dyDescent="0.3">
      <c r="A136" s="3">
        <v>56</v>
      </c>
      <c r="B136" s="4" t="s">
        <v>92</v>
      </c>
      <c r="C136" s="3">
        <v>7</v>
      </c>
    </row>
    <row r="137" spans="1:3" x14ac:dyDescent="0.3">
      <c r="A137" s="3">
        <v>56</v>
      </c>
      <c r="B137" s="6" t="s">
        <v>116</v>
      </c>
      <c r="C137" s="5">
        <v>8</v>
      </c>
    </row>
    <row r="138" spans="1:3" x14ac:dyDescent="0.3">
      <c r="A138" s="3">
        <v>56</v>
      </c>
      <c r="B138" s="4" t="s">
        <v>62</v>
      </c>
      <c r="C138" s="3">
        <v>8</v>
      </c>
    </row>
    <row r="139" spans="1:3" x14ac:dyDescent="0.3">
      <c r="A139" s="3">
        <v>56</v>
      </c>
      <c r="B139" s="6" t="s">
        <v>99</v>
      </c>
      <c r="C139" s="5">
        <v>4</v>
      </c>
    </row>
    <row r="140" spans="1:3" x14ac:dyDescent="0.3">
      <c r="A140" s="3">
        <v>56</v>
      </c>
      <c r="B140" s="4" t="s">
        <v>118</v>
      </c>
      <c r="C140" s="3">
        <v>11</v>
      </c>
    </row>
    <row r="141" spans="1:3" x14ac:dyDescent="0.3">
      <c r="A141" s="3">
        <v>56</v>
      </c>
      <c r="B141" s="6" t="s">
        <v>27</v>
      </c>
      <c r="C141" s="5">
        <v>5</v>
      </c>
    </row>
    <row r="142" spans="1:3" x14ac:dyDescent="0.3">
      <c r="A142" s="3">
        <v>56</v>
      </c>
      <c r="B142" s="4" t="s">
        <v>124</v>
      </c>
      <c r="C142" s="3">
        <v>2</v>
      </c>
    </row>
    <row r="143" spans="1:3" x14ac:dyDescent="0.3">
      <c r="A143" s="3">
        <v>56</v>
      </c>
      <c r="B143" s="6" t="s">
        <v>125</v>
      </c>
      <c r="C143" s="5">
        <v>9</v>
      </c>
    </row>
    <row r="144" spans="1:3" x14ac:dyDescent="0.3">
      <c r="A144" s="3">
        <v>56</v>
      </c>
      <c r="B144" s="4" t="s">
        <v>129</v>
      </c>
      <c r="C144" s="3">
        <v>8</v>
      </c>
    </row>
    <row r="145" spans="1:3" x14ac:dyDescent="0.3">
      <c r="A145" s="3">
        <v>56</v>
      </c>
      <c r="B145" s="6" t="s">
        <v>131</v>
      </c>
      <c r="C145" s="5">
        <v>3</v>
      </c>
    </row>
    <row r="146" spans="1:3" x14ac:dyDescent="0.3">
      <c r="A146" s="3">
        <v>56</v>
      </c>
      <c r="B146" s="4" t="s">
        <v>132</v>
      </c>
      <c r="C146" s="3">
        <v>7</v>
      </c>
    </row>
    <row r="147" spans="1:3" x14ac:dyDescent="0.3">
      <c r="A147" s="3">
        <v>56</v>
      </c>
      <c r="B147" s="6" t="s">
        <v>134</v>
      </c>
      <c r="C147" s="5">
        <v>15</v>
      </c>
    </row>
    <row r="148" spans="1:3" x14ac:dyDescent="0.3">
      <c r="A148" s="3">
        <v>56</v>
      </c>
      <c r="B148" s="4" t="s">
        <v>138</v>
      </c>
      <c r="C148" s="3">
        <v>12</v>
      </c>
    </row>
    <row r="149" spans="1:3" x14ac:dyDescent="0.3">
      <c r="A149" s="3">
        <v>56</v>
      </c>
      <c r="B149" s="6" t="s">
        <v>139</v>
      </c>
      <c r="C149" s="5">
        <v>6</v>
      </c>
    </row>
    <row r="150" spans="1:3" x14ac:dyDescent="0.3">
      <c r="A150" s="3">
        <v>56</v>
      </c>
      <c r="B150" s="4" t="s">
        <v>141</v>
      </c>
      <c r="C150" s="3">
        <v>4</v>
      </c>
    </row>
    <row r="151" spans="1:3" x14ac:dyDescent="0.3">
      <c r="A151" s="7">
        <v>56</v>
      </c>
      <c r="B151" s="7" t="s">
        <v>144</v>
      </c>
      <c r="C151" s="7">
        <v>4</v>
      </c>
    </row>
    <row r="152" spans="1:3" x14ac:dyDescent="0.3">
      <c r="A152" s="7">
        <v>56</v>
      </c>
      <c r="B152" s="7" t="s">
        <v>146</v>
      </c>
      <c r="C152" s="7">
        <v>5</v>
      </c>
    </row>
    <row r="153" spans="1:3" x14ac:dyDescent="0.3">
      <c r="A153" s="7">
        <v>56</v>
      </c>
      <c r="B153" s="7" t="s">
        <v>148</v>
      </c>
      <c r="C153" s="7">
        <v>5</v>
      </c>
    </row>
    <row r="154" spans="1:3" x14ac:dyDescent="0.3">
      <c r="A154" s="7">
        <v>56</v>
      </c>
      <c r="B154" s="7" t="s">
        <v>149</v>
      </c>
      <c r="C154" s="7">
        <v>5</v>
      </c>
    </row>
    <row r="155" spans="1:3" x14ac:dyDescent="0.3">
      <c r="A155" s="7">
        <v>56</v>
      </c>
      <c r="B155" s="7" t="s">
        <v>151</v>
      </c>
      <c r="C155" s="7">
        <v>3</v>
      </c>
    </row>
    <row r="156" spans="1:3" x14ac:dyDescent="0.3">
      <c r="A156" s="7">
        <v>56</v>
      </c>
      <c r="B156" s="7" t="s">
        <v>153</v>
      </c>
      <c r="C156" s="7">
        <v>4</v>
      </c>
    </row>
    <row r="157" spans="1:3" x14ac:dyDescent="0.3">
      <c r="A157" s="7">
        <v>56</v>
      </c>
      <c r="B157" s="7" t="s">
        <v>154</v>
      </c>
      <c r="C157" s="7">
        <v>2</v>
      </c>
    </row>
    <row r="158" spans="1:3" x14ac:dyDescent="0.3">
      <c r="A158" s="7">
        <v>56</v>
      </c>
      <c r="B158" s="7" t="s">
        <v>156</v>
      </c>
      <c r="C158" s="7">
        <v>2</v>
      </c>
    </row>
    <row r="159" spans="1:3" x14ac:dyDescent="0.3">
      <c r="A159" s="7">
        <v>56</v>
      </c>
      <c r="B159" s="7" t="s">
        <v>158</v>
      </c>
      <c r="C159" s="7">
        <v>2</v>
      </c>
    </row>
    <row r="160" spans="1:3" x14ac:dyDescent="0.3">
      <c r="A160" s="7">
        <v>56</v>
      </c>
      <c r="B160" s="7" t="s">
        <v>159</v>
      </c>
      <c r="C160" s="7">
        <v>6</v>
      </c>
    </row>
    <row r="161" spans="1:3" x14ac:dyDescent="0.3">
      <c r="A161" s="7">
        <v>56</v>
      </c>
      <c r="B161" s="7" t="s">
        <v>161</v>
      </c>
      <c r="C161" s="7">
        <v>3</v>
      </c>
    </row>
    <row r="162" spans="1:3" x14ac:dyDescent="0.3">
      <c r="A162" s="7">
        <v>56</v>
      </c>
      <c r="B162" s="7" t="s">
        <v>162</v>
      </c>
      <c r="C162" s="7">
        <v>3</v>
      </c>
    </row>
    <row r="163" spans="1:3" x14ac:dyDescent="0.3">
      <c r="A163" s="5">
        <v>56</v>
      </c>
      <c r="B163" s="6" t="s">
        <v>163</v>
      </c>
      <c r="C163" s="5">
        <v>4</v>
      </c>
    </row>
    <row r="164" spans="1:3" x14ac:dyDescent="0.3">
      <c r="A164" s="3">
        <v>56</v>
      </c>
      <c r="B164" s="4" t="s">
        <v>164</v>
      </c>
      <c r="C164" s="3">
        <v>9</v>
      </c>
    </row>
    <row r="165" spans="1:3" x14ac:dyDescent="0.3">
      <c r="A165" s="3">
        <v>56</v>
      </c>
      <c r="B165" s="7" t="s">
        <v>113</v>
      </c>
      <c r="C165" s="7">
        <v>12</v>
      </c>
    </row>
    <row r="166" spans="1:3" x14ac:dyDescent="0.3">
      <c r="A166" s="3">
        <v>56</v>
      </c>
      <c r="B166" s="7" t="s">
        <v>70</v>
      </c>
      <c r="C166" s="7">
        <v>4</v>
      </c>
    </row>
    <row r="167" spans="1:3" x14ac:dyDescent="0.3">
      <c r="A167" s="3">
        <v>56</v>
      </c>
      <c r="B167" s="7" t="s">
        <v>70</v>
      </c>
      <c r="C167" s="7">
        <v>5</v>
      </c>
    </row>
    <row r="168" spans="1:3" x14ac:dyDescent="0.3">
      <c r="A168" s="3">
        <v>56</v>
      </c>
      <c r="B168" s="7" t="s">
        <v>70</v>
      </c>
      <c r="C168" s="7">
        <v>4</v>
      </c>
    </row>
    <row r="169" spans="1:3" x14ac:dyDescent="0.3">
      <c r="A169" s="3">
        <v>56</v>
      </c>
      <c r="B169" s="7" t="s">
        <v>52</v>
      </c>
      <c r="C169" s="7">
        <v>3</v>
      </c>
    </row>
    <row r="170" spans="1:3" x14ac:dyDescent="0.3">
      <c r="A170" s="3">
        <v>56</v>
      </c>
      <c r="B170" s="7" t="s">
        <v>52</v>
      </c>
      <c r="C170" s="7">
        <v>7</v>
      </c>
    </row>
    <row r="171" spans="1:3" x14ac:dyDescent="0.3">
      <c r="A171" s="3">
        <v>56</v>
      </c>
      <c r="B171" s="7" t="s">
        <v>52</v>
      </c>
      <c r="C171" s="7">
        <v>4</v>
      </c>
    </row>
    <row r="172" spans="1:3" x14ac:dyDescent="0.3">
      <c r="A172" s="3">
        <v>56</v>
      </c>
      <c r="B172" s="7" t="s">
        <v>52</v>
      </c>
      <c r="C172" s="7">
        <v>7</v>
      </c>
    </row>
    <row r="173" spans="1:3" x14ac:dyDescent="0.3">
      <c r="A173" s="3">
        <v>56</v>
      </c>
      <c r="B173" s="7" t="s">
        <v>52</v>
      </c>
      <c r="C173" s="7">
        <v>4</v>
      </c>
    </row>
    <row r="174" spans="1:3" x14ac:dyDescent="0.3">
      <c r="A174" s="3">
        <v>56</v>
      </c>
      <c r="B174" s="7" t="s">
        <v>62</v>
      </c>
      <c r="C174" s="7">
        <v>5</v>
      </c>
    </row>
    <row r="175" spans="1:3" x14ac:dyDescent="0.3">
      <c r="A175" s="3">
        <v>56</v>
      </c>
      <c r="B175" s="7" t="s">
        <v>70</v>
      </c>
      <c r="C175" s="7">
        <v>3</v>
      </c>
    </row>
    <row r="176" spans="1:3" x14ac:dyDescent="0.3">
      <c r="A176" s="3">
        <v>56</v>
      </c>
      <c r="B176" s="7" t="s">
        <v>92</v>
      </c>
      <c r="C176" s="7">
        <v>7</v>
      </c>
    </row>
    <row r="177" spans="1:3" x14ac:dyDescent="0.3">
      <c r="A177" s="3">
        <v>56</v>
      </c>
      <c r="B177" s="7" t="s">
        <v>116</v>
      </c>
      <c r="C177" s="7">
        <v>8</v>
      </c>
    </row>
    <row r="178" spans="1:3" x14ac:dyDescent="0.3">
      <c r="A178" s="3">
        <v>56</v>
      </c>
      <c r="B178" s="7" t="s">
        <v>62</v>
      </c>
      <c r="C178" s="7">
        <v>8</v>
      </c>
    </row>
    <row r="179" spans="1:3" x14ac:dyDescent="0.3">
      <c r="A179" s="3">
        <v>56</v>
      </c>
      <c r="B179" s="7" t="s">
        <v>99</v>
      </c>
      <c r="C179" s="7">
        <v>4</v>
      </c>
    </row>
    <row r="180" spans="1:3" x14ac:dyDescent="0.3">
      <c r="A180" s="3">
        <v>56</v>
      </c>
      <c r="B180" s="7" t="s">
        <v>116</v>
      </c>
      <c r="C180" s="7">
        <v>2</v>
      </c>
    </row>
    <row r="181" spans="1:3" x14ac:dyDescent="0.3">
      <c r="A181" s="7">
        <v>56</v>
      </c>
      <c r="B181" s="7" t="s">
        <v>17</v>
      </c>
      <c r="C181" s="7">
        <v>6</v>
      </c>
    </row>
    <row r="182" spans="1:3" x14ac:dyDescent="0.3">
      <c r="A182" s="7">
        <v>56</v>
      </c>
      <c r="B182" s="7" t="s">
        <v>156</v>
      </c>
      <c r="C182" s="7">
        <v>7</v>
      </c>
    </row>
    <row r="183" spans="1:3" x14ac:dyDescent="0.3">
      <c r="A183" s="7">
        <v>56</v>
      </c>
      <c r="B183" s="7" t="s">
        <v>116</v>
      </c>
      <c r="C183" s="7">
        <v>6</v>
      </c>
    </row>
    <row r="184" spans="1:3" x14ac:dyDescent="0.3">
      <c r="A184" s="7">
        <v>56</v>
      </c>
      <c r="B184" s="7" t="s">
        <v>116</v>
      </c>
      <c r="C184" s="7">
        <v>4</v>
      </c>
    </row>
    <row r="185" spans="1:3" x14ac:dyDescent="0.3">
      <c r="A185" s="7">
        <v>56</v>
      </c>
      <c r="B185" s="7" t="s">
        <v>52</v>
      </c>
      <c r="C185" s="7">
        <v>8</v>
      </c>
    </row>
    <row r="186" spans="1:3" x14ac:dyDescent="0.3">
      <c r="A186" s="7">
        <v>56</v>
      </c>
      <c r="B186" s="7" t="s">
        <v>177</v>
      </c>
      <c r="C186" s="7">
        <v>8</v>
      </c>
    </row>
    <row r="187" spans="1:3" x14ac:dyDescent="0.3">
      <c r="A187" s="7">
        <v>56</v>
      </c>
      <c r="B187" s="7" t="s">
        <v>180</v>
      </c>
      <c r="C187" s="7">
        <v>6</v>
      </c>
    </row>
    <row r="188" spans="1:3" x14ac:dyDescent="0.3">
      <c r="A188" s="7">
        <v>56</v>
      </c>
      <c r="B188" s="7" t="s">
        <v>183</v>
      </c>
      <c r="C188" s="7">
        <v>13</v>
      </c>
    </row>
    <row r="189" spans="1:3" x14ac:dyDescent="0.3">
      <c r="A189" s="7">
        <v>56</v>
      </c>
      <c r="B189" s="7" t="s">
        <v>184</v>
      </c>
      <c r="C189" s="7">
        <v>6</v>
      </c>
    </row>
    <row r="190" spans="1:3" x14ac:dyDescent="0.3">
      <c r="A190" s="7">
        <v>56</v>
      </c>
      <c r="B190" s="7" t="s">
        <v>52</v>
      </c>
      <c r="C190" s="7">
        <v>6</v>
      </c>
    </row>
    <row r="191" spans="1:3" x14ac:dyDescent="0.3">
      <c r="A191" s="7">
        <v>56</v>
      </c>
      <c r="B191" s="7" t="s">
        <v>185</v>
      </c>
      <c r="C191" s="7">
        <v>12</v>
      </c>
    </row>
    <row r="192" spans="1:3" x14ac:dyDescent="0.3">
      <c r="A192" s="7">
        <v>56</v>
      </c>
      <c r="B192" s="7" t="s">
        <v>60</v>
      </c>
      <c r="C192" s="7">
        <v>14</v>
      </c>
    </row>
    <row r="193" spans="1:3" x14ac:dyDescent="0.3">
      <c r="A193" s="7">
        <v>56</v>
      </c>
      <c r="B193" s="7" t="s">
        <v>187</v>
      </c>
      <c r="C193" s="7">
        <v>5</v>
      </c>
    </row>
    <row r="194" spans="1:3" x14ac:dyDescent="0.3">
      <c r="A194" s="7">
        <v>56</v>
      </c>
      <c r="B194" s="7" t="s">
        <v>94</v>
      </c>
      <c r="C194" s="7">
        <v>4</v>
      </c>
    </row>
    <row r="195" spans="1:3" x14ac:dyDescent="0.3">
      <c r="A195" s="7">
        <v>56</v>
      </c>
      <c r="B195" s="7" t="s">
        <v>188</v>
      </c>
      <c r="C195" s="7">
        <v>3</v>
      </c>
    </row>
    <row r="196" spans="1:3" x14ac:dyDescent="0.3">
      <c r="A196" s="7">
        <v>56</v>
      </c>
      <c r="B196" s="7" t="s">
        <v>189</v>
      </c>
      <c r="C196" s="7">
        <v>6</v>
      </c>
    </row>
    <row r="197" spans="1:3" x14ac:dyDescent="0.3">
      <c r="A197" s="7">
        <v>56</v>
      </c>
      <c r="B197" s="7" t="s">
        <v>190</v>
      </c>
      <c r="C197" s="7">
        <v>3</v>
      </c>
    </row>
    <row r="198" spans="1:3" x14ac:dyDescent="0.3">
      <c r="A198" s="7">
        <v>56</v>
      </c>
      <c r="B198" s="7" t="s">
        <v>82</v>
      </c>
      <c r="C198" s="7">
        <v>6</v>
      </c>
    </row>
    <row r="199" spans="1:3" x14ac:dyDescent="0.3">
      <c r="A199" s="7">
        <v>56</v>
      </c>
      <c r="B199" s="7" t="s">
        <v>191</v>
      </c>
      <c r="C199" s="7">
        <v>4</v>
      </c>
    </row>
    <row r="200" spans="1:3" x14ac:dyDescent="0.3">
      <c r="A200" s="7">
        <v>56</v>
      </c>
      <c r="B200" s="7" t="s">
        <v>192</v>
      </c>
      <c r="C200" s="7">
        <v>8</v>
      </c>
    </row>
    <row r="201" spans="1:3" x14ac:dyDescent="0.3">
      <c r="A201" s="7">
        <v>56</v>
      </c>
      <c r="B201" s="7" t="s">
        <v>166</v>
      </c>
      <c r="C201" s="7">
        <v>6</v>
      </c>
    </row>
    <row r="202" spans="1:3" x14ac:dyDescent="0.3">
      <c r="A202" s="7">
        <v>56</v>
      </c>
      <c r="B202" s="7" t="s">
        <v>168</v>
      </c>
      <c r="C202" s="7">
        <v>3</v>
      </c>
    </row>
    <row r="203" spans="1:3" x14ac:dyDescent="0.3">
      <c r="A203" s="7">
        <v>56</v>
      </c>
      <c r="B203" s="7" t="s">
        <v>169</v>
      </c>
      <c r="C203" s="7">
        <v>10</v>
      </c>
    </row>
    <row r="204" spans="1:3" x14ac:dyDescent="0.3">
      <c r="A204" s="7">
        <v>56</v>
      </c>
      <c r="B204" s="7" t="s">
        <v>99</v>
      </c>
      <c r="C204" s="7">
        <v>6</v>
      </c>
    </row>
    <row r="205" spans="1:3" x14ac:dyDescent="0.3">
      <c r="A205" s="7">
        <v>56</v>
      </c>
      <c r="B205" s="7" t="s">
        <v>171</v>
      </c>
      <c r="C205" s="7">
        <v>5</v>
      </c>
    </row>
    <row r="206" spans="1:3" x14ac:dyDescent="0.3">
      <c r="A206" s="7">
        <v>56</v>
      </c>
      <c r="B206" s="7" t="s">
        <v>172</v>
      </c>
      <c r="C206" s="7">
        <v>3</v>
      </c>
    </row>
    <row r="207" spans="1:3" x14ac:dyDescent="0.3">
      <c r="A207" s="7">
        <v>56</v>
      </c>
      <c r="B207" s="7" t="s">
        <v>173</v>
      </c>
      <c r="C207" s="7">
        <v>4</v>
      </c>
    </row>
    <row r="208" spans="1:3" x14ac:dyDescent="0.3">
      <c r="A208" s="7">
        <v>56</v>
      </c>
      <c r="B208" s="7" t="s">
        <v>70</v>
      </c>
      <c r="C208" s="7">
        <v>3</v>
      </c>
    </row>
    <row r="209" spans="1:3" x14ac:dyDescent="0.3">
      <c r="A209" s="7">
        <v>56</v>
      </c>
      <c r="B209" s="7" t="s">
        <v>113</v>
      </c>
      <c r="C209" s="7">
        <v>12</v>
      </c>
    </row>
    <row r="210" spans="1:3" x14ac:dyDescent="0.3">
      <c r="A210" s="7">
        <v>57</v>
      </c>
      <c r="B210" s="7" t="s">
        <v>70</v>
      </c>
      <c r="C210" s="7">
        <v>4</v>
      </c>
    </row>
    <row r="211" spans="1:3" x14ac:dyDescent="0.3">
      <c r="A211" s="7">
        <v>57</v>
      </c>
      <c r="B211" s="7" t="s">
        <v>70</v>
      </c>
      <c r="C211" s="7">
        <v>5</v>
      </c>
    </row>
    <row r="212" spans="1:3" x14ac:dyDescent="0.3">
      <c r="A212" s="7">
        <v>57</v>
      </c>
      <c r="B212" s="7" t="s">
        <v>70</v>
      </c>
      <c r="C212" s="7">
        <v>4</v>
      </c>
    </row>
    <row r="213" spans="1:3" x14ac:dyDescent="0.3">
      <c r="A213" s="7">
        <v>57</v>
      </c>
      <c r="B213" s="7" t="s">
        <v>52</v>
      </c>
      <c r="C213" s="7">
        <v>3</v>
      </c>
    </row>
    <row r="214" spans="1:3" x14ac:dyDescent="0.3">
      <c r="A214" s="7">
        <v>57</v>
      </c>
      <c r="B214" s="7" t="s">
        <v>52</v>
      </c>
      <c r="C214" s="7">
        <v>7</v>
      </c>
    </row>
    <row r="215" spans="1:3" x14ac:dyDescent="0.3">
      <c r="A215" s="7">
        <v>57</v>
      </c>
      <c r="B215" s="7" t="s">
        <v>52</v>
      </c>
      <c r="C215" s="7">
        <v>4</v>
      </c>
    </row>
    <row r="216" spans="1:3" x14ac:dyDescent="0.3">
      <c r="A216" s="7">
        <v>57</v>
      </c>
      <c r="B216" s="7" t="s">
        <v>52</v>
      </c>
      <c r="C216" s="7">
        <v>7</v>
      </c>
    </row>
    <row r="217" spans="1:3" x14ac:dyDescent="0.3">
      <c r="A217" s="7">
        <v>57</v>
      </c>
      <c r="B217" s="7" t="s">
        <v>52</v>
      </c>
      <c r="C217" s="7">
        <v>4</v>
      </c>
    </row>
    <row r="218" spans="1:3" x14ac:dyDescent="0.3">
      <c r="A218" s="7">
        <v>57</v>
      </c>
      <c r="B218" s="7" t="s">
        <v>62</v>
      </c>
      <c r="C218" s="7">
        <v>5</v>
      </c>
    </row>
    <row r="219" spans="1:3" x14ac:dyDescent="0.3">
      <c r="A219" s="7">
        <v>57</v>
      </c>
      <c r="B219" s="7" t="s">
        <v>70</v>
      </c>
      <c r="C219" s="7">
        <v>3</v>
      </c>
    </row>
    <row r="220" spans="1:3" x14ac:dyDescent="0.3">
      <c r="A220" s="7">
        <v>57</v>
      </c>
      <c r="B220" s="7" t="s">
        <v>92</v>
      </c>
      <c r="C220" s="7">
        <v>7</v>
      </c>
    </row>
    <row r="221" spans="1:3" x14ac:dyDescent="0.3">
      <c r="A221" s="7">
        <v>57</v>
      </c>
      <c r="B221" s="7" t="s">
        <v>116</v>
      </c>
      <c r="C221" s="7">
        <v>8</v>
      </c>
    </row>
    <row r="222" spans="1:3" x14ac:dyDescent="0.3">
      <c r="A222" s="7">
        <v>57</v>
      </c>
      <c r="B222" s="7" t="s">
        <v>62</v>
      </c>
      <c r="C222" s="7">
        <v>8</v>
      </c>
    </row>
    <row r="223" spans="1:3" x14ac:dyDescent="0.3">
      <c r="A223" s="7">
        <v>57</v>
      </c>
      <c r="B223" s="7" t="s">
        <v>99</v>
      </c>
      <c r="C223" s="7">
        <v>4</v>
      </c>
    </row>
    <row r="224" spans="1:3" x14ac:dyDescent="0.3">
      <c r="A224" s="7">
        <v>57</v>
      </c>
      <c r="B224" s="7" t="s">
        <v>118</v>
      </c>
      <c r="C224" s="7">
        <v>11</v>
      </c>
    </row>
    <row r="225" spans="1:3" x14ac:dyDescent="0.3">
      <c r="A225" s="7">
        <v>57</v>
      </c>
      <c r="B225" s="7" t="s">
        <v>27</v>
      </c>
      <c r="C225" s="7">
        <v>5</v>
      </c>
    </row>
    <row r="226" spans="1:3" x14ac:dyDescent="0.3">
      <c r="A226" s="7">
        <v>57</v>
      </c>
      <c r="B226" s="7" t="s">
        <v>124</v>
      </c>
      <c r="C226" s="7">
        <v>2</v>
      </c>
    </row>
    <row r="227" spans="1:3" x14ac:dyDescent="0.3">
      <c r="A227" s="7">
        <v>57</v>
      </c>
      <c r="B227" s="7" t="s">
        <v>125</v>
      </c>
      <c r="C227" s="7">
        <v>9</v>
      </c>
    </row>
    <row r="228" spans="1:3" x14ac:dyDescent="0.3">
      <c r="A228" s="7">
        <v>57</v>
      </c>
      <c r="B228" s="7" t="s">
        <v>129</v>
      </c>
      <c r="C228" s="7">
        <v>8</v>
      </c>
    </row>
    <row r="229" spans="1:3" x14ac:dyDescent="0.3">
      <c r="A229" s="7">
        <v>57</v>
      </c>
      <c r="B229" s="7" t="s">
        <v>131</v>
      </c>
      <c r="C229" s="7">
        <v>3</v>
      </c>
    </row>
    <row r="230" spans="1:3" x14ac:dyDescent="0.3">
      <c r="A230" s="7">
        <v>57</v>
      </c>
      <c r="B230" s="7" t="s">
        <v>132</v>
      </c>
      <c r="C230" s="7">
        <v>7</v>
      </c>
    </row>
    <row r="231" spans="1:3" x14ac:dyDescent="0.3">
      <c r="A231" s="7">
        <v>57</v>
      </c>
      <c r="B231" s="7" t="s">
        <v>134</v>
      </c>
      <c r="C231" s="7">
        <v>15</v>
      </c>
    </row>
    <row r="232" spans="1:3" x14ac:dyDescent="0.3">
      <c r="A232" s="7">
        <v>57</v>
      </c>
      <c r="B232" s="7" t="s">
        <v>138</v>
      </c>
      <c r="C232" s="7">
        <v>12</v>
      </c>
    </row>
    <row r="233" spans="1:3" x14ac:dyDescent="0.3">
      <c r="A233" s="7">
        <v>57</v>
      </c>
      <c r="B233" s="7" t="s">
        <v>139</v>
      </c>
      <c r="C233" s="7">
        <v>6</v>
      </c>
    </row>
    <row r="234" spans="1:3" x14ac:dyDescent="0.3">
      <c r="A234" s="7">
        <v>57</v>
      </c>
      <c r="B234" s="7" t="s">
        <v>141</v>
      </c>
      <c r="C234" s="7">
        <v>4</v>
      </c>
    </row>
    <row r="235" spans="1:3" x14ac:dyDescent="0.3">
      <c r="A235" s="7">
        <v>57</v>
      </c>
      <c r="B235" s="7" t="s">
        <v>163</v>
      </c>
      <c r="C235" s="7">
        <v>4</v>
      </c>
    </row>
    <row r="236" spans="1:3" x14ac:dyDescent="0.3">
      <c r="A236" s="7">
        <v>57</v>
      </c>
      <c r="B236" s="7" t="s">
        <v>164</v>
      </c>
      <c r="C236" s="7">
        <v>9</v>
      </c>
    </row>
    <row r="237" spans="1:3" x14ac:dyDescent="0.3">
      <c r="A237" s="7">
        <v>57</v>
      </c>
      <c r="B237" s="7" t="s">
        <v>17</v>
      </c>
      <c r="C237" s="7">
        <v>2</v>
      </c>
    </row>
    <row r="238" spans="1:3" x14ac:dyDescent="0.3">
      <c r="A238" s="7">
        <v>57</v>
      </c>
      <c r="B238" s="7" t="s">
        <v>82</v>
      </c>
      <c r="C238" s="7">
        <v>4</v>
      </c>
    </row>
    <row r="239" spans="1:3" x14ac:dyDescent="0.3">
      <c r="A239" s="7">
        <v>57</v>
      </c>
      <c r="B239" s="7" t="s">
        <v>141</v>
      </c>
      <c r="C239" s="7">
        <v>5</v>
      </c>
    </row>
    <row r="240" spans="1:3" x14ac:dyDescent="0.3">
      <c r="A240" s="7">
        <v>57</v>
      </c>
      <c r="B240" s="7" t="s">
        <v>198</v>
      </c>
      <c r="C240" s="7">
        <v>6</v>
      </c>
    </row>
    <row r="241" spans="1:3" x14ac:dyDescent="0.3">
      <c r="A241" s="7">
        <v>57</v>
      </c>
      <c r="B241" s="7" t="s">
        <v>141</v>
      </c>
      <c r="C241" s="7">
        <v>4</v>
      </c>
    </row>
    <row r="242" spans="1:3" x14ac:dyDescent="0.3">
      <c r="A242" s="7">
        <v>57</v>
      </c>
      <c r="B242" s="7" t="s">
        <v>200</v>
      </c>
      <c r="C242" s="7">
        <v>7</v>
      </c>
    </row>
    <row r="243" spans="1:3" x14ac:dyDescent="0.3">
      <c r="A243" s="7">
        <v>57</v>
      </c>
      <c r="B243" s="7" t="s">
        <v>52</v>
      </c>
      <c r="C243" s="7">
        <v>6</v>
      </c>
    </row>
    <row r="244" spans="1:3" x14ac:dyDescent="0.3">
      <c r="A244" s="7">
        <v>57</v>
      </c>
      <c r="B244" s="7" t="s">
        <v>171</v>
      </c>
      <c r="C244" s="7">
        <v>10</v>
      </c>
    </row>
    <row r="245" spans="1:3" x14ac:dyDescent="0.3">
      <c r="A245" s="7">
        <v>57</v>
      </c>
      <c r="B245" s="7" t="s">
        <v>27</v>
      </c>
      <c r="C245" s="7">
        <v>6</v>
      </c>
    </row>
    <row r="246" spans="1:3" x14ac:dyDescent="0.3">
      <c r="A246" s="7">
        <v>57</v>
      </c>
      <c r="B246" s="7" t="s">
        <v>82</v>
      </c>
      <c r="C246" s="7">
        <v>5</v>
      </c>
    </row>
    <row r="247" spans="1:3" x14ac:dyDescent="0.3">
      <c r="A247" s="7">
        <v>57</v>
      </c>
      <c r="B247" s="7" t="s">
        <v>52</v>
      </c>
      <c r="C247" s="7">
        <v>5</v>
      </c>
    </row>
    <row r="248" spans="1:3" x14ac:dyDescent="0.3">
      <c r="A248" s="7">
        <v>57</v>
      </c>
      <c r="B248" s="7" t="s">
        <v>59</v>
      </c>
      <c r="C248" s="7">
        <v>6</v>
      </c>
    </row>
    <row r="249" spans="1:3" x14ac:dyDescent="0.3">
      <c r="A249" s="7">
        <v>57</v>
      </c>
      <c r="B249" s="7" t="s">
        <v>94</v>
      </c>
      <c r="C249" s="7">
        <v>8</v>
      </c>
    </row>
    <row r="250" spans="1:3" x14ac:dyDescent="0.3">
      <c r="A250" s="7">
        <v>57</v>
      </c>
      <c r="B250" s="7" t="s">
        <v>204</v>
      </c>
      <c r="C250" s="7">
        <v>5</v>
      </c>
    </row>
    <row r="251" spans="1:3" x14ac:dyDescent="0.3">
      <c r="A251" s="7">
        <v>57</v>
      </c>
      <c r="B251" s="7" t="s">
        <v>207</v>
      </c>
      <c r="C251" s="7">
        <v>9</v>
      </c>
    </row>
    <row r="252" spans="1:3" x14ac:dyDescent="0.3">
      <c r="A252" s="7">
        <v>57</v>
      </c>
      <c r="B252" s="7" t="s">
        <v>118</v>
      </c>
      <c r="C252" s="7">
        <v>11</v>
      </c>
    </row>
    <row r="253" spans="1:3" x14ac:dyDescent="0.3">
      <c r="A253" s="7">
        <v>57</v>
      </c>
      <c r="B253" s="7" t="s">
        <v>27</v>
      </c>
      <c r="C253" s="7">
        <v>5</v>
      </c>
    </row>
    <row r="254" spans="1:3" x14ac:dyDescent="0.3">
      <c r="A254" s="7">
        <v>57</v>
      </c>
      <c r="B254" s="7" t="s">
        <v>124</v>
      </c>
      <c r="C254" s="7">
        <v>2</v>
      </c>
    </row>
    <row r="255" spans="1:3" x14ac:dyDescent="0.3">
      <c r="A255" s="7">
        <v>57</v>
      </c>
      <c r="B255" s="7" t="s">
        <v>125</v>
      </c>
      <c r="C255" s="7">
        <v>9</v>
      </c>
    </row>
    <row r="256" spans="1:3" x14ac:dyDescent="0.3">
      <c r="A256" s="7">
        <v>57</v>
      </c>
      <c r="B256" s="7" t="s">
        <v>129</v>
      </c>
      <c r="C256" s="7">
        <v>8</v>
      </c>
    </row>
    <row r="257" spans="1:3" x14ac:dyDescent="0.3">
      <c r="A257" s="7">
        <v>57</v>
      </c>
      <c r="B257" s="7" t="s">
        <v>131</v>
      </c>
      <c r="C257" s="7">
        <v>3</v>
      </c>
    </row>
    <row r="258" spans="1:3" x14ac:dyDescent="0.3">
      <c r="A258" s="7">
        <v>57</v>
      </c>
      <c r="B258" s="7" t="s">
        <v>132</v>
      </c>
      <c r="C258" s="7">
        <v>7</v>
      </c>
    </row>
    <row r="259" spans="1:3" x14ac:dyDescent="0.3">
      <c r="A259" s="7">
        <v>57</v>
      </c>
      <c r="B259" s="7" t="s">
        <v>134</v>
      </c>
      <c r="C259" s="7">
        <v>15</v>
      </c>
    </row>
    <row r="260" spans="1:3" x14ac:dyDescent="0.3">
      <c r="A260" s="7">
        <v>57</v>
      </c>
      <c r="B260" s="7" t="s">
        <v>138</v>
      </c>
      <c r="C260" s="7">
        <v>12</v>
      </c>
    </row>
    <row r="261" spans="1:3" x14ac:dyDescent="0.3">
      <c r="A261" s="7">
        <v>57</v>
      </c>
      <c r="B261" s="7" t="s">
        <v>139</v>
      </c>
      <c r="C261" s="7">
        <v>6</v>
      </c>
    </row>
    <row r="262" spans="1:3" x14ac:dyDescent="0.3">
      <c r="A262" s="7">
        <v>57</v>
      </c>
      <c r="B262" s="7" t="s">
        <v>141</v>
      </c>
      <c r="C262" s="7">
        <v>4</v>
      </c>
    </row>
    <row r="263" spans="1:3" x14ac:dyDescent="0.3">
      <c r="A263" s="7">
        <v>57</v>
      </c>
      <c r="B263" s="7" t="s">
        <v>163</v>
      </c>
      <c r="C263" s="7">
        <v>4</v>
      </c>
    </row>
    <row r="264" spans="1:3" x14ac:dyDescent="0.3">
      <c r="A264" s="7">
        <v>57</v>
      </c>
      <c r="B264" s="7" t="s">
        <v>164</v>
      </c>
      <c r="C264" s="7">
        <v>9</v>
      </c>
    </row>
    <row r="265" spans="1:3" x14ac:dyDescent="0.3">
      <c r="A265" s="5">
        <v>57</v>
      </c>
      <c r="B265" s="6" t="s">
        <v>163</v>
      </c>
      <c r="C265" s="5">
        <v>4</v>
      </c>
    </row>
    <row r="266" spans="1:3" x14ac:dyDescent="0.3">
      <c r="A266" s="3">
        <v>57</v>
      </c>
      <c r="B266" s="4" t="s">
        <v>164</v>
      </c>
      <c r="C266" s="3">
        <v>9</v>
      </c>
    </row>
    <row r="267" spans="1:3" x14ac:dyDescent="0.3">
      <c r="A267" s="7">
        <v>57</v>
      </c>
      <c r="B267" s="7" t="s">
        <v>113</v>
      </c>
      <c r="C267" s="7">
        <v>12</v>
      </c>
    </row>
    <row r="268" spans="1:3" x14ac:dyDescent="0.3">
      <c r="A268" s="7">
        <v>57</v>
      </c>
      <c r="B268" s="7" t="s">
        <v>70</v>
      </c>
      <c r="C268" s="7">
        <v>4</v>
      </c>
    </row>
    <row r="269" spans="1:3" x14ac:dyDescent="0.3">
      <c r="A269" s="7">
        <v>57</v>
      </c>
      <c r="B269" s="7" t="s">
        <v>70</v>
      </c>
      <c r="C269" s="7">
        <v>5</v>
      </c>
    </row>
    <row r="270" spans="1:3" x14ac:dyDescent="0.3">
      <c r="A270" s="7">
        <v>57</v>
      </c>
      <c r="B270" s="7" t="s">
        <v>70</v>
      </c>
      <c r="C270" s="7">
        <v>4</v>
      </c>
    </row>
    <row r="271" spans="1:3" x14ac:dyDescent="0.3">
      <c r="A271" s="7">
        <v>57</v>
      </c>
      <c r="B271" s="7" t="s">
        <v>52</v>
      </c>
      <c r="C271" s="7">
        <v>3</v>
      </c>
    </row>
    <row r="272" spans="1:3" x14ac:dyDescent="0.3">
      <c r="A272" s="7">
        <v>57</v>
      </c>
      <c r="B272" s="7" t="s">
        <v>52</v>
      </c>
      <c r="C272" s="7">
        <v>7</v>
      </c>
    </row>
    <row r="273" spans="1:3" x14ac:dyDescent="0.3">
      <c r="A273" s="7">
        <v>57</v>
      </c>
      <c r="B273" s="7" t="s">
        <v>52</v>
      </c>
      <c r="C273" s="7">
        <v>4</v>
      </c>
    </row>
    <row r="274" spans="1:3" x14ac:dyDescent="0.3">
      <c r="A274" s="7">
        <v>57</v>
      </c>
      <c r="B274" s="7" t="s">
        <v>52</v>
      </c>
      <c r="C274" s="7">
        <v>7</v>
      </c>
    </row>
    <row r="275" spans="1:3" x14ac:dyDescent="0.3">
      <c r="A275" s="7">
        <v>57</v>
      </c>
      <c r="B275" s="7" t="s">
        <v>52</v>
      </c>
      <c r="C275" s="7">
        <v>4</v>
      </c>
    </row>
    <row r="276" spans="1:3" x14ac:dyDescent="0.3">
      <c r="A276" s="7">
        <v>57</v>
      </c>
      <c r="B276" s="7" t="s">
        <v>62</v>
      </c>
      <c r="C276" s="7">
        <v>5</v>
      </c>
    </row>
    <row r="277" spans="1:3" x14ac:dyDescent="0.3">
      <c r="A277" s="7">
        <v>57</v>
      </c>
      <c r="B277" s="7" t="s">
        <v>70</v>
      </c>
      <c r="C277" s="7">
        <v>3</v>
      </c>
    </row>
    <row r="278" spans="1:3" x14ac:dyDescent="0.3">
      <c r="A278" s="7">
        <v>57</v>
      </c>
      <c r="B278" s="7" t="s">
        <v>92</v>
      </c>
      <c r="C278" s="7">
        <v>7</v>
      </c>
    </row>
    <row r="279" spans="1:3" x14ac:dyDescent="0.3">
      <c r="A279" s="7">
        <v>57</v>
      </c>
      <c r="B279" s="7" t="s">
        <v>116</v>
      </c>
      <c r="C279" s="7">
        <v>8</v>
      </c>
    </row>
    <row r="280" spans="1:3" x14ac:dyDescent="0.3">
      <c r="A280" s="7">
        <v>57</v>
      </c>
      <c r="B280" s="7" t="s">
        <v>62</v>
      </c>
      <c r="C280" s="7">
        <v>8</v>
      </c>
    </row>
    <row r="281" spans="1:3" x14ac:dyDescent="0.3">
      <c r="A281" s="7">
        <v>57</v>
      </c>
      <c r="B281" s="7" t="s">
        <v>99</v>
      </c>
      <c r="C281" s="7">
        <v>4</v>
      </c>
    </row>
    <row r="282" spans="1:3" x14ac:dyDescent="0.3">
      <c r="A282" s="7">
        <v>57</v>
      </c>
      <c r="B282" s="7" t="s">
        <v>116</v>
      </c>
      <c r="C282" s="7">
        <v>2</v>
      </c>
    </row>
    <row r="283" spans="1:3" x14ac:dyDescent="0.3">
      <c r="A283" s="7">
        <v>57</v>
      </c>
      <c r="B283" s="7" t="s">
        <v>17</v>
      </c>
      <c r="C283" s="7">
        <v>6</v>
      </c>
    </row>
    <row r="284" spans="1:3" x14ac:dyDescent="0.3">
      <c r="A284" s="7">
        <v>57</v>
      </c>
      <c r="B284" s="7" t="s">
        <v>156</v>
      </c>
      <c r="C284" s="7">
        <v>7</v>
      </c>
    </row>
    <row r="285" spans="1:3" x14ac:dyDescent="0.3">
      <c r="A285" s="7">
        <v>57</v>
      </c>
      <c r="B285" s="7" t="s">
        <v>116</v>
      </c>
      <c r="C285" s="7">
        <v>6</v>
      </c>
    </row>
    <row r="286" spans="1:3" x14ac:dyDescent="0.3">
      <c r="A286" s="7">
        <v>57</v>
      </c>
      <c r="B286" s="7" t="s">
        <v>116</v>
      </c>
      <c r="C286" s="7">
        <v>4</v>
      </c>
    </row>
    <row r="287" spans="1:3" x14ac:dyDescent="0.3">
      <c r="A287" s="7">
        <v>57</v>
      </c>
      <c r="B287" s="7" t="s">
        <v>52</v>
      </c>
      <c r="C287" s="7">
        <v>8</v>
      </c>
    </row>
    <row r="288" spans="1:3" x14ac:dyDescent="0.3">
      <c r="A288" s="7">
        <v>57</v>
      </c>
      <c r="B288" s="7" t="s">
        <v>177</v>
      </c>
      <c r="C288" s="7">
        <v>8</v>
      </c>
    </row>
    <row r="289" spans="1:3" x14ac:dyDescent="0.3">
      <c r="A289" s="7">
        <v>57</v>
      </c>
      <c r="B289" s="7" t="s">
        <v>180</v>
      </c>
      <c r="C289" s="7">
        <v>6</v>
      </c>
    </row>
    <row r="290" spans="1:3" x14ac:dyDescent="0.3">
      <c r="A290" s="7">
        <v>57</v>
      </c>
      <c r="B290" s="7" t="s">
        <v>183</v>
      </c>
      <c r="C290" s="7">
        <v>13</v>
      </c>
    </row>
    <row r="291" spans="1:3" x14ac:dyDescent="0.3">
      <c r="A291" s="7">
        <v>57</v>
      </c>
      <c r="B291" s="7" t="s">
        <v>184</v>
      </c>
      <c r="C291" s="7">
        <v>6</v>
      </c>
    </row>
    <row r="292" spans="1:3" x14ac:dyDescent="0.3">
      <c r="A292" s="7">
        <v>57</v>
      </c>
      <c r="B292" s="7" t="s">
        <v>52</v>
      </c>
      <c r="C292" s="7">
        <v>6</v>
      </c>
    </row>
    <row r="293" spans="1:3" x14ac:dyDescent="0.3">
      <c r="A293" s="7">
        <v>57</v>
      </c>
      <c r="B293" s="7" t="s">
        <v>185</v>
      </c>
      <c r="C293" s="7">
        <v>12</v>
      </c>
    </row>
    <row r="294" spans="1:3" x14ac:dyDescent="0.3">
      <c r="A294" s="7">
        <v>57</v>
      </c>
      <c r="B294" s="7" t="s">
        <v>60</v>
      </c>
      <c r="C294" s="7">
        <v>14</v>
      </c>
    </row>
    <row r="295" spans="1:3" x14ac:dyDescent="0.3">
      <c r="A295" s="7">
        <v>57</v>
      </c>
      <c r="B295" s="7" t="s">
        <v>187</v>
      </c>
      <c r="C295" s="7">
        <v>5</v>
      </c>
    </row>
    <row r="296" spans="1:3" x14ac:dyDescent="0.3">
      <c r="A296" s="7">
        <v>57</v>
      </c>
      <c r="B296" s="7" t="s">
        <v>94</v>
      </c>
      <c r="C296" s="7">
        <v>4</v>
      </c>
    </row>
    <row r="297" spans="1:3" x14ac:dyDescent="0.3">
      <c r="A297" s="7">
        <v>57</v>
      </c>
      <c r="B297" s="7" t="s">
        <v>188</v>
      </c>
      <c r="C297" s="7">
        <v>3</v>
      </c>
    </row>
    <row r="298" spans="1:3" x14ac:dyDescent="0.3">
      <c r="A298" s="7">
        <v>57</v>
      </c>
      <c r="B298" s="7" t="s">
        <v>189</v>
      </c>
      <c r="C298" s="7">
        <v>6</v>
      </c>
    </row>
    <row r="299" spans="1:3" x14ac:dyDescent="0.3">
      <c r="A299" s="7">
        <v>57</v>
      </c>
      <c r="B299" s="7" t="s">
        <v>190</v>
      </c>
      <c r="C299" s="7">
        <v>3</v>
      </c>
    </row>
    <row r="300" spans="1:3" x14ac:dyDescent="0.3">
      <c r="A300" s="7">
        <v>57</v>
      </c>
      <c r="B300" s="7" t="s">
        <v>82</v>
      </c>
      <c r="C300" s="7">
        <v>6</v>
      </c>
    </row>
    <row r="301" spans="1:3" x14ac:dyDescent="0.3">
      <c r="A301" s="7">
        <v>57</v>
      </c>
      <c r="B301" s="7" t="s">
        <v>191</v>
      </c>
      <c r="C301" s="7">
        <v>4</v>
      </c>
    </row>
    <row r="302" spans="1:3" x14ac:dyDescent="0.3">
      <c r="A302" s="7">
        <v>57</v>
      </c>
      <c r="B302" s="7" t="s">
        <v>192</v>
      </c>
      <c r="C302" s="7">
        <v>8</v>
      </c>
    </row>
    <row r="303" spans="1:3" x14ac:dyDescent="0.3">
      <c r="A303" s="7">
        <v>57</v>
      </c>
      <c r="B303" s="7" t="s">
        <v>166</v>
      </c>
      <c r="C303" s="7">
        <v>6</v>
      </c>
    </row>
    <row r="304" spans="1:3" x14ac:dyDescent="0.3">
      <c r="A304" s="7">
        <v>57</v>
      </c>
      <c r="B304" s="7" t="s">
        <v>168</v>
      </c>
      <c r="C304" s="7">
        <v>3</v>
      </c>
    </row>
    <row r="305" spans="1:3" x14ac:dyDescent="0.3">
      <c r="A305" s="7">
        <v>57</v>
      </c>
      <c r="B305" s="7" t="s">
        <v>169</v>
      </c>
      <c r="C305" s="7">
        <v>10</v>
      </c>
    </row>
    <row r="306" spans="1:3" x14ac:dyDescent="0.3">
      <c r="A306" s="7">
        <v>57</v>
      </c>
      <c r="B306" s="7" t="s">
        <v>99</v>
      </c>
      <c r="C306" s="7">
        <v>6</v>
      </c>
    </row>
    <row r="307" spans="1:3" x14ac:dyDescent="0.3">
      <c r="A307" s="7">
        <v>57</v>
      </c>
      <c r="B307" s="7" t="s">
        <v>171</v>
      </c>
      <c r="C307" s="7">
        <v>5</v>
      </c>
    </row>
    <row r="308" spans="1:3" x14ac:dyDescent="0.3">
      <c r="A308" s="7">
        <v>57</v>
      </c>
      <c r="B308" s="7" t="s">
        <v>172</v>
      </c>
      <c r="C308" s="7">
        <v>3</v>
      </c>
    </row>
    <row r="309" spans="1:3" x14ac:dyDescent="0.3">
      <c r="A309" s="7">
        <v>57</v>
      </c>
      <c r="B309" s="7" t="s">
        <v>173</v>
      </c>
      <c r="C309" s="7">
        <v>4</v>
      </c>
    </row>
    <row r="310" spans="1:3" x14ac:dyDescent="0.3">
      <c r="A310" s="7">
        <v>57</v>
      </c>
      <c r="B310" s="7" t="s">
        <v>70</v>
      </c>
      <c r="C310" s="7">
        <v>3</v>
      </c>
    </row>
    <row r="311" spans="1:3" x14ac:dyDescent="0.3">
      <c r="A311" s="7">
        <v>57</v>
      </c>
      <c r="B311" s="7" t="s">
        <v>113</v>
      </c>
      <c r="C311" s="7">
        <v>12</v>
      </c>
    </row>
  </sheetData>
  <pageMargins left="0.7" right="0.7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Sheet2</vt:lpstr>
      <vt:lpstr>Sheet7</vt:lpstr>
      <vt:lpstr>Sheet3</vt:lpstr>
      <vt:lpstr>Sheet6</vt:lpstr>
      <vt:lpstr>Sheet1</vt:lpstr>
      <vt:lpstr>Sheet5</vt:lpstr>
      <vt:lpstr>Sheet8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Shafiqul Hassan Shawon</dc:creator>
  <cp:lastModifiedBy>Shafiqul Hassan Shawon</cp:lastModifiedBy>
  <cp:lastPrinted>2024-10-13T15:59:45Z</cp:lastPrinted>
  <dcterms:created xsi:type="dcterms:W3CDTF">2024-10-10T09:08:15Z</dcterms:created>
  <dcterms:modified xsi:type="dcterms:W3CDTF">2024-10-31T06:00:36Z</dcterms:modified>
</cp:coreProperties>
</file>