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F:\AA Tao Lab\A Data of Tao Lab\a TLR7 Project (Data and Figures)\CEBP-b\"/>
    </mc:Choice>
  </mc:AlternateContent>
  <xr:revisionPtr revIDLastSave="0" documentId="13_ncr:1_{C193DD46-66EF-4DBA-8C3F-1DC497A46C08}" xr6:coauthVersionLast="45" xr6:coauthVersionMax="45" xr10:uidLastSave="{00000000-0000-0000-0000-000000000000}"/>
  <bookViews>
    <workbookView xWindow="-120" yWindow="-120" windowWidth="20730" windowHeight="11310" activeTab="4" xr2:uid="{00000000-000D-0000-FFFF-FFFF00000000}"/>
  </bookViews>
  <sheets>
    <sheet name="Pre" sheetId="1" r:id="rId1"/>
    <sheet name="Post" sheetId="2" r:id="rId2"/>
    <sheet name="post-pre" sheetId="4" r:id="rId3"/>
    <sheet name="S" sheetId="3" r:id="rId4"/>
    <sheet name="Sheet2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" i="6" l="1"/>
  <c r="G4" i="6"/>
  <c r="G5" i="6"/>
  <c r="G6" i="6"/>
  <c r="G7" i="6"/>
  <c r="G8" i="6"/>
  <c r="G9" i="6"/>
  <c r="G10" i="6"/>
  <c r="G11" i="6"/>
  <c r="G2" i="6"/>
  <c r="F3" i="6"/>
  <c r="F4" i="6"/>
  <c r="F5" i="6"/>
  <c r="F6" i="6"/>
  <c r="F7" i="6"/>
  <c r="F8" i="6"/>
  <c r="F9" i="6"/>
  <c r="F10" i="6"/>
  <c r="F11" i="6"/>
  <c r="F2" i="6"/>
  <c r="A13" i="6"/>
  <c r="A14" i="6"/>
  <c r="A15" i="6"/>
  <c r="A16" i="6"/>
  <c r="A17" i="6"/>
  <c r="A18" i="6"/>
  <c r="A19" i="6"/>
  <c r="A20" i="6"/>
  <c r="A21" i="6"/>
  <c r="A12" i="6"/>
  <c r="D13" i="6"/>
  <c r="D14" i="6"/>
  <c r="D15" i="6"/>
  <c r="D16" i="6"/>
  <c r="D17" i="6"/>
  <c r="D18" i="6"/>
  <c r="D19" i="6"/>
  <c r="D20" i="6"/>
  <c r="D21" i="6"/>
  <c r="D12" i="6"/>
  <c r="C13" i="6"/>
  <c r="C14" i="6"/>
  <c r="C15" i="6"/>
  <c r="C16" i="6"/>
  <c r="C17" i="6"/>
  <c r="C18" i="6"/>
  <c r="C19" i="6"/>
  <c r="C20" i="6"/>
  <c r="C21" i="6"/>
  <c r="C12" i="6"/>
  <c r="B13" i="6"/>
  <c r="B14" i="6"/>
  <c r="B15" i="6"/>
  <c r="B16" i="6"/>
  <c r="B17" i="6"/>
  <c r="B18" i="6"/>
  <c r="B19" i="6"/>
  <c r="B20" i="6"/>
  <c r="B21" i="6"/>
  <c r="B12" i="6"/>
  <c r="R5" i="4" l="1"/>
  <c r="R6" i="4"/>
  <c r="R7" i="4"/>
  <c r="R8" i="4"/>
  <c r="R9" i="4"/>
  <c r="R10" i="4"/>
  <c r="R11" i="4"/>
  <c r="R4" i="4"/>
  <c r="R13" i="4" s="1"/>
  <c r="R14" i="4" s="1"/>
  <c r="Q5" i="4"/>
  <c r="Q6" i="4"/>
  <c r="Q7" i="4"/>
  <c r="Q8" i="4"/>
  <c r="Q9" i="4"/>
  <c r="Q10" i="4"/>
  <c r="Q11" i="4"/>
  <c r="Q4" i="4"/>
  <c r="Q13" i="4" s="1"/>
  <c r="Q14" i="4" s="1"/>
  <c r="I12" i="2"/>
  <c r="I13" i="2" s="1"/>
  <c r="H12" i="2"/>
  <c r="H13" i="2" s="1"/>
  <c r="I11" i="2"/>
  <c r="H11" i="2"/>
  <c r="D12" i="2"/>
  <c r="D13" i="2" s="1"/>
  <c r="C12" i="2"/>
  <c r="C13" i="2" s="1"/>
  <c r="D11" i="2"/>
  <c r="C11" i="2"/>
  <c r="I12" i="1"/>
  <c r="I13" i="1" s="1"/>
  <c r="H12" i="1"/>
  <c r="H13" i="1" s="1"/>
  <c r="D12" i="1"/>
  <c r="D13" i="1" s="1"/>
  <c r="C12" i="1"/>
  <c r="C13" i="1" s="1"/>
  <c r="I11" i="1"/>
  <c r="H11" i="1"/>
  <c r="D11" i="1"/>
  <c r="C11" i="1"/>
  <c r="Q12" i="4" l="1"/>
  <c r="R12" i="4"/>
</calcChain>
</file>

<file path=xl/sharedStrings.xml><?xml version="1.0" encoding="utf-8"?>
<sst xmlns="http://schemas.openxmlformats.org/spreadsheetml/2006/main" count="76" uniqueCount="19">
  <si>
    <t>GFP</t>
  </si>
  <si>
    <t xml:space="preserve">ID </t>
  </si>
  <si>
    <t>W LIDO</t>
  </si>
  <si>
    <t>B SA</t>
  </si>
  <si>
    <t>Mean</t>
  </si>
  <si>
    <t>Pre</t>
  </si>
  <si>
    <t>Post</t>
  </si>
  <si>
    <t>Saline-paired</t>
  </si>
  <si>
    <t>Lidocaine-paired</t>
  </si>
  <si>
    <t>SD</t>
  </si>
  <si>
    <t>SEM</t>
  </si>
  <si>
    <t>MEAN</t>
  </si>
  <si>
    <t>PRE</t>
  </si>
  <si>
    <t>POST</t>
  </si>
  <si>
    <t>LIDO PAIRED</t>
  </si>
  <si>
    <t>AAV-GFP</t>
  </si>
  <si>
    <t>C/EBP-β</t>
  </si>
  <si>
    <t>AAV-C/EBPβ</t>
  </si>
  <si>
    <t>AAV-C/EBP-β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</si>
</sst>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</font>
    <font>
      <b/>
      <sz val="11"/>
      <color rgb="FFFF0000"/>
      <name val="Calibri"/>
    </font>
    <font>
      <b/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z val="9"/>
      <name val="宋体"/>
      <family val="3"/>
      <charset val="134"/>
    </font>
    <font>
      <sz val="1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3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/>
    <xf numFmtId="0" fontId="2" fillId="0" borderId="0" xfId="0" applyFont="1" applyAlignment="1">
      <alignment horizontal="left"/>
    </xf>
    <xf numFmtId="0" fontId="5" fillId="0" borderId="0" xfId="0" applyFont="1" applyAlignment="1"/>
    <xf numFmtId="0" fontId="3" fillId="0" borderId="0" xfId="0" applyFont="1"/>
    <xf numFmtId="0" fontId="4" fillId="0" borderId="0" xfId="0" applyFont="1" applyAlignment="1">
      <alignment horizontal="center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8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.16240093395371796"/>
          <c:y val="3.0187113707560748E-2"/>
          <c:w val="0.82980179269751586"/>
          <c:h val="0.7808479383625434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S!$B$3</c:f>
              <c:strCache>
                <c:ptCount val="1"/>
                <c:pt idx="0">
                  <c:v>Saline-paired</c:v>
                </c:pt>
              </c:strCache>
            </c:strRef>
          </c:tx>
          <c:spPr>
            <a:solidFill>
              <a:srgbClr val="00B050"/>
            </a:solidFill>
            <a:ln w="9525">
              <a:solidFill>
                <a:srgbClr val="00B050"/>
              </a:solidFill>
            </a:ln>
          </c:spPr>
          <c:invertIfNegative val="1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C44-425F-BDB3-1F245FB5EA86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C44-425F-BDB3-1F245FB5EA86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C44-425F-BDB3-1F245FB5EA86}"/>
                </c:ext>
              </c:extLst>
            </c:dLbl>
            <c:dLbl>
              <c:idx val="3"/>
              <c:layout>
                <c:manualLayout>
                  <c:x val="-1.4294836004239362E-16"/>
                  <c:y val="1.7391296409313518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AC44-425F-BDB3-1F245FB5EA86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errBars>
            <c:errBarType val="plus"/>
            <c:errValType val="cust"/>
            <c:noEndCap val="0"/>
            <c:plus>
              <c:numRef>
                <c:f>S!$C$9:$F$9</c:f>
                <c:numCache>
                  <c:formatCode>General</c:formatCode>
                  <c:ptCount val="4"/>
                  <c:pt idx="0">
                    <c:v>24.001866707707258</c:v>
                  </c:pt>
                  <c:pt idx="1">
                    <c:v>25.665152252914702</c:v>
                  </c:pt>
                  <c:pt idx="2">
                    <c:v>14.626460845313991</c:v>
                  </c:pt>
                  <c:pt idx="3">
                    <c:v>17.333441041729351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>
                <a:solidFill>
                  <a:srgbClr val="00B050"/>
                </a:solidFill>
              </a:ln>
            </c:spPr>
          </c:errBars>
          <c:cat>
            <c:strRef>
              <c:f>S!$C$2:$F$2</c:f>
              <c:strCache>
                <c:ptCount val="4"/>
                <c:pt idx="0">
                  <c:v>Pre</c:v>
                </c:pt>
                <c:pt idx="1">
                  <c:v>Post</c:v>
                </c:pt>
                <c:pt idx="2">
                  <c:v>Pre</c:v>
                </c:pt>
                <c:pt idx="3">
                  <c:v>Post</c:v>
                </c:pt>
              </c:strCache>
            </c:strRef>
          </c:cat>
          <c:val>
            <c:numRef>
              <c:f>S!$C$3:$F$3</c:f>
              <c:numCache>
                <c:formatCode>General</c:formatCode>
                <c:ptCount val="4"/>
                <c:pt idx="0">
                  <c:v>464.73874999999998</c:v>
                </c:pt>
                <c:pt idx="1">
                  <c:v>436.90125</c:v>
                </c:pt>
                <c:pt idx="2">
                  <c:v>433.40749999999997</c:v>
                </c:pt>
                <c:pt idx="3">
                  <c:v>239.87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w="9525">
                    <a:solidFill>
                      <a:srgbClr val="00B05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AC44-425F-BDB3-1F245FB5EA86}"/>
            </c:ext>
          </c:extLst>
        </c:ser>
        <c:ser>
          <c:idx val="1"/>
          <c:order val="1"/>
          <c:tx>
            <c:strRef>
              <c:f>S!$B$4</c:f>
              <c:strCache>
                <c:ptCount val="1"/>
                <c:pt idx="0">
                  <c:v>Lidocaine-paired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rgbClr val="FF0000"/>
              </a:solidFill>
            </a:ln>
          </c:spPr>
          <c:invertIfNegative val="1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C44-425F-BDB3-1F245FB5EA86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C44-425F-BDB3-1F245FB5EA86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C44-425F-BDB3-1F245FB5EA86}"/>
                </c:ext>
              </c:extLst>
            </c:dLbl>
            <c:dLbl>
              <c:idx val="3"/>
              <c:layout>
                <c:manualLayout>
                  <c:x val="0"/>
                  <c:y val="2.3188395212418025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AC44-425F-BDB3-1F245FB5EA86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errBars>
            <c:errBarType val="plus"/>
            <c:errValType val="cust"/>
            <c:noEndCap val="0"/>
            <c:plus>
              <c:numRef>
                <c:f>S!$C$10:$F$10</c:f>
                <c:numCache>
                  <c:formatCode>General</c:formatCode>
                  <c:ptCount val="4"/>
                  <c:pt idx="0">
                    <c:v>24.001866707707084</c:v>
                  </c:pt>
                  <c:pt idx="1">
                    <c:v>25.664071818673751</c:v>
                  </c:pt>
                  <c:pt idx="2">
                    <c:v>14.625804429384784</c:v>
                  </c:pt>
                  <c:pt idx="3">
                    <c:v>17.333441041729337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>
                <a:solidFill>
                  <a:srgbClr val="FF0000"/>
                </a:solidFill>
              </a:ln>
            </c:spPr>
          </c:errBars>
          <c:cat>
            <c:strRef>
              <c:f>S!$C$2:$F$2</c:f>
              <c:strCache>
                <c:ptCount val="4"/>
                <c:pt idx="0">
                  <c:v>Pre</c:v>
                </c:pt>
                <c:pt idx="1">
                  <c:v>Post</c:v>
                </c:pt>
                <c:pt idx="2">
                  <c:v>Pre</c:v>
                </c:pt>
                <c:pt idx="3">
                  <c:v>Post</c:v>
                </c:pt>
              </c:strCache>
            </c:strRef>
          </c:cat>
          <c:val>
            <c:numRef>
              <c:f>S!$C$4:$F$4</c:f>
              <c:numCache>
                <c:formatCode>General</c:formatCode>
                <c:ptCount val="4"/>
                <c:pt idx="0">
                  <c:v>435.26125000000002</c:v>
                </c:pt>
                <c:pt idx="1">
                  <c:v>463.11125000000004</c:v>
                </c:pt>
                <c:pt idx="2">
                  <c:v>466.59250000000003</c:v>
                </c:pt>
                <c:pt idx="3">
                  <c:v>660.13000000000011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0000"/>
                  </a:solidFill>
                  <a:ln>
                    <a:solidFill>
                      <a:srgbClr val="FF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AC44-425F-BDB3-1F245FB5EA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658616996"/>
        <c:axId val="1203519103"/>
      </c:barChart>
      <c:catAx>
        <c:axId val="6586169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b="0"/>
                </a:pPr>
                <a:r>
                  <a:rPr lang="en-US" altLang="zh-CN" b="0"/>
                  <a:t>AAV-GFP                       AAV-C/EBPβ</a:t>
                </a:r>
                <a:endParaRPr lang="zh-CN" altLang="en-US" b="0"/>
              </a:p>
            </c:rich>
          </c:tx>
          <c:layout>
            <c:manualLayout>
              <c:xMode val="edge"/>
              <c:yMode val="edge"/>
              <c:x val="0.26780840441694048"/>
              <c:y val="0.90434786974877568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</a:ln>
        </c:spPr>
        <c:crossAx val="1203519103"/>
        <c:crosses val="autoZero"/>
        <c:auto val="1"/>
        <c:lblAlgn val="ctr"/>
        <c:lblOffset val="100"/>
        <c:noMultiLvlLbl val="1"/>
      </c:catAx>
      <c:valAx>
        <c:axId val="1203519103"/>
        <c:scaling>
          <c:orientation val="minMax"/>
        </c:scaling>
        <c:delete val="0"/>
        <c:axPos val="l"/>
        <c:majorGridlines>
          <c:spPr>
            <a:ln>
              <a:noFill/>
            </a:ln>
          </c:spPr>
        </c:majorGridlines>
        <c:title>
          <c:tx>
            <c:rich>
              <a:bodyPr/>
              <a:lstStyle/>
              <a:p>
                <a:pPr>
                  <a:defRPr b="0"/>
                </a:pPr>
                <a:r>
                  <a:rPr lang="en-US" b="0"/>
                  <a:t>Time in the chambers (s)</a:t>
                </a:r>
                <a:endParaRPr lang="zh-CN" b="0"/>
              </a:p>
            </c:rich>
          </c:tx>
          <c:layout>
            <c:manualLayout>
              <c:xMode val="edge"/>
              <c:yMode val="edge"/>
              <c:x val="3.099262666501716E-3"/>
              <c:y val="9.8248956636331555E-2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spPr>
          <a:ln w="9525">
            <a:solidFill>
              <a:schemeClr val="tx1"/>
            </a:solidFill>
          </a:ln>
        </c:spPr>
        <c:crossAx val="658616996"/>
        <c:crosses val="autoZero"/>
        <c:crossBetween val="between"/>
        <c:majorUnit val="200"/>
      </c:valAx>
      <c:spPr>
        <a:solidFill>
          <a:srgbClr val="FFFFFF"/>
        </a:solidFill>
      </c:spPr>
    </c:plotArea>
    <c:legend>
      <c:legendPos val="b"/>
      <c:layout>
        <c:manualLayout>
          <c:xMode val="edge"/>
          <c:yMode val="edge"/>
          <c:x val="0.20623204746881782"/>
          <c:y val="5.7374715320118071E-2"/>
          <c:w val="0.33453464552643719"/>
          <c:h val="0.15076523994811933"/>
        </c:manualLayout>
      </c:layout>
      <c:overlay val="0"/>
    </c:legend>
    <c:plotVisOnly val="1"/>
    <c:dispBlanksAs val="zero"/>
    <c:showDLblsOverMax val="1"/>
  </c:chart>
  <c:spPr>
    <a:solidFill>
      <a:srgbClr val="FFFFFF"/>
    </a:solidFill>
    <a:ln>
      <a:noFill/>
    </a:ln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6549005935860118"/>
          <c:y val="2.6573438320209974E-2"/>
          <c:w val="0.57700771073208934"/>
          <c:h val="0.8620542725659230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0070C0"/>
            </a:solidFill>
            <a:ln>
              <a:solidFill>
                <a:srgbClr val="0070C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BEA-4786-A8F2-548C451BA8F6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FBEA-4786-A8F2-548C451BA8F6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BEA-4786-A8F2-548C451BA8F6}"/>
                </c:ext>
              </c:extLst>
            </c:dLbl>
            <c:dLbl>
              <c:idx val="1"/>
              <c:layout>
                <c:manualLayout>
                  <c:x val="0"/>
                  <c:y val="-2.40240353853233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FBEA-4786-A8F2-548C451BA8F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plus"/>
            <c:errValType val="cust"/>
            <c:noEndCap val="0"/>
            <c:plus>
              <c:numRef>
                <c:f>S!$C$23:$C$24</c:f>
                <c:numCache>
                  <c:formatCode>General</c:formatCode>
                  <c:ptCount val="2"/>
                  <c:pt idx="0">
                    <c:v>-28.9189930696988</c:v>
                  </c:pt>
                  <c:pt idx="1">
                    <c:v>23.412286768608102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S!$B$17:$B$18</c:f>
              <c:strCache>
                <c:ptCount val="2"/>
                <c:pt idx="0">
                  <c:v>AAV-GFP</c:v>
                </c:pt>
                <c:pt idx="1">
                  <c:v>AAV-C/EBP-β</c:v>
                </c:pt>
              </c:strCache>
            </c:strRef>
          </c:cat>
          <c:val>
            <c:numRef>
              <c:f>S!$C$17:$C$18</c:f>
              <c:numCache>
                <c:formatCode>General</c:formatCode>
                <c:ptCount val="2"/>
                <c:pt idx="0">
                  <c:v>-52.837500000000013</c:v>
                </c:pt>
                <c:pt idx="1">
                  <c:v>226.7225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EA-4786-A8F2-548C451BA8F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"/>
        <c:axId val="441557008"/>
        <c:axId val="441556352"/>
      </c:barChart>
      <c:catAx>
        <c:axId val="44155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41556352"/>
        <c:crosses val="autoZero"/>
        <c:auto val="1"/>
        <c:lblAlgn val="ctr"/>
        <c:lblOffset val="0"/>
        <c:tickLblSkip val="1"/>
        <c:noMultiLvlLbl val="0"/>
      </c:catAx>
      <c:valAx>
        <c:axId val="44155635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Difference of  scores (s)</a:t>
                </a:r>
                <a:endParaRPr lang="zh-CN"/>
              </a:p>
            </c:rich>
          </c:tx>
          <c:layout>
            <c:manualLayout>
              <c:xMode val="edge"/>
              <c:yMode val="edge"/>
              <c:x val="4.3126672431982108E-2"/>
              <c:y val="9.723889494341972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41557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19051</xdr:colOff>
      <xdr:row>1</xdr:row>
      <xdr:rowOff>133349</xdr:rowOff>
    </xdr:from>
    <xdr:ext cx="3257549" cy="219075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twoCellAnchor>
    <xdr:from>
      <xdr:col>6</xdr:col>
      <xdr:colOff>23812</xdr:colOff>
      <xdr:row>14</xdr:row>
      <xdr:rowOff>161927</xdr:rowOff>
    </xdr:from>
    <xdr:to>
      <xdr:col>9</xdr:col>
      <xdr:colOff>47625</xdr:colOff>
      <xdr:row>24</xdr:row>
      <xdr:rowOff>171451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95"/>
  <sheetViews>
    <sheetView workbookViewId="0">
      <selection activeCell="C11" sqref="C11:D11"/>
    </sheetView>
  </sheetViews>
  <sheetFormatPr defaultColWidth="14.42578125" defaultRowHeight="15" customHeight="1" x14ac:dyDescent="0.25"/>
  <cols>
    <col min="1" max="26" width="8.7109375" customWidth="1"/>
  </cols>
  <sheetData>
    <row r="1" spans="1:12" x14ac:dyDescent="0.25">
      <c r="A1" s="1" t="s">
        <v>0</v>
      </c>
      <c r="F1" s="1" t="s">
        <v>16</v>
      </c>
    </row>
    <row r="2" spans="1:12" x14ac:dyDescent="0.25">
      <c r="B2" s="6" t="s">
        <v>1</v>
      </c>
      <c r="C2" t="s">
        <v>2</v>
      </c>
      <c r="D2" t="s">
        <v>3</v>
      </c>
      <c r="G2" s="3" t="s">
        <v>1</v>
      </c>
      <c r="H2" t="s">
        <v>2</v>
      </c>
      <c r="I2" t="s">
        <v>3</v>
      </c>
      <c r="J2" s="3"/>
      <c r="K2" s="3"/>
    </row>
    <row r="3" spans="1:12" x14ac:dyDescent="0.25">
      <c r="B3">
        <v>1</v>
      </c>
      <c r="C3">
        <v>531.41999999999996</v>
      </c>
      <c r="D3">
        <v>368.58</v>
      </c>
      <c r="G3">
        <v>1</v>
      </c>
      <c r="H3" s="3">
        <v>362.78</v>
      </c>
      <c r="I3" s="3">
        <v>537.22</v>
      </c>
      <c r="J3" s="3"/>
      <c r="K3" s="3"/>
      <c r="L3" s="3"/>
    </row>
    <row r="4" spans="1:12" x14ac:dyDescent="0.25">
      <c r="B4">
        <v>2</v>
      </c>
      <c r="C4">
        <v>360.98</v>
      </c>
      <c r="D4">
        <v>539.02</v>
      </c>
      <c r="G4">
        <v>2</v>
      </c>
      <c r="H4" s="3">
        <v>408.5</v>
      </c>
      <c r="I4" s="3">
        <v>491.5</v>
      </c>
      <c r="J4" s="3"/>
      <c r="K4" s="3"/>
      <c r="L4" s="3"/>
    </row>
    <row r="5" spans="1:12" x14ac:dyDescent="0.25">
      <c r="B5">
        <v>3</v>
      </c>
      <c r="C5">
        <v>491.92</v>
      </c>
      <c r="D5">
        <v>408.08</v>
      </c>
      <c r="G5">
        <v>3</v>
      </c>
      <c r="H5" s="3">
        <v>385.66</v>
      </c>
      <c r="I5" s="3">
        <v>514.34</v>
      </c>
      <c r="J5" s="3"/>
      <c r="K5" s="3"/>
      <c r="L5" s="3"/>
    </row>
    <row r="6" spans="1:12" x14ac:dyDescent="0.25">
      <c r="B6">
        <v>4</v>
      </c>
      <c r="C6">
        <v>591.35</v>
      </c>
      <c r="D6">
        <v>308.64999999999998</v>
      </c>
      <c r="G6">
        <v>4</v>
      </c>
      <c r="H6" s="3">
        <v>415.45</v>
      </c>
      <c r="I6" s="3">
        <v>484.55</v>
      </c>
      <c r="K6" s="3"/>
      <c r="L6" s="3"/>
    </row>
    <row r="7" spans="1:12" x14ac:dyDescent="0.25">
      <c r="B7">
        <v>5</v>
      </c>
      <c r="C7">
        <v>411.44</v>
      </c>
      <c r="D7">
        <v>488.56</v>
      </c>
      <c r="G7">
        <v>5</v>
      </c>
      <c r="H7" s="3">
        <v>527.03</v>
      </c>
      <c r="I7" s="3">
        <v>372.97</v>
      </c>
      <c r="J7" s="3"/>
      <c r="K7" s="3"/>
      <c r="L7" s="3"/>
    </row>
    <row r="8" spans="1:12" x14ac:dyDescent="0.25">
      <c r="B8">
        <v>6</v>
      </c>
      <c r="C8">
        <v>560.71</v>
      </c>
      <c r="D8">
        <v>339.29</v>
      </c>
      <c r="G8">
        <v>6</v>
      </c>
      <c r="H8" s="3">
        <v>411.39</v>
      </c>
      <c r="I8" s="3">
        <v>488.61</v>
      </c>
      <c r="J8" s="3"/>
      <c r="K8" s="3"/>
      <c r="L8" s="3"/>
    </row>
    <row r="9" spans="1:12" x14ac:dyDescent="0.25">
      <c r="B9">
        <v>7</v>
      </c>
      <c r="C9">
        <v>386.83</v>
      </c>
      <c r="D9">
        <v>513.16999999999996</v>
      </c>
      <c r="G9">
        <v>7</v>
      </c>
      <c r="H9" s="3">
        <v>507.76</v>
      </c>
      <c r="I9" s="3">
        <v>392.24</v>
      </c>
      <c r="J9" s="3"/>
      <c r="K9" s="3"/>
      <c r="L9" s="3"/>
    </row>
    <row r="10" spans="1:12" x14ac:dyDescent="0.25">
      <c r="B10">
        <v>8</v>
      </c>
      <c r="C10">
        <v>383.26</v>
      </c>
      <c r="D10">
        <v>516.74</v>
      </c>
      <c r="G10">
        <v>8</v>
      </c>
      <c r="H10" s="3">
        <v>448.69</v>
      </c>
      <c r="I10" s="3">
        <v>451.31</v>
      </c>
      <c r="J10" s="3"/>
      <c r="K10" s="3"/>
      <c r="L10" s="3"/>
    </row>
    <row r="11" spans="1:12" x14ac:dyDescent="0.25">
      <c r="B11" s="4" t="s">
        <v>4</v>
      </c>
      <c r="C11">
        <f>AVERAGE(C3:C10)</f>
        <v>464.73874999999998</v>
      </c>
      <c r="D11">
        <f>AVERAGE(D3:D10)</f>
        <v>435.26125000000002</v>
      </c>
      <c r="G11" t="s">
        <v>4</v>
      </c>
      <c r="H11">
        <f>AVERAGE(H3:H10)</f>
        <v>433.40749999999997</v>
      </c>
      <c r="I11">
        <f>AVERAGE(I3:I10)</f>
        <v>466.59250000000003</v>
      </c>
    </row>
    <row r="12" spans="1:12" ht="15" customHeight="1" x14ac:dyDescent="0.25">
      <c r="B12" s="4" t="s">
        <v>9</v>
      </c>
      <c r="C12">
        <f>_xlfn.STDEV.S(C3:C10)</f>
        <v>90.032766961732918</v>
      </c>
      <c r="D12">
        <f>_xlfn.STDEV.S(D3:D10)</f>
        <v>90.032766961732747</v>
      </c>
      <c r="G12" t="s">
        <v>9</v>
      </c>
      <c r="H12">
        <f>_xlfn.STDEV.S(H3:H10)</f>
        <v>57.598009328200469</v>
      </c>
      <c r="I12">
        <f>_xlfn.STDEV.S(I3:I10)</f>
        <v>57.598009328199886</v>
      </c>
    </row>
    <row r="13" spans="1:12" ht="15" customHeight="1" x14ac:dyDescent="0.25">
      <c r="B13" s="4" t="s">
        <v>10</v>
      </c>
      <c r="C13">
        <f>C12/SQRT(11)</f>
        <v>27.145900622688547</v>
      </c>
      <c r="D13">
        <f>D12/SQRT(11)</f>
        <v>27.145900622688494</v>
      </c>
      <c r="G13" t="s">
        <v>10</v>
      </c>
      <c r="H13">
        <f>H12/SQRT(11)</f>
        <v>17.366453237548296</v>
      </c>
      <c r="I13">
        <f>I12/SQRT(11)</f>
        <v>17.366453237548118</v>
      </c>
    </row>
    <row r="16" spans="1:12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phoneticPr fontId="6" type="noConversion"/>
  <pageMargins left="0.7" right="0.7" top="0.75" bottom="0.7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5"/>
  <sheetViews>
    <sheetView workbookViewId="0">
      <selection activeCell="H3" sqref="H3:H10"/>
    </sheetView>
  </sheetViews>
  <sheetFormatPr defaultColWidth="14.42578125" defaultRowHeight="15" customHeight="1" x14ac:dyDescent="0.25"/>
  <cols>
    <col min="1" max="9" width="9.140625" customWidth="1"/>
    <col min="10" max="26" width="8.7109375" customWidth="1"/>
  </cols>
  <sheetData>
    <row r="1" spans="1:26" x14ac:dyDescent="0.25">
      <c r="A1" s="2" t="s">
        <v>0</v>
      </c>
      <c r="B1" s="3"/>
      <c r="C1" s="3"/>
      <c r="D1" s="3"/>
      <c r="E1" s="3"/>
      <c r="F1" s="1" t="s">
        <v>16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25">
      <c r="A2" s="3"/>
      <c r="B2" s="3" t="s">
        <v>1</v>
      </c>
      <c r="C2" t="s">
        <v>2</v>
      </c>
      <c r="D2" t="s">
        <v>3</v>
      </c>
      <c r="E2" s="3"/>
      <c r="F2" s="3"/>
      <c r="G2" s="3" t="s">
        <v>1</v>
      </c>
      <c r="H2" t="s">
        <v>2</v>
      </c>
      <c r="I2" t="s">
        <v>3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25">
      <c r="A3" s="3"/>
      <c r="B3">
        <v>1</v>
      </c>
      <c r="C3" s="3">
        <v>395</v>
      </c>
      <c r="D3" s="3">
        <v>395</v>
      </c>
      <c r="E3" s="3"/>
      <c r="F3" s="3"/>
      <c r="G3">
        <v>1</v>
      </c>
      <c r="H3" s="3">
        <v>624.16999999999996</v>
      </c>
      <c r="I3" s="3">
        <v>275.83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25">
      <c r="A4" s="3"/>
      <c r="B4">
        <v>2</v>
      </c>
      <c r="C4" s="3">
        <v>598.66</v>
      </c>
      <c r="D4" s="3">
        <v>598.66</v>
      </c>
      <c r="E4" s="3"/>
      <c r="F4" s="3"/>
      <c r="G4">
        <v>2</v>
      </c>
      <c r="H4" s="3">
        <v>622.69000000000005</v>
      </c>
      <c r="I4" s="3">
        <v>277.31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25">
      <c r="A5" s="3"/>
      <c r="B5">
        <v>3</v>
      </c>
      <c r="C5" s="3">
        <v>529.95000000000005</v>
      </c>
      <c r="D5" s="3">
        <v>529.95000000000005</v>
      </c>
      <c r="E5" s="3"/>
      <c r="F5" s="3"/>
      <c r="G5">
        <v>3</v>
      </c>
      <c r="H5" s="3">
        <v>656.63</v>
      </c>
      <c r="I5" s="3">
        <v>243.37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3"/>
      <c r="B6">
        <v>4</v>
      </c>
      <c r="C6" s="3">
        <v>329.33</v>
      </c>
      <c r="D6" s="3">
        <v>329.33</v>
      </c>
      <c r="E6" s="3"/>
      <c r="F6" s="3"/>
      <c r="G6">
        <v>4</v>
      </c>
      <c r="H6" s="3">
        <v>675.5</v>
      </c>
      <c r="I6" s="3">
        <v>224.5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x14ac:dyDescent="0.25">
      <c r="A7" s="3"/>
      <c r="B7">
        <v>5</v>
      </c>
      <c r="C7" s="3">
        <v>478.84</v>
      </c>
      <c r="D7" s="3">
        <v>478.84</v>
      </c>
      <c r="E7" s="3"/>
      <c r="F7" s="3"/>
      <c r="G7">
        <v>5</v>
      </c>
      <c r="H7" s="3">
        <v>643.70000000000005</v>
      </c>
      <c r="I7" s="3">
        <v>256.3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x14ac:dyDescent="0.25">
      <c r="A8" s="3"/>
      <c r="B8">
        <v>6</v>
      </c>
      <c r="C8" s="3">
        <v>430.79</v>
      </c>
      <c r="D8" s="3">
        <v>430.79</v>
      </c>
      <c r="E8" s="3"/>
      <c r="F8" s="3"/>
      <c r="G8">
        <v>6</v>
      </c>
      <c r="H8" s="3">
        <v>781.36</v>
      </c>
      <c r="I8" s="3">
        <v>118.64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x14ac:dyDescent="0.25">
      <c r="A9" s="3"/>
      <c r="B9">
        <v>7</v>
      </c>
      <c r="C9" s="3">
        <v>435.58</v>
      </c>
      <c r="D9" s="3">
        <v>435.58</v>
      </c>
      <c r="E9" s="3"/>
      <c r="F9" s="3"/>
      <c r="G9">
        <v>7</v>
      </c>
      <c r="H9" s="3">
        <v>647.19000000000005</v>
      </c>
      <c r="I9" s="3">
        <v>252.81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x14ac:dyDescent="0.25">
      <c r="A10" s="3"/>
      <c r="B10">
        <v>8</v>
      </c>
      <c r="C10" s="3">
        <v>506.74</v>
      </c>
      <c r="D10" s="3">
        <v>506.74</v>
      </c>
      <c r="E10" s="3"/>
      <c r="F10" s="3"/>
      <c r="G10">
        <v>8</v>
      </c>
      <c r="H10" s="3">
        <v>629.79999999999995</v>
      </c>
      <c r="I10" s="3">
        <v>270.2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x14ac:dyDescent="0.25">
      <c r="A11" s="3"/>
      <c r="B11" s="4" t="s">
        <v>4</v>
      </c>
      <c r="C11">
        <f>AVERAGE(C3:C10)</f>
        <v>463.11125000000004</v>
      </c>
      <c r="D11">
        <f>AVERAGE(D3:D10)</f>
        <v>463.11125000000004</v>
      </c>
      <c r="E11" s="3"/>
      <c r="F11" s="3"/>
      <c r="G11" s="4" t="s">
        <v>4</v>
      </c>
      <c r="H11">
        <f>AVERAGE(H3:H10)</f>
        <v>660.13000000000011</v>
      </c>
      <c r="I11">
        <f>AVERAGE(I3:I10)</f>
        <v>239.87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25">
      <c r="A12" s="3"/>
      <c r="B12" s="4" t="s">
        <v>9</v>
      </c>
      <c r="C12">
        <f>_xlfn.STDEV.S(C3:C10)</f>
        <v>83.948063610357039</v>
      </c>
      <c r="D12">
        <f>_xlfn.STDEV.S(D3:D10)</f>
        <v>83.948063610357039</v>
      </c>
      <c r="E12" s="3"/>
      <c r="F12" s="3"/>
      <c r="G12" s="4" t="s">
        <v>9</v>
      </c>
      <c r="H12">
        <f>_xlfn.STDEV.S(H3:H10)</f>
        <v>52.095204605195129</v>
      </c>
      <c r="I12">
        <f>_xlfn.STDEV.S(I3:I10)</f>
        <v>52.095204605195114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25">
      <c r="A13" s="3"/>
      <c r="B13" s="4" t="s">
        <v>10</v>
      </c>
      <c r="C13">
        <f>C12/SQRT(11)</f>
        <v>25.311293533858382</v>
      </c>
      <c r="D13">
        <f>D12/SQRT(11)</f>
        <v>25.311293533858382</v>
      </c>
      <c r="E13" s="3"/>
      <c r="F13" s="3"/>
      <c r="G13" s="4" t="s">
        <v>10</v>
      </c>
      <c r="H13">
        <f>H12/SQRT(11)</f>
        <v>15.707295186566087</v>
      </c>
      <c r="I13">
        <f>I12/SQRT(11)</f>
        <v>15.707295186566082</v>
      </c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25">
      <c r="A15" s="3"/>
      <c r="B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phoneticPr fontId="6" type="noConversion"/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4"/>
  <sheetViews>
    <sheetView workbookViewId="0">
      <selection activeCell="R11" sqref="R11"/>
    </sheetView>
  </sheetViews>
  <sheetFormatPr defaultRowHeight="15" x14ac:dyDescent="0.25"/>
  <cols>
    <col min="1" max="3" width="9.140625" style="6"/>
    <col min="4" max="4" width="2.140625" style="6" customWidth="1"/>
    <col min="5" max="8" width="9.140625" style="6"/>
    <col min="9" max="9" width="2.5703125" style="6" customWidth="1"/>
    <col min="10" max="12" width="9.140625" style="6"/>
    <col min="13" max="13" width="2.140625" style="6" customWidth="1"/>
    <col min="14" max="14" width="9.140625" style="6"/>
    <col min="15" max="15" width="12.140625" style="6" customWidth="1"/>
    <col min="16" max="16" width="7.42578125" style="6" customWidth="1"/>
    <col min="17" max="16384" width="9.140625" style="6"/>
  </cols>
  <sheetData>
    <row r="1" spans="1:18" x14ac:dyDescent="0.25">
      <c r="A1" s="6" t="s">
        <v>12</v>
      </c>
      <c r="J1" s="6" t="s">
        <v>13</v>
      </c>
    </row>
    <row r="2" spans="1:18" x14ac:dyDescent="0.25">
      <c r="A2" s="4" t="s">
        <v>0</v>
      </c>
      <c r="B2" s="4"/>
      <c r="C2" s="4"/>
      <c r="D2" s="4"/>
      <c r="E2" s="9" t="s">
        <v>16</v>
      </c>
      <c r="J2" s="4" t="s">
        <v>0</v>
      </c>
      <c r="K2" s="4"/>
      <c r="L2" s="4"/>
      <c r="M2" s="4"/>
      <c r="N2" s="9" t="s">
        <v>16</v>
      </c>
      <c r="Q2" s="10" t="s">
        <v>14</v>
      </c>
      <c r="R2" s="10"/>
    </row>
    <row r="3" spans="1:18" x14ac:dyDescent="0.25">
      <c r="A3" s="6" t="s">
        <v>1</v>
      </c>
      <c r="B3" s="8" t="s">
        <v>2</v>
      </c>
      <c r="C3" s="6" t="s">
        <v>3</v>
      </c>
      <c r="F3" s="5" t="s">
        <v>1</v>
      </c>
      <c r="G3" s="8" t="s">
        <v>2</v>
      </c>
      <c r="H3" s="6" t="s">
        <v>3</v>
      </c>
      <c r="J3" s="5" t="s">
        <v>1</v>
      </c>
      <c r="K3" s="8" t="s">
        <v>2</v>
      </c>
      <c r="L3" s="6" t="s">
        <v>3</v>
      </c>
      <c r="M3" s="5"/>
      <c r="N3" s="5" t="s">
        <v>1</v>
      </c>
      <c r="O3" s="8" t="s">
        <v>2</v>
      </c>
      <c r="P3" s="6" t="s">
        <v>3</v>
      </c>
      <c r="Q3" s="5" t="s">
        <v>0</v>
      </c>
      <c r="R3" s="5" t="s">
        <v>16</v>
      </c>
    </row>
    <row r="4" spans="1:18" x14ac:dyDescent="0.25">
      <c r="A4" s="6">
        <v>1</v>
      </c>
      <c r="B4" s="6">
        <v>531.41999999999996</v>
      </c>
      <c r="C4" s="6">
        <v>368.58</v>
      </c>
      <c r="F4" s="6">
        <v>1</v>
      </c>
      <c r="G4" s="5">
        <v>362.78</v>
      </c>
      <c r="H4" s="5">
        <v>537.22</v>
      </c>
      <c r="I4" s="5"/>
      <c r="J4" s="6">
        <v>1</v>
      </c>
      <c r="K4" s="5">
        <v>305</v>
      </c>
      <c r="L4" s="5">
        <v>595</v>
      </c>
      <c r="M4" s="5"/>
      <c r="N4" s="6">
        <v>1</v>
      </c>
      <c r="O4" s="5">
        <v>624.16999999999996</v>
      </c>
      <c r="P4" s="5">
        <v>275.83</v>
      </c>
      <c r="Q4" s="6">
        <f>K4-B4</f>
        <v>-226.41999999999996</v>
      </c>
      <c r="R4" s="6">
        <f>O4-G4</f>
        <v>261.39</v>
      </c>
    </row>
    <row r="5" spans="1:18" x14ac:dyDescent="0.25">
      <c r="A5" s="6">
        <v>2</v>
      </c>
      <c r="B5" s="6">
        <v>360.98</v>
      </c>
      <c r="C5" s="6">
        <v>539.02</v>
      </c>
      <c r="F5" s="6">
        <v>2</v>
      </c>
      <c r="G5" s="5">
        <v>408.5</v>
      </c>
      <c r="H5" s="5">
        <v>491.5</v>
      </c>
      <c r="I5" s="5"/>
      <c r="J5" s="6">
        <v>2</v>
      </c>
      <c r="K5" s="5">
        <v>301.33999999999997</v>
      </c>
      <c r="L5" s="5">
        <v>598.66</v>
      </c>
      <c r="M5" s="5"/>
      <c r="N5" s="6">
        <v>2</v>
      </c>
      <c r="O5" s="5">
        <v>622.69000000000005</v>
      </c>
      <c r="P5" s="5">
        <v>277.31</v>
      </c>
      <c r="Q5" s="6">
        <f t="shared" ref="Q5:Q11" si="0">K5-B5</f>
        <v>-59.640000000000043</v>
      </c>
      <c r="R5" s="6">
        <f t="shared" ref="R5:R11" si="1">O5-G5</f>
        <v>214.19000000000005</v>
      </c>
    </row>
    <row r="6" spans="1:18" x14ac:dyDescent="0.25">
      <c r="A6" s="6">
        <v>3</v>
      </c>
      <c r="B6" s="6">
        <v>491.92</v>
      </c>
      <c r="C6" s="6">
        <v>408.08</v>
      </c>
      <c r="F6" s="6">
        <v>3</v>
      </c>
      <c r="G6" s="5">
        <v>385.66</v>
      </c>
      <c r="H6" s="5">
        <v>514.34</v>
      </c>
      <c r="I6" s="5"/>
      <c r="J6" s="6">
        <v>3</v>
      </c>
      <c r="K6" s="5">
        <v>370.05</v>
      </c>
      <c r="L6" s="5">
        <v>529.95000000000005</v>
      </c>
      <c r="M6" s="5"/>
      <c r="N6" s="6">
        <v>3</v>
      </c>
      <c r="O6" s="5">
        <v>656.63</v>
      </c>
      <c r="P6" s="5">
        <v>243.37</v>
      </c>
      <c r="Q6" s="6">
        <f t="shared" si="0"/>
        <v>-121.87</v>
      </c>
      <c r="R6" s="6">
        <f t="shared" si="1"/>
        <v>270.96999999999997</v>
      </c>
    </row>
    <row r="7" spans="1:18" x14ac:dyDescent="0.25">
      <c r="A7" s="6">
        <v>4</v>
      </c>
      <c r="B7" s="6">
        <v>591.35</v>
      </c>
      <c r="C7" s="6">
        <v>308.64999999999998</v>
      </c>
      <c r="F7" s="6">
        <v>4</v>
      </c>
      <c r="G7" s="5">
        <v>415.45</v>
      </c>
      <c r="H7" s="5">
        <v>484.55</v>
      </c>
      <c r="I7" s="5"/>
      <c r="J7" s="6">
        <v>4</v>
      </c>
      <c r="K7" s="5">
        <v>570.66999999999996</v>
      </c>
      <c r="L7" s="5">
        <v>329.33</v>
      </c>
      <c r="M7" s="5"/>
      <c r="N7" s="6">
        <v>4</v>
      </c>
      <c r="O7" s="5">
        <v>675.5</v>
      </c>
      <c r="P7" s="5">
        <v>224.5</v>
      </c>
      <c r="Q7" s="6">
        <f t="shared" si="0"/>
        <v>-20.680000000000064</v>
      </c>
      <c r="R7" s="6">
        <f t="shared" si="1"/>
        <v>260.05</v>
      </c>
    </row>
    <row r="8" spans="1:18" x14ac:dyDescent="0.25">
      <c r="A8" s="6">
        <v>5</v>
      </c>
      <c r="B8" s="6">
        <v>411.44</v>
      </c>
      <c r="C8" s="6">
        <v>488.56</v>
      </c>
      <c r="F8" s="6">
        <v>5</v>
      </c>
      <c r="G8" s="5">
        <v>527.03</v>
      </c>
      <c r="H8" s="5">
        <v>372.97</v>
      </c>
      <c r="I8" s="5"/>
      <c r="J8" s="6">
        <v>5</v>
      </c>
      <c r="K8" s="5">
        <v>421.16</v>
      </c>
      <c r="L8" s="5">
        <v>478.84</v>
      </c>
      <c r="M8" s="5"/>
      <c r="N8" s="6">
        <v>5</v>
      </c>
      <c r="O8" s="5">
        <v>643.70000000000005</v>
      </c>
      <c r="P8" s="5">
        <v>256.3</v>
      </c>
      <c r="Q8" s="6">
        <f t="shared" si="0"/>
        <v>9.7200000000000273</v>
      </c>
      <c r="R8" s="6">
        <f t="shared" si="1"/>
        <v>116.67000000000007</v>
      </c>
    </row>
    <row r="9" spans="1:18" x14ac:dyDescent="0.25">
      <c r="A9" s="6">
        <v>6</v>
      </c>
      <c r="B9" s="6">
        <v>560.71</v>
      </c>
      <c r="C9" s="6">
        <v>339.29</v>
      </c>
      <c r="F9" s="6">
        <v>6</v>
      </c>
      <c r="G9" s="5">
        <v>411.39</v>
      </c>
      <c r="H9" s="5">
        <v>488.61</v>
      </c>
      <c r="I9" s="5"/>
      <c r="J9" s="6">
        <v>6</v>
      </c>
      <c r="K9" s="5">
        <v>469.21</v>
      </c>
      <c r="L9" s="5">
        <v>430.79</v>
      </c>
      <c r="M9" s="5"/>
      <c r="N9" s="6">
        <v>6</v>
      </c>
      <c r="O9" s="5">
        <v>781.36</v>
      </c>
      <c r="P9" s="5">
        <v>118.64</v>
      </c>
      <c r="Q9" s="6">
        <f t="shared" si="0"/>
        <v>-91.500000000000057</v>
      </c>
      <c r="R9" s="6">
        <f t="shared" si="1"/>
        <v>369.97</v>
      </c>
    </row>
    <row r="10" spans="1:18" x14ac:dyDescent="0.25">
      <c r="A10" s="6">
        <v>7</v>
      </c>
      <c r="B10" s="6">
        <v>386.83</v>
      </c>
      <c r="C10" s="6">
        <v>513.16999999999996</v>
      </c>
      <c r="F10" s="6">
        <v>7</v>
      </c>
      <c r="G10" s="5">
        <v>507.76</v>
      </c>
      <c r="H10" s="5">
        <v>392.24</v>
      </c>
      <c r="I10" s="5"/>
      <c r="J10" s="6">
        <v>7</v>
      </c>
      <c r="K10" s="5">
        <v>464.52</v>
      </c>
      <c r="L10" s="5">
        <v>435.58</v>
      </c>
      <c r="M10" s="5"/>
      <c r="N10" s="6">
        <v>7</v>
      </c>
      <c r="O10" s="5">
        <v>647.19000000000005</v>
      </c>
      <c r="P10" s="5">
        <v>252.81</v>
      </c>
      <c r="Q10" s="6">
        <f t="shared" si="0"/>
        <v>77.69</v>
      </c>
      <c r="R10" s="6">
        <f t="shared" si="1"/>
        <v>139.43000000000006</v>
      </c>
    </row>
    <row r="11" spans="1:18" x14ac:dyDescent="0.25">
      <c r="A11" s="6">
        <v>8</v>
      </c>
      <c r="B11" s="6">
        <v>383.26</v>
      </c>
      <c r="C11" s="6">
        <v>516.74</v>
      </c>
      <c r="F11" s="6">
        <v>8</v>
      </c>
      <c r="G11" s="5">
        <v>448.69</v>
      </c>
      <c r="H11" s="5">
        <v>451.31</v>
      </c>
      <c r="I11" s="5"/>
      <c r="J11" s="6">
        <v>8</v>
      </c>
      <c r="K11" s="5">
        <v>393.26</v>
      </c>
      <c r="L11" s="5">
        <v>506.74</v>
      </c>
      <c r="M11" s="5"/>
      <c r="N11" s="6">
        <v>8</v>
      </c>
      <c r="O11" s="5">
        <v>629.79999999999995</v>
      </c>
      <c r="P11" s="5">
        <v>270.2</v>
      </c>
      <c r="Q11" s="6">
        <f t="shared" si="0"/>
        <v>10</v>
      </c>
      <c r="R11" s="6">
        <f t="shared" si="1"/>
        <v>181.10999999999996</v>
      </c>
    </row>
    <row r="12" spans="1:18" x14ac:dyDescent="0.25">
      <c r="P12" s="4" t="s">
        <v>4</v>
      </c>
      <c r="Q12" s="6">
        <f>AVERAGE(Q4:Q11)</f>
        <v>-52.837500000000013</v>
      </c>
      <c r="R12" s="6">
        <f>AVERAGE(R4:R11)</f>
        <v>226.7225</v>
      </c>
    </row>
    <row r="13" spans="1:18" x14ac:dyDescent="0.25">
      <c r="P13" s="4" t="s">
        <v>9</v>
      </c>
      <c r="Q13" s="6">
        <f>_xlfn.STDEV.S(Q4:Q11)</f>
        <v>94.393521682975077</v>
      </c>
      <c r="R13" s="6">
        <f>_xlfn.STDEV.S(R4:R11)</f>
        <v>81.730692215348427</v>
      </c>
    </row>
    <row r="14" spans="1:18" x14ac:dyDescent="0.25">
      <c r="P14" s="4" t="s">
        <v>10</v>
      </c>
      <c r="Q14" s="6">
        <f>Q13/SQRT(11)</f>
        <v>28.4607176420641</v>
      </c>
      <c r="R14" s="6">
        <f>R13/SQRT(11)</f>
        <v>24.642730903121063</v>
      </c>
    </row>
  </sheetData>
  <mergeCells count="1">
    <mergeCell ref="Q2:R2"/>
  </mergeCells>
  <phoneticPr fontId="6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00"/>
  <sheetViews>
    <sheetView topLeftCell="A13" workbookViewId="0">
      <selection activeCell="B18" sqref="B18"/>
    </sheetView>
  </sheetViews>
  <sheetFormatPr defaultColWidth="14.42578125" defaultRowHeight="15" customHeight="1" x14ac:dyDescent="0.25"/>
  <cols>
    <col min="1" max="1" width="9.140625" style="3" customWidth="1"/>
    <col min="2" max="2" width="18.42578125" style="3" customWidth="1"/>
    <col min="3" max="3" width="11.28515625" style="3" customWidth="1"/>
    <col min="4" max="6" width="9.140625" style="3" customWidth="1"/>
    <col min="7" max="26" width="8.7109375" style="3" customWidth="1"/>
    <col min="27" max="16384" width="14.42578125" style="3"/>
  </cols>
  <sheetData>
    <row r="1" spans="1:6" x14ac:dyDescent="0.25">
      <c r="A1" s="5" t="s">
        <v>11</v>
      </c>
    </row>
    <row r="2" spans="1:6" x14ac:dyDescent="0.25">
      <c r="C2" s="3" t="s">
        <v>5</v>
      </c>
      <c r="D2" s="3" t="s">
        <v>6</v>
      </c>
      <c r="E2" s="3" t="s">
        <v>5</v>
      </c>
      <c r="F2" s="3" t="s">
        <v>6</v>
      </c>
    </row>
    <row r="3" spans="1:6" x14ac:dyDescent="0.25">
      <c r="B3" s="3" t="s">
        <v>7</v>
      </c>
      <c r="C3" s="3">
        <v>464.73874999999998</v>
      </c>
      <c r="D3" s="3">
        <v>436.90125</v>
      </c>
      <c r="E3" s="3">
        <v>433.40749999999997</v>
      </c>
      <c r="F3" s="3">
        <v>239.87</v>
      </c>
    </row>
    <row r="4" spans="1:6" x14ac:dyDescent="0.25">
      <c r="B4" s="3" t="s">
        <v>8</v>
      </c>
      <c r="C4" s="3">
        <v>435.26125000000002</v>
      </c>
      <c r="D4" s="3">
        <v>463.11125000000004</v>
      </c>
      <c r="E4" s="3">
        <v>466.59250000000003</v>
      </c>
      <c r="F4" s="3">
        <v>660.13000000000011</v>
      </c>
    </row>
    <row r="8" spans="1:6" x14ac:dyDescent="0.25">
      <c r="A8" s="5" t="s">
        <v>10</v>
      </c>
      <c r="C8" s="3" t="s">
        <v>5</v>
      </c>
      <c r="D8" s="3" t="s">
        <v>6</v>
      </c>
      <c r="E8" s="3" t="s">
        <v>5</v>
      </c>
      <c r="F8" s="3" t="s">
        <v>6</v>
      </c>
    </row>
    <row r="9" spans="1:6" x14ac:dyDescent="0.25">
      <c r="B9" s="3" t="s">
        <v>7</v>
      </c>
      <c r="C9" s="3">
        <v>24.001866707707258</v>
      </c>
      <c r="D9" s="3">
        <v>25.665152252914702</v>
      </c>
      <c r="E9" s="3">
        <v>14.626460845313991</v>
      </c>
      <c r="F9" s="3">
        <v>17.333441041729351</v>
      </c>
    </row>
    <row r="10" spans="1:6" x14ac:dyDescent="0.25">
      <c r="B10" s="3" t="s">
        <v>8</v>
      </c>
      <c r="C10" s="3">
        <v>24.001866707707084</v>
      </c>
      <c r="D10" s="3">
        <v>25.664071818673751</v>
      </c>
      <c r="E10" s="3">
        <v>14.625804429384784</v>
      </c>
      <c r="F10" s="3">
        <v>17.333441041729337</v>
      </c>
    </row>
    <row r="14" spans="1:6" x14ac:dyDescent="0.25">
      <c r="B14" s="7"/>
    </row>
    <row r="15" spans="1:6" ht="15" customHeight="1" x14ac:dyDescent="0.25">
      <c r="A15" s="5" t="s">
        <v>11</v>
      </c>
    </row>
    <row r="17" spans="1:3" ht="15" customHeight="1" x14ac:dyDescent="0.25">
      <c r="B17" s="5" t="s">
        <v>15</v>
      </c>
      <c r="C17" s="3">
        <v>-52.837500000000013</v>
      </c>
    </row>
    <row r="18" spans="1:3" ht="15" customHeight="1" x14ac:dyDescent="0.25">
      <c r="B18" s="5" t="s">
        <v>18</v>
      </c>
      <c r="C18" s="3">
        <v>226.7225</v>
      </c>
    </row>
    <row r="21" spans="1:3" ht="15.75" customHeight="1" x14ac:dyDescent="0.25"/>
    <row r="22" spans="1:3" ht="15.75" customHeight="1" x14ac:dyDescent="0.25">
      <c r="A22" s="5" t="s">
        <v>10</v>
      </c>
    </row>
    <row r="23" spans="1:3" ht="15.75" customHeight="1" x14ac:dyDescent="0.25">
      <c r="B23" s="5" t="s">
        <v>15</v>
      </c>
      <c r="C23" s="3">
        <v>-28.9189930696988</v>
      </c>
    </row>
    <row r="24" spans="1:3" ht="15.75" customHeight="1" x14ac:dyDescent="0.25">
      <c r="B24" s="5" t="s">
        <v>17</v>
      </c>
      <c r="C24" s="3">
        <v>23.412286768608102</v>
      </c>
    </row>
    <row r="25" spans="1:3" ht="15.75" customHeight="1" x14ac:dyDescent="0.25"/>
    <row r="26" spans="1:3" ht="15.75" customHeight="1" x14ac:dyDescent="0.25"/>
    <row r="27" spans="1:3" ht="15.75" customHeight="1" x14ac:dyDescent="0.25"/>
    <row r="28" spans="1:3" ht="15.75" customHeight="1" x14ac:dyDescent="0.25"/>
    <row r="29" spans="1:3" ht="15.75" customHeight="1" x14ac:dyDescent="0.25"/>
    <row r="30" spans="1:3" ht="15.75" customHeight="1" x14ac:dyDescent="0.25"/>
    <row r="31" spans="1:3" ht="15.75" customHeight="1" x14ac:dyDescent="0.25"/>
    <row r="32" spans="1: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honeticPr fontId="6" type="noConversion"/>
  <pageMargins left="0.7" right="0.7" top="0.75" bottom="0.75" header="0" footer="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66B27-7F9C-4456-AC19-74E8495323CE}">
  <dimension ref="A1:U21"/>
  <sheetViews>
    <sheetView tabSelected="1" workbookViewId="0">
      <selection activeCell="F2" sqref="F2:G11"/>
    </sheetView>
  </sheetViews>
  <sheetFormatPr defaultRowHeight="15" x14ac:dyDescent="0.25"/>
  <sheetData>
    <row r="1" spans="1:21" x14ac:dyDescent="0.25">
      <c r="A1" s="12" t="s">
        <v>5</v>
      </c>
      <c r="B1" s="12" t="s">
        <v>6</v>
      </c>
      <c r="C1" s="12" t="s">
        <v>5</v>
      </c>
      <c r="D1" s="12" t="s">
        <v>6</v>
      </c>
      <c r="E1" s="13"/>
      <c r="F1" s="13"/>
      <c r="G1" s="13"/>
      <c r="H1" s="13"/>
      <c r="I1" s="13"/>
      <c r="J1" s="13"/>
      <c r="K1" s="13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1" x14ac:dyDescent="0.25">
      <c r="A2" s="13">
        <v>368.58</v>
      </c>
      <c r="B2" s="13">
        <v>395</v>
      </c>
      <c r="C2" s="13">
        <v>537.22</v>
      </c>
      <c r="D2" s="13">
        <v>275.83</v>
      </c>
      <c r="E2" s="13"/>
      <c r="F2" s="13">
        <f>B12-B2</f>
        <v>110</v>
      </c>
      <c r="G2" s="13">
        <f>D12-D2</f>
        <v>348.34000000000009</v>
      </c>
      <c r="H2" s="13"/>
      <c r="I2" s="13"/>
      <c r="J2" s="13"/>
      <c r="K2" s="13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spans="1:21" x14ac:dyDescent="0.25">
      <c r="A3" s="13">
        <v>539.02</v>
      </c>
      <c r="B3" s="13">
        <v>598.66</v>
      </c>
      <c r="C3" s="13">
        <v>491.5</v>
      </c>
      <c r="D3" s="13">
        <v>277.31</v>
      </c>
      <c r="E3" s="13"/>
      <c r="F3" s="13">
        <f t="shared" ref="F3:F11" si="0">B13-B3</f>
        <v>-297.31999999999994</v>
      </c>
      <c r="G3" s="13">
        <f t="shared" ref="G3:G11" si="1">D13-D3</f>
        <v>345.38000000000005</v>
      </c>
      <c r="H3" s="13"/>
      <c r="I3" s="13"/>
      <c r="J3" s="13"/>
      <c r="K3" s="13"/>
      <c r="L3" s="11"/>
      <c r="M3" s="11"/>
      <c r="N3" s="11"/>
      <c r="O3" s="11"/>
      <c r="P3" s="11"/>
      <c r="Q3" s="11"/>
      <c r="R3" s="11"/>
      <c r="S3" s="11"/>
      <c r="T3" s="11"/>
      <c r="U3" s="11"/>
    </row>
    <row r="4" spans="1:21" x14ac:dyDescent="0.25">
      <c r="A4" s="13">
        <v>408.08</v>
      </c>
      <c r="B4" s="13">
        <v>529.95000000000005</v>
      </c>
      <c r="C4" s="13">
        <v>514.34</v>
      </c>
      <c r="D4" s="13">
        <v>243.37</v>
      </c>
      <c r="E4" s="13"/>
      <c r="F4" s="13">
        <f t="shared" si="0"/>
        <v>-159.90000000000009</v>
      </c>
      <c r="G4" s="13">
        <f t="shared" si="1"/>
        <v>413.26</v>
      </c>
      <c r="H4" s="13"/>
      <c r="I4" s="13"/>
      <c r="J4" s="13"/>
      <c r="K4" s="13"/>
      <c r="L4" s="11"/>
      <c r="M4" s="11"/>
      <c r="N4" s="11"/>
      <c r="O4" s="11"/>
      <c r="P4" s="11"/>
      <c r="Q4" s="11"/>
      <c r="R4" s="11"/>
      <c r="S4" s="11"/>
      <c r="T4" s="11"/>
      <c r="U4" s="11"/>
    </row>
    <row r="5" spans="1:21" x14ac:dyDescent="0.25">
      <c r="A5" s="13">
        <v>308.64999999999998</v>
      </c>
      <c r="B5" s="13">
        <v>329.33</v>
      </c>
      <c r="C5" s="13">
        <v>484.55</v>
      </c>
      <c r="D5" s="13">
        <v>124.5</v>
      </c>
      <c r="F5" s="13">
        <f t="shared" si="0"/>
        <v>241.34000000000009</v>
      </c>
      <c r="G5" s="13">
        <f t="shared" si="1"/>
        <v>651</v>
      </c>
      <c r="H5" s="13"/>
      <c r="I5" s="13"/>
    </row>
    <row r="6" spans="1:21" x14ac:dyDescent="0.25">
      <c r="A6" s="13">
        <v>488.56</v>
      </c>
      <c r="B6" s="13">
        <v>478.84</v>
      </c>
      <c r="C6" s="13">
        <v>372.97</v>
      </c>
      <c r="D6" s="13">
        <v>256.3</v>
      </c>
      <c r="F6" s="13">
        <f t="shared" si="0"/>
        <v>-57.67999999999995</v>
      </c>
      <c r="G6" s="13">
        <f t="shared" si="1"/>
        <v>387.40000000000003</v>
      </c>
      <c r="H6" s="13"/>
      <c r="I6" s="13"/>
    </row>
    <row r="7" spans="1:21" x14ac:dyDescent="0.25">
      <c r="A7" s="13">
        <v>339.29</v>
      </c>
      <c r="B7" s="13">
        <v>430.79</v>
      </c>
      <c r="C7" s="13">
        <v>488.61</v>
      </c>
      <c r="D7" s="13">
        <v>118.64</v>
      </c>
      <c r="F7" s="13">
        <f t="shared" si="0"/>
        <v>38.419999999999959</v>
      </c>
      <c r="G7" s="13">
        <f t="shared" si="1"/>
        <v>662.72</v>
      </c>
      <c r="H7" s="13"/>
      <c r="I7" s="13"/>
    </row>
    <row r="8" spans="1:21" x14ac:dyDescent="0.25">
      <c r="A8" s="13">
        <v>513.16999999999996</v>
      </c>
      <c r="B8" s="13">
        <v>435.58</v>
      </c>
      <c r="C8" s="13">
        <v>392.24</v>
      </c>
      <c r="D8" s="13">
        <v>252.81</v>
      </c>
      <c r="F8" s="13">
        <f t="shared" si="0"/>
        <v>28.840000000000032</v>
      </c>
      <c r="G8" s="13">
        <f t="shared" si="1"/>
        <v>394.38000000000005</v>
      </c>
      <c r="H8" s="13"/>
      <c r="I8" s="13"/>
    </row>
    <row r="9" spans="1:21" x14ac:dyDescent="0.25">
      <c r="A9" s="13">
        <v>516.74</v>
      </c>
      <c r="B9" s="13">
        <v>506.74</v>
      </c>
      <c r="C9" s="13">
        <v>451.31</v>
      </c>
      <c r="D9" s="13">
        <v>270.2</v>
      </c>
      <c r="F9" s="13">
        <f t="shared" si="0"/>
        <v>-113.48000000000002</v>
      </c>
      <c r="G9" s="13">
        <f t="shared" si="1"/>
        <v>359.59999999999997</v>
      </c>
      <c r="H9" s="13"/>
      <c r="I9" s="13"/>
    </row>
    <row r="10" spans="1:21" x14ac:dyDescent="0.25">
      <c r="A10" s="13">
        <v>344.73880000000003</v>
      </c>
      <c r="B10" s="13">
        <v>425.26130000000001</v>
      </c>
      <c r="C10" s="13">
        <v>455.58</v>
      </c>
      <c r="D10" s="13">
        <v>218.76</v>
      </c>
      <c r="F10" s="13">
        <f t="shared" si="0"/>
        <v>49.477399999999989</v>
      </c>
      <c r="G10" s="13">
        <f t="shared" si="1"/>
        <v>462.48</v>
      </c>
      <c r="H10" s="13"/>
      <c r="I10" s="13"/>
    </row>
    <row r="11" spans="1:21" x14ac:dyDescent="0.25">
      <c r="A11" s="13">
        <v>453.17</v>
      </c>
      <c r="B11" s="13">
        <v>429.33</v>
      </c>
      <c r="C11" s="13">
        <v>460.04</v>
      </c>
      <c r="D11" s="13">
        <v>117.89</v>
      </c>
      <c r="F11" s="13">
        <f t="shared" si="0"/>
        <v>41.340000000000032</v>
      </c>
      <c r="G11" s="13">
        <f t="shared" si="1"/>
        <v>664.22</v>
      </c>
      <c r="H11" s="13"/>
      <c r="I11" s="13"/>
    </row>
    <row r="12" spans="1:21" x14ac:dyDescent="0.25">
      <c r="A12" s="11">
        <f>900-A2</f>
        <v>531.42000000000007</v>
      </c>
      <c r="B12" s="11">
        <f>900-B2</f>
        <v>505</v>
      </c>
      <c r="C12" s="11">
        <f>900-C2</f>
        <v>362.78</v>
      </c>
      <c r="D12" s="11">
        <f>900-D2</f>
        <v>624.17000000000007</v>
      </c>
      <c r="F12" s="13"/>
      <c r="G12" s="13"/>
      <c r="H12" s="13"/>
      <c r="I12" s="13"/>
    </row>
    <row r="13" spans="1:21" x14ac:dyDescent="0.25">
      <c r="A13" s="11">
        <f t="shared" ref="A13:A21" si="2">900-A3</f>
        <v>360.98</v>
      </c>
      <c r="B13" s="11">
        <f t="shared" ref="B13:D21" si="3">900-B3</f>
        <v>301.34000000000003</v>
      </c>
      <c r="C13" s="11">
        <f t="shared" si="3"/>
        <v>408.5</v>
      </c>
      <c r="D13" s="11">
        <f t="shared" si="3"/>
        <v>622.69000000000005</v>
      </c>
      <c r="F13" s="13"/>
      <c r="G13" s="13"/>
      <c r="H13" s="13"/>
      <c r="I13" s="13"/>
    </row>
    <row r="14" spans="1:21" x14ac:dyDescent="0.25">
      <c r="A14" s="11">
        <f t="shared" si="2"/>
        <v>491.92</v>
      </c>
      <c r="B14" s="11">
        <f t="shared" si="3"/>
        <v>370.04999999999995</v>
      </c>
      <c r="C14" s="11">
        <f t="shared" si="3"/>
        <v>385.65999999999997</v>
      </c>
      <c r="D14" s="11">
        <f t="shared" si="3"/>
        <v>656.63</v>
      </c>
      <c r="F14" s="13"/>
      <c r="G14" s="13"/>
      <c r="H14" s="13"/>
      <c r="I14" s="13"/>
    </row>
    <row r="15" spans="1:21" x14ac:dyDescent="0.25">
      <c r="A15" s="11">
        <f t="shared" si="2"/>
        <v>591.35</v>
      </c>
      <c r="B15" s="11">
        <f t="shared" si="3"/>
        <v>570.67000000000007</v>
      </c>
      <c r="C15" s="11">
        <f t="shared" si="3"/>
        <v>415.45</v>
      </c>
      <c r="D15" s="11">
        <f t="shared" si="3"/>
        <v>775.5</v>
      </c>
      <c r="F15" s="13"/>
      <c r="G15" s="13"/>
      <c r="H15" s="13"/>
      <c r="I15" s="13"/>
    </row>
    <row r="16" spans="1:21" x14ac:dyDescent="0.25">
      <c r="A16" s="11">
        <f t="shared" si="2"/>
        <v>411.44</v>
      </c>
      <c r="B16" s="11">
        <f t="shared" si="3"/>
        <v>421.16</v>
      </c>
      <c r="C16" s="11">
        <f t="shared" si="3"/>
        <v>527.03</v>
      </c>
      <c r="D16" s="11">
        <f t="shared" si="3"/>
        <v>643.70000000000005</v>
      </c>
      <c r="F16" s="13"/>
      <c r="G16" s="13"/>
      <c r="H16" s="13"/>
      <c r="I16" s="13"/>
    </row>
    <row r="17" spans="1:9" x14ac:dyDescent="0.25">
      <c r="A17" s="11">
        <f t="shared" si="2"/>
        <v>560.71</v>
      </c>
      <c r="B17" s="11">
        <f t="shared" si="3"/>
        <v>469.21</v>
      </c>
      <c r="C17" s="11">
        <f t="shared" si="3"/>
        <v>411.39</v>
      </c>
      <c r="D17" s="11">
        <f t="shared" si="3"/>
        <v>781.36</v>
      </c>
      <c r="F17" s="13"/>
      <c r="G17" s="13"/>
      <c r="H17" s="13"/>
      <c r="I17" s="13"/>
    </row>
    <row r="18" spans="1:9" x14ac:dyDescent="0.25">
      <c r="A18" s="11">
        <f t="shared" si="2"/>
        <v>386.83000000000004</v>
      </c>
      <c r="B18" s="11">
        <f t="shared" si="3"/>
        <v>464.42</v>
      </c>
      <c r="C18" s="11">
        <f t="shared" si="3"/>
        <v>507.76</v>
      </c>
      <c r="D18" s="11">
        <f t="shared" si="3"/>
        <v>647.19000000000005</v>
      </c>
      <c r="F18" s="13"/>
      <c r="G18" s="13"/>
      <c r="H18" s="13"/>
      <c r="I18" s="13"/>
    </row>
    <row r="19" spans="1:9" x14ac:dyDescent="0.25">
      <c r="A19" s="11">
        <f t="shared" si="2"/>
        <v>383.26</v>
      </c>
      <c r="B19" s="11">
        <f t="shared" si="3"/>
        <v>393.26</v>
      </c>
      <c r="C19" s="11">
        <f t="shared" si="3"/>
        <v>448.69</v>
      </c>
      <c r="D19" s="11">
        <f t="shared" si="3"/>
        <v>629.79999999999995</v>
      </c>
      <c r="F19" s="13"/>
      <c r="G19" s="13"/>
      <c r="H19" s="13"/>
      <c r="I19" s="13"/>
    </row>
    <row r="20" spans="1:9" x14ac:dyDescent="0.25">
      <c r="A20" s="11">
        <f t="shared" si="2"/>
        <v>555.26119999999992</v>
      </c>
      <c r="B20" s="11">
        <f t="shared" si="3"/>
        <v>474.73869999999999</v>
      </c>
      <c r="C20" s="11">
        <f t="shared" si="3"/>
        <v>444.42</v>
      </c>
      <c r="D20" s="11">
        <f t="shared" si="3"/>
        <v>681.24</v>
      </c>
      <c r="F20" s="13"/>
      <c r="G20" s="13"/>
      <c r="H20" s="13"/>
      <c r="I20" s="13"/>
    </row>
    <row r="21" spans="1:9" x14ac:dyDescent="0.25">
      <c r="A21" s="11">
        <f t="shared" si="2"/>
        <v>446.83</v>
      </c>
      <c r="B21" s="11">
        <f t="shared" si="3"/>
        <v>470.67</v>
      </c>
      <c r="C21" s="11">
        <f t="shared" si="3"/>
        <v>439.96</v>
      </c>
      <c r="D21" s="11">
        <f t="shared" si="3"/>
        <v>782.11</v>
      </c>
      <c r="F21" s="13"/>
      <c r="G21" s="13"/>
      <c r="H21" s="13"/>
      <c r="I21" s="13"/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Pre</vt:lpstr>
      <vt:lpstr>Post</vt:lpstr>
      <vt:lpstr>post-pre</vt:lpstr>
      <vt:lpstr>S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LONG</cp:lastModifiedBy>
  <dcterms:modified xsi:type="dcterms:W3CDTF">2020-05-17T02:50:09Z</dcterms:modified>
</cp:coreProperties>
</file>